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20" yWindow="105" windowWidth="11910" windowHeight="5595"/>
  </bookViews>
  <sheets>
    <sheet name="PACC - SNCC.F.053 (3)" sheetId="3" r:id="rId1"/>
    <sheet name="Hoja1" sheetId="4" r:id="rId2"/>
  </sheets>
  <definedNames>
    <definedName name="_xlnm._FilterDatabase" localSheetId="0" hidden="1">'PACC - SNCC.F.053 (3)'!$A$9:$O$251</definedName>
    <definedName name="_xlnm.Print_Titles" localSheetId="0">'PACC - SNCC.F.053 (3)'!$1:$9</definedName>
  </definedNames>
  <calcPr calcId="125725"/>
</workbook>
</file>

<file path=xl/calcChain.xml><?xml version="1.0" encoding="utf-8"?>
<calcChain xmlns="http://schemas.openxmlformats.org/spreadsheetml/2006/main">
  <c r="K250" i="3"/>
  <c r="K249"/>
  <c r="K248"/>
  <c r="H250" l="1"/>
  <c r="H248"/>
  <c r="H247"/>
  <c r="J247" s="1"/>
  <c r="H249"/>
  <c r="H52" l="1"/>
  <c r="J52" s="1"/>
  <c r="H27"/>
  <c r="J27" s="1"/>
  <c r="K27" s="1"/>
  <c r="H28"/>
  <c r="F246"/>
  <c r="H246" s="1"/>
  <c r="J246" s="1"/>
  <c r="K246" s="1"/>
  <c r="H243" l="1"/>
  <c r="J243" s="1"/>
  <c r="K243" s="1"/>
  <c r="H242"/>
  <c r="J242" s="1"/>
  <c r="J256" i="4"/>
  <c r="G10"/>
  <c r="A2"/>
  <c r="H245" i="3"/>
  <c r="J245" s="1"/>
  <c r="K245" s="1"/>
  <c r="H241"/>
  <c r="J241" s="1"/>
  <c r="H240"/>
  <c r="J240" s="1"/>
  <c r="H239"/>
  <c r="J239" s="1"/>
  <c r="H238"/>
  <c r="J238" s="1"/>
  <c r="H237"/>
  <c r="J237" s="1"/>
  <c r="H236"/>
  <c r="J236" s="1"/>
  <c r="H235"/>
  <c r="J235" s="1"/>
  <c r="H234"/>
  <c r="J234" s="1"/>
  <c r="H233"/>
  <c r="J233" s="1"/>
  <c r="H232"/>
  <c r="J232" s="1"/>
  <c r="H231"/>
  <c r="J231" s="1"/>
  <c r="H230"/>
  <c r="J230" s="1"/>
  <c r="H229"/>
  <c r="J229" s="1"/>
  <c r="H228"/>
  <c r="J228" s="1"/>
  <c r="H227"/>
  <c r="J227" s="1"/>
  <c r="H226"/>
  <c r="J226" s="1"/>
  <c r="H225"/>
  <c r="J225" s="1"/>
  <c r="H224"/>
  <c r="J224" s="1"/>
  <c r="H223"/>
  <c r="J223" s="1"/>
  <c r="H222"/>
  <c r="J222" s="1"/>
  <c r="H221"/>
  <c r="J221" s="1"/>
  <c r="H220"/>
  <c r="J220" s="1"/>
  <c r="H219"/>
  <c r="J219" s="1"/>
  <c r="H218"/>
  <c r="J218" s="1"/>
  <c r="H217"/>
  <c r="J217" s="1"/>
  <c r="H216"/>
  <c r="J216" s="1"/>
  <c r="H215"/>
  <c r="J215" s="1"/>
  <c r="H214"/>
  <c r="J214" s="1"/>
  <c r="H213"/>
  <c r="J213" s="1"/>
  <c r="H212"/>
  <c r="J212" s="1"/>
  <c r="H211"/>
  <c r="J211" s="1"/>
  <c r="H210"/>
  <c r="J210" s="1"/>
  <c r="H209"/>
  <c r="J209" s="1"/>
  <c r="H208"/>
  <c r="J208" s="1"/>
  <c r="H207"/>
  <c r="J207" s="1"/>
  <c r="H206"/>
  <c r="J206" s="1"/>
  <c r="H205"/>
  <c r="J205" s="1"/>
  <c r="H204"/>
  <c r="J204" s="1"/>
  <c r="H203"/>
  <c r="J203" s="1"/>
  <c r="H202"/>
  <c r="J202" s="1"/>
  <c r="H201"/>
  <c r="J201" s="1"/>
  <c r="H200"/>
  <c r="J200" s="1"/>
  <c r="H199"/>
  <c r="J199" s="1"/>
  <c r="H198"/>
  <c r="J198" s="1"/>
  <c r="H197"/>
  <c r="J197" s="1"/>
  <c r="H196"/>
  <c r="J196" s="1"/>
  <c r="H195"/>
  <c r="J195" s="1"/>
  <c r="H194"/>
  <c r="J194" s="1"/>
  <c r="H193"/>
  <c r="J193" s="1"/>
  <c r="H192"/>
  <c r="J192" s="1"/>
  <c r="H191"/>
  <c r="J191" s="1"/>
  <c r="H190"/>
  <c r="J190" s="1"/>
  <c r="H189"/>
  <c r="J189" s="1"/>
  <c r="H188"/>
  <c r="J188" s="1"/>
  <c r="H187"/>
  <c r="J187" s="1"/>
  <c r="H186"/>
  <c r="J186" s="1"/>
  <c r="H185"/>
  <c r="J185" s="1"/>
  <c r="H184"/>
  <c r="J184" s="1"/>
  <c r="H183"/>
  <c r="J183" s="1"/>
  <c r="H182"/>
  <c r="J182" s="1"/>
  <c r="H181"/>
  <c r="J181" s="1"/>
  <c r="H180"/>
  <c r="J180" s="1"/>
  <c r="H179"/>
  <c r="J179" s="1"/>
  <c r="H178"/>
  <c r="J178" s="1"/>
  <c r="H177"/>
  <c r="J177" s="1"/>
  <c r="H176"/>
  <c r="J176" s="1"/>
  <c r="H175"/>
  <c r="J175" s="1"/>
  <c r="H174"/>
  <c r="J174" s="1"/>
  <c r="H173"/>
  <c r="J173" s="1"/>
  <c r="H172"/>
  <c r="J172" s="1"/>
  <c r="H171"/>
  <c r="J171" s="1"/>
  <c r="H170"/>
  <c r="J170" s="1"/>
  <c r="H169"/>
  <c r="J169" s="1"/>
  <c r="H168"/>
  <c r="J168" s="1"/>
  <c r="H167"/>
  <c r="J167" s="1"/>
  <c r="H166"/>
  <c r="J166" s="1"/>
  <c r="H165"/>
  <c r="J165" s="1"/>
  <c r="H164"/>
  <c r="J164" s="1"/>
  <c r="H163"/>
  <c r="J163" s="1"/>
  <c r="H162"/>
  <c r="J162" s="1"/>
  <c r="H161"/>
  <c r="J161" s="1"/>
  <c r="H160"/>
  <c r="J160" s="1"/>
  <c r="H159"/>
  <c r="J159" s="1"/>
  <c r="H158"/>
  <c r="J158" s="1"/>
  <c r="H157"/>
  <c r="J157" s="1"/>
  <c r="H156"/>
  <c r="J156" s="1"/>
  <c r="H155"/>
  <c r="J155" s="1"/>
  <c r="H154"/>
  <c r="J154" s="1"/>
  <c r="H153"/>
  <c r="J153" s="1"/>
  <c r="H152"/>
  <c r="J152" s="1"/>
  <c r="H151"/>
  <c r="J151" s="1"/>
  <c r="H150"/>
  <c r="J150" s="1"/>
  <c r="H149"/>
  <c r="J149" s="1"/>
  <c r="H148"/>
  <c r="J148" s="1"/>
  <c r="H147"/>
  <c r="J147" s="1"/>
  <c r="H146"/>
  <c r="J146" s="1"/>
  <c r="H145"/>
  <c r="J145" s="1"/>
  <c r="H144"/>
  <c r="J144" s="1"/>
  <c r="H143"/>
  <c r="J143" s="1"/>
  <c r="H142"/>
  <c r="J142" s="1"/>
  <c r="H141"/>
  <c r="J141" s="1"/>
  <c r="H140"/>
  <c r="J140" s="1"/>
  <c r="H139"/>
  <c r="J139" s="1"/>
  <c r="H138"/>
  <c r="J138" s="1"/>
  <c r="H137"/>
  <c r="J137" s="1"/>
  <c r="H136"/>
  <c r="J136" s="1"/>
  <c r="H135"/>
  <c r="J135" s="1"/>
  <c r="H134"/>
  <c r="J134" s="1"/>
  <c r="H133"/>
  <c r="J133" s="1"/>
  <c r="H132"/>
  <c r="J132" s="1"/>
  <c r="H131"/>
  <c r="J131" s="1"/>
  <c r="H130"/>
  <c r="J130" s="1"/>
  <c r="H129"/>
  <c r="J129" s="1"/>
  <c r="H128"/>
  <c r="J128" s="1"/>
  <c r="H127"/>
  <c r="J127" s="1"/>
  <c r="H126"/>
  <c r="J126" s="1"/>
  <c r="H125"/>
  <c r="J125" s="1"/>
  <c r="H124"/>
  <c r="J124" s="1"/>
  <c r="H123"/>
  <c r="J123" s="1"/>
  <c r="H122"/>
  <c r="J122" s="1"/>
  <c r="H121"/>
  <c r="J121" s="1"/>
  <c r="H120"/>
  <c r="J120" s="1"/>
  <c r="H119"/>
  <c r="J119" s="1"/>
  <c r="H118"/>
  <c r="J118" s="1"/>
  <c r="H117"/>
  <c r="J117" s="1"/>
  <c r="H116"/>
  <c r="J116" s="1"/>
  <c r="H115"/>
  <c r="J115" s="1"/>
  <c r="H114"/>
  <c r="J114" s="1"/>
  <c r="H113"/>
  <c r="J113" s="1"/>
  <c r="H112"/>
  <c r="J112" s="1"/>
  <c r="H111"/>
  <c r="J111" s="1"/>
  <c r="H110"/>
  <c r="J110" s="1"/>
  <c r="H109"/>
  <c r="J109" s="1"/>
  <c r="H108"/>
  <c r="J108" s="1"/>
  <c r="H107"/>
  <c r="J107" s="1"/>
  <c r="H106"/>
  <c r="J106" s="1"/>
  <c r="H105"/>
  <c r="J105" s="1"/>
  <c r="H104"/>
  <c r="J104" s="1"/>
  <c r="H103"/>
  <c r="J103" s="1"/>
  <c r="H102"/>
  <c r="J102" s="1"/>
  <c r="H101"/>
  <c r="J101" s="1"/>
  <c r="H100"/>
  <c r="J100" s="1"/>
  <c r="H99"/>
  <c r="J99" s="1"/>
  <c r="H98"/>
  <c r="J98" s="1"/>
  <c r="H97"/>
  <c r="J97" s="1"/>
  <c r="H96"/>
  <c r="J96" s="1"/>
  <c r="H95"/>
  <c r="J95" s="1"/>
  <c r="H94"/>
  <c r="J94" s="1"/>
  <c r="H93"/>
  <c r="J93" s="1"/>
  <c r="H92"/>
  <c r="J92" s="1"/>
  <c r="H91"/>
  <c r="J91" s="1"/>
  <c r="H90"/>
  <c r="J90" s="1"/>
  <c r="H89"/>
  <c r="J89" s="1"/>
  <c r="H88"/>
  <c r="J88" s="1"/>
  <c r="H87"/>
  <c r="J87" s="1"/>
  <c r="H86"/>
  <c r="J86" s="1"/>
  <c r="H85"/>
  <c r="J85" s="1"/>
  <c r="H84"/>
  <c r="J84" s="1"/>
  <c r="H83"/>
  <c r="J83" s="1"/>
  <c r="H82"/>
  <c r="J82" s="1"/>
  <c r="H81"/>
  <c r="J81" s="1"/>
  <c r="H80"/>
  <c r="J80" s="1"/>
  <c r="H79"/>
  <c r="J79" s="1"/>
  <c r="H78"/>
  <c r="J78" s="1"/>
  <c r="H77"/>
  <c r="J77" s="1"/>
  <c r="H76"/>
  <c r="J76" s="1"/>
  <c r="H75"/>
  <c r="J75" s="1"/>
  <c r="H74"/>
  <c r="J74" s="1"/>
  <c r="H73"/>
  <c r="J73" s="1"/>
  <c r="H72"/>
  <c r="J72" s="1"/>
  <c r="H71"/>
  <c r="J71" s="1"/>
  <c r="H70"/>
  <c r="J70" s="1"/>
  <c r="H69"/>
  <c r="J69" s="1"/>
  <c r="H68"/>
  <c r="J68" s="1"/>
  <c r="H67"/>
  <c r="J67" s="1"/>
  <c r="H66"/>
  <c r="J66" s="1"/>
  <c r="H65"/>
  <c r="J65" s="1"/>
  <c r="H64"/>
  <c r="J64" s="1"/>
  <c r="H63"/>
  <c r="J63" s="1"/>
  <c r="H62"/>
  <c r="H61"/>
  <c r="J61" s="1"/>
  <c r="H60"/>
  <c r="J60" s="1"/>
  <c r="H59"/>
  <c r="J59" s="1"/>
  <c r="H58"/>
  <c r="J58" s="1"/>
  <c r="H57"/>
  <c r="J57" s="1"/>
  <c r="H56"/>
  <c r="J56" s="1"/>
  <c r="H55"/>
  <c r="J55" s="1"/>
  <c r="H54"/>
  <c r="J54" s="1"/>
  <c r="H53"/>
  <c r="J53" s="1"/>
  <c r="H51"/>
  <c r="J51" s="1"/>
  <c r="H50"/>
  <c r="J50" s="1"/>
  <c r="H49"/>
  <c r="J49" s="1"/>
  <c r="H48"/>
  <c r="J48" s="1"/>
  <c r="H47"/>
  <c r="J47" s="1"/>
  <c r="H46"/>
  <c r="J46" s="1"/>
  <c r="H45"/>
  <c r="J45" s="1"/>
  <c r="H44"/>
  <c r="J44" s="1"/>
  <c r="H43"/>
  <c r="J43" s="1"/>
  <c r="H42"/>
  <c r="J42" s="1"/>
  <c r="H41"/>
  <c r="J41" s="1"/>
  <c r="H40"/>
  <c r="J40" s="1"/>
  <c r="H39"/>
  <c r="J39" s="1"/>
  <c r="H38"/>
  <c r="J38" s="1"/>
  <c r="H37"/>
  <c r="J37" s="1"/>
  <c r="H36"/>
  <c r="J36" s="1"/>
  <c r="H35"/>
  <c r="J35" s="1"/>
  <c r="H34"/>
  <c r="J34" s="1"/>
  <c r="H33"/>
  <c r="J33" s="1"/>
  <c r="H32"/>
  <c r="J32" s="1"/>
  <c r="H31"/>
  <c r="J31" s="1"/>
  <c r="H30"/>
  <c r="J30" s="1"/>
  <c r="H29"/>
  <c r="J29" s="1"/>
  <c r="H26"/>
  <c r="J26" s="1"/>
  <c r="H25"/>
  <c r="J25" s="1"/>
  <c r="H24"/>
  <c r="J24" s="1"/>
  <c r="H23"/>
  <c r="J23" s="1"/>
  <c r="H22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14"/>
  <c r="J14" s="1"/>
  <c r="H13"/>
  <c r="J13" s="1"/>
  <c r="H12"/>
  <c r="J12" s="1"/>
  <c r="H11"/>
  <c r="J11" s="1"/>
  <c r="H10"/>
  <c r="J10" s="1"/>
  <c r="K37" l="1"/>
  <c r="K43"/>
  <c r="K47"/>
  <c r="K54"/>
  <c r="K61"/>
  <c r="J252"/>
  <c r="K10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52" l="1"/>
</calcChain>
</file>

<file path=xl/comments1.xml><?xml version="1.0" encoding="utf-8"?>
<comments xmlns="http://schemas.openxmlformats.org/spreadsheetml/2006/main">
  <authors>
    <author>yulloa</author>
  </authors>
  <commentList>
    <comment ref="B245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MONTOS ESTIMADOS DE ACUERDO A LAS EJECUCIONES DEL PERIODO ENERO-MAYO 2014</t>
        </r>
      </text>
    </comment>
  </commentList>
</comments>
</file>

<file path=xl/sharedStrings.xml><?xml version="1.0" encoding="utf-8"?>
<sst xmlns="http://schemas.openxmlformats.org/spreadsheetml/2006/main" count="1063" uniqueCount="577">
  <si>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</si>
  <si>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</si>
  <si>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</si>
  <si>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</si>
  <si>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</si>
  <si>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</si>
  <si>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</si>
  <si>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</si>
  <si>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</si>
  <si>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</si>
  <si>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</si>
  <si>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</si>
  <si>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</si>
  <si>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</si>
  <si>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</si>
  <si>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</si>
  <si>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</si>
  <si>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</si>
  <si>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</si>
  <si>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</si>
  <si>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</si>
  <si>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</si>
  <si>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</si>
  <si>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</si>
  <si>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</si>
  <si>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</si>
  <si>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</si>
  <si>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</si>
  <si>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</si>
  <si>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</si>
  <si>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</si>
  <si>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</si>
  <si>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</si>
  <si>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</si>
  <si>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</si>
  <si>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</si>
  <si>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</si>
  <si>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</si>
  <si>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</si>
  <si>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</si>
  <si>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</si>
  <si>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</si>
  <si>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</si>
  <si>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</si>
  <si>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</si>
  <si>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</si>
  <si>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</si>
  <si>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</si>
  <si>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</si>
  <si>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</si>
  <si>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1310 - Caucho y elastómeros</t>
  </si>
  <si>
    <t>1311 - Resinas y colofonias y otros materiales derivados de resina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</si>
  <si>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</si>
  <si>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</si>
  <si>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</si>
  <si>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</si>
  <si>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</si>
  <si>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</si>
  <si>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</si>
  <si>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</si>
  <si>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</si>
  <si>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</si>
  <si>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</si>
  <si>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</si>
  <si>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</si>
  <si>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</si>
  <si>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</si>
  <si>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</si>
  <si>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</si>
  <si>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</si>
  <si>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</si>
  <si>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</si>
  <si>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</si>
  <si>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</si>
  <si>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</si>
  <si>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</si>
  <si>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</si>
  <si>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</si>
  <si>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</si>
  <si>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</si>
  <si>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</si>
  <si>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</si>
  <si>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</si>
  <si>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</si>
  <si>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</si>
  <si>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</si>
  <si>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</si>
  <si>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</si>
  <si>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</si>
  <si>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</si>
  <si>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</si>
  <si>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</si>
  <si>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</si>
  <si>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</si>
  <si>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</si>
  <si>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</si>
  <si>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</si>
  <si>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</si>
  <si>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</si>
  <si>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</si>
  <si>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</si>
  <si>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</si>
  <si>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</si>
  <si>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</si>
  <si>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</si>
  <si>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</si>
  <si>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</si>
  <si>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</si>
  <si>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</si>
  <si>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</si>
  <si>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</si>
  <si>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</si>
  <si>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</si>
  <si>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</si>
  <si>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</si>
  <si>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</si>
  <si>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</si>
  <si>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</si>
  <si>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</si>
  <si>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</si>
  <si>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</si>
  <si>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</si>
  <si>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</si>
  <si>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</si>
  <si>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</si>
  <si>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</si>
  <si>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</si>
  <si>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</si>
  <si>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</si>
  <si>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</si>
  <si>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</si>
  <si>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</si>
  <si>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</si>
  <si>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</si>
  <si>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</si>
  <si>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</si>
  <si>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</si>
  <si>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</si>
  <si>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</si>
  <si>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</si>
  <si>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</si>
  <si>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</si>
  <si>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</si>
  <si>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</si>
  <si>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</si>
  <si>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</si>
  <si>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</si>
  <si>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</si>
  <si>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</si>
  <si>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</si>
  <si>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</si>
  <si>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</si>
  <si>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</si>
  <si>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</si>
  <si>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</si>
  <si>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</si>
  <si>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</si>
  <si>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</si>
  <si>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</si>
  <si>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</si>
  <si>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</si>
  <si>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</si>
  <si>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</si>
  <si>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</si>
  <si>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</si>
  <si>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</si>
  <si>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</si>
  <si>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</si>
  <si>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</si>
  <si>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</si>
  <si>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</si>
  <si>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</si>
  <si>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</si>
  <si>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</si>
  <si>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</si>
  <si>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</si>
  <si>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</si>
  <si>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</si>
  <si>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</si>
  <si>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</si>
  <si>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</si>
  <si>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</si>
  <si>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4613 - Cohetes y subsistemas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</si>
  <si>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</si>
  <si>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</si>
  <si>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</si>
  <si>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</si>
  <si>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4713 - Suministros de limpieza</t>
  </si>
  <si>
    <t>4810 - Equipos de servicios de alimentación para instituciones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</si>
  <si>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</si>
  <si>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</si>
  <si>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</si>
  <si>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</si>
  <si>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</si>
  <si>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</si>
  <si>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</si>
  <si>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</si>
  <si>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</si>
  <si>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</si>
  <si>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</si>
  <si>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</si>
  <si>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</si>
  <si>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</si>
  <si>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</si>
  <si>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</si>
  <si>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</si>
  <si>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</si>
  <si>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</si>
  <si>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</si>
  <si>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</si>
  <si>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</si>
  <si>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</si>
  <si>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</si>
  <si>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</si>
  <si>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</si>
  <si>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</si>
  <si>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</si>
  <si>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</si>
  <si>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</si>
  <si>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</si>
  <si>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</si>
  <si>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</si>
  <si>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</si>
  <si>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</si>
  <si>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</si>
  <si>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</si>
  <si>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</si>
  <si>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</si>
  <si>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</si>
  <si>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5215 - Utensilios de cocina domésticos</t>
  </si>
  <si>
    <t>5216 - Electrónica de consumo</t>
  </si>
  <si>
    <t>5310 - Ropa</t>
  </si>
  <si>
    <t>5313 - Artículos de tocador</t>
  </si>
  <si>
    <t>5314 - Fuentes y accesorios de costura</t>
  </si>
  <si>
    <t>5410 - Joyería</t>
  </si>
  <si>
    <t>5411 - Relojes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</si>
  <si>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</si>
  <si>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</si>
  <si>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</si>
  <si>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</si>
  <si>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</si>
  <si>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</si>
  <si>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</si>
  <si>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</si>
  <si>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</si>
  <si>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</si>
  <si>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</si>
  <si>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</si>
  <si>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</si>
  <si>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</si>
  <si>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</si>
  <si>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</si>
  <si>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</si>
  <si>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</si>
  <si>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</si>
  <si>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</si>
  <si>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</si>
  <si>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</si>
  <si>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</si>
  <si>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</si>
  <si>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</si>
  <si>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</si>
  <si>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</si>
  <si>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</si>
  <si>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</si>
  <si>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</si>
  <si>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</si>
  <si>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</si>
  <si>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</si>
  <si>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</si>
  <si>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</si>
  <si>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</si>
  <si>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</si>
  <si>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</si>
  <si>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</si>
  <si>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</si>
  <si>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</si>
  <si>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</si>
  <si>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</si>
  <si>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</si>
  <si>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</si>
  <si>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</si>
  <si>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</si>
  <si>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</si>
  <si>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</si>
  <si>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</si>
  <si>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</si>
  <si>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</si>
  <si>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</si>
  <si>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</si>
  <si>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</si>
  <si>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</si>
  <si>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</si>
  <si>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</si>
  <si>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</si>
  <si>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</si>
  <si>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</si>
  <si>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</si>
  <si>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</si>
  <si>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</si>
  <si>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</si>
  <si>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</si>
  <si>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</si>
  <si>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</si>
  <si>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</si>
  <si>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</si>
  <si>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</si>
  <si>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</si>
  <si>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</si>
  <si>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</si>
  <si>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</si>
  <si>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</si>
  <si>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</si>
  <si>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</si>
  <si>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</si>
  <si>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</si>
  <si>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</si>
  <si>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</si>
  <si>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</si>
  <si>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</si>
  <si>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</si>
  <si>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</si>
  <si>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</si>
  <si>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</si>
  <si>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</si>
  <si>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BOTELLAS DE AGUA</t>
  </si>
  <si>
    <t>PN</t>
  </si>
  <si>
    <t>CREMORA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</si>
  <si>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</si>
  <si>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</si>
  <si>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</si>
  <si>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</si>
  <si>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</si>
  <si>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</si>
  <si>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</si>
  <si>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</si>
  <si>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</si>
  <si>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</si>
  <si>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</si>
  <si>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</si>
  <si>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</si>
  <si>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</si>
  <si>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</si>
  <si>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</si>
  <si>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</si>
  <si>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</si>
  <si>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</si>
  <si>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</si>
  <si>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</si>
  <si>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</si>
  <si>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</si>
  <si>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</si>
  <si>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</si>
  <si>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</si>
  <si>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</si>
  <si>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</si>
  <si>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</si>
  <si>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</si>
  <si>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</si>
  <si>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</si>
  <si>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</si>
  <si>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</si>
  <si>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</si>
  <si>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</si>
  <si>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</si>
  <si>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</si>
  <si>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</si>
  <si>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</si>
  <si>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</si>
  <si>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</si>
  <si>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</si>
  <si>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</si>
  <si>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</si>
  <si>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</si>
  <si>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</si>
  <si>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</si>
  <si>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</si>
  <si>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</si>
  <si>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</si>
  <si>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</si>
  <si>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</si>
  <si>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</si>
  <si>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</si>
  <si>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</si>
  <si>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</si>
  <si>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</si>
  <si>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</si>
  <si>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</si>
  <si>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</si>
  <si>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</si>
  <si>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</si>
  <si>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</si>
  <si>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</si>
  <si>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</si>
  <si>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</si>
  <si>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</si>
  <si>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</si>
  <si>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</si>
  <si>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</si>
  <si>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</si>
  <si>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</si>
  <si>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</si>
  <si>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</si>
  <si>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</si>
  <si>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</si>
  <si>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</si>
  <si>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</si>
  <si>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COSTO TOTAL UNITARIO ESTIMADO</t>
  </si>
  <si>
    <t>CLORO</t>
  </si>
  <si>
    <t xml:space="preserve">DESINFECTANTE </t>
  </si>
  <si>
    <t>BRILLOS VERDES</t>
  </si>
  <si>
    <t>UD</t>
  </si>
  <si>
    <t>BRILLOS GORDOS</t>
  </si>
  <si>
    <t>PAPEL ALUMINIO</t>
  </si>
  <si>
    <t>PAPEL TRANSPARENTE</t>
  </si>
  <si>
    <t>FOSFOROS</t>
  </si>
  <si>
    <t>PAQUETE</t>
  </si>
  <si>
    <t>ESPONJAS PARA FREGAR</t>
  </si>
  <si>
    <t>DETERGENTE</t>
  </si>
  <si>
    <t>LIBRA</t>
  </si>
  <si>
    <t>JABON LIQUIDO PARA FREGAR</t>
  </si>
  <si>
    <t>JABON LIQUIDO DE MANO</t>
  </si>
  <si>
    <t>PAPEL PARA DISPENSADOR 12/1</t>
  </si>
  <si>
    <t>PAPEL TOALLA EN ROLLO 6/1</t>
  </si>
  <si>
    <t>FUNDAS 36X54</t>
  </si>
  <si>
    <t>FUNDAS 24X30</t>
  </si>
  <si>
    <t>VASOS DE CAFÉ NO.3</t>
  </si>
  <si>
    <t>FARDOS</t>
  </si>
  <si>
    <t>VASOS NO. 7</t>
  </si>
  <si>
    <t>VASOS NO. 5</t>
  </si>
  <si>
    <t>CAFÉ</t>
  </si>
  <si>
    <t>AZUCAR BCA. (PAQ.  5 LIBRAS)</t>
  </si>
  <si>
    <t>AZUCAR DE DIETA 50 SOBRE</t>
  </si>
  <si>
    <t>CAJA</t>
  </si>
  <si>
    <t>TE EN SOBRES (VARIOS SABORES)</t>
  </si>
  <si>
    <t>SERVILLETAS DECORADAS 50/1</t>
  </si>
  <si>
    <t>SERVILLETAS DECORADAS 400/1</t>
  </si>
  <si>
    <t>SERVILLETAS 500/1</t>
  </si>
  <si>
    <t>SUAPERS</t>
  </si>
  <si>
    <t>ESCOBAS</t>
  </si>
  <si>
    <t>SERVILLETAS ROLLO PARA COCINA</t>
  </si>
  <si>
    <t>AMBIENTADORES</t>
  </si>
  <si>
    <t>COPAS DE AGUA</t>
  </si>
  <si>
    <t>TAZAS PARA CAFÉ</t>
  </si>
  <si>
    <t>ZAFACONES</t>
  </si>
  <si>
    <t>GUANTES DE GOMA MEDIANOS</t>
  </si>
  <si>
    <t>GUANTES DE GOMA LARGE</t>
  </si>
  <si>
    <t>LANILLA</t>
  </si>
  <si>
    <t>YARDA</t>
  </si>
  <si>
    <t>MASCARILLA</t>
  </si>
  <si>
    <t>GUANTES DESECHABLES</t>
  </si>
  <si>
    <t>PLATOS DESECHABLES</t>
  </si>
  <si>
    <t>PAQ.</t>
  </si>
  <si>
    <t>CUCHARITAS PLASTICAS</t>
  </si>
  <si>
    <t xml:space="preserve">DESINFECTANTE P/ MANOS </t>
  </si>
  <si>
    <t>GLNS.</t>
  </si>
  <si>
    <t>JABON ESPUMA</t>
  </si>
  <si>
    <t>BOLIGRAFOS ROJOS</t>
  </si>
  <si>
    <t>SOBRE CREMA LETRAS DOR.</t>
  </si>
  <si>
    <t>PAPEL CREMA HILP LET. DOR.</t>
  </si>
  <si>
    <t xml:space="preserve">CARPETAS / FOLDERS </t>
  </si>
  <si>
    <t>SOBRE MANILA 8 1/2 x 14</t>
  </si>
  <si>
    <t>SOBRE MANILA 8 1/2 x 15</t>
  </si>
  <si>
    <t>SEPARADORES ALFABETICOS  P/CARPETAS</t>
  </si>
  <si>
    <t>SEPARADORES  P/CARPETAS</t>
  </si>
  <si>
    <t>SEPARADORES ALFABETICOS  P/ARCHIVO</t>
  </si>
  <si>
    <t>SEPARADORES NUMERICOS P/CARPETAS</t>
  </si>
  <si>
    <t>ROLLO DE CINTA DE TELA</t>
  </si>
  <si>
    <t>BLOQUE DE ESCRITORIO</t>
  </si>
  <si>
    <t>CAJAS TIPO MATIN PARA ARCHIVO</t>
  </si>
  <si>
    <t>ROLLO DE PAPEL PARA MAQUINA SUMADORA</t>
  </si>
  <si>
    <t>CAJAS CON TAPAS BANHERS BOX</t>
  </si>
  <si>
    <t>ROLLOS PAR IMPRESORAS STAR TSP100</t>
  </si>
  <si>
    <t>PAPEL CONTINUO 9 1/2 X 5 1/2</t>
  </si>
  <si>
    <t>PAPEL DE HILO AMARILLO TIMBRADO</t>
  </si>
  <si>
    <t>GRAPAS HEAVY DUTY 3/8 / 23/10MM (25-60 PAGS.)</t>
  </si>
  <si>
    <t>GRAPAS HEAVY DUTY 3/8 / 23/10MM (40-90 PAGS.)</t>
  </si>
  <si>
    <t>GRAPAS HEAVY DUTY 3/8 / 23/10MM (130 PAGS.)</t>
  </si>
  <si>
    <t>BANDEJA PLASTICA TRANSP. (TIPO AEREA)/ PARED</t>
  </si>
  <si>
    <t xml:space="preserve">SACAPUNTA EN MEAL </t>
  </si>
  <si>
    <t>HUMECEDOR DE DEDO</t>
  </si>
  <si>
    <t>SOBRE MANILA 5 X 6</t>
  </si>
  <si>
    <t>TARJETERO</t>
  </si>
  <si>
    <t>MARCADORES ROJOS</t>
  </si>
  <si>
    <t>MARCADORES AZULES</t>
  </si>
  <si>
    <t>RESMA</t>
  </si>
  <si>
    <t>CJAS</t>
  </si>
  <si>
    <t xml:space="preserve">CAJA </t>
  </si>
  <si>
    <t>SCANNER</t>
  </si>
  <si>
    <t>TECLADOS USB</t>
  </si>
  <si>
    <t>EQUIPOS DE COMPUTOS (INC.  UPS´S)</t>
  </si>
  <si>
    <t>CONECTOR RJ45 (PAQ. DE 100)</t>
  </si>
  <si>
    <t>KIT DE NETWORKING Y SOPORTE</t>
  </si>
  <si>
    <t>LATAS DE AIRE COMPRIMIDO</t>
  </si>
  <si>
    <t>IMPRESORAS HP LASERJET 400Pro MFP 475dn</t>
  </si>
  <si>
    <t>IMPRESORAS HP LASERJET 400Pro MFP 425dn</t>
  </si>
  <si>
    <t>HDD 3.5 SATA 320GB WESTERN DIGITAL 7200 RPM</t>
  </si>
  <si>
    <t>HDD 3.5 SATA 500GB WESTERN DIGITAL 7200 RPM</t>
  </si>
  <si>
    <t>MEMORIA USB  de 16 GB u OTRO TAMAÑO</t>
  </si>
  <si>
    <t>MOUSE USB</t>
  </si>
  <si>
    <t>KVM PARA LOS RAC DE LOS SERVIDORES</t>
  </si>
  <si>
    <t>ROUTER INALAMBRICO</t>
  </si>
  <si>
    <t>HEADSET</t>
  </si>
  <si>
    <t xml:space="preserve"> </t>
  </si>
  <si>
    <t xml:space="preserve"> MINISTERIO DE HACIENDA</t>
  </si>
  <si>
    <t>Direccion General de Politica y Legislacion Tributaria</t>
  </si>
  <si>
    <t>CARTUCHO HP 21 (C9351AN)</t>
  </si>
  <si>
    <t>CARTUCHO HP 22 (C9352AN)</t>
  </si>
  <si>
    <t>TONER HP 53X (Q7553X)</t>
  </si>
  <si>
    <t>CARTUCHO HP 901 (CC653AN).  NEGRO</t>
  </si>
  <si>
    <t>CARTUCHO HP 901 (CC656AN). TRI COLOR</t>
  </si>
  <si>
    <t>CARTUCHO HP 940 (C49003AN). CYAN</t>
  </si>
  <si>
    <t>CARTUCHO HP 940 (C49004AN). MAGENTA</t>
  </si>
  <si>
    <t>CARTUCHO HP 940 (C49005AN). AMARILLO</t>
  </si>
  <si>
    <t>CARTUCHO HP 940 (C4902AN). NEGRO</t>
  </si>
  <si>
    <t>CARTUCHO HP 950 (CN049AN). NEGRO</t>
  </si>
  <si>
    <t>CARTUCHO HP 951 (CN050AN). CYAN</t>
  </si>
  <si>
    <t>CARTUCHO HP 951 (CN051AN). MAGENTA</t>
  </si>
  <si>
    <t>CARTUCHO HP 951 (CN052AN). AMARILLO</t>
  </si>
  <si>
    <t>DRUM XEROX 5225 (101R00435)</t>
  </si>
  <si>
    <t>DRUM XEROX 7655 (013R00602). NEGRO</t>
  </si>
  <si>
    <t>DRUM XEROX 7655 (013R00603). COLOR</t>
  </si>
  <si>
    <t>TONER HP 05A (CE505A). NEGRO</t>
  </si>
  <si>
    <t>TONER HP 128A (CE320A). NEGRO</t>
  </si>
  <si>
    <t>TONER HP 128A (CE321A). CYAN</t>
  </si>
  <si>
    <t>TONER HP 128A (CE322A). AMARILLO</t>
  </si>
  <si>
    <t>TONER HP 128A (CE323A). MAGENTA</t>
  </si>
  <si>
    <t>TONER HP 12A (Q2612A)</t>
  </si>
  <si>
    <t>TONER HP 304A (CC530A). NEGRO</t>
  </si>
  <si>
    <t>TONER HP 304A (CC531A). CYAN</t>
  </si>
  <si>
    <t>TONER HP 304A (CC532A). AMARILLO</t>
  </si>
  <si>
    <t>TONER HP 304A (CC533A). MAGENTA</t>
  </si>
  <si>
    <t>TONER HP 305A (CE410A). NEGRO</t>
  </si>
  <si>
    <t>TONER HP 305A (CE411A). CYAN</t>
  </si>
  <si>
    <t>TONER HP 305A (CE412A). AMARILLO</t>
  </si>
  <si>
    <t>TONER HP 305A (CE413A). MAGENTA</t>
  </si>
  <si>
    <t>TONER HP 49A (5949A). NEGRO</t>
  </si>
  <si>
    <t>TONER HP 55A (CE255A). NEGRO</t>
  </si>
  <si>
    <t>TONER HP 80X (CF280X). NEGRO</t>
  </si>
  <si>
    <t>TONER HP 90X (CE390X). NEGRO</t>
  </si>
  <si>
    <t>TONER XEROX 4118 (006R01278)</t>
  </si>
  <si>
    <t>TONER XEROX 5225 (106R01305). NEGRO</t>
  </si>
  <si>
    <t>TONER XEROX 7665 (006R01449). NEGRO</t>
  </si>
  <si>
    <t>TONER XEROX 7665 (006R01450). AMARILLO</t>
  </si>
  <si>
    <t>TONER XEROX 7665 (006R01451). MAGENTA</t>
  </si>
  <si>
    <t>TONER XEROX 7665 (006R01452). CYAN</t>
  </si>
  <si>
    <t>TONER XEROX M20 (106R01048)</t>
  </si>
  <si>
    <t>TONER CANON 120 (2617B001AA)</t>
  </si>
  <si>
    <t>CARTUCHO HP 96</t>
  </si>
  <si>
    <t>IMPRESORAS HP LASERJET 400Pro MFP 451dw</t>
  </si>
  <si>
    <t>EQUIPO TELEFONICO PARA CENTRAL IP</t>
  </si>
  <si>
    <t>UPS APC 550VA</t>
  </si>
  <si>
    <t>CINTAS PARA BACKUP LTO4</t>
  </si>
  <si>
    <t>JACKS DE SUPERFICIE CAT 5E</t>
  </si>
  <si>
    <t>CABLES VGA 7" PARA MONITORES</t>
  </si>
  <si>
    <t>CABLES USB 7" PARA IMPRESORAS</t>
  </si>
  <si>
    <t>CARTUCHO HP 97</t>
  </si>
  <si>
    <t>CARTUCHO HP 98</t>
  </si>
  <si>
    <t>BOTELLONES DE AGUA</t>
  </si>
  <si>
    <t>ADQUISICION DE BONOS NAVIDEÑOS</t>
  </si>
  <si>
    <t>ADQUISICION DE BONOS DIA DE LAS MADRES Y SECRETARIAS</t>
  </si>
  <si>
    <t>IMP.</t>
  </si>
  <si>
    <t>REPARACION Y MANTENIMIENTO DE AIRE ACONDICIONADO</t>
  </si>
  <si>
    <t>BOLETOS AEREOS Y SEGUROS DE VIAJES</t>
  </si>
  <si>
    <t xml:space="preserve">VIATICOS AL EXTERIOR </t>
  </si>
  <si>
    <t xml:space="preserve">IMP. </t>
  </si>
  <si>
    <t>COMBUSTIBLE PARA VEHICULOS</t>
  </si>
  <si>
    <t>IMPORTE</t>
  </si>
  <si>
    <t xml:space="preserve"> Viceministerio de Politica Fiscal </t>
  </si>
  <si>
    <t>TE FRIO BOTELLAS</t>
  </si>
  <si>
    <t>5021 - Bebidas</t>
  </si>
  <si>
    <t xml:space="preserve">TE FRIO </t>
  </si>
  <si>
    <t xml:space="preserve">MESA PARA REUNION </t>
  </si>
  <si>
    <t>LICENCIA EVIEWS</t>
  </si>
  <si>
    <t>IM</t>
  </si>
  <si>
    <t>IMP</t>
  </si>
  <si>
    <t>REMODELACION DE AREA</t>
  </si>
</sst>
</file>

<file path=xl/styles.xml><?xml version="1.0" encoding="utf-8"?>
<styleSheet xmlns="http://schemas.openxmlformats.org/spreadsheetml/2006/main">
  <numFmts count="4">
    <numFmt numFmtId="44" formatCode="_(&quot;RD$&quot;* #,##0.00_);_(&quot;RD$&quot;* \(#,##0.00\);_(&quot;RD$&quot;* &quot;-&quot;??_);_(@_)"/>
    <numFmt numFmtId="164" formatCode="&quot;RD$&quot;#,##0.00"/>
    <numFmt numFmtId="165" formatCode="_-&quot;£&quot;* #,##0.00_-;\-&quot;£&quot;* #,##0.00_-;_-&quot;£&quot;* &quot;-&quot;??_-;_-@_-"/>
    <numFmt numFmtId="166" formatCode="_-[$€-2]* #,##0.00_-;\-[$€-2]* #,##0.00_-;_-[$€-2]* &quot;-&quot;??_-"/>
  </numFmts>
  <fonts count="26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12"/>
      <color indexed="8"/>
      <name val="Arial Narrow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8"/>
      <name val="Arial Narrow"/>
      <family val="2"/>
    </font>
    <font>
      <sz val="14"/>
      <name val="Arial Narrow"/>
      <family val="2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Border="1" applyAlignme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2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38" fontId="6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6" fillId="0" borderId="10" xfId="0" applyFont="1" applyFill="1" applyBorder="1"/>
    <xf numFmtId="164" fontId="6" fillId="0" borderId="10" xfId="0" applyNumberFormat="1" applyFont="1" applyFill="1" applyBorder="1"/>
    <xf numFmtId="0" fontId="2" fillId="0" borderId="0" xfId="0" applyFont="1" applyFill="1"/>
    <xf numFmtId="0" fontId="6" fillId="0" borderId="0" xfId="0" applyFont="1" applyFill="1"/>
    <xf numFmtId="1" fontId="6" fillId="0" borderId="10" xfId="0" applyNumberFormat="1" applyFont="1" applyFill="1" applyBorder="1"/>
    <xf numFmtId="0" fontId="13" fillId="0" borderId="10" xfId="0" applyFont="1" applyFill="1" applyBorder="1"/>
    <xf numFmtId="0" fontId="13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4" fillId="0" borderId="10" xfId="0" applyFont="1" applyFill="1" applyBorder="1"/>
    <xf numFmtId="0" fontId="15" fillId="0" borderId="10" xfId="0" applyFont="1" applyFill="1" applyBorder="1" applyAlignment="1">
      <alignment horizontal="center"/>
    </xf>
    <xf numFmtId="0" fontId="16" fillId="0" borderId="10" xfId="0" applyFont="1" applyFill="1" applyBorder="1"/>
    <xf numFmtId="1" fontId="0" fillId="0" borderId="10" xfId="0" applyNumberFormat="1" applyFill="1" applyBorder="1"/>
    <xf numFmtId="0" fontId="14" fillId="0" borderId="10" xfId="0" applyFont="1" applyFill="1" applyBorder="1" applyAlignment="1">
      <alignment wrapText="1"/>
    </xf>
    <xf numFmtId="0" fontId="17" fillId="0" borderId="10" xfId="0" applyFont="1" applyFill="1" applyBorder="1" applyAlignment="1">
      <alignment horizontal="center"/>
    </xf>
    <xf numFmtId="164" fontId="11" fillId="0" borderId="10" xfId="0" applyNumberFormat="1" applyFont="1" applyFill="1" applyBorder="1"/>
    <xf numFmtId="0" fontId="6" fillId="0" borderId="10" xfId="0" applyNumberFormat="1" applyFont="1" applyFill="1" applyBorder="1"/>
    <xf numFmtId="0" fontId="6" fillId="0" borderId="10" xfId="0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/>
    <xf numFmtId="0" fontId="6" fillId="0" borderId="10" xfId="0" applyFont="1" applyFill="1" applyBorder="1" applyAlignment="1">
      <alignment horizontal="center" wrapText="1"/>
    </xf>
    <xf numFmtId="0" fontId="11" fillId="0" borderId="10" xfId="0" applyFont="1" applyFill="1" applyBorder="1"/>
    <xf numFmtId="0" fontId="2" fillId="0" borderId="10" xfId="0" applyFont="1" applyFill="1" applyBorder="1"/>
    <xf numFmtId="0" fontId="19" fillId="0" borderId="10" xfId="0" applyFont="1" applyFill="1" applyBorder="1"/>
    <xf numFmtId="164" fontId="19" fillId="0" borderId="10" xfId="0" applyNumberFormat="1" applyFont="1" applyFill="1" applyBorder="1"/>
    <xf numFmtId="0" fontId="19" fillId="0" borderId="10" xfId="0" applyNumberFormat="1" applyFont="1" applyFill="1" applyBorder="1"/>
    <xf numFmtId="0" fontId="15" fillId="0" borderId="10" xfId="0" applyFont="1" applyFill="1" applyBorder="1" applyAlignment="1">
      <alignment horizontal="center" wrapText="1"/>
    </xf>
    <xf numFmtId="1" fontId="0" fillId="0" borderId="10" xfId="0" applyNumberFormat="1" applyFont="1" applyFill="1" applyBorder="1"/>
    <xf numFmtId="0" fontId="14" fillId="0" borderId="10" xfId="0" applyFont="1" applyFill="1" applyBorder="1" applyAlignment="1"/>
    <xf numFmtId="164" fontId="18" fillId="0" borderId="10" xfId="0" applyNumberFormat="1" applyFont="1" applyBorder="1"/>
    <xf numFmtId="0" fontId="6" fillId="0" borderId="10" xfId="0" applyNumberFormat="1" applyFont="1" applyFill="1" applyBorder="1" applyAlignment="1">
      <alignment horizontal="left"/>
    </xf>
    <xf numFmtId="0" fontId="11" fillId="0" borderId="10" xfId="0" quotePrefix="1" applyNumberFormat="1" applyFont="1" applyFill="1" applyBorder="1" applyAlignment="1">
      <alignment horizontal="left"/>
    </xf>
    <xf numFmtId="0" fontId="6" fillId="0" borderId="10" xfId="0" quotePrefix="1" applyNumberFormat="1" applyFont="1" applyFill="1" applyBorder="1" applyAlignment="1">
      <alignment horizontal="left"/>
    </xf>
    <xf numFmtId="0" fontId="19" fillId="0" borderId="10" xfId="0" quotePrefix="1" applyNumberFormat="1" applyFont="1" applyFill="1" applyBorder="1" applyAlignment="1">
      <alignment horizontal="left"/>
    </xf>
    <xf numFmtId="1" fontId="2" fillId="0" borderId="10" xfId="0" applyNumberFormat="1" applyFont="1" applyFill="1" applyBorder="1"/>
    <xf numFmtId="0" fontId="18" fillId="0" borderId="0" xfId="0" applyFont="1" applyFill="1"/>
    <xf numFmtId="0" fontId="18" fillId="0" borderId="0" xfId="0" applyFont="1"/>
    <xf numFmtId="0" fontId="20" fillId="0" borderId="10" xfId="0" applyFont="1" applyFill="1" applyBorder="1"/>
    <xf numFmtId="1" fontId="20" fillId="0" borderId="10" xfId="0" applyNumberFormat="1" applyFont="1" applyFill="1" applyBorder="1"/>
    <xf numFmtId="164" fontId="20" fillId="0" borderId="10" xfId="0" applyNumberFormat="1" applyFont="1" applyFill="1" applyBorder="1"/>
    <xf numFmtId="0" fontId="2" fillId="0" borderId="0" xfId="0" applyFont="1"/>
    <xf numFmtId="0" fontId="23" fillId="0" borderId="10" xfId="0" applyFont="1" applyFill="1" applyBorder="1"/>
    <xf numFmtId="0" fontId="23" fillId="0" borderId="10" xfId="0" applyFont="1" applyFill="1" applyBorder="1" applyAlignment="1">
      <alignment horizontal="center"/>
    </xf>
    <xf numFmtId="1" fontId="23" fillId="0" borderId="10" xfId="0" applyNumberFormat="1" applyFont="1" applyFill="1" applyBorder="1"/>
    <xf numFmtId="164" fontId="23" fillId="0" borderId="10" xfId="0" applyNumberFormat="1" applyFont="1" applyFill="1" applyBorder="1"/>
    <xf numFmtId="3" fontId="6" fillId="0" borderId="10" xfId="0" applyNumberFormat="1" applyFont="1" applyFill="1" applyBorder="1"/>
    <xf numFmtId="0" fontId="2" fillId="0" borderId="0" xfId="0" applyFont="1"/>
    <xf numFmtId="0" fontId="3" fillId="0" borderId="0" xfId="0" applyFont="1"/>
    <xf numFmtId="0" fontId="24" fillId="0" borderId="0" xfId="0" applyFont="1"/>
    <xf numFmtId="0" fontId="2" fillId="0" borderId="0" xfId="0" applyFont="1"/>
    <xf numFmtId="0" fontId="6" fillId="0" borderId="10" xfId="0" applyFont="1" applyFill="1" applyBorder="1" applyAlignment="1">
      <alignment wrapText="1"/>
    </xf>
    <xf numFmtId="164" fontId="5" fillId="0" borderId="10" xfId="0" applyNumberFormat="1" applyFont="1" applyFill="1" applyBorder="1"/>
    <xf numFmtId="0" fontId="25" fillId="0" borderId="10" xfId="0" applyFont="1" applyFill="1" applyBorder="1"/>
    <xf numFmtId="0" fontId="25" fillId="0" borderId="10" xfId="0" applyNumberFormat="1" applyFont="1" applyFill="1" applyBorder="1"/>
    <xf numFmtId="164" fontId="25" fillId="0" borderId="10" xfId="0" applyNumberFormat="1" applyFont="1" applyFill="1" applyBorder="1"/>
    <xf numFmtId="0" fontId="25" fillId="0" borderId="10" xfId="0" applyFont="1" applyFill="1" applyBorder="1" applyAlignment="1">
      <alignment horizontal="center"/>
    </xf>
    <xf numFmtId="1" fontId="25" fillId="0" borderId="10" xfId="0" applyNumberFormat="1" applyFont="1" applyFill="1" applyBorder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6">
    <cellStyle name="Euro" xfId="1"/>
    <cellStyle name="Euro 2" xfId="2"/>
    <cellStyle name="Euro 2 2" xfId="3"/>
    <cellStyle name="Moneda 3" xfId="4"/>
    <cellStyle name="Moneda 4" xfId="5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556517</xdr:colOff>
      <xdr:row>0</xdr:row>
      <xdr:rowOff>267556</xdr:rowOff>
    </xdr:from>
    <xdr:to>
      <xdr:col>8</xdr:col>
      <xdr:colOff>610029</xdr:colOff>
      <xdr:row>4</xdr:row>
      <xdr:rowOff>96321</xdr:rowOff>
    </xdr:to>
    <xdr:pic>
      <xdr:nvPicPr>
        <xdr:cNvPr id="3" name="2 Imagen" descr="LOGO Hacienda-14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85871" y="267556"/>
          <a:ext cx="963203" cy="8882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9:O252" insertRowShift="1" totalsRowCount="1" headerRowDxfId="29" dataDxfId="28">
  <sortState ref="A11:O265">
    <sortCondition descending="1" sortBy="cellColor" ref="A11:A265"/>
  </sortState>
  <tableColumns count="15">
    <tableColumn id="1" name="CÓDIGO DEL CATÁLOGO DE BIENES Y SERVICIOS (CBS) " dataDxfId="27" totalsRowDxfId="14"/>
    <tableColumn id="2" name="DESCRIPCIÓN DE LA COMPRA O CONTRATACIÓN" dataDxfId="26" totalsRowDxfId="13"/>
    <tableColumn id="18" name="UNIDAD DE MEDIDA" dataDxfId="25" totalsRowDxfId="12"/>
    <tableColumn id="3" name="PRIMER TRIMESTRE" dataDxfId="24" totalsRowDxfId="11"/>
    <tableColumn id="4" name="SEGUNDO TRIMESTRE" dataDxfId="23" totalsRowDxfId="10"/>
    <tableColumn id="5" name="TERCER TRIMESTRE" dataDxfId="22" totalsRowDxfId="9"/>
    <tableColumn id="12" name="CUARTO TRIMESTRE" dataDxfId="21" totalsRowDxfId="8"/>
    <tableColumn id="7" name="CANTIDAD TOTAL" dataDxfId="20" totalsRowDxfId="7">
      <calculatedColumnFormula>'PACC - SNCC.F.053 (3)'!$D10+'PACC - SNCC.F.053 (3)'!$E10+'PACC - SNCC.F.053 (3)'!$F10+'PACC - SNCC.F.053 (3)'!$G10</calculatedColumnFormula>
    </tableColumn>
    <tableColumn id="20" name="PRECIO UNITARIO ESTIMADO" dataDxfId="19" totalsRowDxfId="6"/>
    <tableColumn id="6" name="COSTO TOTAL UNITARIO ESTIMADO" totalsRowFunction="custom" totalsRowDxfId="5">
      <totalsRowFormula>SUM(J10:J251)</totalsRowFormula>
    </tableColumn>
    <tableColumn id="10" name="COSTO TOTAL POR CÓDIGO DE CATÁLOGO DE BIENES Y SERVICIOS (CBS)" totalsRowFunction="sum" totalsRowDxfId="4"/>
    <tableColumn id="14" name=" PROCEDIMIENTO DE SELECCIÓN " dataDxfId="18" totalsRowDxfId="3"/>
    <tableColumn id="17" name="FUENTE DE FINANCIAMIENTO" dataDxfId="17" totalsRowDxfId="2"/>
    <tableColumn id="8" name="VALOR ADQUIRIDO" dataDxfId="16" totalsRowDxfId="1"/>
    <tableColumn id="9" name="OBSERVACIÓN" dataDxfId="15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9"/>
  <sheetViews>
    <sheetView tabSelected="1" zoomScale="89" zoomScaleNormal="89" workbookViewId="0">
      <selection activeCell="L256" sqref="L256"/>
    </sheetView>
  </sheetViews>
  <sheetFormatPr baseColWidth="10" defaultRowHeight="18"/>
  <cols>
    <col min="1" max="1" width="35.28515625" style="18" customWidth="1"/>
    <col min="2" max="2" width="42.85546875" style="18" customWidth="1"/>
    <col min="3" max="3" width="15.140625" style="18" customWidth="1"/>
    <col min="4" max="4" width="12.140625" style="18" customWidth="1"/>
    <col min="5" max="5" width="8" style="18" customWidth="1"/>
    <col min="6" max="7" width="7.42578125" style="18" customWidth="1"/>
    <col min="8" max="8" width="13.5703125" style="18" customWidth="1"/>
    <col min="9" max="9" width="20.140625" style="18" customWidth="1"/>
    <col min="10" max="10" width="19.7109375" style="18" customWidth="1"/>
    <col min="11" max="11" width="25" style="18" customWidth="1"/>
    <col min="12" max="12" width="27.42578125" style="18" bestFit="1" customWidth="1"/>
    <col min="13" max="13" width="16.28515625" style="18" customWidth="1"/>
    <col min="14" max="14" width="20.42578125" style="18" customWidth="1"/>
    <col min="15" max="15" width="23.28515625" style="18" customWidth="1"/>
    <col min="16" max="16" width="19.42578125" style="18" customWidth="1"/>
    <col min="17" max="17" width="18.85546875" style="18" customWidth="1"/>
    <col min="18" max="18" width="17.140625" style="18" customWidth="1"/>
    <col min="19" max="19" width="21.42578125" style="18" customWidth="1"/>
    <col min="20" max="20" width="64.5703125" style="18" hidden="1" customWidth="1"/>
    <col min="21" max="21" width="20.85546875" style="18" customWidth="1"/>
    <col min="22" max="22" width="0" style="18" hidden="1" customWidth="1"/>
    <col min="23" max="23" width="52.28515625" style="18" hidden="1" customWidth="1"/>
    <col min="24" max="24" width="17.7109375" style="18" customWidth="1"/>
    <col min="25" max="16384" width="11.42578125" style="18"/>
  </cols>
  <sheetData>
    <row r="1" spans="1:23" ht="23.25" customHeight="1">
      <c r="A1" s="5" t="s">
        <v>24</v>
      </c>
      <c r="N1" s="7" t="s">
        <v>2</v>
      </c>
      <c r="O1" s="16">
        <v>41880</v>
      </c>
    </row>
    <row r="2" spans="1:23" ht="22.5" customHeight="1">
      <c r="A2" s="76"/>
      <c r="N2" s="8" t="s">
        <v>3</v>
      </c>
      <c r="O2" s="17"/>
    </row>
    <row r="3" spans="1:23" ht="20.25">
      <c r="A3" s="76"/>
      <c r="B3" s="19"/>
      <c r="C3" s="19"/>
      <c r="D3" s="19"/>
      <c r="E3" s="19"/>
      <c r="F3" s="19"/>
      <c r="G3" s="19"/>
      <c r="H3" s="19"/>
      <c r="I3" s="19"/>
      <c r="J3" s="19"/>
      <c r="K3" s="19"/>
      <c r="N3" s="8" t="s">
        <v>4</v>
      </c>
      <c r="O3" s="9">
        <v>1</v>
      </c>
    </row>
    <row r="4" spans="1:23" ht="17.25" customHeight="1" thickBot="1">
      <c r="A4" s="76"/>
      <c r="B4" s="6"/>
      <c r="C4" s="6"/>
      <c r="D4" s="6"/>
      <c r="E4" s="6"/>
      <c r="F4" s="6"/>
      <c r="G4" s="6"/>
      <c r="H4" s="6"/>
      <c r="I4" s="6"/>
      <c r="J4" s="6"/>
      <c r="K4" s="6"/>
      <c r="N4" s="10" t="s">
        <v>12</v>
      </c>
      <c r="O4" s="11">
        <v>8</v>
      </c>
    </row>
    <row r="5" spans="1:23" ht="29.25" customHeight="1">
      <c r="A5" s="77" t="s">
        <v>504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23">
      <c r="A6" s="81" t="s">
        <v>568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23" ht="18.75" thickBot="1">
      <c r="A7" s="66" t="s">
        <v>505</v>
      </c>
      <c r="B7" s="67"/>
    </row>
    <row r="8" spans="1:23" ht="23.25" customHeight="1">
      <c r="C8" s="2"/>
      <c r="D8" s="78" t="s">
        <v>14</v>
      </c>
      <c r="E8" s="79"/>
      <c r="F8" s="79"/>
      <c r="G8" s="80"/>
      <c r="H8" s="2"/>
      <c r="I8" s="2"/>
      <c r="J8" s="2"/>
      <c r="K8" s="2"/>
    </row>
    <row r="9" spans="1:23" ht="165.75" customHeight="1">
      <c r="A9" s="12" t="s">
        <v>11</v>
      </c>
      <c r="B9" s="13" t="s">
        <v>324</v>
      </c>
      <c r="C9" s="13" t="s">
        <v>0</v>
      </c>
      <c r="D9" s="14" t="s">
        <v>7</v>
      </c>
      <c r="E9" s="14" t="s">
        <v>8</v>
      </c>
      <c r="F9" s="14" t="s">
        <v>9</v>
      </c>
      <c r="G9" s="14" t="s">
        <v>10</v>
      </c>
      <c r="H9" s="13" t="s">
        <v>5</v>
      </c>
      <c r="I9" s="13" t="s">
        <v>15</v>
      </c>
      <c r="J9" s="13" t="s">
        <v>407</v>
      </c>
      <c r="K9" s="13" t="s">
        <v>323</v>
      </c>
      <c r="L9" s="13" t="s">
        <v>18</v>
      </c>
      <c r="M9" s="13" t="s">
        <v>6</v>
      </c>
      <c r="N9" s="13" t="s">
        <v>1</v>
      </c>
      <c r="O9" s="15" t="s">
        <v>13</v>
      </c>
      <c r="Q9" s="4"/>
      <c r="R9" s="4"/>
      <c r="S9" s="4"/>
      <c r="T9" s="4"/>
      <c r="U9" s="4"/>
    </row>
    <row r="10" spans="1:23" s="22" customFormat="1" hidden="1">
      <c r="A10" s="20" t="s">
        <v>187</v>
      </c>
      <c r="B10" s="25" t="s">
        <v>408</v>
      </c>
      <c r="C10" s="26" t="s">
        <v>455</v>
      </c>
      <c r="D10" s="31">
        <v>0</v>
      </c>
      <c r="E10" s="31">
        <v>0</v>
      </c>
      <c r="F10" s="31">
        <v>0</v>
      </c>
      <c r="G10" s="31">
        <v>0</v>
      </c>
      <c r="H10" s="24">
        <f>'PACC - SNCC.F.053 (3)'!$D10+'PACC - SNCC.F.053 (3)'!$E10+'PACC - SNCC.F.053 (3)'!$F10+'PACC - SNCC.F.053 (3)'!$G10</f>
        <v>0</v>
      </c>
      <c r="I10" s="48">
        <v>100</v>
      </c>
      <c r="J10" s="21">
        <f>+'PACC - SNCC.F.053 (3)'!$H10*'PACC - SNCC.F.053 (3)'!$I10</f>
        <v>0</v>
      </c>
      <c r="K10" s="21">
        <f>SUM(J10:J11)</f>
        <v>0</v>
      </c>
      <c r="L10" s="20"/>
      <c r="M10" s="20" t="s">
        <v>326</v>
      </c>
      <c r="N10" s="21"/>
      <c r="O10" s="20"/>
      <c r="T10" s="3" t="s">
        <v>25</v>
      </c>
      <c r="W10" s="23" t="s">
        <v>22</v>
      </c>
    </row>
    <row r="11" spans="1:23" s="22" customFormat="1" hidden="1">
      <c r="A11" s="20" t="s">
        <v>187</v>
      </c>
      <c r="B11" s="25" t="s">
        <v>409</v>
      </c>
      <c r="C11" s="26" t="s">
        <v>455</v>
      </c>
      <c r="D11" s="31"/>
      <c r="E11" s="31"/>
      <c r="F11" s="31"/>
      <c r="G11" s="31"/>
      <c r="H11" s="24">
        <f>'PACC - SNCC.F.053 (3)'!$D11+'PACC - SNCC.F.053 (3)'!$E11+'PACC - SNCC.F.053 (3)'!$F11+'PACC - SNCC.F.053 (3)'!$G11</f>
        <v>0</v>
      </c>
      <c r="I11" s="48">
        <v>170</v>
      </c>
      <c r="J11" s="21">
        <f>+'PACC - SNCC.F.053 (3)'!$H11*'PACC - SNCC.F.053 (3)'!$I11</f>
        <v>0</v>
      </c>
      <c r="K11" s="21">
        <f t="shared" ref="K11:K23" si="0">K10+J12</f>
        <v>0</v>
      </c>
      <c r="L11" s="20"/>
      <c r="M11" s="20" t="s">
        <v>326</v>
      </c>
      <c r="N11" s="21"/>
      <c r="O11" s="20"/>
      <c r="T11" s="3" t="s">
        <v>26</v>
      </c>
      <c r="W11" s="23" t="s">
        <v>23</v>
      </c>
    </row>
    <row r="12" spans="1:23" s="22" customFormat="1" hidden="1">
      <c r="A12" s="20" t="s">
        <v>187</v>
      </c>
      <c r="B12" s="25" t="s">
        <v>410</v>
      </c>
      <c r="C12" s="26" t="s">
        <v>411</v>
      </c>
      <c r="D12" s="31"/>
      <c r="E12" s="31"/>
      <c r="F12" s="31"/>
      <c r="G12" s="31"/>
      <c r="H12" s="24">
        <f>'PACC - SNCC.F.053 (3)'!$D12+'PACC - SNCC.F.053 (3)'!$E12+'PACC - SNCC.F.053 (3)'!$F12+'PACC - SNCC.F.053 (3)'!$G12</f>
        <v>0</v>
      </c>
      <c r="I12" s="48">
        <v>80</v>
      </c>
      <c r="J12" s="21">
        <f>+'PACC - SNCC.F.053 (3)'!$H12*'PACC - SNCC.F.053 (3)'!$I12</f>
        <v>0</v>
      </c>
      <c r="K12" s="21">
        <f t="shared" si="0"/>
        <v>0</v>
      </c>
      <c r="L12" s="20"/>
      <c r="M12" s="20" t="s">
        <v>326</v>
      </c>
      <c r="N12" s="21"/>
      <c r="O12" s="20"/>
      <c r="T12" s="3" t="s">
        <v>27</v>
      </c>
      <c r="W12" s="23" t="s">
        <v>21</v>
      </c>
    </row>
    <row r="13" spans="1:23" s="22" customFormat="1" hidden="1">
      <c r="A13" s="20" t="s">
        <v>187</v>
      </c>
      <c r="B13" s="25" t="s">
        <v>412</v>
      </c>
      <c r="C13" s="26" t="s">
        <v>411</v>
      </c>
      <c r="D13" s="31"/>
      <c r="E13" s="31"/>
      <c r="F13" s="31"/>
      <c r="G13" s="31"/>
      <c r="H13" s="24">
        <f>'PACC - SNCC.F.053 (3)'!$D13+'PACC - SNCC.F.053 (3)'!$E13+'PACC - SNCC.F.053 (3)'!$F13+'PACC - SNCC.F.053 (3)'!$G13</f>
        <v>0</v>
      </c>
      <c r="I13" s="48">
        <v>180</v>
      </c>
      <c r="J13" s="21">
        <f>+'PACC - SNCC.F.053 (3)'!$H13*'PACC - SNCC.F.053 (3)'!$I13</f>
        <v>0</v>
      </c>
      <c r="K13" s="21">
        <f t="shared" si="0"/>
        <v>0</v>
      </c>
      <c r="L13" s="20"/>
      <c r="M13" s="20" t="s">
        <v>326</v>
      </c>
      <c r="N13" s="21"/>
      <c r="O13" s="20"/>
      <c r="T13" s="3" t="s">
        <v>28</v>
      </c>
      <c r="W13" s="23" t="s">
        <v>20</v>
      </c>
    </row>
    <row r="14" spans="1:23" s="22" customFormat="1" hidden="1">
      <c r="A14" s="20" t="s">
        <v>187</v>
      </c>
      <c r="B14" s="25" t="s">
        <v>413</v>
      </c>
      <c r="C14" s="26" t="s">
        <v>411</v>
      </c>
      <c r="D14" s="31"/>
      <c r="E14" s="31"/>
      <c r="F14" s="31"/>
      <c r="G14" s="31"/>
      <c r="H14" s="24">
        <f>'PACC - SNCC.F.053 (3)'!$D14+'PACC - SNCC.F.053 (3)'!$E14+'PACC - SNCC.F.053 (3)'!$F14+'PACC - SNCC.F.053 (3)'!$G14</f>
        <v>0</v>
      </c>
      <c r="I14" s="48">
        <v>200</v>
      </c>
      <c r="J14" s="21">
        <f>+'PACC - SNCC.F.053 (3)'!$H14*'PACC - SNCC.F.053 (3)'!$I14</f>
        <v>0</v>
      </c>
      <c r="K14" s="21">
        <f t="shared" si="0"/>
        <v>0</v>
      </c>
      <c r="L14" s="20"/>
      <c r="M14" s="20" t="s">
        <v>326</v>
      </c>
      <c r="N14" s="21"/>
      <c r="O14" s="20"/>
      <c r="T14" s="3" t="s">
        <v>29</v>
      </c>
      <c r="W14" s="23" t="s">
        <v>19</v>
      </c>
    </row>
    <row r="15" spans="1:23" s="22" customFormat="1" hidden="1">
      <c r="A15" s="20" t="s">
        <v>187</v>
      </c>
      <c r="B15" s="25" t="s">
        <v>414</v>
      </c>
      <c r="C15" s="26" t="s">
        <v>411</v>
      </c>
      <c r="D15" s="31"/>
      <c r="E15" s="31"/>
      <c r="F15" s="31"/>
      <c r="G15" s="31"/>
      <c r="H15" s="24">
        <f>'PACC - SNCC.F.053 (3)'!$D15+'PACC - SNCC.F.053 (3)'!$E15+'PACC - SNCC.F.053 (3)'!$F15+'PACC - SNCC.F.053 (3)'!$G15</f>
        <v>0</v>
      </c>
      <c r="I15" s="48">
        <v>22.95</v>
      </c>
      <c r="J15" s="21">
        <f>+'PACC - SNCC.F.053 (3)'!$H15*'PACC - SNCC.F.053 (3)'!$I15</f>
        <v>0</v>
      </c>
      <c r="K15" s="21">
        <f t="shared" si="0"/>
        <v>0</v>
      </c>
      <c r="L15" s="20"/>
      <c r="M15" s="20" t="s">
        <v>326</v>
      </c>
      <c r="N15" s="21"/>
      <c r="O15" s="20"/>
      <c r="T15" s="3" t="s">
        <v>30</v>
      </c>
      <c r="W15" s="23" t="s">
        <v>16</v>
      </c>
    </row>
    <row r="16" spans="1:23" s="22" customFormat="1" hidden="1">
      <c r="A16" s="20" t="s">
        <v>187</v>
      </c>
      <c r="B16" s="25" t="s">
        <v>415</v>
      </c>
      <c r="C16" s="26" t="s">
        <v>416</v>
      </c>
      <c r="D16" s="31"/>
      <c r="E16" s="31"/>
      <c r="F16" s="31"/>
      <c r="G16" s="31"/>
      <c r="H16" s="24">
        <f>'PACC - SNCC.F.053 (3)'!$D16+'PACC - SNCC.F.053 (3)'!$E16+'PACC - SNCC.F.053 (3)'!$F16+'PACC - SNCC.F.053 (3)'!$G16</f>
        <v>0</v>
      </c>
      <c r="I16" s="48">
        <v>60</v>
      </c>
      <c r="J16" s="21">
        <f>+'PACC - SNCC.F.053 (3)'!$H16*'PACC - SNCC.F.053 (3)'!$I16</f>
        <v>0</v>
      </c>
      <c r="K16" s="21">
        <f t="shared" si="0"/>
        <v>0</v>
      </c>
      <c r="L16" s="20"/>
      <c r="M16" s="20" t="s">
        <v>326</v>
      </c>
      <c r="N16" s="21"/>
      <c r="O16" s="20"/>
      <c r="T16" s="3" t="s">
        <v>31</v>
      </c>
      <c r="W16" s="23" t="s">
        <v>17</v>
      </c>
    </row>
    <row r="17" spans="1:23" s="22" customFormat="1" hidden="1">
      <c r="A17" s="20" t="s">
        <v>187</v>
      </c>
      <c r="B17" s="25" t="s">
        <v>417</v>
      </c>
      <c r="C17" s="26" t="s">
        <v>411</v>
      </c>
      <c r="D17" s="31"/>
      <c r="E17" s="31"/>
      <c r="F17" s="31"/>
      <c r="G17" s="31"/>
      <c r="H17" s="24">
        <f>'PACC - SNCC.F.053 (3)'!$D17+'PACC - SNCC.F.053 (3)'!$E17+'PACC - SNCC.F.053 (3)'!$F17+'PACC - SNCC.F.053 (3)'!$G17</f>
        <v>0</v>
      </c>
      <c r="I17" s="48">
        <v>180</v>
      </c>
      <c r="J17" s="21">
        <f>+'PACC - SNCC.F.053 (3)'!$H17*'PACC - SNCC.F.053 (3)'!$I17</f>
        <v>0</v>
      </c>
      <c r="K17" s="21">
        <f t="shared" si="0"/>
        <v>0</v>
      </c>
      <c r="L17" s="20"/>
      <c r="M17" s="20" t="s">
        <v>326</v>
      </c>
      <c r="N17" s="21"/>
      <c r="O17" s="20"/>
      <c r="T17" s="3" t="s">
        <v>32</v>
      </c>
      <c r="W17" s="23"/>
    </row>
    <row r="18" spans="1:23" s="22" customFormat="1" hidden="1">
      <c r="A18" s="20" t="s">
        <v>187</v>
      </c>
      <c r="B18" s="25" t="s">
        <v>418</v>
      </c>
      <c r="C18" s="26" t="s">
        <v>419</v>
      </c>
      <c r="D18" s="31"/>
      <c r="E18" s="31"/>
      <c r="F18" s="31"/>
      <c r="G18" s="31"/>
      <c r="H18" s="24">
        <f>'PACC - SNCC.F.053 (3)'!$D18+'PACC - SNCC.F.053 (3)'!$E18+'PACC - SNCC.F.053 (3)'!$F18+'PACC - SNCC.F.053 (3)'!$G18</f>
        <v>0</v>
      </c>
      <c r="I18" s="48">
        <v>80</v>
      </c>
      <c r="J18" s="21">
        <f t="shared" ref="J18:J58" si="1">+H18*I18</f>
        <v>0</v>
      </c>
      <c r="K18" s="21">
        <f t="shared" si="0"/>
        <v>0</v>
      </c>
      <c r="L18" s="20"/>
      <c r="M18" s="20" t="s">
        <v>326</v>
      </c>
      <c r="N18" s="21"/>
      <c r="O18" s="20"/>
      <c r="T18" s="3" t="s">
        <v>33</v>
      </c>
      <c r="W18" s="23"/>
    </row>
    <row r="19" spans="1:23" s="22" customFormat="1" hidden="1">
      <c r="A19" s="20" t="s">
        <v>187</v>
      </c>
      <c r="B19" s="25" t="s">
        <v>420</v>
      </c>
      <c r="C19" s="26" t="s">
        <v>455</v>
      </c>
      <c r="D19" s="31"/>
      <c r="E19" s="31"/>
      <c r="F19" s="31"/>
      <c r="G19" s="31"/>
      <c r="H19" s="24">
        <f>'PACC - SNCC.F.053 (3)'!$D19+'PACC - SNCC.F.053 (3)'!$E19+'PACC - SNCC.F.053 (3)'!$F19+'PACC - SNCC.F.053 (3)'!$G19</f>
        <v>0</v>
      </c>
      <c r="I19" s="48">
        <v>200</v>
      </c>
      <c r="J19" s="21">
        <f t="shared" si="1"/>
        <v>0</v>
      </c>
      <c r="K19" s="21">
        <f t="shared" si="0"/>
        <v>0</v>
      </c>
      <c r="L19" s="20"/>
      <c r="M19" s="20" t="s">
        <v>326</v>
      </c>
      <c r="N19" s="21"/>
      <c r="O19" s="49"/>
      <c r="T19" s="3" t="s">
        <v>34</v>
      </c>
      <c r="W19" s="23"/>
    </row>
    <row r="20" spans="1:23" s="22" customFormat="1" hidden="1">
      <c r="A20" s="20" t="s">
        <v>187</v>
      </c>
      <c r="B20" s="25" t="s">
        <v>421</v>
      </c>
      <c r="C20" s="26" t="s">
        <v>455</v>
      </c>
      <c r="D20" s="31"/>
      <c r="E20" s="31"/>
      <c r="F20" s="31"/>
      <c r="G20" s="31"/>
      <c r="H20" s="24">
        <f>'PACC - SNCC.F.053 (3)'!$D20+'PACC - SNCC.F.053 (3)'!$E20+'PACC - SNCC.F.053 (3)'!$F20+'PACC - SNCC.F.053 (3)'!$G20</f>
        <v>0</v>
      </c>
      <c r="I20" s="48">
        <v>250</v>
      </c>
      <c r="J20" s="21">
        <f t="shared" si="1"/>
        <v>0</v>
      </c>
      <c r="K20" s="21">
        <f t="shared" si="0"/>
        <v>0</v>
      </c>
      <c r="L20" s="20"/>
      <c r="M20" s="20" t="s">
        <v>326</v>
      </c>
      <c r="N20" s="21"/>
      <c r="O20" s="49"/>
      <c r="T20" s="3" t="s">
        <v>35</v>
      </c>
      <c r="W20" s="23"/>
    </row>
    <row r="21" spans="1:23" s="22" customFormat="1" hidden="1">
      <c r="A21" s="20" t="s">
        <v>187</v>
      </c>
      <c r="B21" s="25" t="s">
        <v>422</v>
      </c>
      <c r="C21" s="26" t="s">
        <v>411</v>
      </c>
      <c r="D21" s="31"/>
      <c r="E21" s="31"/>
      <c r="F21" s="31"/>
      <c r="G21" s="31"/>
      <c r="H21" s="24">
        <f>'PACC - SNCC.F.053 (3)'!$D21+'PACC - SNCC.F.053 (3)'!$E21+'PACC - SNCC.F.053 (3)'!$F21+'PACC - SNCC.F.053 (3)'!$G21</f>
        <v>0</v>
      </c>
      <c r="I21" s="48">
        <v>50</v>
      </c>
      <c r="J21" s="21">
        <f t="shared" si="1"/>
        <v>0</v>
      </c>
      <c r="K21" s="21">
        <f t="shared" si="0"/>
        <v>0</v>
      </c>
      <c r="L21" s="40"/>
      <c r="M21" s="20" t="s">
        <v>326</v>
      </c>
      <c r="N21" s="34"/>
      <c r="O21" s="50"/>
      <c r="T21" s="3" t="s">
        <v>36</v>
      </c>
      <c r="W21" s="23"/>
    </row>
    <row r="22" spans="1:23" s="22" customFormat="1" hidden="1">
      <c r="A22" s="20" t="s">
        <v>187</v>
      </c>
      <c r="B22" s="25" t="s">
        <v>423</v>
      </c>
      <c r="C22" s="26" t="s">
        <v>411</v>
      </c>
      <c r="D22" s="31"/>
      <c r="E22" s="31"/>
      <c r="F22" s="31"/>
      <c r="G22" s="31"/>
      <c r="H22" s="24">
        <f>'PACC - SNCC.F.053 (3)'!$D22+'PACC - SNCC.F.053 (3)'!$E22+'PACC - SNCC.F.053 (3)'!$F22+'PACC - SNCC.F.053 (3)'!$G22</f>
        <v>0</v>
      </c>
      <c r="I22" s="48">
        <v>80</v>
      </c>
      <c r="J22" s="21">
        <f t="shared" si="1"/>
        <v>0</v>
      </c>
      <c r="K22" s="21">
        <f t="shared" si="0"/>
        <v>0</v>
      </c>
      <c r="L22" s="40"/>
      <c r="M22" s="20" t="s">
        <v>326</v>
      </c>
      <c r="N22" s="34"/>
      <c r="O22" s="50"/>
      <c r="T22" s="3" t="s">
        <v>37</v>
      </c>
      <c r="W22" s="23"/>
    </row>
    <row r="23" spans="1:23" s="22" customFormat="1" hidden="1">
      <c r="A23" s="20" t="s">
        <v>187</v>
      </c>
      <c r="B23" s="25" t="s">
        <v>424</v>
      </c>
      <c r="C23" s="26" t="s">
        <v>416</v>
      </c>
      <c r="D23" s="31"/>
      <c r="E23" s="31"/>
      <c r="F23" s="31"/>
      <c r="G23" s="31"/>
      <c r="H23" s="24">
        <f>'PACC - SNCC.F.053 (3)'!$D23+'PACC - SNCC.F.053 (3)'!$E23+'PACC - SNCC.F.053 (3)'!$F23+'PACC - SNCC.F.053 (3)'!$G23</f>
        <v>0</v>
      </c>
      <c r="I23" s="48">
        <v>80</v>
      </c>
      <c r="J23" s="21">
        <f t="shared" si="1"/>
        <v>0</v>
      </c>
      <c r="K23" s="21">
        <f t="shared" si="0"/>
        <v>0</v>
      </c>
      <c r="L23" s="20"/>
      <c r="M23" s="20" t="s">
        <v>326</v>
      </c>
      <c r="N23" s="21"/>
      <c r="O23" s="51"/>
      <c r="T23" s="3" t="s">
        <v>38</v>
      </c>
      <c r="W23" s="23"/>
    </row>
    <row r="24" spans="1:23" s="22" customFormat="1" hidden="1">
      <c r="A24" s="20" t="s">
        <v>187</v>
      </c>
      <c r="B24" s="25" t="s">
        <v>425</v>
      </c>
      <c r="C24" s="26" t="s">
        <v>416</v>
      </c>
      <c r="D24" s="31"/>
      <c r="E24" s="31"/>
      <c r="F24" s="31"/>
      <c r="G24" s="31"/>
      <c r="H24" s="24">
        <f>'PACC - SNCC.F.053 (3)'!$D24+'PACC - SNCC.F.053 (3)'!$E24+'PACC - SNCC.F.053 (3)'!$F24+'PACC - SNCC.F.053 (3)'!$G24</f>
        <v>0</v>
      </c>
      <c r="I24" s="48">
        <v>253</v>
      </c>
      <c r="J24" s="21">
        <f t="shared" si="1"/>
        <v>0</v>
      </c>
      <c r="K24" s="21">
        <f>K23+J39</f>
        <v>1000</v>
      </c>
      <c r="L24" s="20"/>
      <c r="M24" s="20" t="s">
        <v>326</v>
      </c>
      <c r="N24" s="21"/>
      <c r="O24" s="51"/>
      <c r="T24" s="3" t="s">
        <v>39</v>
      </c>
      <c r="W24" s="23"/>
    </row>
    <row r="25" spans="1:23" s="22" customFormat="1" hidden="1">
      <c r="A25" s="20" t="s">
        <v>187</v>
      </c>
      <c r="B25" s="25" t="s">
        <v>438</v>
      </c>
      <c r="C25" s="26" t="s">
        <v>411</v>
      </c>
      <c r="D25" s="31"/>
      <c r="E25" s="31"/>
      <c r="F25" s="31"/>
      <c r="G25" s="31"/>
      <c r="H25" s="24">
        <f>'PACC - SNCC.F.053 (3)'!$D25+'PACC - SNCC.F.053 (3)'!$E25+'PACC - SNCC.F.053 (3)'!$F25+'PACC - SNCC.F.053 (3)'!$G25</f>
        <v>0</v>
      </c>
      <c r="I25" s="48">
        <v>107</v>
      </c>
      <c r="J25" s="21">
        <f t="shared" ref="J25:J38" si="2">+H25*I25</f>
        <v>0</v>
      </c>
      <c r="K25" s="21">
        <f>K24+J40</f>
        <v>5884</v>
      </c>
      <c r="L25" s="20"/>
      <c r="M25" s="20" t="s">
        <v>326</v>
      </c>
      <c r="N25" s="21"/>
      <c r="O25" s="51"/>
      <c r="T25" s="3" t="s">
        <v>52</v>
      </c>
      <c r="W25" s="23"/>
    </row>
    <row r="26" spans="1:23" s="22" customFormat="1" hidden="1">
      <c r="A26" s="20" t="s">
        <v>187</v>
      </c>
      <c r="B26" s="25" t="s">
        <v>439</v>
      </c>
      <c r="C26" s="26" t="s">
        <v>411</v>
      </c>
      <c r="D26" s="31"/>
      <c r="E26" s="31"/>
      <c r="F26" s="31"/>
      <c r="G26" s="31"/>
      <c r="H26" s="24">
        <f>'PACC - SNCC.F.053 (3)'!$D26+'PACC - SNCC.F.053 (3)'!$E26+'PACC - SNCC.F.053 (3)'!$F26+'PACC - SNCC.F.053 (3)'!$G26</f>
        <v>0</v>
      </c>
      <c r="I26" s="48">
        <v>125</v>
      </c>
      <c r="J26" s="21">
        <f t="shared" si="2"/>
        <v>0</v>
      </c>
      <c r="K26" s="21">
        <f>K25+J41</f>
        <v>5884</v>
      </c>
      <c r="L26" s="20"/>
      <c r="M26" s="20" t="s">
        <v>326</v>
      </c>
      <c r="N26" s="21"/>
      <c r="O26" s="51"/>
      <c r="T26" s="3" t="s">
        <v>53</v>
      </c>
      <c r="W26" s="23"/>
    </row>
    <row r="27" spans="1:23" s="22" customFormat="1" ht="24.95" customHeight="1">
      <c r="A27" s="20" t="s">
        <v>52</v>
      </c>
      <c r="B27" s="20" t="s">
        <v>566</v>
      </c>
      <c r="C27" s="36" t="s">
        <v>567</v>
      </c>
      <c r="D27" s="64">
        <v>525000</v>
      </c>
      <c r="E27" s="64">
        <v>530000</v>
      </c>
      <c r="F27" s="64">
        <v>535000</v>
      </c>
      <c r="G27" s="64">
        <v>528000</v>
      </c>
      <c r="H27" s="24">
        <f>'PACC - SNCC.F.053 (3)'!$D27+'PACC - SNCC.F.053 (3)'!$E27+'PACC - SNCC.F.053 (3)'!$F27+'PACC - SNCC.F.053 (3)'!$G27</f>
        <v>2118000</v>
      </c>
      <c r="I27" s="21">
        <v>1</v>
      </c>
      <c r="J27" s="21">
        <f>Tabla13[[#This Row],[CANTIDAD TOTAL]]*Tabla13[[#This Row],[PRECIO UNITARIO ESTIMADO]]</f>
        <v>2118000</v>
      </c>
      <c r="K27" s="21">
        <f>Tabla13[[#This Row],[COSTO TOTAL UNITARIO ESTIMADO]]</f>
        <v>2118000</v>
      </c>
      <c r="L27" s="35" t="s">
        <v>17</v>
      </c>
      <c r="M27" s="20"/>
      <c r="N27" s="21"/>
      <c r="O27" s="51"/>
      <c r="T27" s="3"/>
      <c r="W27" s="23"/>
    </row>
    <row r="28" spans="1:23" s="22" customFormat="1" ht="24.95" customHeight="1">
      <c r="A28" s="20"/>
      <c r="B28" s="20"/>
      <c r="C28" s="36"/>
      <c r="D28" s="24"/>
      <c r="E28" s="24"/>
      <c r="F28" s="24"/>
      <c r="G28" s="24"/>
      <c r="H28" s="24">
        <f>'PACC - SNCC.F.053 (3)'!$D28+'PACC - SNCC.F.053 (3)'!$E28+'PACC - SNCC.F.053 (3)'!$F28+'PACC - SNCC.F.053 (3)'!$G28</f>
        <v>0</v>
      </c>
      <c r="I28" s="21"/>
      <c r="J28" s="21"/>
      <c r="K28" s="21"/>
      <c r="L28" s="35"/>
      <c r="M28" s="20"/>
      <c r="N28" s="21"/>
      <c r="O28" s="51"/>
      <c r="T28" s="3"/>
      <c r="W28" s="23"/>
    </row>
    <row r="29" spans="1:23" s="22" customFormat="1" ht="24.95" customHeight="1">
      <c r="A29" s="20" t="s">
        <v>187</v>
      </c>
      <c r="B29" s="25" t="s">
        <v>441</v>
      </c>
      <c r="C29" s="26" t="s">
        <v>411</v>
      </c>
      <c r="D29" s="46">
        <v>5</v>
      </c>
      <c r="E29" s="46">
        <v>6</v>
      </c>
      <c r="F29" s="46">
        <v>5</v>
      </c>
      <c r="G29" s="46">
        <v>6</v>
      </c>
      <c r="H29" s="24">
        <f>'PACC - SNCC.F.053 (3)'!$D29+'PACC - SNCC.F.053 (3)'!$E29+'PACC - SNCC.F.053 (3)'!$F29+'PACC - SNCC.F.053 (3)'!$G29</f>
        <v>22</v>
      </c>
      <c r="I29" s="48">
        <v>200</v>
      </c>
      <c r="J29" s="21">
        <f t="shared" si="2"/>
        <v>4400</v>
      </c>
      <c r="K29" s="21"/>
      <c r="L29" s="20"/>
      <c r="M29" s="20"/>
      <c r="N29" s="21"/>
      <c r="O29" s="51"/>
      <c r="T29" s="3" t="s">
        <v>55</v>
      </c>
      <c r="W29" s="23"/>
    </row>
    <row r="30" spans="1:23" s="22" customFormat="1" ht="24.95" customHeight="1">
      <c r="A30" s="20" t="s">
        <v>187</v>
      </c>
      <c r="B30" s="25" t="s">
        <v>444</v>
      </c>
      <c r="C30" s="26" t="s">
        <v>411</v>
      </c>
      <c r="D30" s="46">
        <v>3</v>
      </c>
      <c r="E30" s="46">
        <v>4</v>
      </c>
      <c r="F30" s="46">
        <v>2</v>
      </c>
      <c r="G30" s="46">
        <v>2</v>
      </c>
      <c r="H30" s="24">
        <f>'PACC - SNCC.F.053 (3)'!$D30+'PACC - SNCC.F.053 (3)'!$E30+'PACC - SNCC.F.053 (3)'!$F30+'PACC - SNCC.F.053 (3)'!$G30</f>
        <v>11</v>
      </c>
      <c r="I30" s="48">
        <v>253</v>
      </c>
      <c r="J30" s="21">
        <f t="shared" si="2"/>
        <v>2783</v>
      </c>
      <c r="K30" s="21"/>
      <c r="L30" s="20"/>
      <c r="M30" s="20"/>
      <c r="N30" s="21"/>
      <c r="O30" s="51"/>
      <c r="T30" s="3" t="s">
        <v>58</v>
      </c>
      <c r="W30" s="23"/>
    </row>
    <row r="31" spans="1:23" s="22" customFormat="1" ht="24.95" customHeight="1">
      <c r="A31" s="20" t="s">
        <v>187</v>
      </c>
      <c r="B31" s="25" t="s">
        <v>446</v>
      </c>
      <c r="C31" s="26" t="s">
        <v>411</v>
      </c>
      <c r="D31" s="46"/>
      <c r="E31" s="46"/>
      <c r="F31" s="46"/>
      <c r="G31" s="46"/>
      <c r="H31" s="24">
        <f>'PACC - SNCC.F.053 (3)'!$D31+'PACC - SNCC.F.053 (3)'!$E31+'PACC - SNCC.F.053 (3)'!$F31+'PACC - SNCC.F.053 (3)'!$G31</f>
        <v>0</v>
      </c>
      <c r="I31" s="48">
        <v>50</v>
      </c>
      <c r="J31" s="21">
        <f t="shared" si="2"/>
        <v>0</v>
      </c>
      <c r="K31" s="21"/>
      <c r="L31" s="20"/>
      <c r="M31" s="20"/>
      <c r="N31" s="21"/>
      <c r="O31" s="51"/>
      <c r="T31" s="3" t="s">
        <v>60</v>
      </c>
      <c r="W31" s="23"/>
    </row>
    <row r="32" spans="1:23" s="22" customFormat="1" ht="24.95" customHeight="1">
      <c r="A32" s="20" t="s">
        <v>187</v>
      </c>
      <c r="B32" s="25" t="s">
        <v>447</v>
      </c>
      <c r="C32" s="26" t="s">
        <v>448</v>
      </c>
      <c r="D32" s="46">
        <v>2</v>
      </c>
      <c r="E32" s="46">
        <v>2</v>
      </c>
      <c r="F32" s="46">
        <v>2</v>
      </c>
      <c r="G32" s="46">
        <v>2</v>
      </c>
      <c r="H32" s="24">
        <f>'PACC - SNCC.F.053 (3)'!$D32+'PACC - SNCC.F.053 (3)'!$E32+'PACC - SNCC.F.053 (3)'!$F32+'PACC - SNCC.F.053 (3)'!$G32</f>
        <v>8</v>
      </c>
      <c r="I32" s="48">
        <v>25</v>
      </c>
      <c r="J32" s="21">
        <f t="shared" si="2"/>
        <v>200</v>
      </c>
      <c r="K32" s="21"/>
      <c r="L32" s="20"/>
      <c r="M32" s="20"/>
      <c r="N32" s="21"/>
      <c r="O32" s="51"/>
      <c r="T32" s="3" t="s">
        <v>61</v>
      </c>
      <c r="W32" s="23"/>
    </row>
    <row r="33" spans="1:23" s="22" customFormat="1" ht="24.95" customHeight="1">
      <c r="A33" s="20" t="s">
        <v>187</v>
      </c>
      <c r="B33" s="25" t="s">
        <v>449</v>
      </c>
      <c r="C33" s="26" t="s">
        <v>433</v>
      </c>
      <c r="D33" s="46"/>
      <c r="E33" s="46"/>
      <c r="F33" s="46"/>
      <c r="G33" s="46"/>
      <c r="H33" s="24">
        <f>'PACC - SNCC.F.053 (3)'!$D33+'PACC - SNCC.F.053 (3)'!$E33+'PACC - SNCC.F.053 (3)'!$F33+'PACC - SNCC.F.053 (3)'!$G33</f>
        <v>0</v>
      </c>
      <c r="I33" s="48">
        <v>400</v>
      </c>
      <c r="J33" s="21">
        <f t="shared" si="2"/>
        <v>0</v>
      </c>
      <c r="K33" s="21"/>
      <c r="L33" s="20"/>
      <c r="M33" s="20"/>
      <c r="N33" s="21"/>
      <c r="O33" s="51"/>
      <c r="T33" s="3" t="s">
        <v>62</v>
      </c>
      <c r="W33" s="23"/>
    </row>
    <row r="34" spans="1:23" s="22" customFormat="1" ht="24.95" customHeight="1">
      <c r="A34" s="20" t="s">
        <v>187</v>
      </c>
      <c r="B34" s="25" t="s">
        <v>450</v>
      </c>
      <c r="C34" s="26" t="s">
        <v>433</v>
      </c>
      <c r="D34" s="46"/>
      <c r="E34" s="46"/>
      <c r="F34" s="46"/>
      <c r="G34" s="46"/>
      <c r="H34" s="24">
        <f>'PACC - SNCC.F.053 (3)'!$D34+'PACC - SNCC.F.053 (3)'!$E34+'PACC - SNCC.F.053 (3)'!$F34+'PACC - SNCC.F.053 (3)'!$G34</f>
        <v>0</v>
      </c>
      <c r="I34" s="48">
        <v>300</v>
      </c>
      <c r="J34" s="21">
        <f t="shared" si="2"/>
        <v>0</v>
      </c>
      <c r="K34" s="21"/>
      <c r="L34" s="20"/>
      <c r="M34" s="20"/>
      <c r="N34" s="21"/>
      <c r="O34" s="51"/>
      <c r="T34" s="3" t="s">
        <v>63</v>
      </c>
      <c r="W34" s="23"/>
    </row>
    <row r="35" spans="1:23" s="22" customFormat="1" ht="24.95" customHeight="1">
      <c r="A35" s="20" t="s">
        <v>187</v>
      </c>
      <c r="B35" s="25" t="s">
        <v>454</v>
      </c>
      <c r="C35" s="26" t="s">
        <v>455</v>
      </c>
      <c r="D35" s="46"/>
      <c r="E35" s="46"/>
      <c r="F35" s="46"/>
      <c r="G35" s="46"/>
      <c r="H35" s="24">
        <f>'PACC - SNCC.F.053 (3)'!$D35+'PACC - SNCC.F.053 (3)'!$E35+'PACC - SNCC.F.053 (3)'!$F35+'PACC - SNCC.F.053 (3)'!$G35</f>
        <v>0</v>
      </c>
      <c r="I35" s="48">
        <v>620</v>
      </c>
      <c r="J35" s="21">
        <f t="shared" si="2"/>
        <v>0</v>
      </c>
      <c r="K35" s="21"/>
      <c r="L35" s="20"/>
      <c r="M35" s="20"/>
      <c r="N35" s="21"/>
      <c r="O35" s="51"/>
      <c r="T35" s="3" t="s">
        <v>66</v>
      </c>
      <c r="W35" s="23"/>
    </row>
    <row r="36" spans="1:23" s="22" customFormat="1" ht="24.95" customHeight="1">
      <c r="A36" s="20" t="s">
        <v>187</v>
      </c>
      <c r="B36" s="25" t="s">
        <v>456</v>
      </c>
      <c r="C36" s="26" t="s">
        <v>455</v>
      </c>
      <c r="D36" s="46"/>
      <c r="E36" s="46"/>
      <c r="F36" s="46"/>
      <c r="G36" s="46"/>
      <c r="H36" s="24">
        <f>'PACC - SNCC.F.053 (3)'!$D36+'PACC - SNCC.F.053 (3)'!$E36+'PACC - SNCC.F.053 (3)'!$F36+'PACC - SNCC.F.053 (3)'!$G36</f>
        <v>0</v>
      </c>
      <c r="I36" s="48">
        <v>350</v>
      </c>
      <c r="J36" s="21">
        <f t="shared" si="2"/>
        <v>0</v>
      </c>
      <c r="K36" s="21"/>
      <c r="L36" s="20"/>
      <c r="M36" s="20"/>
      <c r="N36" s="21"/>
      <c r="O36" s="51"/>
      <c r="T36" s="3" t="s">
        <v>67</v>
      </c>
      <c r="W36" s="23"/>
    </row>
    <row r="37" spans="1:23" s="22" customFormat="1" ht="24.95" customHeight="1">
      <c r="A37" s="20" t="s">
        <v>187</v>
      </c>
      <c r="B37" s="25" t="s">
        <v>445</v>
      </c>
      <c r="C37" s="26" t="s">
        <v>411</v>
      </c>
      <c r="D37" s="46"/>
      <c r="E37" s="46"/>
      <c r="F37" s="46"/>
      <c r="G37" s="46"/>
      <c r="H37" s="24">
        <f>'PACC - SNCC.F.053 (3)'!$D37+'PACC - SNCC.F.053 (3)'!$E37+'PACC - SNCC.F.053 (3)'!$F37+'PACC - SNCC.F.053 (3)'!$G37</f>
        <v>0</v>
      </c>
      <c r="I37" s="48">
        <v>30</v>
      </c>
      <c r="J37" s="21">
        <f t="shared" si="2"/>
        <v>0</v>
      </c>
      <c r="K37" s="21">
        <f>J29+J30+J31+J32+J33+J34+J35+J36+Tabla13[[#This Row],[COSTO TOTAL UNITARIO ESTIMADO]]</f>
        <v>7383</v>
      </c>
      <c r="L37" s="20" t="s">
        <v>17</v>
      </c>
      <c r="M37" s="20" t="s">
        <v>326</v>
      </c>
      <c r="N37" s="21"/>
      <c r="O37" s="51"/>
      <c r="T37" s="3" t="s">
        <v>59</v>
      </c>
      <c r="W37" s="23"/>
    </row>
    <row r="38" spans="1:23" s="22" customFormat="1" ht="24.95" customHeight="1">
      <c r="A38" s="20"/>
      <c r="B38" s="20"/>
      <c r="C38" s="36"/>
      <c r="D38" s="46"/>
      <c r="E38" s="46"/>
      <c r="F38" s="46"/>
      <c r="G38" s="46"/>
      <c r="H38" s="24">
        <f>'PACC - SNCC.F.053 (3)'!$D38+'PACC - SNCC.F.053 (3)'!$E38+'PACC - SNCC.F.053 (3)'!$F38+'PACC - SNCC.F.053 (3)'!$G38</f>
        <v>0</v>
      </c>
      <c r="I38" s="37"/>
      <c r="J38" s="21">
        <f t="shared" si="2"/>
        <v>0</v>
      </c>
      <c r="K38" s="21"/>
      <c r="L38" s="20"/>
      <c r="M38" s="20"/>
      <c r="N38" s="21"/>
      <c r="O38" s="51"/>
      <c r="T38" s="3"/>
      <c r="W38" s="23"/>
    </row>
    <row r="39" spans="1:23" s="22" customFormat="1" ht="24.95" customHeight="1">
      <c r="A39" s="20" t="s">
        <v>239</v>
      </c>
      <c r="B39" s="25" t="s">
        <v>426</v>
      </c>
      <c r="C39" s="26" t="s">
        <v>427</v>
      </c>
      <c r="D39" s="46">
        <v>5</v>
      </c>
      <c r="E39" s="46">
        <v>5</v>
      </c>
      <c r="F39" s="46">
        <v>5</v>
      </c>
      <c r="G39" s="46">
        <v>5</v>
      </c>
      <c r="H39" s="24">
        <f>'PACC - SNCC.F.053 (3)'!$D39+'PACC - SNCC.F.053 (3)'!$E39+'PACC - SNCC.F.053 (3)'!$F39+'PACC - SNCC.F.053 (3)'!$G39</f>
        <v>20</v>
      </c>
      <c r="I39" s="48">
        <v>50</v>
      </c>
      <c r="J39" s="21">
        <f t="shared" si="1"/>
        <v>1000</v>
      </c>
      <c r="K39" s="21"/>
      <c r="L39" s="20"/>
      <c r="M39" s="20"/>
      <c r="N39" s="21"/>
      <c r="O39" s="51"/>
      <c r="T39" s="3" t="s">
        <v>40</v>
      </c>
      <c r="W39" s="23"/>
    </row>
    <row r="40" spans="1:23" s="22" customFormat="1" ht="24.95" customHeight="1">
      <c r="A40" s="20" t="s">
        <v>239</v>
      </c>
      <c r="B40" s="25" t="s">
        <v>428</v>
      </c>
      <c r="C40" s="26" t="s">
        <v>416</v>
      </c>
      <c r="D40" s="46">
        <v>33</v>
      </c>
      <c r="E40" s="46">
        <v>33</v>
      </c>
      <c r="F40" s="46">
        <v>33</v>
      </c>
      <c r="G40" s="46">
        <v>33</v>
      </c>
      <c r="H40" s="24">
        <f>'PACC - SNCC.F.053 (3)'!$D40+'PACC - SNCC.F.053 (3)'!$E40+'PACC - SNCC.F.053 (3)'!$F40+'PACC - SNCC.F.053 (3)'!$G40</f>
        <v>132</v>
      </c>
      <c r="I40" s="48">
        <v>37</v>
      </c>
      <c r="J40" s="21">
        <f t="shared" si="1"/>
        <v>4884</v>
      </c>
      <c r="K40" s="21"/>
      <c r="L40" s="20"/>
      <c r="M40" s="20"/>
      <c r="N40" s="21"/>
      <c r="O40" s="51"/>
      <c r="T40" s="3" t="s">
        <v>41</v>
      </c>
      <c r="W40" s="23"/>
    </row>
    <row r="41" spans="1:23" s="22" customFormat="1" ht="24.95" customHeight="1">
      <c r="A41" s="20" t="s">
        <v>239</v>
      </c>
      <c r="B41" s="25" t="s">
        <v>429</v>
      </c>
      <c r="C41" s="26" t="s">
        <v>416</v>
      </c>
      <c r="D41" s="46"/>
      <c r="E41" s="46"/>
      <c r="F41" s="46"/>
      <c r="G41" s="46"/>
      <c r="H41" s="24">
        <f>'PACC - SNCC.F.053 (3)'!$D41+'PACC - SNCC.F.053 (3)'!$E41+'PACC - SNCC.F.053 (3)'!$F41+'PACC - SNCC.F.053 (3)'!$G41</f>
        <v>0</v>
      </c>
      <c r="I41" s="48">
        <v>180</v>
      </c>
      <c r="J41" s="21">
        <f t="shared" si="1"/>
        <v>0</v>
      </c>
      <c r="K41" s="21"/>
      <c r="L41" s="20"/>
      <c r="M41" s="20"/>
      <c r="N41" s="21"/>
      <c r="O41" s="51"/>
      <c r="T41" s="3" t="s">
        <v>42</v>
      </c>
      <c r="W41" s="23"/>
    </row>
    <row r="42" spans="1:23" s="22" customFormat="1" ht="24.95" customHeight="1">
      <c r="A42" s="20" t="s">
        <v>239</v>
      </c>
      <c r="B42" s="25" t="s">
        <v>451</v>
      </c>
      <c r="C42" s="26" t="s">
        <v>452</v>
      </c>
      <c r="D42" s="46"/>
      <c r="E42" s="46"/>
      <c r="F42" s="46"/>
      <c r="G42" s="46"/>
      <c r="H42" s="24">
        <f>'PACC - SNCC.F.053 (3)'!$D42+'PACC - SNCC.F.053 (3)'!$E42+'PACC - SNCC.F.053 (3)'!$F42+'PACC - SNCC.F.053 (3)'!$G42</f>
        <v>0</v>
      </c>
      <c r="I42" s="48">
        <v>50</v>
      </c>
      <c r="J42" s="21">
        <f>+H42*I42</f>
        <v>0</v>
      </c>
      <c r="K42" s="21"/>
      <c r="L42" s="20"/>
      <c r="M42" s="20"/>
      <c r="N42" s="21"/>
      <c r="O42" s="51"/>
      <c r="T42" s="3" t="s">
        <v>64</v>
      </c>
      <c r="W42" s="23"/>
    </row>
    <row r="43" spans="1:23" s="22" customFormat="1" ht="24.95" customHeight="1">
      <c r="A43" s="20" t="s">
        <v>239</v>
      </c>
      <c r="B43" s="25" t="s">
        <v>453</v>
      </c>
      <c r="C43" s="26" t="s">
        <v>452</v>
      </c>
      <c r="D43" s="46"/>
      <c r="E43" s="46"/>
      <c r="F43" s="46"/>
      <c r="G43" s="46"/>
      <c r="H43" s="24">
        <f>'PACC - SNCC.F.053 (3)'!$D43+'PACC - SNCC.F.053 (3)'!$E43+'PACC - SNCC.F.053 (3)'!$F43+'PACC - SNCC.F.053 (3)'!$G43</f>
        <v>0</v>
      </c>
      <c r="I43" s="48">
        <v>20</v>
      </c>
      <c r="J43" s="21">
        <f>+H43*I43</f>
        <v>0</v>
      </c>
      <c r="K43" s="21">
        <f>J39+J40+J41+J42+Tabla13[[#This Row],[COSTO TOTAL UNITARIO ESTIMADO]]</f>
        <v>5884</v>
      </c>
      <c r="L43" s="20" t="s">
        <v>17</v>
      </c>
      <c r="M43" s="20" t="s">
        <v>326</v>
      </c>
      <c r="N43" s="21"/>
      <c r="O43" s="51"/>
      <c r="T43" s="3" t="s">
        <v>65</v>
      </c>
      <c r="W43" s="23"/>
    </row>
    <row r="44" spans="1:23" s="22" customFormat="1" ht="24.95" customHeight="1">
      <c r="A44" s="20"/>
      <c r="B44" s="20"/>
      <c r="C44" s="36"/>
      <c r="D44" s="46"/>
      <c r="E44" s="46"/>
      <c r="F44" s="46"/>
      <c r="G44" s="46"/>
      <c r="H44" s="24">
        <f>'PACC - SNCC.F.053 (3)'!$D44+'PACC - SNCC.F.053 (3)'!$E44+'PACC - SNCC.F.053 (3)'!$F44+'PACC - SNCC.F.053 (3)'!$G44</f>
        <v>0</v>
      </c>
      <c r="I44" s="48"/>
      <c r="J44" s="21">
        <f>+H44*I44</f>
        <v>0</v>
      </c>
      <c r="K44" s="21"/>
      <c r="L44" s="20"/>
      <c r="M44" s="20"/>
      <c r="N44" s="21"/>
      <c r="O44" s="51"/>
      <c r="T44" s="3"/>
      <c r="W44" s="23"/>
    </row>
    <row r="45" spans="1:23" s="22" customFormat="1" ht="24.95" customHeight="1">
      <c r="A45" s="20" t="s">
        <v>206</v>
      </c>
      <c r="B45" s="25" t="s">
        <v>431</v>
      </c>
      <c r="C45" s="26" t="s">
        <v>411</v>
      </c>
      <c r="D45" s="46">
        <v>15</v>
      </c>
      <c r="E45" s="46">
        <v>15</v>
      </c>
      <c r="F45" s="46">
        <v>15</v>
      </c>
      <c r="G45" s="46">
        <v>15</v>
      </c>
      <c r="H45" s="24">
        <f>'PACC - SNCC.F.053 (3)'!$D45+'PACC - SNCC.F.053 (3)'!$E45+'PACC - SNCC.F.053 (3)'!$F45+'PACC - SNCC.F.053 (3)'!$G45</f>
        <v>60</v>
      </c>
      <c r="I45" s="48">
        <v>120</v>
      </c>
      <c r="J45" s="21">
        <f t="shared" si="1"/>
        <v>7200</v>
      </c>
      <c r="K45" s="21"/>
      <c r="L45" s="20"/>
      <c r="M45" s="20"/>
      <c r="N45" s="21"/>
      <c r="O45" s="51"/>
      <c r="T45" s="3" t="s">
        <v>43</v>
      </c>
      <c r="W45" s="23"/>
    </row>
    <row r="46" spans="1:23" s="22" customFormat="1" ht="24.95" customHeight="1">
      <c r="A46" s="20" t="s">
        <v>206</v>
      </c>
      <c r="B46" s="25" t="s">
        <v>432</v>
      </c>
      <c r="C46" s="26" t="s">
        <v>433</v>
      </c>
      <c r="D46" s="46">
        <v>4</v>
      </c>
      <c r="E46" s="46">
        <v>4</v>
      </c>
      <c r="F46" s="46">
        <v>5</v>
      </c>
      <c r="G46" s="46">
        <v>4</v>
      </c>
      <c r="H46" s="24">
        <f>'PACC - SNCC.F.053 (3)'!$D46+'PACC - SNCC.F.053 (3)'!$E46+'PACC - SNCC.F.053 (3)'!$F46+'PACC - SNCC.F.053 (3)'!$G46</f>
        <v>17</v>
      </c>
      <c r="I46" s="48">
        <v>70</v>
      </c>
      <c r="J46" s="21">
        <f t="shared" si="1"/>
        <v>1190</v>
      </c>
      <c r="K46" s="21"/>
      <c r="L46" s="20"/>
      <c r="M46" s="20"/>
      <c r="N46" s="21"/>
      <c r="O46" s="51"/>
      <c r="T46" s="3" t="s">
        <v>44</v>
      </c>
      <c r="W46" s="23"/>
    </row>
    <row r="47" spans="1:23" s="22" customFormat="1" ht="24.95" customHeight="1">
      <c r="A47" s="20" t="s">
        <v>206</v>
      </c>
      <c r="B47" s="25" t="s">
        <v>327</v>
      </c>
      <c r="C47" s="26" t="s">
        <v>411</v>
      </c>
      <c r="D47" s="46">
        <v>12</v>
      </c>
      <c r="E47" s="46">
        <v>12</v>
      </c>
      <c r="F47" s="46">
        <v>12</v>
      </c>
      <c r="G47" s="46">
        <v>12</v>
      </c>
      <c r="H47" s="24">
        <f>'PACC - SNCC.F.053 (3)'!$D47+'PACC - SNCC.F.053 (3)'!$E47+'PACC - SNCC.F.053 (3)'!$F47+'PACC - SNCC.F.053 (3)'!$G47</f>
        <v>48</v>
      </c>
      <c r="I47" s="48">
        <v>160</v>
      </c>
      <c r="J47" s="21">
        <f t="shared" si="1"/>
        <v>7680</v>
      </c>
      <c r="K47" s="21">
        <f>J45+J46+Tabla13[[#This Row],[COSTO TOTAL UNITARIO ESTIMADO]]</f>
        <v>16070</v>
      </c>
      <c r="L47" s="20" t="s">
        <v>17</v>
      </c>
      <c r="M47" s="20" t="s">
        <v>326</v>
      </c>
      <c r="N47" s="21"/>
      <c r="O47" s="51"/>
      <c r="T47" s="3" t="s">
        <v>45</v>
      </c>
      <c r="W47" s="23"/>
    </row>
    <row r="48" spans="1:23" s="22" customFormat="1" ht="24.95" customHeight="1">
      <c r="A48" s="20"/>
      <c r="B48" s="20"/>
      <c r="C48" s="36"/>
      <c r="D48" s="46"/>
      <c r="E48" s="46"/>
      <c r="F48" s="46"/>
      <c r="G48" s="46"/>
      <c r="H48" s="24">
        <f>'PACC - SNCC.F.053 (3)'!$D48+'PACC - SNCC.F.053 (3)'!$E48+'PACC - SNCC.F.053 (3)'!$F48+'PACC - SNCC.F.053 (3)'!$G48</f>
        <v>0</v>
      </c>
      <c r="I48" s="48"/>
      <c r="J48" s="21">
        <f>+H48*I48</f>
        <v>0</v>
      </c>
      <c r="K48" s="21"/>
      <c r="L48" s="20"/>
      <c r="M48" s="20"/>
      <c r="N48" s="21"/>
      <c r="O48" s="51"/>
      <c r="T48" s="3" t="s">
        <v>46</v>
      </c>
      <c r="W48" s="23"/>
    </row>
    <row r="49" spans="1:23" s="22" customFormat="1" ht="24.95" customHeight="1">
      <c r="A49" s="20" t="s">
        <v>210</v>
      </c>
      <c r="B49" s="25" t="s">
        <v>325</v>
      </c>
      <c r="C49" s="26" t="s">
        <v>416</v>
      </c>
      <c r="D49" s="46">
        <v>17</v>
      </c>
      <c r="E49" s="46">
        <v>17</v>
      </c>
      <c r="F49" s="46">
        <v>17</v>
      </c>
      <c r="G49" s="46">
        <v>17</v>
      </c>
      <c r="H49" s="24">
        <f>'PACC - SNCC.F.053 (3)'!$D49+'PACC - SNCC.F.053 (3)'!$E49+'PACC - SNCC.F.053 (3)'!$F49+'PACC - SNCC.F.053 (3)'!$G49</f>
        <v>68</v>
      </c>
      <c r="I49" s="48">
        <v>220</v>
      </c>
      <c r="J49" s="21">
        <f t="shared" si="1"/>
        <v>14960</v>
      </c>
      <c r="K49" s="21"/>
      <c r="L49" s="20"/>
      <c r="M49" s="20"/>
      <c r="N49" s="21"/>
      <c r="O49" s="51"/>
      <c r="T49" s="3" t="s">
        <v>47</v>
      </c>
      <c r="W49" s="23"/>
    </row>
    <row r="50" spans="1:23" s="22" customFormat="1" ht="24.95" customHeight="1">
      <c r="A50" s="20" t="s">
        <v>210</v>
      </c>
      <c r="B50" s="25" t="s">
        <v>558</v>
      </c>
      <c r="C50" s="36" t="s">
        <v>411</v>
      </c>
      <c r="D50" s="46">
        <v>282</v>
      </c>
      <c r="E50" s="46">
        <v>300</v>
      </c>
      <c r="F50" s="46">
        <v>300</v>
      </c>
      <c r="G50" s="46">
        <v>290</v>
      </c>
      <c r="H50" s="24">
        <f>'PACC - SNCC.F.053 (3)'!$D50+'PACC - SNCC.F.053 (3)'!$E50+'PACC - SNCC.F.053 (3)'!$F50+'PACC - SNCC.F.053 (3)'!$G50</f>
        <v>1172</v>
      </c>
      <c r="I50" s="48">
        <v>43</v>
      </c>
      <c r="J50" s="21">
        <f t="shared" si="1"/>
        <v>50396</v>
      </c>
      <c r="K50" s="21"/>
      <c r="L50" s="44"/>
      <c r="M50" s="42"/>
      <c r="N50" s="43"/>
      <c r="O50" s="52"/>
      <c r="T50" s="3"/>
      <c r="W50" s="23"/>
    </row>
    <row r="51" spans="1:23" s="22" customFormat="1" ht="24.95" customHeight="1">
      <c r="A51" s="20" t="s">
        <v>210</v>
      </c>
      <c r="B51" s="25" t="s">
        <v>569</v>
      </c>
      <c r="C51" s="26" t="s">
        <v>411</v>
      </c>
      <c r="D51" s="46">
        <v>30</v>
      </c>
      <c r="E51" s="46">
        <v>30</v>
      </c>
      <c r="F51" s="46">
        <v>30</v>
      </c>
      <c r="G51" s="46">
        <v>30</v>
      </c>
      <c r="H51" s="24">
        <f>'PACC - SNCC.F.053 (3)'!$D51+'PACC - SNCC.F.053 (3)'!$E51+'PACC - SNCC.F.053 (3)'!$F51+'PACC - SNCC.F.053 (3)'!$G51</f>
        <v>120</v>
      </c>
      <c r="I51" s="70">
        <v>119</v>
      </c>
      <c r="J51" s="21">
        <f t="shared" si="1"/>
        <v>14280</v>
      </c>
      <c r="K51" s="21"/>
      <c r="L51" s="20"/>
      <c r="M51" s="20"/>
      <c r="N51" s="21"/>
      <c r="O51" s="51"/>
      <c r="T51" s="3" t="s">
        <v>48</v>
      </c>
      <c r="W51" s="23"/>
    </row>
    <row r="52" spans="1:23" s="22" customFormat="1" ht="24.95" customHeight="1">
      <c r="A52" s="20" t="s">
        <v>570</v>
      </c>
      <c r="B52" s="25" t="s">
        <v>571</v>
      </c>
      <c r="C52" s="36" t="s">
        <v>411</v>
      </c>
      <c r="D52" s="24">
        <v>4</v>
      </c>
      <c r="E52" s="24">
        <v>4</v>
      </c>
      <c r="F52" s="24">
        <v>4</v>
      </c>
      <c r="G52" s="24">
        <v>4</v>
      </c>
      <c r="H52" s="24">
        <f>'PACC - SNCC.F.053 (3)'!$D52+'PACC - SNCC.F.053 (3)'!$E52+'PACC - SNCC.F.053 (3)'!$F52+'PACC - SNCC.F.053 (3)'!$G52</f>
        <v>16</v>
      </c>
      <c r="I52" s="21">
        <v>500</v>
      </c>
      <c r="J52" s="21">
        <f t="shared" si="1"/>
        <v>8000</v>
      </c>
      <c r="K52" s="21"/>
      <c r="L52" s="35"/>
      <c r="M52" s="20"/>
      <c r="N52" s="21"/>
      <c r="O52" s="51"/>
      <c r="T52" s="3"/>
      <c r="W52" s="23"/>
    </row>
    <row r="53" spans="1:23" s="22" customFormat="1" ht="24.95" customHeight="1">
      <c r="A53" s="20" t="s">
        <v>210</v>
      </c>
      <c r="B53" s="25" t="s">
        <v>434</v>
      </c>
      <c r="C53" s="26" t="s">
        <v>433</v>
      </c>
      <c r="D53" s="46">
        <v>7</v>
      </c>
      <c r="E53" s="46">
        <v>2</v>
      </c>
      <c r="F53" s="46">
        <v>7</v>
      </c>
      <c r="G53" s="46">
        <v>2</v>
      </c>
      <c r="H53" s="24">
        <f>'PACC - SNCC.F.053 (3)'!$D53+'PACC - SNCC.F.053 (3)'!$E53+'PACC - SNCC.F.053 (3)'!$F53+'PACC - SNCC.F.053 (3)'!$G53</f>
        <v>18</v>
      </c>
      <c r="I53" s="48">
        <v>170</v>
      </c>
      <c r="J53" s="21">
        <f t="shared" si="1"/>
        <v>3060</v>
      </c>
      <c r="K53" s="21"/>
      <c r="L53" s="20"/>
      <c r="M53" s="20"/>
      <c r="N53" s="21"/>
      <c r="O53" s="51"/>
      <c r="T53" s="3" t="s">
        <v>49</v>
      </c>
      <c r="W53" s="23"/>
    </row>
    <row r="54" spans="1:23" s="22" customFormat="1" ht="24.95" customHeight="1">
      <c r="A54" s="20" t="s">
        <v>210</v>
      </c>
      <c r="B54" s="25" t="s">
        <v>430</v>
      </c>
      <c r="C54" s="26" t="s">
        <v>411</v>
      </c>
      <c r="D54" s="46">
        <v>31</v>
      </c>
      <c r="E54" s="46">
        <v>31</v>
      </c>
      <c r="F54" s="46">
        <v>31</v>
      </c>
      <c r="G54" s="46">
        <v>31</v>
      </c>
      <c r="H54" s="24">
        <f>'PACC - SNCC.F.053 (3)'!$D54+'PACC - SNCC.F.053 (3)'!$E54+'PACC - SNCC.F.053 (3)'!$F54+'PACC - SNCC.F.053 (3)'!$G54</f>
        <v>124</v>
      </c>
      <c r="I54" s="48">
        <v>160</v>
      </c>
      <c r="J54" s="21">
        <f>+H54*I54</f>
        <v>19840</v>
      </c>
      <c r="K54" s="21">
        <f>J49+J50+J51+J52+J53+Tabla13[[#This Row],[COSTO TOTAL UNITARIO ESTIMADO]]</f>
        <v>110536</v>
      </c>
      <c r="L54" s="20" t="s">
        <v>16</v>
      </c>
      <c r="M54" s="20" t="s">
        <v>326</v>
      </c>
      <c r="N54" s="21"/>
      <c r="O54" s="51"/>
      <c r="T54" s="3"/>
      <c r="W54" s="23"/>
    </row>
    <row r="55" spans="1:23" s="22" customFormat="1" ht="24.95" customHeight="1">
      <c r="A55" s="20"/>
      <c r="B55" s="20"/>
      <c r="C55" s="36"/>
      <c r="D55" s="46"/>
      <c r="E55" s="46"/>
      <c r="F55" s="46"/>
      <c r="G55" s="46"/>
      <c r="H55" s="24">
        <f>'PACC - SNCC.F.053 (3)'!$D55+'PACC - SNCC.F.053 (3)'!$E55+'PACC - SNCC.F.053 (3)'!$F55+'PACC - SNCC.F.053 (3)'!$G55</f>
        <v>0</v>
      </c>
      <c r="I55" s="48"/>
      <c r="J55" s="21">
        <f>+H55*I55</f>
        <v>0</v>
      </c>
      <c r="K55" s="21"/>
      <c r="L55" s="20"/>
      <c r="M55" s="20"/>
      <c r="N55" s="21"/>
      <c r="O55" s="51"/>
      <c r="T55" s="3"/>
      <c r="W55" s="23"/>
    </row>
    <row r="56" spans="1:23" s="22" customFormat="1" ht="24.95" customHeight="1">
      <c r="A56" s="20" t="s">
        <v>229</v>
      </c>
      <c r="B56" s="25" t="s">
        <v>435</v>
      </c>
      <c r="C56" s="26" t="s">
        <v>416</v>
      </c>
      <c r="D56" s="46">
        <v>6</v>
      </c>
      <c r="E56" s="46"/>
      <c r="F56" s="46"/>
      <c r="G56" s="46"/>
      <c r="H56" s="24">
        <f>'PACC - SNCC.F.053 (3)'!$D56+'PACC - SNCC.F.053 (3)'!$E56+'PACC - SNCC.F.053 (3)'!$F56+'PACC - SNCC.F.053 (3)'!$G56</f>
        <v>6</v>
      </c>
      <c r="I56" s="48">
        <v>170</v>
      </c>
      <c r="J56" s="21">
        <f t="shared" si="1"/>
        <v>1020</v>
      </c>
      <c r="K56" s="21"/>
      <c r="L56" s="20"/>
      <c r="M56" s="20"/>
      <c r="N56" s="21"/>
      <c r="O56" s="51"/>
      <c r="T56" s="3" t="s">
        <v>50</v>
      </c>
      <c r="W56" s="23"/>
    </row>
    <row r="57" spans="1:23" s="22" customFormat="1" ht="24.95" customHeight="1">
      <c r="A57" s="20" t="s">
        <v>229</v>
      </c>
      <c r="B57" s="25" t="s">
        <v>436</v>
      </c>
      <c r="C57" s="26" t="s">
        <v>427</v>
      </c>
      <c r="D57" s="46"/>
      <c r="E57" s="46"/>
      <c r="F57" s="46"/>
      <c r="G57" s="46"/>
      <c r="H57" s="24">
        <f>'PACC - SNCC.F.053 (3)'!$D57+'PACC - SNCC.F.053 (3)'!$E57+'PACC - SNCC.F.053 (3)'!$F57+'PACC - SNCC.F.053 (3)'!$G57</f>
        <v>0</v>
      </c>
      <c r="I57" s="48">
        <v>100</v>
      </c>
      <c r="J57" s="21">
        <f t="shared" si="1"/>
        <v>0</v>
      </c>
      <c r="K57" s="21"/>
      <c r="L57" s="20"/>
      <c r="M57" s="20"/>
      <c r="N57" s="21"/>
      <c r="O57" s="51"/>
      <c r="T57" s="3" t="s">
        <v>51</v>
      </c>
      <c r="W57" s="23"/>
    </row>
    <row r="58" spans="1:23" s="22" customFormat="1" ht="24.95" customHeight="1">
      <c r="A58" s="20" t="s">
        <v>229</v>
      </c>
      <c r="B58" s="25" t="s">
        <v>437</v>
      </c>
      <c r="C58" s="26" t="s">
        <v>411</v>
      </c>
      <c r="D58" s="46">
        <v>11</v>
      </c>
      <c r="E58" s="46">
        <v>11</v>
      </c>
      <c r="F58" s="46">
        <v>11</v>
      </c>
      <c r="G58" s="46">
        <v>11</v>
      </c>
      <c r="H58" s="24">
        <f>'PACC - SNCC.F.053 (3)'!$D58+'PACC - SNCC.F.053 (3)'!$E58+'PACC - SNCC.F.053 (3)'!$F58+'PACC - SNCC.F.053 (3)'!$G58</f>
        <v>44</v>
      </c>
      <c r="I58" s="48">
        <v>96</v>
      </c>
      <c r="J58" s="21">
        <f t="shared" si="1"/>
        <v>4224</v>
      </c>
      <c r="K58" s="21"/>
      <c r="L58" s="20"/>
      <c r="M58" s="20"/>
      <c r="N58" s="21"/>
      <c r="O58" s="51"/>
      <c r="T58" s="3" t="s">
        <v>54</v>
      </c>
      <c r="W58" s="23"/>
    </row>
    <row r="59" spans="1:23" s="22" customFormat="1" ht="24.95" customHeight="1">
      <c r="A59" s="20" t="s">
        <v>229</v>
      </c>
      <c r="B59" s="25" t="s">
        <v>440</v>
      </c>
      <c r="C59" s="26" t="s">
        <v>411</v>
      </c>
      <c r="D59" s="46"/>
      <c r="E59" s="46"/>
      <c r="F59" s="46"/>
      <c r="G59" s="46"/>
      <c r="H59" s="24">
        <f>'PACC - SNCC.F.053 (3)'!$D59+'PACC - SNCC.F.053 (3)'!$E59+'PACC - SNCC.F.053 (3)'!$F59+'PACC - SNCC.F.053 (3)'!$G59</f>
        <v>0</v>
      </c>
      <c r="I59" s="48">
        <v>200</v>
      </c>
      <c r="J59" s="21">
        <f>+H59*I59</f>
        <v>0</v>
      </c>
      <c r="K59" s="21"/>
      <c r="L59" s="20"/>
      <c r="M59" s="20"/>
      <c r="N59" s="21"/>
      <c r="O59" s="51"/>
      <c r="T59" s="3" t="s">
        <v>56</v>
      </c>
      <c r="W59" s="23"/>
    </row>
    <row r="60" spans="1:23" s="22" customFormat="1" ht="24.95" customHeight="1">
      <c r="A60" s="20" t="s">
        <v>229</v>
      </c>
      <c r="B60" s="25" t="s">
        <v>442</v>
      </c>
      <c r="C60" s="26" t="s">
        <v>411</v>
      </c>
      <c r="D60" s="46">
        <v>10</v>
      </c>
      <c r="E60" s="46"/>
      <c r="F60" s="46"/>
      <c r="G60" s="46"/>
      <c r="H60" s="24">
        <f>'PACC - SNCC.F.053 (3)'!$D60+'PACC - SNCC.F.053 (3)'!$E60+'PACC - SNCC.F.053 (3)'!$F60+'PACC - SNCC.F.053 (3)'!$G60</f>
        <v>10</v>
      </c>
      <c r="I60" s="48">
        <v>90</v>
      </c>
      <c r="J60" s="21">
        <f>+H60*I60</f>
        <v>900</v>
      </c>
      <c r="K60" s="21"/>
      <c r="L60" s="20"/>
      <c r="M60" s="20"/>
      <c r="N60" s="21"/>
      <c r="O60" s="51"/>
      <c r="T60" s="3" t="s">
        <v>57</v>
      </c>
      <c r="W60" s="23"/>
    </row>
    <row r="61" spans="1:23" s="22" customFormat="1" ht="24.95" customHeight="1">
      <c r="A61" s="20" t="s">
        <v>229</v>
      </c>
      <c r="B61" s="25" t="s">
        <v>443</v>
      </c>
      <c r="C61" s="26" t="s">
        <v>411</v>
      </c>
      <c r="D61" s="46"/>
      <c r="E61" s="46"/>
      <c r="F61" s="46"/>
      <c r="G61" s="46"/>
      <c r="H61" s="24">
        <f>'PACC - SNCC.F.053 (3)'!$D61+'PACC - SNCC.F.053 (3)'!$E61+'PACC - SNCC.F.053 (3)'!$F61+'PACC - SNCC.F.053 (3)'!$G61</f>
        <v>0</v>
      </c>
      <c r="I61" s="48">
        <v>50</v>
      </c>
      <c r="J61" s="21">
        <f>+H61*I61</f>
        <v>0</v>
      </c>
      <c r="K61" s="21">
        <f>J56+J57+J58+J59+J60+Tabla13[[#This Row],[COSTO TOTAL UNITARIO ESTIMADO]]</f>
        <v>6144</v>
      </c>
      <c r="L61" s="20" t="s">
        <v>17</v>
      </c>
      <c r="M61" s="20" t="s">
        <v>326</v>
      </c>
      <c r="N61" s="21"/>
      <c r="O61" s="51"/>
    </row>
    <row r="62" spans="1:23" s="22" customFormat="1" ht="24.95" customHeight="1">
      <c r="A62" s="41"/>
      <c r="B62" s="41"/>
      <c r="C62" s="41"/>
      <c r="D62" s="46"/>
      <c r="E62" s="46"/>
      <c r="F62" s="46"/>
      <c r="G62" s="46"/>
      <c r="H62" s="53">
        <f>'PACC - SNCC.F.053 (3)'!$D62+'PACC - SNCC.F.053 (3)'!$E62+'PACC - SNCC.F.053 (3)'!$F62+'PACC - SNCC.F.053 (3)'!$G62</f>
        <v>0</v>
      </c>
      <c r="I62" s="48"/>
      <c r="J62" s="41"/>
      <c r="K62" s="21"/>
      <c r="L62" s="20"/>
      <c r="M62" s="41"/>
      <c r="N62" s="41"/>
      <c r="O62" s="41"/>
    </row>
    <row r="63" spans="1:23" s="22" customFormat="1" ht="24.95" customHeight="1">
      <c r="A63" s="20" t="s">
        <v>175</v>
      </c>
      <c r="B63" s="28" t="s">
        <v>328</v>
      </c>
      <c r="C63" s="29" t="s">
        <v>485</v>
      </c>
      <c r="D63" s="46">
        <v>105</v>
      </c>
      <c r="E63" s="46">
        <v>105</v>
      </c>
      <c r="F63" s="46">
        <v>105</v>
      </c>
      <c r="G63" s="46">
        <v>105</v>
      </c>
      <c r="H63" s="24">
        <f>'PACC - SNCC.F.053 (3)'!$D63+'PACC - SNCC.F.053 (3)'!$E63+'PACC - SNCC.F.053 (3)'!$F63+'PACC - SNCC.F.053 (3)'!$G63</f>
        <v>420</v>
      </c>
      <c r="I63" s="48">
        <v>195</v>
      </c>
      <c r="J63" s="21">
        <f t="shared" ref="J63:J84" si="3">+H63*I63</f>
        <v>81900</v>
      </c>
      <c r="K63" s="21"/>
      <c r="L63" s="20"/>
      <c r="M63" s="20"/>
      <c r="N63" s="21"/>
      <c r="O63" s="51"/>
      <c r="T63" s="3" t="s">
        <v>68</v>
      </c>
      <c r="W63" s="23"/>
    </row>
    <row r="64" spans="1:23" s="22" customFormat="1" ht="24.95" customHeight="1">
      <c r="A64" s="20" t="s">
        <v>175</v>
      </c>
      <c r="B64" s="28" t="s">
        <v>329</v>
      </c>
      <c r="C64" s="29" t="s">
        <v>485</v>
      </c>
      <c r="D64" s="46">
        <v>7</v>
      </c>
      <c r="E64" s="46">
        <v>1</v>
      </c>
      <c r="F64" s="46">
        <v>7</v>
      </c>
      <c r="G64" s="46">
        <v>1</v>
      </c>
      <c r="H64" s="24">
        <f>'PACC - SNCC.F.053 (3)'!$D64+'PACC - SNCC.F.053 (3)'!$E64+'PACC - SNCC.F.053 (3)'!$F64+'PACC - SNCC.F.053 (3)'!$G64</f>
        <v>16</v>
      </c>
      <c r="I64" s="48">
        <v>235</v>
      </c>
      <c r="J64" s="21">
        <f t="shared" si="3"/>
        <v>3760</v>
      </c>
      <c r="K64" s="21"/>
      <c r="L64" s="20"/>
      <c r="M64" s="20"/>
      <c r="N64" s="21"/>
      <c r="O64" s="51"/>
      <c r="T64" s="3" t="s">
        <v>69</v>
      </c>
      <c r="W64" s="23"/>
    </row>
    <row r="65" spans="1:23" s="22" customFormat="1" ht="24.95" customHeight="1">
      <c r="A65" s="20" t="s">
        <v>175</v>
      </c>
      <c r="B65" s="28" t="s">
        <v>330</v>
      </c>
      <c r="C65" s="29" t="s">
        <v>485</v>
      </c>
      <c r="D65" s="46">
        <v>0</v>
      </c>
      <c r="E65" s="46"/>
      <c r="F65" s="46"/>
      <c r="G65" s="46"/>
      <c r="H65" s="24">
        <f>'PACC - SNCC.F.053 (3)'!$D65+'PACC - SNCC.F.053 (3)'!$E65+'PACC - SNCC.F.053 (3)'!$F65+'PACC - SNCC.F.053 (3)'!$G65</f>
        <v>0</v>
      </c>
      <c r="I65" s="48">
        <v>290</v>
      </c>
      <c r="J65" s="21">
        <f t="shared" si="3"/>
        <v>0</v>
      </c>
      <c r="K65" s="21"/>
      <c r="L65" s="20"/>
      <c r="M65" s="20"/>
      <c r="N65" s="21"/>
      <c r="O65" s="51"/>
      <c r="T65" s="3" t="s">
        <v>70</v>
      </c>
      <c r="W65" s="23"/>
    </row>
    <row r="66" spans="1:23" s="22" customFormat="1" ht="24.95" customHeight="1">
      <c r="A66" s="20" t="s">
        <v>175</v>
      </c>
      <c r="B66" s="28" t="s">
        <v>331</v>
      </c>
      <c r="C66" s="29" t="s">
        <v>411</v>
      </c>
      <c r="D66" s="46">
        <v>103</v>
      </c>
      <c r="E66" s="46">
        <v>28</v>
      </c>
      <c r="F66" s="46">
        <v>103</v>
      </c>
      <c r="G66" s="46">
        <v>78</v>
      </c>
      <c r="H66" s="24">
        <f>'PACC - SNCC.F.053 (3)'!$D66+'PACC - SNCC.F.053 (3)'!$E66+'PACC - SNCC.F.053 (3)'!$F66+'PACC - SNCC.F.053 (3)'!$G66</f>
        <v>312</v>
      </c>
      <c r="I66" s="48">
        <v>40</v>
      </c>
      <c r="J66" s="21">
        <f t="shared" si="3"/>
        <v>12480</v>
      </c>
      <c r="K66" s="21"/>
      <c r="L66" s="20"/>
      <c r="M66" s="20"/>
      <c r="N66" s="21"/>
      <c r="O66" s="51"/>
      <c r="T66" s="3" t="s">
        <v>71</v>
      </c>
      <c r="W66" s="23"/>
    </row>
    <row r="67" spans="1:23" s="22" customFormat="1" ht="24.95" customHeight="1">
      <c r="A67" s="20" t="s">
        <v>175</v>
      </c>
      <c r="B67" s="28" t="s">
        <v>332</v>
      </c>
      <c r="C67" s="29" t="s">
        <v>411</v>
      </c>
      <c r="D67" s="46">
        <v>109</v>
      </c>
      <c r="E67" s="46">
        <v>94</v>
      </c>
      <c r="F67" s="46">
        <v>109</v>
      </c>
      <c r="G67" s="46">
        <v>94</v>
      </c>
      <c r="H67" s="24">
        <f>'PACC - SNCC.F.053 (3)'!$D67+'PACC - SNCC.F.053 (3)'!$E67+'PACC - SNCC.F.053 (3)'!$F67+'PACC - SNCC.F.053 (3)'!$G67</f>
        <v>406</v>
      </c>
      <c r="I67" s="48">
        <v>5.9</v>
      </c>
      <c r="J67" s="21">
        <f t="shared" si="3"/>
        <v>2395.4</v>
      </c>
      <c r="K67" s="21"/>
      <c r="L67" s="20"/>
      <c r="M67" s="20"/>
      <c r="N67" s="21"/>
      <c r="O67" s="51"/>
      <c r="T67" s="3" t="s">
        <v>72</v>
      </c>
      <c r="W67" s="23"/>
    </row>
    <row r="68" spans="1:23" s="22" customFormat="1" ht="24.95" customHeight="1">
      <c r="A68" s="20" t="s">
        <v>175</v>
      </c>
      <c r="B68" s="28" t="s">
        <v>333</v>
      </c>
      <c r="C68" s="29" t="s">
        <v>411</v>
      </c>
      <c r="D68" s="46">
        <v>94</v>
      </c>
      <c r="E68" s="46">
        <v>94</v>
      </c>
      <c r="F68" s="46">
        <v>94</v>
      </c>
      <c r="G68" s="46">
        <v>94</v>
      </c>
      <c r="H68" s="24">
        <f>'PACC - SNCC.F.053 (3)'!$D68+'PACC - SNCC.F.053 (3)'!$E68+'PACC - SNCC.F.053 (3)'!$F68+'PACC - SNCC.F.053 (3)'!$G68</f>
        <v>376</v>
      </c>
      <c r="I68" s="48">
        <v>5.9</v>
      </c>
      <c r="J68" s="21">
        <f t="shared" si="3"/>
        <v>2218.4</v>
      </c>
      <c r="K68" s="21"/>
      <c r="L68" s="20"/>
      <c r="M68" s="20"/>
      <c r="N68" s="21"/>
      <c r="O68" s="51"/>
      <c r="T68" s="3" t="s">
        <v>73</v>
      </c>
      <c r="W68" s="23"/>
    </row>
    <row r="69" spans="1:23" s="22" customFormat="1" ht="24.95" customHeight="1">
      <c r="A69" s="20" t="s">
        <v>175</v>
      </c>
      <c r="B69" s="28" t="s">
        <v>457</v>
      </c>
      <c r="C69" s="29" t="s">
        <v>411</v>
      </c>
      <c r="D69" s="46">
        <v>23</v>
      </c>
      <c r="E69" s="46">
        <v>3</v>
      </c>
      <c r="F69" s="46">
        <v>3</v>
      </c>
      <c r="G69" s="46">
        <v>3</v>
      </c>
      <c r="H69" s="24">
        <f>'PACC - SNCC.F.053 (3)'!$D69+'PACC - SNCC.F.053 (3)'!$E69+'PACC - SNCC.F.053 (3)'!$F69+'PACC - SNCC.F.053 (3)'!$G69</f>
        <v>32</v>
      </c>
      <c r="I69" s="48">
        <v>5.9</v>
      </c>
      <c r="J69" s="21">
        <f t="shared" si="3"/>
        <v>188.8</v>
      </c>
      <c r="K69" s="21"/>
      <c r="L69" s="20"/>
      <c r="M69" s="20"/>
      <c r="N69" s="21"/>
      <c r="O69" s="51"/>
      <c r="T69" s="3" t="s">
        <v>74</v>
      </c>
      <c r="W69" s="23"/>
    </row>
    <row r="70" spans="1:23" s="22" customFormat="1" ht="24.95" customHeight="1">
      <c r="A70" s="20" t="s">
        <v>175</v>
      </c>
      <c r="B70" s="28" t="s">
        <v>334</v>
      </c>
      <c r="C70" s="29" t="s">
        <v>411</v>
      </c>
      <c r="D70" s="46">
        <v>132</v>
      </c>
      <c r="E70" s="46">
        <v>120</v>
      </c>
      <c r="F70" s="46">
        <v>132</v>
      </c>
      <c r="G70" s="46">
        <v>120</v>
      </c>
      <c r="H70" s="24">
        <f>'PACC - SNCC.F.053 (3)'!$D70+'PACC - SNCC.F.053 (3)'!$E70+'PACC - SNCC.F.053 (3)'!$F70+'PACC - SNCC.F.053 (3)'!$G70</f>
        <v>504</v>
      </c>
      <c r="I70" s="48">
        <v>6.25</v>
      </c>
      <c r="J70" s="21">
        <f t="shared" si="3"/>
        <v>3150</v>
      </c>
      <c r="K70" s="21"/>
      <c r="L70" s="20"/>
      <c r="M70" s="20"/>
      <c r="N70" s="21"/>
      <c r="O70" s="51"/>
      <c r="T70" s="3" t="s">
        <v>75</v>
      </c>
      <c r="W70" s="23"/>
    </row>
    <row r="71" spans="1:23" s="22" customFormat="1" ht="24.95" customHeight="1">
      <c r="A71" s="20" t="s">
        <v>175</v>
      </c>
      <c r="B71" s="28" t="s">
        <v>335</v>
      </c>
      <c r="C71" s="29" t="s">
        <v>433</v>
      </c>
      <c r="D71" s="46">
        <v>42</v>
      </c>
      <c r="E71" s="46">
        <v>30</v>
      </c>
      <c r="F71" s="46">
        <v>30</v>
      </c>
      <c r="G71" s="46">
        <v>30</v>
      </c>
      <c r="H71" s="24">
        <f>'PACC - SNCC.F.053 (3)'!$D71+'PACC - SNCC.F.053 (3)'!$E71+'PACC - SNCC.F.053 (3)'!$F71+'PACC - SNCC.F.053 (3)'!$G71</f>
        <v>132</v>
      </c>
      <c r="I71" s="48">
        <v>220</v>
      </c>
      <c r="J71" s="21">
        <f t="shared" si="3"/>
        <v>29040</v>
      </c>
      <c r="K71" s="21"/>
      <c r="L71" s="20"/>
      <c r="M71" s="20"/>
      <c r="N71" s="21"/>
      <c r="O71" s="51"/>
      <c r="T71" s="3" t="s">
        <v>76</v>
      </c>
      <c r="W71" s="23"/>
    </row>
    <row r="72" spans="1:23" s="22" customFormat="1" ht="24.95" customHeight="1">
      <c r="A72" s="20" t="s">
        <v>175</v>
      </c>
      <c r="B72" s="28" t="s">
        <v>336</v>
      </c>
      <c r="C72" s="29" t="s">
        <v>411</v>
      </c>
      <c r="D72" s="46">
        <v>0</v>
      </c>
      <c r="E72" s="46">
        <v>0</v>
      </c>
      <c r="F72" s="46">
        <v>0</v>
      </c>
      <c r="G72" s="46">
        <v>0</v>
      </c>
      <c r="H72" s="24">
        <f>'PACC - SNCC.F.053 (3)'!$D72+'PACC - SNCC.F.053 (3)'!$E72+'PACC - SNCC.F.053 (3)'!$F72+'PACC - SNCC.F.053 (3)'!$G72</f>
        <v>0</v>
      </c>
      <c r="I72" s="48">
        <v>360</v>
      </c>
      <c r="J72" s="21">
        <f t="shared" si="3"/>
        <v>0</v>
      </c>
      <c r="K72" s="21"/>
      <c r="L72" s="20"/>
      <c r="M72" s="20"/>
      <c r="N72" s="21"/>
      <c r="O72" s="51"/>
      <c r="T72" s="3" t="s">
        <v>77</v>
      </c>
      <c r="W72" s="23"/>
    </row>
    <row r="73" spans="1:23" s="22" customFormat="1" ht="24.95" customHeight="1">
      <c r="A73" s="20" t="s">
        <v>175</v>
      </c>
      <c r="B73" s="28" t="s">
        <v>337</v>
      </c>
      <c r="C73" s="29" t="s">
        <v>411</v>
      </c>
      <c r="D73" s="46">
        <v>27</v>
      </c>
      <c r="E73" s="46">
        <v>22</v>
      </c>
      <c r="F73" s="46">
        <v>22</v>
      </c>
      <c r="G73" s="46">
        <v>22</v>
      </c>
      <c r="H73" s="24">
        <f>'PACC - SNCC.F.053 (3)'!$D73+'PACC - SNCC.F.053 (3)'!$E73+'PACC - SNCC.F.053 (3)'!$F73+'PACC - SNCC.F.053 (3)'!$G73</f>
        <v>93</v>
      </c>
      <c r="I73" s="48">
        <v>30</v>
      </c>
      <c r="J73" s="21">
        <f t="shared" si="3"/>
        <v>2790</v>
      </c>
      <c r="K73" s="21"/>
      <c r="L73" s="20"/>
      <c r="M73" s="20"/>
      <c r="N73" s="21"/>
      <c r="O73" s="51"/>
      <c r="T73" s="3" t="s">
        <v>78</v>
      </c>
      <c r="W73" s="23"/>
    </row>
    <row r="74" spans="1:23" s="22" customFormat="1" ht="24.95" customHeight="1">
      <c r="A74" s="20" t="s">
        <v>175</v>
      </c>
      <c r="B74" s="28" t="s">
        <v>338</v>
      </c>
      <c r="C74" s="29" t="s">
        <v>411</v>
      </c>
      <c r="D74" s="46">
        <v>15</v>
      </c>
      <c r="E74" s="46">
        <v>0</v>
      </c>
      <c r="F74" s="46">
        <v>10</v>
      </c>
      <c r="G74" s="46">
        <v>0</v>
      </c>
      <c r="H74" s="24">
        <f>'PACC - SNCC.F.053 (3)'!$D74+'PACC - SNCC.F.053 (3)'!$E74+'PACC - SNCC.F.053 (3)'!$F74+'PACC - SNCC.F.053 (3)'!$G74</f>
        <v>25</v>
      </c>
      <c r="I74" s="48">
        <v>45</v>
      </c>
      <c r="J74" s="21">
        <f t="shared" si="3"/>
        <v>1125</v>
      </c>
      <c r="K74" s="21"/>
      <c r="L74" s="20"/>
      <c r="M74" s="20"/>
      <c r="N74" s="21"/>
      <c r="O74" s="51"/>
      <c r="T74" s="3" t="s">
        <v>79</v>
      </c>
      <c r="W74" s="23"/>
    </row>
    <row r="75" spans="1:23" s="22" customFormat="1" ht="24.95" customHeight="1">
      <c r="A75" s="20" t="s">
        <v>175</v>
      </c>
      <c r="B75" s="28" t="s">
        <v>339</v>
      </c>
      <c r="C75" s="29" t="s">
        <v>411</v>
      </c>
      <c r="D75" s="46">
        <v>33</v>
      </c>
      <c r="E75" s="46">
        <v>26</v>
      </c>
      <c r="F75" s="46">
        <v>23</v>
      </c>
      <c r="G75" s="46">
        <v>23</v>
      </c>
      <c r="H75" s="24">
        <f>'PACC - SNCC.F.053 (3)'!$D75+'PACC - SNCC.F.053 (3)'!$E75+'PACC - SNCC.F.053 (3)'!$F75+'PACC - SNCC.F.053 (3)'!$G75</f>
        <v>105</v>
      </c>
      <c r="I75" s="48">
        <v>65</v>
      </c>
      <c r="J75" s="21">
        <f t="shared" si="3"/>
        <v>6825</v>
      </c>
      <c r="K75" s="21"/>
      <c r="L75" s="20"/>
      <c r="M75" s="20"/>
      <c r="N75" s="21"/>
      <c r="O75" s="51"/>
      <c r="T75" s="3" t="s">
        <v>80</v>
      </c>
      <c r="W75" s="23"/>
    </row>
    <row r="76" spans="1:23" s="22" customFormat="1" ht="24.95" customHeight="1">
      <c r="A76" s="20" t="s">
        <v>175</v>
      </c>
      <c r="B76" s="28" t="s">
        <v>340</v>
      </c>
      <c r="C76" s="29" t="s">
        <v>433</v>
      </c>
      <c r="D76" s="46">
        <v>4</v>
      </c>
      <c r="E76" s="46">
        <v>2</v>
      </c>
      <c r="F76" s="46">
        <v>2</v>
      </c>
      <c r="G76" s="46">
        <v>2</v>
      </c>
      <c r="H76" s="24">
        <f>'PACC - SNCC.F.053 (3)'!$D76+'PACC - SNCC.F.053 (3)'!$E76+'PACC - SNCC.F.053 (3)'!$F76+'PACC - SNCC.F.053 (3)'!$G76</f>
        <v>10</v>
      </c>
      <c r="I76" s="48">
        <v>20</v>
      </c>
      <c r="J76" s="21">
        <f t="shared" si="3"/>
        <v>200</v>
      </c>
      <c r="K76" s="21"/>
      <c r="L76" s="20"/>
      <c r="M76" s="20"/>
      <c r="N76" s="21"/>
      <c r="O76" s="51"/>
      <c r="T76" s="3" t="s">
        <v>81</v>
      </c>
      <c r="W76" s="23"/>
    </row>
    <row r="77" spans="1:23" s="22" customFormat="1" ht="24.95" customHeight="1">
      <c r="A77" s="20" t="s">
        <v>175</v>
      </c>
      <c r="B77" s="28" t="s">
        <v>341</v>
      </c>
      <c r="C77" s="29" t="s">
        <v>433</v>
      </c>
      <c r="D77" s="46">
        <v>34</v>
      </c>
      <c r="E77" s="46">
        <v>2</v>
      </c>
      <c r="F77" s="46">
        <v>2</v>
      </c>
      <c r="G77" s="46">
        <v>2</v>
      </c>
      <c r="H77" s="24">
        <f>'PACC - SNCC.F.053 (3)'!$D77+'PACC - SNCC.F.053 (3)'!$E77+'PACC - SNCC.F.053 (3)'!$F77+'PACC - SNCC.F.053 (3)'!$G77</f>
        <v>40</v>
      </c>
      <c r="I77" s="48">
        <v>35</v>
      </c>
      <c r="J77" s="21">
        <f t="shared" si="3"/>
        <v>1400</v>
      </c>
      <c r="K77" s="21"/>
      <c r="L77" s="20"/>
      <c r="M77" s="20"/>
      <c r="N77" s="21"/>
      <c r="O77" s="51"/>
      <c r="T77" s="3" t="s">
        <v>82</v>
      </c>
      <c r="W77" s="23"/>
    </row>
    <row r="78" spans="1:23" s="22" customFormat="1" ht="24.95" customHeight="1">
      <c r="A78" s="20" t="s">
        <v>175</v>
      </c>
      <c r="B78" s="28" t="s">
        <v>342</v>
      </c>
      <c r="C78" s="29" t="s">
        <v>433</v>
      </c>
      <c r="D78" s="46">
        <v>19</v>
      </c>
      <c r="E78" s="46">
        <v>2</v>
      </c>
      <c r="F78" s="46">
        <v>2</v>
      </c>
      <c r="G78" s="46">
        <v>2</v>
      </c>
      <c r="H78" s="24">
        <f>'PACC - SNCC.F.053 (3)'!$D78+'PACC - SNCC.F.053 (3)'!$E78+'PACC - SNCC.F.053 (3)'!$F78+'PACC - SNCC.F.053 (3)'!$G78</f>
        <v>25</v>
      </c>
      <c r="I78" s="48">
        <v>90</v>
      </c>
      <c r="J78" s="21">
        <f t="shared" si="3"/>
        <v>2250</v>
      </c>
      <c r="K78" s="21"/>
      <c r="L78" s="20"/>
      <c r="M78" s="20"/>
      <c r="N78" s="21"/>
      <c r="O78" s="51"/>
      <c r="T78" s="3" t="s">
        <v>83</v>
      </c>
      <c r="W78" s="23"/>
    </row>
    <row r="79" spans="1:23" s="22" customFormat="1" ht="24.95" customHeight="1">
      <c r="A79" s="20" t="s">
        <v>175</v>
      </c>
      <c r="B79" s="28" t="s">
        <v>343</v>
      </c>
      <c r="C79" s="29" t="s">
        <v>452</v>
      </c>
      <c r="D79" s="46">
        <v>67</v>
      </c>
      <c r="E79" s="46">
        <v>61</v>
      </c>
      <c r="F79" s="46">
        <v>67</v>
      </c>
      <c r="G79" s="46">
        <v>46</v>
      </c>
      <c r="H79" s="24">
        <f>'PACC - SNCC.F.053 (3)'!$D79+'PACC - SNCC.F.053 (3)'!$E79+'PACC - SNCC.F.053 (3)'!$F79+'PACC - SNCC.F.053 (3)'!$G79</f>
        <v>241</v>
      </c>
      <c r="I79" s="48">
        <v>180</v>
      </c>
      <c r="J79" s="21">
        <f t="shared" si="3"/>
        <v>43380</v>
      </c>
      <c r="K79" s="21"/>
      <c r="L79" s="20"/>
      <c r="M79" s="20"/>
      <c r="N79" s="21"/>
      <c r="O79" s="51"/>
      <c r="T79" s="3" t="s">
        <v>84</v>
      </c>
      <c r="W79" s="23"/>
    </row>
    <row r="80" spans="1:23" s="22" customFormat="1" ht="24.95" customHeight="1">
      <c r="A80" s="20" t="s">
        <v>175</v>
      </c>
      <c r="B80" s="28" t="s">
        <v>344</v>
      </c>
      <c r="C80" s="29" t="s">
        <v>433</v>
      </c>
      <c r="D80" s="46">
        <v>1</v>
      </c>
      <c r="E80" s="46"/>
      <c r="F80" s="46">
        <v>1</v>
      </c>
      <c r="G80" s="46">
        <v>0</v>
      </c>
      <c r="H80" s="24">
        <f>'PACC - SNCC.F.053 (3)'!$D80+'PACC - SNCC.F.053 (3)'!$E80+'PACC - SNCC.F.053 (3)'!$F80+'PACC - SNCC.F.053 (3)'!$G80</f>
        <v>2</v>
      </c>
      <c r="I80" s="48">
        <v>95</v>
      </c>
      <c r="J80" s="21">
        <f t="shared" si="3"/>
        <v>190</v>
      </c>
      <c r="K80" s="21"/>
      <c r="L80" s="20"/>
      <c r="M80" s="20"/>
      <c r="N80" s="21"/>
      <c r="O80" s="51"/>
      <c r="T80" s="3" t="s">
        <v>85</v>
      </c>
      <c r="W80" s="23"/>
    </row>
    <row r="81" spans="1:23" s="22" customFormat="1" ht="24.95" customHeight="1">
      <c r="A81" s="20" t="s">
        <v>175</v>
      </c>
      <c r="B81" s="28" t="s">
        <v>345</v>
      </c>
      <c r="C81" s="29" t="s">
        <v>485</v>
      </c>
      <c r="D81" s="46">
        <v>75</v>
      </c>
      <c r="E81" s="46">
        <v>75</v>
      </c>
      <c r="F81" s="46">
        <v>75</v>
      </c>
      <c r="G81" s="46">
        <v>75</v>
      </c>
      <c r="H81" s="24">
        <f>'PACC - SNCC.F.053 (3)'!$D81+'PACC - SNCC.F.053 (3)'!$E81+'PACC - SNCC.F.053 (3)'!$F81+'PACC - SNCC.F.053 (3)'!$G81</f>
        <v>300</v>
      </c>
      <c r="I81" s="48">
        <v>870</v>
      </c>
      <c r="J81" s="21">
        <f t="shared" si="3"/>
        <v>261000</v>
      </c>
      <c r="K81" s="21"/>
      <c r="L81" s="20"/>
      <c r="M81" s="20"/>
      <c r="N81" s="21"/>
      <c r="O81" s="51"/>
      <c r="T81" s="3" t="s">
        <v>86</v>
      </c>
      <c r="W81" s="23"/>
    </row>
    <row r="82" spans="1:23" s="22" customFormat="1" ht="24.95" customHeight="1">
      <c r="A82" s="20" t="s">
        <v>175</v>
      </c>
      <c r="B82" s="28" t="s">
        <v>346</v>
      </c>
      <c r="C82" s="29" t="s">
        <v>411</v>
      </c>
      <c r="D82" s="46">
        <v>40</v>
      </c>
      <c r="E82" s="46">
        <v>40</v>
      </c>
      <c r="F82" s="46">
        <v>40</v>
      </c>
      <c r="G82" s="46">
        <v>40</v>
      </c>
      <c r="H82" s="24">
        <f>'PACC - SNCC.F.053 (3)'!$D82+'PACC - SNCC.F.053 (3)'!$E82+'PACC - SNCC.F.053 (3)'!$F82+'PACC - SNCC.F.053 (3)'!$G82</f>
        <v>160</v>
      </c>
      <c r="I82" s="48">
        <v>3.25</v>
      </c>
      <c r="J82" s="21">
        <f t="shared" si="3"/>
        <v>520</v>
      </c>
      <c r="K82" s="21"/>
      <c r="L82" s="20"/>
      <c r="M82" s="20"/>
      <c r="N82" s="21"/>
      <c r="O82" s="51"/>
      <c r="T82" s="3" t="s">
        <v>87</v>
      </c>
      <c r="W82" s="23"/>
    </row>
    <row r="83" spans="1:23" s="22" customFormat="1" ht="24.95" customHeight="1">
      <c r="A83" s="20" t="s">
        <v>175</v>
      </c>
      <c r="B83" s="28" t="s">
        <v>347</v>
      </c>
      <c r="C83" s="29" t="s">
        <v>411</v>
      </c>
      <c r="D83" s="46">
        <v>25</v>
      </c>
      <c r="E83" s="46">
        <v>25</v>
      </c>
      <c r="F83" s="46">
        <v>25</v>
      </c>
      <c r="G83" s="46">
        <v>25</v>
      </c>
      <c r="H83" s="24">
        <f>'PACC - SNCC.F.053 (3)'!$D83+'PACC - SNCC.F.053 (3)'!$E83+'PACC - SNCC.F.053 (3)'!$F83+'PACC - SNCC.F.053 (3)'!$G83</f>
        <v>100</v>
      </c>
      <c r="I83" s="48">
        <v>7</v>
      </c>
      <c r="J83" s="21">
        <f t="shared" si="3"/>
        <v>700</v>
      </c>
      <c r="K83" s="21"/>
      <c r="L83" s="20"/>
      <c r="M83" s="20"/>
      <c r="N83" s="21"/>
      <c r="O83" s="51"/>
      <c r="T83" s="3" t="s">
        <v>88</v>
      </c>
      <c r="W83" s="23"/>
    </row>
    <row r="84" spans="1:23" s="22" customFormat="1" ht="24.95" customHeight="1">
      <c r="A84" s="20" t="s">
        <v>175</v>
      </c>
      <c r="B84" s="28" t="s">
        <v>458</v>
      </c>
      <c r="C84" s="29" t="s">
        <v>486</v>
      </c>
      <c r="D84" s="46">
        <v>2</v>
      </c>
      <c r="E84" s="46">
        <v>0</v>
      </c>
      <c r="F84" s="46">
        <v>0</v>
      </c>
      <c r="G84" s="46">
        <v>0</v>
      </c>
      <c r="H84" s="24">
        <f>'PACC - SNCC.F.053 (3)'!$D84+'PACC - SNCC.F.053 (3)'!$E84+'PACC - SNCC.F.053 (3)'!$F84+'PACC - SNCC.F.053 (3)'!$G84</f>
        <v>2</v>
      </c>
      <c r="I84" s="48">
        <v>4500</v>
      </c>
      <c r="J84" s="21">
        <f t="shared" si="3"/>
        <v>9000</v>
      </c>
      <c r="K84" s="21"/>
      <c r="L84" s="20"/>
      <c r="M84" s="20"/>
      <c r="N84" s="21"/>
      <c r="O84" s="51"/>
      <c r="T84" s="3" t="s">
        <v>89</v>
      </c>
      <c r="W84" s="23"/>
    </row>
    <row r="85" spans="1:23" s="22" customFormat="1" ht="24.95" customHeight="1">
      <c r="A85" s="20" t="s">
        <v>175</v>
      </c>
      <c r="B85" s="28" t="s">
        <v>459</v>
      </c>
      <c r="C85" s="29" t="s">
        <v>485</v>
      </c>
      <c r="D85" s="46">
        <v>1</v>
      </c>
      <c r="E85" s="46">
        <v>0</v>
      </c>
      <c r="F85" s="46">
        <v>1</v>
      </c>
      <c r="G85" s="46">
        <v>0</v>
      </c>
      <c r="H85" s="24">
        <f>'PACC - SNCC.F.053 (3)'!$D85+'PACC - SNCC.F.053 (3)'!$E85+'PACC - SNCC.F.053 (3)'!$F85+'PACC - SNCC.F.053 (3)'!$G85</f>
        <v>2</v>
      </c>
      <c r="I85" s="48">
        <v>2100</v>
      </c>
      <c r="J85" s="21">
        <f t="shared" ref="J85:J92" si="4">+H85*I85</f>
        <v>4200</v>
      </c>
      <c r="K85" s="21"/>
      <c r="L85" s="20"/>
      <c r="M85" s="20"/>
      <c r="N85" s="21"/>
      <c r="O85" s="51"/>
      <c r="T85" s="3" t="s">
        <v>90</v>
      </c>
      <c r="W85" s="23"/>
    </row>
    <row r="86" spans="1:23" s="22" customFormat="1" ht="24.95" customHeight="1">
      <c r="A86" s="20" t="s">
        <v>175</v>
      </c>
      <c r="B86" s="28" t="s">
        <v>348</v>
      </c>
      <c r="C86" s="29" t="s">
        <v>411</v>
      </c>
      <c r="D86" s="46">
        <v>21</v>
      </c>
      <c r="E86" s="46">
        <v>15</v>
      </c>
      <c r="F86" s="46">
        <v>16</v>
      </c>
      <c r="G86" s="46">
        <v>15</v>
      </c>
      <c r="H86" s="24">
        <f>'PACC - SNCC.F.053 (3)'!$D86+'PACC - SNCC.F.053 (3)'!$E86+'PACC - SNCC.F.053 (3)'!$F86+'PACC - SNCC.F.053 (3)'!$G86</f>
        <v>67</v>
      </c>
      <c r="I86" s="48">
        <v>110</v>
      </c>
      <c r="J86" s="21">
        <f t="shared" si="4"/>
        <v>7370</v>
      </c>
      <c r="K86" s="21"/>
      <c r="L86" s="20"/>
      <c r="M86" s="20"/>
      <c r="N86" s="21"/>
      <c r="O86" s="51"/>
      <c r="T86" s="3" t="s">
        <v>91</v>
      </c>
      <c r="W86" s="23"/>
    </row>
    <row r="87" spans="1:23" s="22" customFormat="1" ht="24.95" customHeight="1">
      <c r="A87" s="20" t="s">
        <v>175</v>
      </c>
      <c r="B87" s="28" t="s">
        <v>349</v>
      </c>
      <c r="C87" s="29" t="s">
        <v>433</v>
      </c>
      <c r="D87" s="46">
        <v>1</v>
      </c>
      <c r="E87" s="46">
        <v>0</v>
      </c>
      <c r="F87" s="46">
        <v>0</v>
      </c>
      <c r="G87" s="46">
        <v>0</v>
      </c>
      <c r="H87" s="24">
        <f>'PACC - SNCC.F.053 (3)'!$D87+'PACC - SNCC.F.053 (3)'!$E87+'PACC - SNCC.F.053 (3)'!$F87+'PACC - SNCC.F.053 (3)'!$G87</f>
        <v>1</v>
      </c>
      <c r="I87" s="48">
        <v>240</v>
      </c>
      <c r="J87" s="21">
        <f t="shared" si="4"/>
        <v>240</v>
      </c>
      <c r="K87" s="21"/>
      <c r="L87" s="20"/>
      <c r="M87" s="20"/>
      <c r="N87" s="21"/>
      <c r="O87" s="51"/>
      <c r="T87" s="3" t="s">
        <v>92</v>
      </c>
      <c r="W87" s="23"/>
    </row>
    <row r="88" spans="1:23" s="22" customFormat="1" ht="24.95" customHeight="1">
      <c r="A88" s="20" t="s">
        <v>175</v>
      </c>
      <c r="B88" s="28" t="s">
        <v>350</v>
      </c>
      <c r="C88" s="45" t="s">
        <v>411</v>
      </c>
      <c r="D88" s="46">
        <v>5</v>
      </c>
      <c r="E88" s="46">
        <v>0</v>
      </c>
      <c r="F88" s="46">
        <v>0</v>
      </c>
      <c r="G88" s="46">
        <v>0</v>
      </c>
      <c r="H88" s="24">
        <f>'PACC - SNCC.F.053 (3)'!$D88+'PACC - SNCC.F.053 (3)'!$E88+'PACC - SNCC.F.053 (3)'!$F88+'PACC - SNCC.F.053 (3)'!$G88</f>
        <v>5</v>
      </c>
      <c r="I88" s="48">
        <v>170</v>
      </c>
      <c r="J88" s="21">
        <f t="shared" si="4"/>
        <v>850</v>
      </c>
      <c r="K88" s="21"/>
      <c r="L88" s="20"/>
      <c r="M88" s="20"/>
      <c r="N88" s="21"/>
      <c r="O88" s="51"/>
      <c r="T88" s="3" t="s">
        <v>93</v>
      </c>
      <c r="W88" s="23"/>
    </row>
    <row r="89" spans="1:23" s="22" customFormat="1" ht="24.95" customHeight="1">
      <c r="A89" s="20" t="s">
        <v>175</v>
      </c>
      <c r="B89" s="28" t="s">
        <v>351</v>
      </c>
      <c r="C89" s="29" t="s">
        <v>411</v>
      </c>
      <c r="D89" s="46">
        <v>0</v>
      </c>
      <c r="E89" s="46">
        <v>0</v>
      </c>
      <c r="F89" s="46">
        <v>0</v>
      </c>
      <c r="G89" s="46">
        <v>0</v>
      </c>
      <c r="H89" s="24">
        <f>'PACC - SNCC.F.053 (3)'!$D89+'PACC - SNCC.F.053 (3)'!$E89+'PACC - SNCC.F.053 (3)'!$F89+'PACC - SNCC.F.053 (3)'!$G89</f>
        <v>0</v>
      </c>
      <c r="I89" s="48">
        <v>45</v>
      </c>
      <c r="J89" s="21">
        <f t="shared" si="4"/>
        <v>0</v>
      </c>
      <c r="K89" s="21"/>
      <c r="L89" s="20"/>
      <c r="M89" s="20"/>
      <c r="N89" s="21"/>
      <c r="O89" s="51"/>
      <c r="T89" s="3" t="s">
        <v>94</v>
      </c>
      <c r="W89" s="23"/>
    </row>
    <row r="90" spans="1:23" s="22" customFormat="1" ht="24.95" customHeight="1">
      <c r="A90" s="20" t="s">
        <v>175</v>
      </c>
      <c r="B90" s="28" t="s">
        <v>352</v>
      </c>
      <c r="C90" s="29" t="s">
        <v>411</v>
      </c>
      <c r="D90" s="46">
        <v>52</v>
      </c>
      <c r="E90" s="46">
        <v>50</v>
      </c>
      <c r="F90" s="46">
        <v>52</v>
      </c>
      <c r="G90" s="46">
        <v>50</v>
      </c>
      <c r="H90" s="24">
        <f>'PACC - SNCC.F.053 (3)'!$D90+'PACC - SNCC.F.053 (3)'!$E90+'PACC - SNCC.F.053 (3)'!$F90+'PACC - SNCC.F.053 (3)'!$G90</f>
        <v>204</v>
      </c>
      <c r="I90" s="48">
        <v>15</v>
      </c>
      <c r="J90" s="21">
        <f t="shared" si="4"/>
        <v>3060</v>
      </c>
      <c r="K90" s="21"/>
      <c r="L90" s="20"/>
      <c r="M90" s="20"/>
      <c r="N90" s="21"/>
      <c r="O90" s="51"/>
      <c r="T90" s="3" t="s">
        <v>95</v>
      </c>
      <c r="W90" s="23"/>
    </row>
    <row r="91" spans="1:23" s="22" customFormat="1" ht="24.95" customHeight="1">
      <c r="A91" s="20" t="s">
        <v>175</v>
      </c>
      <c r="B91" s="32" t="s">
        <v>353</v>
      </c>
      <c r="C91" s="45" t="s">
        <v>411</v>
      </c>
      <c r="D91" s="46">
        <v>25</v>
      </c>
      <c r="E91" s="46">
        <v>15</v>
      </c>
      <c r="F91" s="46">
        <v>15</v>
      </c>
      <c r="G91" s="46">
        <v>15</v>
      </c>
      <c r="H91" s="24">
        <f>'PACC - SNCC.F.053 (3)'!$D91+'PACC - SNCC.F.053 (3)'!$E91+'PACC - SNCC.F.053 (3)'!$F91+'PACC - SNCC.F.053 (3)'!$G91</f>
        <v>70</v>
      </c>
      <c r="I91" s="48">
        <v>15</v>
      </c>
      <c r="J91" s="21">
        <f t="shared" si="4"/>
        <v>1050</v>
      </c>
      <c r="K91" s="21"/>
      <c r="L91" s="20"/>
      <c r="M91" s="20"/>
      <c r="N91" s="21"/>
      <c r="O91" s="51"/>
      <c r="T91" s="3" t="s">
        <v>96</v>
      </c>
      <c r="W91" s="23"/>
    </row>
    <row r="92" spans="1:23" s="22" customFormat="1" ht="24.95" customHeight="1">
      <c r="A92" s="20" t="s">
        <v>175</v>
      </c>
      <c r="B92" s="28" t="s">
        <v>354</v>
      </c>
      <c r="C92" s="29" t="s">
        <v>411</v>
      </c>
      <c r="D92" s="46">
        <v>83</v>
      </c>
      <c r="E92" s="46">
        <v>83</v>
      </c>
      <c r="F92" s="46">
        <v>83</v>
      </c>
      <c r="G92" s="46">
        <v>83</v>
      </c>
      <c r="H92" s="24">
        <f>'PACC - SNCC.F.053 (3)'!$D92+'PACC - SNCC.F.053 (3)'!$E92+'PACC - SNCC.F.053 (3)'!$F92+'PACC - SNCC.F.053 (3)'!$G92</f>
        <v>332</v>
      </c>
      <c r="I92" s="48">
        <v>20</v>
      </c>
      <c r="J92" s="21">
        <f t="shared" si="4"/>
        <v>6640</v>
      </c>
      <c r="K92" s="21"/>
      <c r="L92" s="20"/>
      <c r="M92" s="20"/>
      <c r="N92" s="21"/>
      <c r="O92" s="51"/>
      <c r="T92" s="3" t="s">
        <v>97</v>
      </c>
      <c r="W92" s="23"/>
    </row>
    <row r="93" spans="1:23" s="22" customFormat="1" ht="24.95" customHeight="1">
      <c r="A93" s="20" t="s">
        <v>175</v>
      </c>
      <c r="B93" s="28" t="s">
        <v>355</v>
      </c>
      <c r="C93" s="29" t="s">
        <v>411</v>
      </c>
      <c r="D93" s="46">
        <v>93</v>
      </c>
      <c r="E93" s="46">
        <v>88</v>
      </c>
      <c r="F93" s="46">
        <v>93</v>
      </c>
      <c r="G93" s="46">
        <v>88</v>
      </c>
      <c r="H93" s="24">
        <f>'PACC - SNCC.F.053 (3)'!$D93+'PACC - SNCC.F.053 (3)'!$E93+'PACC - SNCC.F.053 (3)'!$F93+'PACC - SNCC.F.053 (3)'!$G93</f>
        <v>362</v>
      </c>
      <c r="I93" s="48">
        <v>20</v>
      </c>
      <c r="J93" s="21">
        <f>+'PACC - SNCC.F.053 (3)'!$H93*'PACC - SNCC.F.053 (3)'!$I93</f>
        <v>7240</v>
      </c>
      <c r="K93" s="21"/>
      <c r="L93" s="20"/>
      <c r="M93" s="20"/>
      <c r="N93" s="21"/>
      <c r="O93" s="20"/>
      <c r="T93" s="3" t="s">
        <v>98</v>
      </c>
      <c r="W93" s="23"/>
    </row>
    <row r="94" spans="1:23" s="22" customFormat="1" ht="24.95" customHeight="1">
      <c r="A94" s="20" t="s">
        <v>175</v>
      </c>
      <c r="B94" s="28" t="s">
        <v>356</v>
      </c>
      <c r="C94" s="29" t="s">
        <v>411</v>
      </c>
      <c r="D94" s="46">
        <v>28</v>
      </c>
      <c r="E94" s="46">
        <v>23</v>
      </c>
      <c r="F94" s="46">
        <v>28</v>
      </c>
      <c r="G94" s="46">
        <v>23</v>
      </c>
      <c r="H94" s="24">
        <f>'PACC - SNCC.F.053 (3)'!$D94+'PACC - SNCC.F.053 (3)'!$E94+'PACC - SNCC.F.053 (3)'!$F94+'PACC - SNCC.F.053 (3)'!$G94</f>
        <v>102</v>
      </c>
      <c r="I94" s="48">
        <v>20</v>
      </c>
      <c r="J94" s="21">
        <f>+H94*I94</f>
        <v>2040</v>
      </c>
      <c r="K94" s="21"/>
      <c r="L94" s="20"/>
      <c r="M94" s="20"/>
      <c r="N94" s="21"/>
      <c r="O94" s="51"/>
      <c r="T94" s="3" t="s">
        <v>99</v>
      </c>
      <c r="W94" s="23"/>
    </row>
    <row r="95" spans="1:23" s="22" customFormat="1" ht="24.95" customHeight="1">
      <c r="A95" s="20" t="s">
        <v>175</v>
      </c>
      <c r="B95" s="28" t="s">
        <v>357</v>
      </c>
      <c r="C95" s="29" t="s">
        <v>411</v>
      </c>
      <c r="D95" s="46">
        <v>17</v>
      </c>
      <c r="E95" s="46">
        <v>12</v>
      </c>
      <c r="F95" s="46">
        <v>17</v>
      </c>
      <c r="G95" s="46">
        <v>12</v>
      </c>
      <c r="H95" s="24">
        <f>'PACC - SNCC.F.053 (3)'!$D95+'PACC - SNCC.F.053 (3)'!$E95+'PACC - SNCC.F.053 (3)'!$F95+'PACC - SNCC.F.053 (3)'!$G95</f>
        <v>58</v>
      </c>
      <c r="I95" s="48">
        <v>20</v>
      </c>
      <c r="J95" s="21">
        <f>+H95*I95</f>
        <v>1160</v>
      </c>
      <c r="K95" s="21"/>
      <c r="L95" s="20"/>
      <c r="M95" s="20"/>
      <c r="N95" s="21"/>
      <c r="O95" s="51"/>
      <c r="T95" s="3" t="s">
        <v>100</v>
      </c>
      <c r="W95" s="23"/>
    </row>
    <row r="96" spans="1:23" s="22" customFormat="1" ht="24.95" customHeight="1">
      <c r="A96" s="20" t="s">
        <v>175</v>
      </c>
      <c r="B96" s="28" t="s">
        <v>358</v>
      </c>
      <c r="C96" s="29" t="s">
        <v>411</v>
      </c>
      <c r="D96" s="46">
        <v>20</v>
      </c>
      <c r="E96" s="46">
        <v>20</v>
      </c>
      <c r="F96" s="46">
        <v>20</v>
      </c>
      <c r="G96" s="46">
        <v>20</v>
      </c>
      <c r="H96" s="24">
        <f>'PACC - SNCC.F.053 (3)'!$D96+'PACC - SNCC.F.053 (3)'!$E96+'PACC - SNCC.F.053 (3)'!$F96+'PACC - SNCC.F.053 (3)'!$G96</f>
        <v>80</v>
      </c>
      <c r="I96" s="48">
        <v>35</v>
      </c>
      <c r="J96" s="21">
        <f>+'PACC - SNCC.F.053 (3)'!$H96*'PACC - SNCC.F.053 (3)'!$I96</f>
        <v>2800</v>
      </c>
      <c r="K96" s="21"/>
      <c r="L96" s="20"/>
      <c r="M96" s="20"/>
      <c r="N96" s="21"/>
      <c r="O96" s="20"/>
      <c r="T96" s="3" t="s">
        <v>101</v>
      </c>
      <c r="W96" s="23"/>
    </row>
    <row r="97" spans="1:23" s="22" customFormat="1" ht="24.95" customHeight="1">
      <c r="A97" s="20" t="s">
        <v>175</v>
      </c>
      <c r="B97" s="28" t="s">
        <v>359</v>
      </c>
      <c r="C97" s="29" t="s">
        <v>411</v>
      </c>
      <c r="D97" s="46">
        <v>10</v>
      </c>
      <c r="E97" s="46">
        <v>4</v>
      </c>
      <c r="F97" s="46">
        <v>4</v>
      </c>
      <c r="G97" s="46">
        <v>0</v>
      </c>
      <c r="H97" s="24">
        <f>'PACC - SNCC.F.053 (3)'!$D97+'PACC - SNCC.F.053 (3)'!$E97+'PACC - SNCC.F.053 (3)'!$F97+'PACC - SNCC.F.053 (3)'!$G97</f>
        <v>18</v>
      </c>
      <c r="I97" s="48">
        <v>70</v>
      </c>
      <c r="J97" s="21">
        <f>+'PACC - SNCC.F.053 (3)'!$H97*'PACC - SNCC.F.053 (3)'!$I97</f>
        <v>1260</v>
      </c>
      <c r="K97" s="21"/>
      <c r="L97" s="20"/>
      <c r="M97" s="20"/>
      <c r="N97" s="21"/>
      <c r="O97" s="20"/>
      <c r="T97" s="3" t="s">
        <v>102</v>
      </c>
      <c r="W97" s="23"/>
    </row>
    <row r="98" spans="1:23" s="22" customFormat="1" ht="24.95" customHeight="1">
      <c r="A98" s="20" t="s">
        <v>175</v>
      </c>
      <c r="B98" s="28" t="s">
        <v>360</v>
      </c>
      <c r="C98" s="29" t="s">
        <v>433</v>
      </c>
      <c r="D98" s="46">
        <v>15</v>
      </c>
      <c r="E98" s="46">
        <v>0</v>
      </c>
      <c r="F98" s="46">
        <v>10</v>
      </c>
      <c r="G98" s="46">
        <v>0</v>
      </c>
      <c r="H98" s="24">
        <f>'PACC - SNCC.F.053 (3)'!$D98+'PACC - SNCC.F.053 (3)'!$E98+'PACC - SNCC.F.053 (3)'!$F98+'PACC - SNCC.F.053 (3)'!$G98</f>
        <v>25</v>
      </c>
      <c r="I98" s="48">
        <v>250</v>
      </c>
      <c r="J98" s="21">
        <f>+'PACC - SNCC.F.053 (3)'!$H98*'PACC - SNCC.F.053 (3)'!$I98</f>
        <v>6250</v>
      </c>
      <c r="K98" s="21"/>
      <c r="L98" s="20"/>
      <c r="M98" s="20"/>
      <c r="N98" s="21"/>
      <c r="O98" s="20"/>
      <c r="T98" s="3" t="s">
        <v>103</v>
      </c>
      <c r="W98" s="23"/>
    </row>
    <row r="99" spans="1:23" s="22" customFormat="1" ht="24.95" customHeight="1">
      <c r="A99" s="20" t="s">
        <v>175</v>
      </c>
      <c r="B99" s="30" t="s">
        <v>361</v>
      </c>
      <c r="C99" s="33" t="s">
        <v>411</v>
      </c>
      <c r="D99" s="46">
        <v>50</v>
      </c>
      <c r="E99" s="46">
        <v>0</v>
      </c>
      <c r="F99" s="46">
        <v>0</v>
      </c>
      <c r="G99" s="46">
        <v>0</v>
      </c>
      <c r="H99" s="24">
        <f>'PACC - SNCC.F.053 (3)'!$D99+'PACC - SNCC.F.053 (3)'!$E99+'PACC - SNCC.F.053 (3)'!$F99+'PACC - SNCC.F.053 (3)'!$G99</f>
        <v>50</v>
      </c>
      <c r="I99" s="48">
        <v>110</v>
      </c>
      <c r="J99" s="21">
        <f>+'PACC - SNCC.F.053 (3)'!$H99*'PACC - SNCC.F.053 (3)'!$I99</f>
        <v>5500</v>
      </c>
      <c r="K99" s="21"/>
      <c r="L99" s="20"/>
      <c r="M99" s="20"/>
      <c r="N99" s="21"/>
      <c r="O99" s="20"/>
      <c r="T99" s="3" t="s">
        <v>104</v>
      </c>
      <c r="W99" s="23"/>
    </row>
    <row r="100" spans="1:23" s="22" customFormat="1" ht="24.95" customHeight="1">
      <c r="A100" s="20" t="s">
        <v>175</v>
      </c>
      <c r="B100" s="28" t="s">
        <v>362</v>
      </c>
      <c r="C100" s="29" t="s">
        <v>411</v>
      </c>
      <c r="D100" s="46">
        <v>20</v>
      </c>
      <c r="E100" s="46">
        <v>15</v>
      </c>
      <c r="F100" s="46">
        <v>15</v>
      </c>
      <c r="G100" s="46">
        <v>15</v>
      </c>
      <c r="H100" s="24">
        <f>'PACC - SNCC.F.053 (3)'!$D100+'PACC - SNCC.F.053 (3)'!$E100+'PACC - SNCC.F.053 (3)'!$F100+'PACC - SNCC.F.053 (3)'!$G100</f>
        <v>65</v>
      </c>
      <c r="I100" s="48">
        <v>10.5</v>
      </c>
      <c r="J100" s="21">
        <f>+'PACC - SNCC.F.053 (3)'!$H100*'PACC - SNCC.F.053 (3)'!$I100</f>
        <v>682.5</v>
      </c>
      <c r="K100" s="21"/>
      <c r="L100" s="20"/>
      <c r="M100" s="20"/>
      <c r="N100" s="21"/>
      <c r="O100" s="20"/>
      <c r="T100" s="3" t="s">
        <v>105</v>
      </c>
      <c r="W100" s="23"/>
    </row>
    <row r="101" spans="1:23" s="22" customFormat="1" ht="24.95" customHeight="1">
      <c r="A101" s="20" t="s">
        <v>175</v>
      </c>
      <c r="B101" s="28" t="s">
        <v>363</v>
      </c>
      <c r="C101" s="29" t="s">
        <v>416</v>
      </c>
      <c r="D101" s="46">
        <v>3</v>
      </c>
      <c r="E101" s="46">
        <v>1</v>
      </c>
      <c r="F101" s="46">
        <v>3</v>
      </c>
      <c r="G101" s="46">
        <v>1</v>
      </c>
      <c r="H101" s="24">
        <f>'PACC - SNCC.F.053 (3)'!$D101+'PACC - SNCC.F.053 (3)'!$E101+'PACC - SNCC.F.053 (3)'!$F101+'PACC - SNCC.F.053 (3)'!$G101</f>
        <v>8</v>
      </c>
      <c r="I101" s="48">
        <v>325</v>
      </c>
      <c r="J101" s="21">
        <f>+'PACC - SNCC.F.053 (3)'!$H101*'PACC - SNCC.F.053 (3)'!$I101</f>
        <v>2600</v>
      </c>
      <c r="K101" s="21"/>
      <c r="L101" s="20"/>
      <c r="M101" s="20"/>
      <c r="N101" s="21"/>
      <c r="O101" s="20"/>
      <c r="T101" s="3" t="s">
        <v>106</v>
      </c>
      <c r="W101" s="23"/>
    </row>
    <row r="102" spans="1:23" s="22" customFormat="1" ht="24.95" customHeight="1">
      <c r="A102" s="20" t="s">
        <v>175</v>
      </c>
      <c r="B102" s="28" t="s">
        <v>364</v>
      </c>
      <c r="C102" s="29" t="s">
        <v>411</v>
      </c>
      <c r="D102" s="46">
        <v>2</v>
      </c>
      <c r="E102" s="46">
        <v>0</v>
      </c>
      <c r="F102" s="46">
        <v>2</v>
      </c>
      <c r="G102" s="46">
        <v>0</v>
      </c>
      <c r="H102" s="24">
        <f>'PACC - SNCC.F.053 (3)'!$D102+'PACC - SNCC.F.053 (3)'!$E102+'PACC - SNCC.F.053 (3)'!$F102+'PACC - SNCC.F.053 (3)'!$G102</f>
        <v>4</v>
      </c>
      <c r="I102" s="48">
        <v>215</v>
      </c>
      <c r="J102" s="21">
        <f>+'PACC - SNCC.F.053 (3)'!$H102*'PACC - SNCC.F.053 (3)'!$I102</f>
        <v>860</v>
      </c>
      <c r="K102" s="21"/>
      <c r="L102" s="20"/>
      <c r="M102" s="20"/>
      <c r="N102" s="21"/>
      <c r="O102" s="20"/>
      <c r="T102" s="3" t="s">
        <v>107</v>
      </c>
    </row>
    <row r="103" spans="1:23" s="22" customFormat="1" ht="24.95" customHeight="1">
      <c r="A103" s="20" t="s">
        <v>175</v>
      </c>
      <c r="B103" s="28" t="s">
        <v>365</v>
      </c>
      <c r="C103" s="29" t="s">
        <v>411</v>
      </c>
      <c r="D103" s="46">
        <v>7</v>
      </c>
      <c r="E103" s="46">
        <v>5</v>
      </c>
      <c r="F103" s="46">
        <v>7</v>
      </c>
      <c r="G103" s="46">
        <v>5</v>
      </c>
      <c r="H103" s="24">
        <f>'PACC - SNCC.F.053 (3)'!$D103+'PACC - SNCC.F.053 (3)'!$E103+'PACC - SNCC.F.053 (3)'!$F103+'PACC - SNCC.F.053 (3)'!$G103</f>
        <v>24</v>
      </c>
      <c r="I103" s="48">
        <v>110</v>
      </c>
      <c r="J103" s="21">
        <f>+'PACC - SNCC.F.053 (3)'!$H103*'PACC - SNCC.F.053 (3)'!$I103</f>
        <v>2640</v>
      </c>
      <c r="K103" s="21"/>
      <c r="L103" s="20"/>
      <c r="M103" s="20"/>
      <c r="N103" s="21"/>
      <c r="O103" s="20"/>
      <c r="T103" s="3" t="s">
        <v>108</v>
      </c>
    </row>
    <row r="104" spans="1:23" s="22" customFormat="1" ht="24.95" customHeight="1">
      <c r="A104" s="20" t="s">
        <v>175</v>
      </c>
      <c r="B104" s="32" t="s">
        <v>366</v>
      </c>
      <c r="C104" s="29" t="s">
        <v>411</v>
      </c>
      <c r="D104" s="46">
        <v>15</v>
      </c>
      <c r="E104" s="46">
        <v>0</v>
      </c>
      <c r="F104" s="46">
        <v>5</v>
      </c>
      <c r="G104" s="46">
        <v>0</v>
      </c>
      <c r="H104" s="24">
        <f>'PACC - SNCC.F.053 (3)'!$D104+'PACC - SNCC.F.053 (3)'!$E104+'PACC - SNCC.F.053 (3)'!$F104+'PACC - SNCC.F.053 (3)'!$G104</f>
        <v>20</v>
      </c>
      <c r="I104" s="48">
        <v>198</v>
      </c>
      <c r="J104" s="21">
        <f>+'PACC - SNCC.F.053 (3)'!$H104*'PACC - SNCC.F.053 (3)'!$I104</f>
        <v>3960</v>
      </c>
      <c r="K104" s="21"/>
      <c r="L104" s="20"/>
      <c r="M104" s="20"/>
      <c r="N104" s="21"/>
      <c r="O104" s="20"/>
      <c r="T104" s="3" t="s">
        <v>109</v>
      </c>
    </row>
    <row r="105" spans="1:23" s="22" customFormat="1" ht="24.95" customHeight="1">
      <c r="A105" s="20" t="s">
        <v>175</v>
      </c>
      <c r="B105" s="28" t="s">
        <v>367</v>
      </c>
      <c r="C105" s="29" t="s">
        <v>411</v>
      </c>
      <c r="D105" s="46">
        <v>5</v>
      </c>
      <c r="E105" s="46">
        <v>10</v>
      </c>
      <c r="F105" s="46">
        <v>5</v>
      </c>
      <c r="G105" s="46">
        <v>0</v>
      </c>
      <c r="H105" s="24">
        <f>'PACC - SNCC.F.053 (3)'!$D105+'PACC - SNCC.F.053 (3)'!$E105+'PACC - SNCC.F.053 (3)'!$F105+'PACC - SNCC.F.053 (3)'!$G105</f>
        <v>20</v>
      </c>
      <c r="I105" s="48">
        <v>110</v>
      </c>
      <c r="J105" s="21">
        <f>+'PACC - SNCC.F.053 (3)'!$H105*'PACC - SNCC.F.053 (3)'!$I105</f>
        <v>2200</v>
      </c>
      <c r="K105" s="21"/>
      <c r="L105" s="20"/>
      <c r="M105" s="20"/>
      <c r="N105" s="21"/>
      <c r="O105" s="20"/>
      <c r="T105" s="3" t="s">
        <v>110</v>
      </c>
    </row>
    <row r="106" spans="1:23" s="22" customFormat="1" ht="24.95" customHeight="1">
      <c r="A106" s="20" t="s">
        <v>175</v>
      </c>
      <c r="B106" s="28" t="s">
        <v>368</v>
      </c>
      <c r="C106" s="29" t="s">
        <v>433</v>
      </c>
      <c r="D106" s="46">
        <v>0</v>
      </c>
      <c r="E106" s="46">
        <v>0</v>
      </c>
      <c r="F106" s="46">
        <v>0</v>
      </c>
      <c r="G106" s="46">
        <v>0</v>
      </c>
      <c r="H106" s="24">
        <f>'PACC - SNCC.F.053 (3)'!$D106+'PACC - SNCC.F.053 (3)'!$E106+'PACC - SNCC.F.053 (3)'!$F106+'PACC - SNCC.F.053 (3)'!$G106</f>
        <v>0</v>
      </c>
      <c r="I106" s="48">
        <v>40</v>
      </c>
      <c r="J106" s="21">
        <f>+'PACC - SNCC.F.053 (3)'!$H106*'PACC - SNCC.F.053 (3)'!$I106</f>
        <v>0</v>
      </c>
      <c r="K106" s="21"/>
      <c r="L106" s="20"/>
      <c r="M106" s="20"/>
      <c r="N106" s="21"/>
      <c r="O106" s="20"/>
      <c r="T106" s="3" t="s">
        <v>111</v>
      </c>
    </row>
    <row r="107" spans="1:23" s="22" customFormat="1" ht="24.95" customHeight="1">
      <c r="A107" s="20" t="s">
        <v>175</v>
      </c>
      <c r="B107" s="47" t="s">
        <v>369</v>
      </c>
      <c r="C107" s="45" t="s">
        <v>411</v>
      </c>
      <c r="D107" s="46">
        <v>72</v>
      </c>
      <c r="E107" s="46">
        <v>70</v>
      </c>
      <c r="F107" s="46">
        <v>67</v>
      </c>
      <c r="G107" s="46">
        <v>65</v>
      </c>
      <c r="H107" s="24">
        <f>'PACC - SNCC.F.053 (3)'!$D107+'PACC - SNCC.F.053 (3)'!$E107+'PACC - SNCC.F.053 (3)'!$F107+'PACC - SNCC.F.053 (3)'!$G107</f>
        <v>274</v>
      </c>
      <c r="I107" s="48">
        <v>35</v>
      </c>
      <c r="J107" s="21">
        <f>+'PACC - SNCC.F.053 (3)'!$H107*'PACC - SNCC.F.053 (3)'!$I107</f>
        <v>9590</v>
      </c>
      <c r="K107" s="21"/>
      <c r="L107" s="20"/>
      <c r="M107" s="20"/>
      <c r="N107" s="21"/>
      <c r="O107" s="20"/>
      <c r="T107" s="3" t="s">
        <v>112</v>
      </c>
    </row>
    <row r="108" spans="1:23" s="22" customFormat="1" ht="24.95" customHeight="1">
      <c r="A108" s="20" t="s">
        <v>175</v>
      </c>
      <c r="B108" s="47" t="s">
        <v>370</v>
      </c>
      <c r="C108" s="45" t="s">
        <v>411</v>
      </c>
      <c r="D108" s="46">
        <v>200</v>
      </c>
      <c r="E108" s="46">
        <v>100</v>
      </c>
      <c r="F108" s="46">
        <v>0</v>
      </c>
      <c r="G108" s="46">
        <v>100</v>
      </c>
      <c r="H108" s="24">
        <f>'PACC - SNCC.F.053 (3)'!$D108+'PACC - SNCC.F.053 (3)'!$E108+'PACC - SNCC.F.053 (3)'!$F108+'PACC - SNCC.F.053 (3)'!$G108</f>
        <v>400</v>
      </c>
      <c r="I108" s="48">
        <v>175</v>
      </c>
      <c r="J108" s="21">
        <f>+'PACC - SNCC.F.053 (3)'!$H108*'PACC - SNCC.F.053 (3)'!$I108</f>
        <v>70000</v>
      </c>
      <c r="K108" s="21"/>
      <c r="L108" s="20"/>
      <c r="M108" s="20"/>
      <c r="N108" s="21"/>
      <c r="O108" s="20"/>
      <c r="T108" s="3" t="s">
        <v>113</v>
      </c>
    </row>
    <row r="109" spans="1:23" s="22" customFormat="1" ht="24.95" customHeight="1">
      <c r="A109" s="20" t="s">
        <v>175</v>
      </c>
      <c r="B109" s="28" t="s">
        <v>371</v>
      </c>
      <c r="C109" s="29" t="s">
        <v>433</v>
      </c>
      <c r="D109" s="46">
        <v>49</v>
      </c>
      <c r="E109" s="46">
        <v>46</v>
      </c>
      <c r="F109" s="46">
        <v>47</v>
      </c>
      <c r="G109" s="46">
        <v>46</v>
      </c>
      <c r="H109" s="24">
        <f>'PACC - SNCC.F.053 (3)'!$D109+'PACC - SNCC.F.053 (3)'!$E109+'PACC - SNCC.F.053 (3)'!$F109+'PACC - SNCC.F.053 (3)'!$G109</f>
        <v>188</v>
      </c>
      <c r="I109" s="48">
        <v>30</v>
      </c>
      <c r="J109" s="21">
        <f>+'PACC - SNCC.F.053 (3)'!$H109*'PACC - SNCC.F.053 (3)'!$I109</f>
        <v>5640</v>
      </c>
      <c r="K109" s="21"/>
      <c r="L109" s="20"/>
      <c r="M109" s="20"/>
      <c r="N109" s="21"/>
      <c r="O109" s="20"/>
      <c r="T109" s="3" t="s">
        <v>114</v>
      </c>
    </row>
    <row r="110" spans="1:23" s="22" customFormat="1" ht="24.95" customHeight="1">
      <c r="A110" s="20" t="s">
        <v>175</v>
      </c>
      <c r="B110" s="28" t="s">
        <v>372</v>
      </c>
      <c r="C110" s="29" t="s">
        <v>433</v>
      </c>
      <c r="D110" s="46">
        <v>31</v>
      </c>
      <c r="E110" s="46">
        <v>31</v>
      </c>
      <c r="F110" s="46">
        <v>32</v>
      </c>
      <c r="G110" s="46">
        <v>30</v>
      </c>
      <c r="H110" s="24">
        <f>'PACC - SNCC.F.053 (3)'!$D110+'PACC - SNCC.F.053 (3)'!$E110+'PACC - SNCC.F.053 (3)'!$F110+'PACC - SNCC.F.053 (3)'!$G110</f>
        <v>124</v>
      </c>
      <c r="I110" s="48">
        <v>150</v>
      </c>
      <c r="J110" s="21">
        <f>+'PACC - SNCC.F.053 (3)'!$H110*'PACC - SNCC.F.053 (3)'!$I110</f>
        <v>18600</v>
      </c>
      <c r="K110" s="21"/>
      <c r="L110" s="20"/>
      <c r="M110" s="20"/>
      <c r="N110" s="21"/>
      <c r="O110" s="20"/>
      <c r="T110" s="3" t="s">
        <v>115</v>
      </c>
    </row>
    <row r="111" spans="1:23" s="22" customFormat="1" ht="24.95" customHeight="1">
      <c r="A111" s="20" t="s">
        <v>175</v>
      </c>
      <c r="B111" s="28" t="s">
        <v>373</v>
      </c>
      <c r="C111" s="29" t="s">
        <v>487</v>
      </c>
      <c r="D111" s="46">
        <v>51</v>
      </c>
      <c r="E111" s="46">
        <v>47</v>
      </c>
      <c r="F111" s="46">
        <v>51</v>
      </c>
      <c r="G111" s="46">
        <v>47</v>
      </c>
      <c r="H111" s="24">
        <f>'PACC - SNCC.F.053 (3)'!$D111+'PACC - SNCC.F.053 (3)'!$E111+'PACC - SNCC.F.053 (3)'!$F111+'PACC - SNCC.F.053 (3)'!$G111</f>
        <v>196</v>
      </c>
      <c r="I111" s="48">
        <v>10</v>
      </c>
      <c r="J111" s="21">
        <f>+'PACC - SNCC.F.053 (3)'!$H111*'PACC - SNCC.F.053 (3)'!$I111</f>
        <v>1960</v>
      </c>
      <c r="K111" s="21"/>
      <c r="L111" s="20"/>
      <c r="M111" s="20"/>
      <c r="N111" s="21"/>
      <c r="O111" s="20"/>
      <c r="T111" s="3" t="s">
        <v>116</v>
      </c>
    </row>
    <row r="112" spans="1:23" s="22" customFormat="1" ht="24.95" customHeight="1">
      <c r="A112" s="20" t="s">
        <v>175</v>
      </c>
      <c r="B112" s="28" t="s">
        <v>460</v>
      </c>
      <c r="C112" s="29" t="s">
        <v>411</v>
      </c>
      <c r="D112" s="46">
        <v>5</v>
      </c>
      <c r="E112" s="46">
        <v>0</v>
      </c>
      <c r="F112" s="46">
        <v>5</v>
      </c>
      <c r="G112" s="46">
        <v>0</v>
      </c>
      <c r="H112" s="24">
        <f>'PACC - SNCC.F.053 (3)'!$D112+'PACC - SNCC.F.053 (3)'!$E112+'PACC - SNCC.F.053 (3)'!$F112+'PACC - SNCC.F.053 (3)'!$G112</f>
        <v>10</v>
      </c>
      <c r="I112" s="48">
        <v>350</v>
      </c>
      <c r="J112" s="21">
        <f>+'PACC - SNCC.F.053 (3)'!$H112*'PACC - SNCC.F.053 (3)'!$I112</f>
        <v>3500</v>
      </c>
      <c r="K112" s="21"/>
      <c r="L112" s="20"/>
      <c r="M112" s="20"/>
      <c r="N112" s="21"/>
      <c r="O112" s="20"/>
      <c r="T112" s="3" t="s">
        <v>117</v>
      </c>
    </row>
    <row r="113" spans="1:20" s="22" customFormat="1" ht="24.95" customHeight="1">
      <c r="A113" s="20" t="s">
        <v>175</v>
      </c>
      <c r="B113" s="28" t="s">
        <v>374</v>
      </c>
      <c r="C113" s="29" t="s">
        <v>433</v>
      </c>
      <c r="D113" s="46">
        <v>64</v>
      </c>
      <c r="E113" s="46">
        <v>60</v>
      </c>
      <c r="F113" s="46">
        <v>64</v>
      </c>
      <c r="G113" s="46">
        <v>60</v>
      </c>
      <c r="H113" s="24">
        <f>'PACC - SNCC.F.053 (3)'!$D113+'PACC - SNCC.F.053 (3)'!$E113+'PACC - SNCC.F.053 (3)'!$F113+'PACC - SNCC.F.053 (3)'!$G113</f>
        <v>248</v>
      </c>
      <c r="I113" s="48">
        <v>30</v>
      </c>
      <c r="J113" s="21">
        <f>+'PACC - SNCC.F.053 (3)'!$H113*'PACC - SNCC.F.053 (3)'!$I113</f>
        <v>7440</v>
      </c>
      <c r="K113" s="21"/>
      <c r="L113" s="20"/>
      <c r="M113" s="20"/>
      <c r="N113" s="21"/>
      <c r="O113" s="20"/>
      <c r="T113" s="3" t="s">
        <v>118</v>
      </c>
    </row>
    <row r="114" spans="1:20" s="22" customFormat="1" ht="24.95" customHeight="1">
      <c r="A114" s="20" t="s">
        <v>175</v>
      </c>
      <c r="B114" s="28" t="s">
        <v>375</v>
      </c>
      <c r="C114" s="29" t="s">
        <v>411</v>
      </c>
      <c r="D114" s="46">
        <v>0</v>
      </c>
      <c r="E114" s="46">
        <v>0</v>
      </c>
      <c r="F114" s="46">
        <v>0</v>
      </c>
      <c r="G114" s="46">
        <v>0</v>
      </c>
      <c r="H114" s="24">
        <f>'PACC - SNCC.F.053 (3)'!$D114+'PACC - SNCC.F.053 (3)'!$E114+'PACC - SNCC.F.053 (3)'!$F114+'PACC - SNCC.F.053 (3)'!$G114</f>
        <v>0</v>
      </c>
      <c r="I114" s="48">
        <v>45</v>
      </c>
      <c r="J114" s="21">
        <f>+'PACC - SNCC.F.053 (3)'!$H114*'PACC - SNCC.F.053 (3)'!$I114</f>
        <v>0</v>
      </c>
      <c r="K114" s="21"/>
      <c r="L114" s="20"/>
      <c r="M114" s="20"/>
      <c r="N114" s="21"/>
      <c r="O114" s="20"/>
      <c r="T114" s="3" t="s">
        <v>119</v>
      </c>
    </row>
    <row r="115" spans="1:20" s="22" customFormat="1" ht="24.95" customHeight="1">
      <c r="A115" s="20" t="s">
        <v>175</v>
      </c>
      <c r="B115" s="28" t="s">
        <v>376</v>
      </c>
      <c r="C115" s="33" t="s">
        <v>416</v>
      </c>
      <c r="D115" s="46">
        <v>1</v>
      </c>
      <c r="E115" s="46">
        <v>0</v>
      </c>
      <c r="F115" s="46">
        <v>1</v>
      </c>
      <c r="G115" s="46">
        <v>0</v>
      </c>
      <c r="H115" s="24">
        <f>'PACC - SNCC.F.053 (3)'!$D115+'PACC - SNCC.F.053 (3)'!$E115+'PACC - SNCC.F.053 (3)'!$F115+'PACC - SNCC.F.053 (3)'!$G115</f>
        <v>2</v>
      </c>
      <c r="I115" s="48">
        <v>750</v>
      </c>
      <c r="J115" s="21">
        <f>+'PACC - SNCC.F.053 (3)'!$H115*'PACC - SNCC.F.053 (3)'!$I115</f>
        <v>1500</v>
      </c>
      <c r="K115" s="21"/>
      <c r="L115" s="20"/>
      <c r="M115" s="20"/>
      <c r="N115" s="21"/>
      <c r="O115" s="20"/>
      <c r="T115" s="3" t="s">
        <v>120</v>
      </c>
    </row>
    <row r="116" spans="1:20" s="22" customFormat="1" ht="24.95" customHeight="1">
      <c r="A116" s="20" t="s">
        <v>175</v>
      </c>
      <c r="B116" s="28" t="s">
        <v>377</v>
      </c>
      <c r="C116" s="33" t="s">
        <v>411</v>
      </c>
      <c r="D116" s="46">
        <v>55</v>
      </c>
      <c r="E116" s="46">
        <v>35</v>
      </c>
      <c r="F116" s="46">
        <v>40</v>
      </c>
      <c r="G116" s="46">
        <v>35</v>
      </c>
      <c r="H116" s="24">
        <f>'PACC - SNCC.F.053 (3)'!$D116+'PACC - SNCC.F.053 (3)'!$E116+'PACC - SNCC.F.053 (3)'!$F116+'PACC - SNCC.F.053 (3)'!$G116</f>
        <v>165</v>
      </c>
      <c r="I116" s="48">
        <v>18</v>
      </c>
      <c r="J116" s="21">
        <f>+'PACC - SNCC.F.053 (3)'!$H116*'PACC - SNCC.F.053 (3)'!$I116</f>
        <v>2970</v>
      </c>
      <c r="K116" s="21"/>
      <c r="L116" s="20"/>
      <c r="M116" s="20"/>
      <c r="N116" s="21"/>
      <c r="O116" s="20"/>
      <c r="T116" s="3" t="s">
        <v>121</v>
      </c>
    </row>
    <row r="117" spans="1:20" s="22" customFormat="1" ht="24.95" customHeight="1">
      <c r="A117" s="20" t="s">
        <v>175</v>
      </c>
      <c r="B117" s="28" t="s">
        <v>378</v>
      </c>
      <c r="C117" s="33" t="s">
        <v>485</v>
      </c>
      <c r="D117" s="46">
        <v>0</v>
      </c>
      <c r="E117" s="46">
        <v>0</v>
      </c>
      <c r="F117" s="46">
        <v>0</v>
      </c>
      <c r="G117" s="46">
        <v>0</v>
      </c>
      <c r="H117" s="24">
        <f>'PACC - SNCC.F.053 (3)'!$D117+'PACC - SNCC.F.053 (3)'!$E117+'PACC - SNCC.F.053 (3)'!$F117+'PACC - SNCC.F.053 (3)'!$G117</f>
        <v>0</v>
      </c>
      <c r="I117" s="48">
        <v>475</v>
      </c>
      <c r="J117" s="21">
        <f>+'PACC - SNCC.F.053 (3)'!$H117*'PACC - SNCC.F.053 (3)'!$I117</f>
        <v>0</v>
      </c>
      <c r="K117" s="21"/>
      <c r="L117" s="20"/>
      <c r="M117" s="20"/>
      <c r="N117" s="21"/>
      <c r="O117" s="20"/>
      <c r="T117" s="3" t="s">
        <v>122</v>
      </c>
    </row>
    <row r="118" spans="1:20" s="22" customFormat="1" ht="24.95" customHeight="1">
      <c r="A118" s="20" t="s">
        <v>175</v>
      </c>
      <c r="B118" s="28" t="s">
        <v>379</v>
      </c>
      <c r="C118" s="33" t="s">
        <v>411</v>
      </c>
      <c r="D118" s="46">
        <v>5</v>
      </c>
      <c r="E118" s="46">
        <v>0</v>
      </c>
      <c r="F118" s="46">
        <v>0</v>
      </c>
      <c r="G118" s="46">
        <v>0</v>
      </c>
      <c r="H118" s="24">
        <f>'PACC - SNCC.F.053 (3)'!$D118+'PACC - SNCC.F.053 (3)'!$E118+'PACC - SNCC.F.053 (3)'!$F118+'PACC - SNCC.F.053 (3)'!$G118</f>
        <v>5</v>
      </c>
      <c r="I118" s="48">
        <v>185</v>
      </c>
      <c r="J118" s="21">
        <f>+'PACC - SNCC.F.053 (3)'!$H118*'PACC - SNCC.F.053 (3)'!$I118</f>
        <v>925</v>
      </c>
      <c r="K118" s="21"/>
      <c r="L118" s="20"/>
      <c r="M118" s="20"/>
      <c r="N118" s="21"/>
      <c r="O118" s="20"/>
      <c r="T118" s="3" t="s">
        <v>123</v>
      </c>
    </row>
    <row r="119" spans="1:20" s="22" customFormat="1" ht="24.95" customHeight="1">
      <c r="A119" s="20" t="s">
        <v>175</v>
      </c>
      <c r="B119" s="28" t="s">
        <v>380</v>
      </c>
      <c r="C119" s="33" t="s">
        <v>411</v>
      </c>
      <c r="D119" s="46">
        <v>0</v>
      </c>
      <c r="E119" s="46">
        <v>0</v>
      </c>
      <c r="F119" s="46">
        <v>0</v>
      </c>
      <c r="G119" s="46">
        <v>0</v>
      </c>
      <c r="H119" s="24">
        <f>'PACC - SNCC.F.053 (3)'!$D119+'PACC - SNCC.F.053 (3)'!$E119+'PACC - SNCC.F.053 (3)'!$F119+'PACC - SNCC.F.053 (3)'!$G119</f>
        <v>0</v>
      </c>
      <c r="I119" s="48">
        <v>1600</v>
      </c>
      <c r="J119" s="21">
        <f>+'PACC - SNCC.F.053 (3)'!$H119*'PACC - SNCC.F.053 (3)'!$I119</f>
        <v>0</v>
      </c>
      <c r="K119" s="21"/>
      <c r="L119" s="20"/>
      <c r="M119" s="20"/>
      <c r="N119" s="21"/>
      <c r="O119" s="20"/>
      <c r="T119" s="3" t="s">
        <v>124</v>
      </c>
    </row>
    <row r="120" spans="1:20" s="22" customFormat="1" ht="24.95" customHeight="1">
      <c r="A120" s="20" t="s">
        <v>175</v>
      </c>
      <c r="B120" s="28" t="s">
        <v>381</v>
      </c>
      <c r="C120" s="33" t="s">
        <v>411</v>
      </c>
      <c r="D120" s="46">
        <v>27</v>
      </c>
      <c r="E120" s="46">
        <v>15</v>
      </c>
      <c r="F120" s="46">
        <v>17</v>
      </c>
      <c r="G120" s="46">
        <v>15</v>
      </c>
      <c r="H120" s="24">
        <f>'PACC - SNCC.F.053 (3)'!$D120+'PACC - SNCC.F.053 (3)'!$E120+'PACC - SNCC.F.053 (3)'!$F120+'PACC - SNCC.F.053 (3)'!$G120</f>
        <v>74</v>
      </c>
      <c r="I120" s="48">
        <v>225</v>
      </c>
      <c r="J120" s="21">
        <f>+'PACC - SNCC.F.053 (3)'!$H120*'PACC - SNCC.F.053 (3)'!$I120</f>
        <v>16650</v>
      </c>
      <c r="K120" s="21"/>
      <c r="L120" s="20"/>
      <c r="M120" s="20"/>
      <c r="N120" s="21"/>
      <c r="O120" s="20"/>
      <c r="T120" s="3" t="s">
        <v>125</v>
      </c>
    </row>
    <row r="121" spans="1:20" s="22" customFormat="1" ht="24.95" customHeight="1">
      <c r="A121" s="20" t="s">
        <v>175</v>
      </c>
      <c r="B121" s="28" t="s">
        <v>382</v>
      </c>
      <c r="C121" s="33" t="s">
        <v>411</v>
      </c>
      <c r="D121" s="46">
        <v>0</v>
      </c>
      <c r="E121" s="46">
        <v>0</v>
      </c>
      <c r="F121" s="46">
        <v>0</v>
      </c>
      <c r="G121" s="46">
        <v>0</v>
      </c>
      <c r="H121" s="24">
        <f>'PACC - SNCC.F.053 (3)'!$D121+'PACC - SNCC.F.053 (3)'!$E121+'PACC - SNCC.F.053 (3)'!$F121+'PACC - SNCC.F.053 (3)'!$G121</f>
        <v>0</v>
      </c>
      <c r="I121" s="48">
        <v>5</v>
      </c>
      <c r="J121" s="21">
        <f>+'PACC - SNCC.F.053 (3)'!$H121*'PACC - SNCC.F.053 (3)'!$I121</f>
        <v>0</v>
      </c>
      <c r="K121" s="21"/>
      <c r="L121" s="20"/>
      <c r="M121" s="20"/>
      <c r="N121" s="21"/>
      <c r="O121" s="20"/>
      <c r="T121" s="3" t="s">
        <v>126</v>
      </c>
    </row>
    <row r="122" spans="1:20" s="22" customFormat="1" ht="24.95" customHeight="1">
      <c r="A122" s="20" t="s">
        <v>175</v>
      </c>
      <c r="B122" s="28" t="s">
        <v>383</v>
      </c>
      <c r="C122" s="33" t="s">
        <v>411</v>
      </c>
      <c r="D122" s="46">
        <v>24</v>
      </c>
      <c r="E122" s="46">
        <v>10</v>
      </c>
      <c r="F122" s="46">
        <v>10</v>
      </c>
      <c r="G122" s="46">
        <v>10</v>
      </c>
      <c r="H122" s="24">
        <f>'PACC - SNCC.F.053 (3)'!$D122+'PACC - SNCC.F.053 (3)'!$E122+'PACC - SNCC.F.053 (3)'!$F122+'PACC - SNCC.F.053 (3)'!$G122</f>
        <v>54</v>
      </c>
      <c r="I122" s="48">
        <v>95</v>
      </c>
      <c r="J122" s="21">
        <f>+'PACC - SNCC.F.053 (3)'!$H122*'PACC - SNCC.F.053 (3)'!$I122</f>
        <v>5130</v>
      </c>
      <c r="K122" s="21"/>
      <c r="L122" s="20"/>
      <c r="M122" s="20"/>
      <c r="N122" s="21"/>
      <c r="O122" s="20"/>
      <c r="T122" s="3" t="s">
        <v>127</v>
      </c>
    </row>
    <row r="123" spans="1:20" s="22" customFormat="1" ht="24.95" customHeight="1">
      <c r="A123" s="20" t="s">
        <v>175</v>
      </c>
      <c r="B123" s="28" t="s">
        <v>384</v>
      </c>
      <c r="C123" s="33" t="s">
        <v>433</v>
      </c>
      <c r="D123" s="46">
        <v>30</v>
      </c>
      <c r="E123" s="46">
        <v>30</v>
      </c>
      <c r="F123" s="46">
        <v>30</v>
      </c>
      <c r="G123" s="46">
        <v>30</v>
      </c>
      <c r="H123" s="24">
        <f>'PACC - SNCC.F.053 (3)'!$D123+'PACC - SNCC.F.053 (3)'!$E123+'PACC - SNCC.F.053 (3)'!$F123+'PACC - SNCC.F.053 (3)'!$G123</f>
        <v>120</v>
      </c>
      <c r="I123" s="48">
        <v>30</v>
      </c>
      <c r="J123" s="21">
        <f>+'PACC - SNCC.F.053 (3)'!$H123*'PACC - SNCC.F.053 (3)'!$I123</f>
        <v>3600</v>
      </c>
      <c r="K123" s="21"/>
      <c r="L123" s="20"/>
      <c r="M123" s="20"/>
      <c r="N123" s="21"/>
      <c r="O123" s="20"/>
      <c r="T123" s="3" t="s">
        <v>128</v>
      </c>
    </row>
    <row r="124" spans="1:20" s="22" customFormat="1" ht="24.95" customHeight="1">
      <c r="A124" s="20" t="s">
        <v>175</v>
      </c>
      <c r="B124" s="28" t="s">
        <v>385</v>
      </c>
      <c r="C124" s="33" t="s">
        <v>433</v>
      </c>
      <c r="D124" s="46">
        <v>0</v>
      </c>
      <c r="E124" s="46">
        <v>0</v>
      </c>
      <c r="F124" s="46">
        <v>0</v>
      </c>
      <c r="G124" s="46">
        <v>0</v>
      </c>
      <c r="H124" s="24">
        <f>'PACC - SNCC.F.053 (3)'!$D124+'PACC - SNCC.F.053 (3)'!$E124+'PACC - SNCC.F.053 (3)'!$F124+'PACC - SNCC.F.053 (3)'!$G124</f>
        <v>0</v>
      </c>
      <c r="I124" s="48">
        <v>45</v>
      </c>
      <c r="J124" s="21">
        <f>+'PACC - SNCC.F.053 (3)'!$H124*'PACC - SNCC.F.053 (3)'!$I124</f>
        <v>0</v>
      </c>
      <c r="K124" s="21"/>
      <c r="L124" s="20"/>
      <c r="M124" s="20"/>
      <c r="N124" s="21"/>
      <c r="O124" s="20"/>
      <c r="T124" s="3" t="s">
        <v>129</v>
      </c>
    </row>
    <row r="125" spans="1:20" s="22" customFormat="1" ht="24.95" customHeight="1">
      <c r="A125" s="20" t="s">
        <v>175</v>
      </c>
      <c r="B125" s="28" t="s">
        <v>386</v>
      </c>
      <c r="C125" s="33" t="s">
        <v>411</v>
      </c>
      <c r="D125" s="46">
        <v>5</v>
      </c>
      <c r="E125" s="46">
        <v>0</v>
      </c>
      <c r="F125" s="46">
        <v>0</v>
      </c>
      <c r="G125" s="46">
        <v>0</v>
      </c>
      <c r="H125" s="24">
        <f>'PACC - SNCC.F.053 (3)'!$D125+'PACC - SNCC.F.053 (3)'!$E125+'PACC - SNCC.F.053 (3)'!$F125+'PACC - SNCC.F.053 (3)'!$G125</f>
        <v>5</v>
      </c>
      <c r="I125" s="48">
        <v>750</v>
      </c>
      <c r="J125" s="21">
        <f>+'PACC - SNCC.F.053 (3)'!$H125*'PACC - SNCC.F.053 (3)'!$I125</f>
        <v>3750</v>
      </c>
      <c r="K125" s="21"/>
      <c r="L125" s="20"/>
      <c r="M125" s="20"/>
      <c r="N125" s="21"/>
      <c r="O125" s="20"/>
      <c r="T125" s="3" t="s">
        <v>130</v>
      </c>
    </row>
    <row r="126" spans="1:20" s="22" customFormat="1" ht="24.95" customHeight="1">
      <c r="A126" s="20" t="s">
        <v>175</v>
      </c>
      <c r="B126" s="28" t="s">
        <v>387</v>
      </c>
      <c r="C126" s="33" t="s">
        <v>411</v>
      </c>
      <c r="D126" s="46">
        <v>12</v>
      </c>
      <c r="E126" s="46">
        <v>15</v>
      </c>
      <c r="F126" s="46">
        <v>12</v>
      </c>
      <c r="G126" s="46">
        <v>12</v>
      </c>
      <c r="H126" s="24">
        <f>'PACC - SNCC.F.053 (3)'!$D126+'PACC - SNCC.F.053 (3)'!$E126+'PACC - SNCC.F.053 (3)'!$F126+'PACC - SNCC.F.053 (3)'!$G126</f>
        <v>51</v>
      </c>
      <c r="I126" s="48">
        <v>25</v>
      </c>
      <c r="J126" s="21">
        <f>+'PACC - SNCC.F.053 (3)'!$H126*'PACC - SNCC.F.053 (3)'!$I126</f>
        <v>1275</v>
      </c>
      <c r="K126" s="21"/>
      <c r="L126" s="20"/>
      <c r="M126" s="20"/>
      <c r="N126" s="21"/>
      <c r="O126" s="20"/>
      <c r="T126" s="3" t="s">
        <v>131</v>
      </c>
    </row>
    <row r="127" spans="1:20" s="22" customFormat="1" ht="24.95" customHeight="1">
      <c r="A127" s="20" t="s">
        <v>175</v>
      </c>
      <c r="B127" s="28" t="s">
        <v>388</v>
      </c>
      <c r="C127" s="33" t="s">
        <v>411</v>
      </c>
      <c r="D127" s="46">
        <v>45</v>
      </c>
      <c r="E127" s="46">
        <v>33</v>
      </c>
      <c r="F127" s="46">
        <v>30</v>
      </c>
      <c r="G127" s="46">
        <v>30</v>
      </c>
      <c r="H127" s="24">
        <f>'PACC - SNCC.F.053 (3)'!$D127+'PACC - SNCC.F.053 (3)'!$E127+'PACC - SNCC.F.053 (3)'!$F127+'PACC - SNCC.F.053 (3)'!$G127</f>
        <v>138</v>
      </c>
      <c r="I127" s="48">
        <v>20</v>
      </c>
      <c r="J127" s="21">
        <f>+'PACC - SNCC.F.053 (3)'!$H127*'PACC - SNCC.F.053 (3)'!$I127</f>
        <v>2760</v>
      </c>
      <c r="K127" s="21"/>
      <c r="L127" s="20"/>
      <c r="M127" s="20"/>
      <c r="N127" s="21"/>
      <c r="O127" s="20"/>
      <c r="T127" s="3" t="s">
        <v>132</v>
      </c>
    </row>
    <row r="128" spans="1:20" s="22" customFormat="1" ht="24.95" customHeight="1">
      <c r="A128" s="20" t="s">
        <v>175</v>
      </c>
      <c r="B128" s="28" t="s">
        <v>389</v>
      </c>
      <c r="C128" s="33" t="s">
        <v>411</v>
      </c>
      <c r="D128" s="46">
        <v>6</v>
      </c>
      <c r="E128" s="46">
        <v>0</v>
      </c>
      <c r="F128" s="46">
        <v>0</v>
      </c>
      <c r="G128" s="46">
        <v>0</v>
      </c>
      <c r="H128" s="24">
        <f>'PACC - SNCC.F.053 (3)'!$D128+'PACC - SNCC.F.053 (3)'!$E128+'PACC - SNCC.F.053 (3)'!$F128+'PACC - SNCC.F.053 (3)'!$G128</f>
        <v>6</v>
      </c>
      <c r="I128" s="48">
        <v>990</v>
      </c>
      <c r="J128" s="21">
        <f>+'PACC - SNCC.F.053 (3)'!$H128*'PACC - SNCC.F.053 (3)'!$I128</f>
        <v>5940</v>
      </c>
      <c r="K128" s="21"/>
      <c r="L128" s="20"/>
      <c r="M128" s="20"/>
      <c r="N128" s="21"/>
      <c r="O128" s="20"/>
      <c r="T128" s="3" t="s">
        <v>133</v>
      </c>
    </row>
    <row r="129" spans="1:20" s="22" customFormat="1" ht="24.95" customHeight="1">
      <c r="A129" s="20" t="s">
        <v>175</v>
      </c>
      <c r="B129" s="28" t="s">
        <v>390</v>
      </c>
      <c r="C129" s="33" t="s">
        <v>416</v>
      </c>
      <c r="D129" s="46">
        <v>0</v>
      </c>
      <c r="E129" s="46">
        <v>0</v>
      </c>
      <c r="F129" s="46">
        <v>0</v>
      </c>
      <c r="G129" s="46">
        <v>0</v>
      </c>
      <c r="H129" s="24">
        <f>'PACC - SNCC.F.053 (3)'!$D129+'PACC - SNCC.F.053 (3)'!$E129+'PACC - SNCC.F.053 (3)'!$F129+'PACC - SNCC.F.053 (3)'!$G129</f>
        <v>0</v>
      </c>
      <c r="I129" s="48">
        <v>30</v>
      </c>
      <c r="J129" s="21">
        <f>+'PACC - SNCC.F.053 (3)'!$H129*'PACC - SNCC.F.053 (3)'!$I129</f>
        <v>0</v>
      </c>
      <c r="K129" s="21"/>
      <c r="L129" s="20"/>
      <c r="M129" s="20"/>
      <c r="N129" s="21"/>
      <c r="O129" s="20"/>
      <c r="T129" s="3" t="s">
        <v>134</v>
      </c>
    </row>
    <row r="130" spans="1:20" s="22" customFormat="1" ht="24.95" customHeight="1">
      <c r="A130" s="20" t="s">
        <v>175</v>
      </c>
      <c r="B130" s="28" t="s">
        <v>391</v>
      </c>
      <c r="C130" s="33" t="s">
        <v>411</v>
      </c>
      <c r="D130" s="46">
        <v>105</v>
      </c>
      <c r="E130" s="46">
        <v>75</v>
      </c>
      <c r="F130" s="46">
        <v>75</v>
      </c>
      <c r="G130" s="46">
        <v>75</v>
      </c>
      <c r="H130" s="24">
        <f>'PACC - SNCC.F.053 (3)'!$D130+'PACC - SNCC.F.053 (3)'!$E130+'PACC - SNCC.F.053 (3)'!$F130+'PACC - SNCC.F.053 (3)'!$G130</f>
        <v>330</v>
      </c>
      <c r="I130" s="48">
        <v>2.5</v>
      </c>
      <c r="J130" s="21">
        <f>+'PACC - SNCC.F.053 (3)'!$H130*'PACC - SNCC.F.053 (3)'!$I130</f>
        <v>825</v>
      </c>
      <c r="K130" s="21"/>
      <c r="L130" s="20"/>
      <c r="M130" s="20"/>
      <c r="N130" s="21"/>
      <c r="O130" s="20"/>
      <c r="T130" s="3" t="s">
        <v>135</v>
      </c>
    </row>
    <row r="131" spans="1:20" s="22" customFormat="1" ht="24.95" customHeight="1">
      <c r="A131" s="20" t="s">
        <v>175</v>
      </c>
      <c r="B131" s="28" t="s">
        <v>461</v>
      </c>
      <c r="C131" s="33" t="s">
        <v>411</v>
      </c>
      <c r="D131" s="46">
        <v>30</v>
      </c>
      <c r="E131" s="46">
        <v>10</v>
      </c>
      <c r="F131" s="46">
        <v>20</v>
      </c>
      <c r="G131" s="46">
        <v>10</v>
      </c>
      <c r="H131" s="24">
        <f>'PACC - SNCC.F.053 (3)'!$D131+'PACC - SNCC.F.053 (3)'!$E131+'PACC - SNCC.F.053 (3)'!$F131+'PACC - SNCC.F.053 (3)'!$G131</f>
        <v>70</v>
      </c>
      <c r="I131" s="48">
        <v>3</v>
      </c>
      <c r="J131" s="21">
        <f>+'PACC - SNCC.F.053 (3)'!$H131*'PACC - SNCC.F.053 (3)'!$I131</f>
        <v>210</v>
      </c>
      <c r="K131" s="21"/>
      <c r="L131" s="20"/>
      <c r="M131" s="20"/>
      <c r="N131" s="21"/>
      <c r="O131" s="20"/>
      <c r="T131" s="3" t="s">
        <v>136</v>
      </c>
    </row>
    <row r="132" spans="1:20" s="22" customFormat="1" ht="24.95" customHeight="1">
      <c r="A132" s="20" t="s">
        <v>175</v>
      </c>
      <c r="B132" s="28" t="s">
        <v>462</v>
      </c>
      <c r="C132" s="33" t="s">
        <v>411</v>
      </c>
      <c r="D132" s="46">
        <v>60</v>
      </c>
      <c r="E132" s="46">
        <v>45</v>
      </c>
      <c r="F132" s="46">
        <v>0</v>
      </c>
      <c r="G132" s="46">
        <v>0</v>
      </c>
      <c r="H132" s="24">
        <f>'PACC - SNCC.F.053 (3)'!$D132+'PACC - SNCC.F.053 (3)'!$E132+'PACC - SNCC.F.053 (3)'!$F132+'PACC - SNCC.F.053 (3)'!$G132</f>
        <v>105</v>
      </c>
      <c r="I132" s="48">
        <v>3.5</v>
      </c>
      <c r="J132" s="21">
        <f>+'PACC - SNCC.F.053 (3)'!$H132*'PACC - SNCC.F.053 (3)'!$I132</f>
        <v>367.5</v>
      </c>
      <c r="K132" s="21"/>
      <c r="L132" s="20"/>
      <c r="M132" s="20"/>
      <c r="N132" s="21"/>
      <c r="O132" s="20"/>
      <c r="T132" s="3" t="s">
        <v>137</v>
      </c>
    </row>
    <row r="133" spans="1:20" s="22" customFormat="1" ht="24.95" customHeight="1">
      <c r="A133" s="20" t="s">
        <v>175</v>
      </c>
      <c r="B133" s="28" t="s">
        <v>392</v>
      </c>
      <c r="C133" s="33" t="s">
        <v>411</v>
      </c>
      <c r="D133" s="46">
        <v>21</v>
      </c>
      <c r="E133" s="46">
        <v>12</v>
      </c>
      <c r="F133" s="46">
        <v>10</v>
      </c>
      <c r="G133" s="46">
        <v>10</v>
      </c>
      <c r="H133" s="24">
        <f>'PACC - SNCC.F.053 (3)'!$D133+'PACC - SNCC.F.053 (3)'!$E133+'PACC - SNCC.F.053 (3)'!$F133+'PACC - SNCC.F.053 (3)'!$G133</f>
        <v>53</v>
      </c>
      <c r="I133" s="48">
        <v>35</v>
      </c>
      <c r="J133" s="21">
        <f>+'PACC - SNCC.F.053 (3)'!$H133*'PACC - SNCC.F.053 (3)'!$I133</f>
        <v>1855</v>
      </c>
      <c r="K133" s="21"/>
      <c r="L133" s="20"/>
      <c r="M133" s="20"/>
      <c r="N133" s="21"/>
      <c r="O133" s="20"/>
      <c r="T133" s="3" t="s">
        <v>138</v>
      </c>
    </row>
    <row r="134" spans="1:20" s="22" customFormat="1" ht="24.95" customHeight="1">
      <c r="A134" s="20" t="s">
        <v>175</v>
      </c>
      <c r="B134" s="28" t="s">
        <v>393</v>
      </c>
      <c r="C134" s="33" t="s">
        <v>411</v>
      </c>
      <c r="D134" s="46">
        <v>32</v>
      </c>
      <c r="E134" s="46">
        <v>10</v>
      </c>
      <c r="F134" s="46">
        <v>17</v>
      </c>
      <c r="G134" s="46">
        <v>10</v>
      </c>
      <c r="H134" s="24">
        <f>'PACC - SNCC.F.053 (3)'!$D134+'PACC - SNCC.F.053 (3)'!$E134+'PACC - SNCC.F.053 (3)'!$F134+'PACC - SNCC.F.053 (3)'!$G134</f>
        <v>69</v>
      </c>
      <c r="I134" s="48">
        <v>60</v>
      </c>
      <c r="J134" s="21">
        <f>+'PACC - SNCC.F.053 (3)'!$H134*'PACC - SNCC.F.053 (3)'!$I134</f>
        <v>4140</v>
      </c>
      <c r="K134" s="21"/>
      <c r="L134" s="20"/>
      <c r="M134" s="20"/>
      <c r="N134" s="21"/>
      <c r="O134" s="20"/>
      <c r="T134" s="3" t="s">
        <v>139</v>
      </c>
    </row>
    <row r="135" spans="1:20" s="22" customFormat="1" ht="24.95" customHeight="1">
      <c r="A135" s="20" t="s">
        <v>175</v>
      </c>
      <c r="B135" s="28" t="s">
        <v>394</v>
      </c>
      <c r="C135" s="33" t="s">
        <v>411</v>
      </c>
      <c r="D135" s="46">
        <v>0</v>
      </c>
      <c r="E135" s="46">
        <v>0</v>
      </c>
      <c r="F135" s="46">
        <v>0</v>
      </c>
      <c r="G135" s="46">
        <v>0</v>
      </c>
      <c r="H135" s="24">
        <f>'PACC - SNCC.F.053 (3)'!$D135+'PACC - SNCC.F.053 (3)'!$E135+'PACC - SNCC.F.053 (3)'!$F135+'PACC - SNCC.F.053 (3)'!$G135</f>
        <v>0</v>
      </c>
      <c r="I135" s="48">
        <v>165</v>
      </c>
      <c r="J135" s="21">
        <f>+'PACC - SNCC.F.053 (3)'!$H135*'PACC - SNCC.F.053 (3)'!$I135</f>
        <v>0</v>
      </c>
      <c r="K135" s="21"/>
      <c r="L135" s="20"/>
      <c r="M135" s="20"/>
      <c r="N135" s="21"/>
      <c r="O135" s="20"/>
      <c r="T135" s="3" t="s">
        <v>140</v>
      </c>
    </row>
    <row r="136" spans="1:20" s="22" customFormat="1" ht="24.95" customHeight="1">
      <c r="A136" s="20" t="s">
        <v>175</v>
      </c>
      <c r="B136" s="28" t="s">
        <v>395</v>
      </c>
      <c r="C136" s="33" t="s">
        <v>411</v>
      </c>
      <c r="D136" s="46">
        <v>50</v>
      </c>
      <c r="E136" s="46">
        <v>50</v>
      </c>
      <c r="F136" s="46">
        <v>50</v>
      </c>
      <c r="G136" s="46">
        <v>50</v>
      </c>
      <c r="H136" s="24">
        <f>'PACC - SNCC.F.053 (3)'!$D136+'PACC - SNCC.F.053 (3)'!$E136+'PACC - SNCC.F.053 (3)'!$F136+'PACC - SNCC.F.053 (3)'!$G136</f>
        <v>200</v>
      </c>
      <c r="I136" s="48">
        <v>425</v>
      </c>
      <c r="J136" s="21">
        <f>+'PACC - SNCC.F.053 (3)'!$H136*'PACC - SNCC.F.053 (3)'!$I136</f>
        <v>85000</v>
      </c>
      <c r="K136" s="21"/>
      <c r="L136" s="20"/>
      <c r="M136" s="20"/>
      <c r="N136" s="21"/>
      <c r="O136" s="20"/>
      <c r="T136" s="3" t="s">
        <v>141</v>
      </c>
    </row>
    <row r="137" spans="1:20" s="22" customFormat="1" ht="24.95" customHeight="1">
      <c r="A137" s="20" t="s">
        <v>175</v>
      </c>
      <c r="B137" s="28" t="s">
        <v>396</v>
      </c>
      <c r="C137" s="33" t="s">
        <v>411</v>
      </c>
      <c r="D137" s="46">
        <v>15</v>
      </c>
      <c r="E137" s="46">
        <v>0</v>
      </c>
      <c r="F137" s="46">
        <v>0</v>
      </c>
      <c r="G137" s="46">
        <v>0</v>
      </c>
      <c r="H137" s="24">
        <f>'PACC - SNCC.F.053 (3)'!$D137+'PACC - SNCC.F.053 (3)'!$E137+'PACC - SNCC.F.053 (3)'!$F137+'PACC - SNCC.F.053 (3)'!$G137</f>
        <v>15</v>
      </c>
      <c r="I137" s="48">
        <v>574.20000000000005</v>
      </c>
      <c r="J137" s="21">
        <f>+'PACC - SNCC.F.053 (3)'!$H137*'PACC - SNCC.F.053 (3)'!$I137</f>
        <v>8613</v>
      </c>
      <c r="K137" s="21"/>
      <c r="L137" s="20"/>
      <c r="M137" s="20"/>
      <c r="N137" s="21"/>
      <c r="O137" s="20"/>
      <c r="T137" s="3" t="s">
        <v>142</v>
      </c>
    </row>
    <row r="138" spans="1:20" s="22" customFormat="1" ht="24.95" customHeight="1">
      <c r="A138" s="20" t="s">
        <v>175</v>
      </c>
      <c r="B138" s="28" t="s">
        <v>397</v>
      </c>
      <c r="C138" s="33" t="s">
        <v>411</v>
      </c>
      <c r="D138" s="46">
        <v>21</v>
      </c>
      <c r="E138" s="46">
        <v>16</v>
      </c>
      <c r="F138" s="46">
        <v>16</v>
      </c>
      <c r="G138" s="46">
        <v>15</v>
      </c>
      <c r="H138" s="24">
        <f>'PACC - SNCC.F.053 (3)'!$D138+'PACC - SNCC.F.053 (3)'!$E138+'PACC - SNCC.F.053 (3)'!$F138+'PACC - SNCC.F.053 (3)'!$G138</f>
        <v>68</v>
      </c>
      <c r="I138" s="48">
        <v>60</v>
      </c>
      <c r="J138" s="21">
        <f>+'PACC - SNCC.F.053 (3)'!$H138*'PACC - SNCC.F.053 (3)'!$I138</f>
        <v>4080</v>
      </c>
      <c r="K138" s="21"/>
      <c r="L138" s="20"/>
      <c r="M138" s="20"/>
      <c r="N138" s="21"/>
      <c r="O138" s="20"/>
      <c r="T138" s="3" t="s">
        <v>143</v>
      </c>
    </row>
    <row r="139" spans="1:20" s="22" customFormat="1" ht="24.95" customHeight="1">
      <c r="A139" s="20" t="s">
        <v>175</v>
      </c>
      <c r="B139" s="28" t="s">
        <v>398</v>
      </c>
      <c r="C139" s="33" t="s">
        <v>416</v>
      </c>
      <c r="D139" s="46">
        <v>5</v>
      </c>
      <c r="E139" s="46">
        <v>5</v>
      </c>
      <c r="F139" s="46">
        <v>5</v>
      </c>
      <c r="G139" s="46">
        <v>5</v>
      </c>
      <c r="H139" s="24">
        <f>'PACC - SNCC.F.053 (3)'!$D139+'PACC - SNCC.F.053 (3)'!$E139+'PACC - SNCC.F.053 (3)'!$F139+'PACC - SNCC.F.053 (3)'!$G139</f>
        <v>20</v>
      </c>
      <c r="I139" s="48">
        <v>70</v>
      </c>
      <c r="J139" s="21">
        <f>+'PACC - SNCC.F.053 (3)'!$H139*'PACC - SNCC.F.053 (3)'!$I139</f>
        <v>1400</v>
      </c>
      <c r="K139" s="21"/>
      <c r="L139" s="20"/>
      <c r="M139" s="20"/>
      <c r="N139" s="21"/>
      <c r="O139" s="20"/>
      <c r="T139" s="3" t="s">
        <v>144</v>
      </c>
    </row>
    <row r="140" spans="1:20" s="22" customFormat="1" ht="24.95" customHeight="1">
      <c r="A140" s="20" t="s">
        <v>175</v>
      </c>
      <c r="B140" s="28" t="s">
        <v>463</v>
      </c>
      <c r="C140" s="33" t="s">
        <v>416</v>
      </c>
      <c r="D140" s="46">
        <v>5</v>
      </c>
      <c r="E140" s="46">
        <v>5</v>
      </c>
      <c r="F140" s="46">
        <v>5</v>
      </c>
      <c r="G140" s="46">
        <v>5</v>
      </c>
      <c r="H140" s="24">
        <f>'PACC - SNCC.F.053 (3)'!$D140+'PACC - SNCC.F.053 (3)'!$E140+'PACC - SNCC.F.053 (3)'!$F140+'PACC - SNCC.F.053 (3)'!$G140</f>
        <v>20</v>
      </c>
      <c r="I140" s="48">
        <v>115</v>
      </c>
      <c r="J140" s="21">
        <f>+'PACC - SNCC.F.053 (3)'!$H140*'PACC - SNCC.F.053 (3)'!$I140</f>
        <v>2300</v>
      </c>
      <c r="K140" s="21"/>
      <c r="L140" s="20"/>
      <c r="M140" s="20"/>
      <c r="N140" s="21"/>
      <c r="O140" s="20"/>
      <c r="T140" s="3" t="s">
        <v>145</v>
      </c>
    </row>
    <row r="141" spans="1:20" s="22" customFormat="1" ht="24.95" customHeight="1">
      <c r="A141" s="20" t="s">
        <v>175</v>
      </c>
      <c r="B141" s="28" t="s">
        <v>464</v>
      </c>
      <c r="C141" s="29" t="s">
        <v>416</v>
      </c>
      <c r="D141" s="46">
        <v>0</v>
      </c>
      <c r="E141" s="46">
        <v>0</v>
      </c>
      <c r="F141" s="46">
        <v>0</v>
      </c>
      <c r="G141" s="46">
        <v>0</v>
      </c>
      <c r="H141" s="24">
        <f>'PACC - SNCC.F.053 (3)'!$D141+'PACC - SNCC.F.053 (3)'!$E141+'PACC - SNCC.F.053 (3)'!$F141+'PACC - SNCC.F.053 (3)'!$G141</f>
        <v>0</v>
      </c>
      <c r="I141" s="48">
        <v>23</v>
      </c>
      <c r="J141" s="21">
        <f>+'PACC - SNCC.F.053 (3)'!$H141*'PACC - SNCC.F.053 (3)'!$I141</f>
        <v>0</v>
      </c>
      <c r="K141" s="21"/>
      <c r="L141" s="20"/>
      <c r="M141" s="20"/>
      <c r="N141" s="21"/>
      <c r="O141" s="20"/>
      <c r="T141" s="3" t="s">
        <v>146</v>
      </c>
    </row>
    <row r="142" spans="1:20" s="22" customFormat="1" ht="24.95" customHeight="1">
      <c r="A142" s="20" t="s">
        <v>175</v>
      </c>
      <c r="B142" s="28" t="s">
        <v>465</v>
      </c>
      <c r="C142" s="29" t="s">
        <v>416</v>
      </c>
      <c r="D142" s="46">
        <v>0</v>
      </c>
      <c r="E142" s="46">
        <v>0</v>
      </c>
      <c r="F142" s="46">
        <v>0</v>
      </c>
      <c r="G142" s="46">
        <v>0</v>
      </c>
      <c r="H142" s="24">
        <f>'PACC - SNCC.F.053 (3)'!$D142+'PACC - SNCC.F.053 (3)'!$E142+'PACC - SNCC.F.053 (3)'!$F142+'PACC - SNCC.F.053 (3)'!$G142</f>
        <v>0</v>
      </c>
      <c r="I142" s="48">
        <v>350</v>
      </c>
      <c r="J142" s="21">
        <f t="shared" ref="J142:J174" si="5">+H142*I142</f>
        <v>0</v>
      </c>
      <c r="K142" s="21"/>
      <c r="L142" s="20"/>
      <c r="M142" s="20"/>
      <c r="N142" s="21"/>
      <c r="O142" s="20"/>
      <c r="T142" s="3" t="s">
        <v>147</v>
      </c>
    </row>
    <row r="143" spans="1:20" s="22" customFormat="1" ht="24.95" customHeight="1">
      <c r="A143" s="20" t="s">
        <v>175</v>
      </c>
      <c r="B143" s="28" t="s">
        <v>466</v>
      </c>
      <c r="C143" s="29" t="s">
        <v>416</v>
      </c>
      <c r="D143" s="46">
        <v>0</v>
      </c>
      <c r="E143" s="46">
        <v>0</v>
      </c>
      <c r="F143" s="46">
        <v>0</v>
      </c>
      <c r="G143" s="46">
        <v>0</v>
      </c>
      <c r="H143" s="24">
        <f>'PACC - SNCC.F.053 (3)'!$D143+'PACC - SNCC.F.053 (3)'!$E143+'PACC - SNCC.F.053 (3)'!$F143+'PACC - SNCC.F.053 (3)'!$G143</f>
        <v>0</v>
      </c>
      <c r="I143" s="48">
        <v>115</v>
      </c>
      <c r="J143" s="21">
        <f t="shared" si="5"/>
        <v>0</v>
      </c>
      <c r="K143" s="21"/>
      <c r="L143" s="20"/>
      <c r="M143" s="20"/>
      <c r="N143" s="21"/>
      <c r="O143" s="20"/>
      <c r="T143" s="3" t="s">
        <v>148</v>
      </c>
    </row>
    <row r="144" spans="1:20" s="22" customFormat="1" ht="24.95" customHeight="1">
      <c r="A144" s="20" t="s">
        <v>175</v>
      </c>
      <c r="B144" s="28" t="s">
        <v>399</v>
      </c>
      <c r="C144" s="29" t="s">
        <v>411</v>
      </c>
      <c r="D144" s="46">
        <v>4</v>
      </c>
      <c r="E144" s="46">
        <v>0</v>
      </c>
      <c r="F144" s="46">
        <v>1</v>
      </c>
      <c r="G144" s="46">
        <v>0</v>
      </c>
      <c r="H144" s="24">
        <f>'PACC - SNCC.F.053 (3)'!$D144+'PACC - SNCC.F.053 (3)'!$E144+'PACC - SNCC.F.053 (3)'!$F144+'PACC - SNCC.F.053 (3)'!$G144</f>
        <v>5</v>
      </c>
      <c r="I144" s="48">
        <v>130</v>
      </c>
      <c r="J144" s="21">
        <f t="shared" si="5"/>
        <v>650</v>
      </c>
      <c r="K144" s="21"/>
      <c r="L144" s="20"/>
      <c r="M144" s="20"/>
      <c r="N144" s="21"/>
      <c r="O144" s="20"/>
      <c r="T144" s="3" t="s">
        <v>149</v>
      </c>
    </row>
    <row r="145" spans="1:20" s="22" customFormat="1" ht="24.95" customHeight="1">
      <c r="A145" s="20" t="s">
        <v>175</v>
      </c>
      <c r="B145" s="28" t="s">
        <v>400</v>
      </c>
      <c r="C145" s="29" t="s">
        <v>416</v>
      </c>
      <c r="D145" s="46">
        <v>0</v>
      </c>
      <c r="E145" s="46">
        <v>0</v>
      </c>
      <c r="F145" s="46">
        <v>0</v>
      </c>
      <c r="G145" s="46">
        <v>0</v>
      </c>
      <c r="H145" s="24">
        <f>'PACC - SNCC.F.053 (3)'!$D145+'PACC - SNCC.F.053 (3)'!$E145+'PACC - SNCC.F.053 (3)'!$F145+'PACC - SNCC.F.053 (3)'!$G145</f>
        <v>0</v>
      </c>
      <c r="I145" s="48">
        <v>85</v>
      </c>
      <c r="J145" s="21">
        <f t="shared" si="5"/>
        <v>0</v>
      </c>
      <c r="K145" s="21"/>
      <c r="L145" s="20"/>
      <c r="M145" s="20"/>
      <c r="N145" s="21"/>
      <c r="O145" s="20"/>
      <c r="T145" s="3" t="s">
        <v>150</v>
      </c>
    </row>
    <row r="146" spans="1:20" s="22" customFormat="1" ht="24.95" customHeight="1">
      <c r="A146" s="20" t="s">
        <v>175</v>
      </c>
      <c r="B146" s="28" t="s">
        <v>401</v>
      </c>
      <c r="C146" s="29" t="s">
        <v>411</v>
      </c>
      <c r="D146" s="46">
        <v>0</v>
      </c>
      <c r="E146" s="46">
        <v>0</v>
      </c>
      <c r="F146" s="46">
        <v>0</v>
      </c>
      <c r="G146" s="46">
        <v>0</v>
      </c>
      <c r="H146" s="24">
        <f>'PACC - SNCC.F.053 (3)'!$D146+'PACC - SNCC.F.053 (3)'!$E146+'PACC - SNCC.F.053 (3)'!$F146+'PACC - SNCC.F.053 (3)'!$G146</f>
        <v>0</v>
      </c>
      <c r="I146" s="48">
        <v>20</v>
      </c>
      <c r="J146" s="21">
        <f t="shared" si="5"/>
        <v>0</v>
      </c>
      <c r="K146" s="21"/>
      <c r="L146" s="20"/>
      <c r="M146" s="20"/>
      <c r="N146" s="21"/>
      <c r="O146" s="20"/>
      <c r="T146" s="3" t="s">
        <v>151</v>
      </c>
    </row>
    <row r="147" spans="1:20" s="22" customFormat="1" ht="24.95" customHeight="1">
      <c r="A147" s="20" t="s">
        <v>175</v>
      </c>
      <c r="B147" s="28" t="s">
        <v>402</v>
      </c>
      <c r="C147" s="29" t="s">
        <v>416</v>
      </c>
      <c r="D147" s="46">
        <v>0</v>
      </c>
      <c r="E147" s="46">
        <v>0</v>
      </c>
      <c r="F147" s="46">
        <v>0</v>
      </c>
      <c r="G147" s="46">
        <v>0</v>
      </c>
      <c r="H147" s="24">
        <f>'PACC - SNCC.F.053 (3)'!$D147+'PACC - SNCC.F.053 (3)'!$E147+'PACC - SNCC.F.053 (3)'!$F147+'PACC - SNCC.F.053 (3)'!$G147</f>
        <v>0</v>
      </c>
      <c r="I147" s="48">
        <v>287</v>
      </c>
      <c r="J147" s="21">
        <f t="shared" si="5"/>
        <v>0</v>
      </c>
      <c r="K147" s="21"/>
      <c r="L147" s="20"/>
      <c r="M147" s="20"/>
      <c r="N147" s="21"/>
      <c r="O147" s="20"/>
      <c r="T147" s="3" t="s">
        <v>152</v>
      </c>
    </row>
    <row r="148" spans="1:20" s="22" customFormat="1" ht="24.95" customHeight="1">
      <c r="A148" s="20" t="s">
        <v>175</v>
      </c>
      <c r="B148" s="28" t="s">
        <v>403</v>
      </c>
      <c r="C148" s="29" t="s">
        <v>411</v>
      </c>
      <c r="D148" s="46">
        <v>0</v>
      </c>
      <c r="E148" s="46">
        <v>0</v>
      </c>
      <c r="F148" s="46">
        <v>0</v>
      </c>
      <c r="G148" s="46">
        <v>0</v>
      </c>
      <c r="H148" s="24">
        <f>'PACC - SNCC.F.053 (3)'!$D148+'PACC - SNCC.F.053 (3)'!$E148+'PACC - SNCC.F.053 (3)'!$F148+'PACC - SNCC.F.053 (3)'!$G148</f>
        <v>0</v>
      </c>
      <c r="I148" s="48">
        <v>160</v>
      </c>
      <c r="J148" s="21">
        <f t="shared" si="5"/>
        <v>0</v>
      </c>
      <c r="K148" s="21"/>
      <c r="L148" s="20"/>
      <c r="M148" s="20"/>
      <c r="N148" s="21"/>
      <c r="O148" s="20"/>
      <c r="T148" s="3" t="s">
        <v>153</v>
      </c>
    </row>
    <row r="149" spans="1:20" s="22" customFormat="1" ht="24.95" customHeight="1">
      <c r="A149" s="20" t="s">
        <v>175</v>
      </c>
      <c r="B149" s="28" t="s">
        <v>404</v>
      </c>
      <c r="C149" s="45" t="s">
        <v>411</v>
      </c>
      <c r="D149" s="46">
        <v>0</v>
      </c>
      <c r="E149" s="46">
        <v>0</v>
      </c>
      <c r="F149" s="46">
        <v>0</v>
      </c>
      <c r="G149" s="46">
        <v>0</v>
      </c>
      <c r="H149" s="24">
        <f>'PACC - SNCC.F.053 (3)'!$D149+'PACC - SNCC.F.053 (3)'!$E149+'PACC - SNCC.F.053 (3)'!$F149+'PACC - SNCC.F.053 (3)'!$G149</f>
        <v>0</v>
      </c>
      <c r="I149" s="48">
        <v>40</v>
      </c>
      <c r="J149" s="21">
        <f t="shared" si="5"/>
        <v>0</v>
      </c>
      <c r="K149" s="21"/>
      <c r="L149" s="20"/>
      <c r="M149" s="20"/>
      <c r="N149" s="21"/>
      <c r="O149" s="20"/>
      <c r="T149" s="3" t="s">
        <v>154</v>
      </c>
    </row>
    <row r="150" spans="1:20" s="22" customFormat="1" ht="24.95" customHeight="1">
      <c r="A150" s="20" t="s">
        <v>175</v>
      </c>
      <c r="B150" s="28" t="s">
        <v>405</v>
      </c>
      <c r="C150" s="29" t="s">
        <v>411</v>
      </c>
      <c r="D150" s="46">
        <v>0</v>
      </c>
      <c r="E150" s="46">
        <v>0</v>
      </c>
      <c r="F150" s="46">
        <v>0</v>
      </c>
      <c r="G150" s="46">
        <v>0</v>
      </c>
      <c r="H150" s="24">
        <f>'PACC - SNCC.F.053 (3)'!$D150+'PACC - SNCC.F.053 (3)'!$E150+'PACC - SNCC.F.053 (3)'!$F150+'PACC - SNCC.F.053 (3)'!$G150</f>
        <v>0</v>
      </c>
      <c r="I150" s="48">
        <v>280</v>
      </c>
      <c r="J150" s="21">
        <f t="shared" si="5"/>
        <v>0</v>
      </c>
      <c r="K150" s="21"/>
      <c r="L150" s="20"/>
      <c r="M150" s="20"/>
      <c r="N150" s="21"/>
      <c r="O150" s="20"/>
      <c r="T150" s="3" t="s">
        <v>155</v>
      </c>
    </row>
    <row r="151" spans="1:20" s="22" customFormat="1" ht="24.95" customHeight="1">
      <c r="A151" s="20" t="s">
        <v>175</v>
      </c>
      <c r="B151" s="28" t="s">
        <v>467</v>
      </c>
      <c r="C151" s="29" t="s">
        <v>411</v>
      </c>
      <c r="D151" s="46">
        <v>20</v>
      </c>
      <c r="E151" s="46">
        <v>20</v>
      </c>
      <c r="F151" s="46">
        <v>20</v>
      </c>
      <c r="G151" s="46">
        <v>10</v>
      </c>
      <c r="H151" s="24">
        <f>'PACC - SNCC.F.053 (3)'!$D151+'PACC - SNCC.F.053 (3)'!$E151+'PACC - SNCC.F.053 (3)'!$F151+'PACC - SNCC.F.053 (3)'!$G151</f>
        <v>70</v>
      </c>
      <c r="I151" s="48">
        <v>200</v>
      </c>
      <c r="J151" s="21">
        <f t="shared" si="5"/>
        <v>14000</v>
      </c>
      <c r="K151" s="21"/>
      <c r="L151" s="20"/>
      <c r="M151" s="20"/>
      <c r="N151" s="21"/>
      <c r="O151" s="20"/>
      <c r="T151" s="3" t="s">
        <v>156</v>
      </c>
    </row>
    <row r="152" spans="1:20" s="22" customFormat="1" ht="24.95" customHeight="1">
      <c r="A152" s="20" t="s">
        <v>175</v>
      </c>
      <c r="B152" s="32" t="s">
        <v>406</v>
      </c>
      <c r="C152" s="45" t="s">
        <v>411</v>
      </c>
      <c r="D152" s="46">
        <v>0</v>
      </c>
      <c r="E152" s="46">
        <v>0</v>
      </c>
      <c r="F152" s="46">
        <v>0</v>
      </c>
      <c r="G152" s="46">
        <v>0</v>
      </c>
      <c r="H152" s="24">
        <f>'PACC - SNCC.F.053 (3)'!$D152+'PACC - SNCC.F.053 (3)'!$E152+'PACC - SNCC.F.053 (3)'!$F152+'PACC - SNCC.F.053 (3)'!$G152</f>
        <v>0</v>
      </c>
      <c r="I152" s="48">
        <v>250</v>
      </c>
      <c r="J152" s="21">
        <f t="shared" si="5"/>
        <v>0</v>
      </c>
      <c r="K152" s="21"/>
      <c r="L152" s="20"/>
      <c r="M152" s="20"/>
      <c r="N152" s="21"/>
      <c r="O152" s="20"/>
      <c r="T152" s="3" t="s">
        <v>157</v>
      </c>
    </row>
    <row r="153" spans="1:20" s="22" customFormat="1" ht="24.95" customHeight="1">
      <c r="A153" s="20" t="s">
        <v>175</v>
      </c>
      <c r="B153" s="28" t="s">
        <v>468</v>
      </c>
      <c r="C153" s="29" t="s">
        <v>411</v>
      </c>
      <c r="D153" s="46">
        <v>10</v>
      </c>
      <c r="E153" s="46">
        <v>0</v>
      </c>
      <c r="F153" s="46">
        <v>0</v>
      </c>
      <c r="G153" s="46">
        <v>0</v>
      </c>
      <c r="H153" s="24">
        <f>'PACC - SNCC.F.053 (3)'!$D153+'PACC - SNCC.F.053 (3)'!$E153+'PACC - SNCC.F.053 (3)'!$F153+'PACC - SNCC.F.053 (3)'!$G153</f>
        <v>10</v>
      </c>
      <c r="I153" s="48">
        <v>780</v>
      </c>
      <c r="J153" s="21">
        <f t="shared" si="5"/>
        <v>7800</v>
      </c>
      <c r="K153" s="21"/>
      <c r="L153" s="20"/>
      <c r="M153" s="20"/>
      <c r="N153" s="21"/>
      <c r="O153" s="20"/>
      <c r="T153" s="3" t="s">
        <v>158</v>
      </c>
    </row>
    <row r="154" spans="1:20" s="22" customFormat="1" ht="24.95" customHeight="1">
      <c r="A154" s="20" t="s">
        <v>175</v>
      </c>
      <c r="B154" s="28" t="s">
        <v>469</v>
      </c>
      <c r="C154" s="29" t="s">
        <v>411</v>
      </c>
      <c r="D154" s="46">
        <v>315</v>
      </c>
      <c r="E154" s="46">
        <v>160</v>
      </c>
      <c r="F154" s="46">
        <v>65</v>
      </c>
      <c r="G154" s="46">
        <v>10</v>
      </c>
      <c r="H154" s="24">
        <f>'PACC - SNCC.F.053 (3)'!$D154+'PACC - SNCC.F.053 (3)'!$E154+'PACC - SNCC.F.053 (3)'!$F154+'PACC - SNCC.F.053 (3)'!$G154</f>
        <v>550</v>
      </c>
      <c r="I154" s="48">
        <v>55</v>
      </c>
      <c r="J154" s="21">
        <f t="shared" si="5"/>
        <v>30250</v>
      </c>
      <c r="K154" s="21"/>
      <c r="L154" s="20"/>
      <c r="M154" s="20"/>
      <c r="N154" s="21"/>
      <c r="O154" s="20"/>
      <c r="T154" s="3" t="s">
        <v>159</v>
      </c>
    </row>
    <row r="155" spans="1:20" s="22" customFormat="1" ht="24.95" customHeight="1">
      <c r="A155" s="20" t="s">
        <v>175</v>
      </c>
      <c r="B155" s="28" t="s">
        <v>470</v>
      </c>
      <c r="C155" s="29" t="s">
        <v>411</v>
      </c>
      <c r="D155" s="46">
        <v>25</v>
      </c>
      <c r="E155" s="46">
        <v>10</v>
      </c>
      <c r="F155" s="46">
        <v>10</v>
      </c>
      <c r="G155" s="46">
        <v>10</v>
      </c>
      <c r="H155" s="24">
        <f>'PACC - SNCC.F.053 (3)'!$D155+'PACC - SNCC.F.053 (3)'!$E155+'PACC - SNCC.F.053 (3)'!$F155+'PACC - SNCC.F.053 (3)'!$G155</f>
        <v>55</v>
      </c>
      <c r="I155" s="48">
        <v>15</v>
      </c>
      <c r="J155" s="21">
        <f t="shared" si="5"/>
        <v>825</v>
      </c>
      <c r="K155" s="21"/>
      <c r="L155" s="20"/>
      <c r="M155" s="20"/>
      <c r="N155" s="21"/>
      <c r="O155" s="20"/>
      <c r="T155" s="3" t="s">
        <v>160</v>
      </c>
    </row>
    <row r="156" spans="1:20" s="22" customFormat="1" ht="24.95" customHeight="1">
      <c r="A156" s="20" t="s">
        <v>175</v>
      </c>
      <c r="B156" s="28" t="s">
        <v>471</v>
      </c>
      <c r="C156" s="29" t="s">
        <v>411</v>
      </c>
      <c r="D156" s="46">
        <v>0</v>
      </c>
      <c r="E156" s="46">
        <v>0</v>
      </c>
      <c r="F156" s="46">
        <v>0</v>
      </c>
      <c r="G156" s="46">
        <v>0</v>
      </c>
      <c r="H156" s="24">
        <f>'PACC - SNCC.F.053 (3)'!$D156+'PACC - SNCC.F.053 (3)'!$E156+'PACC - SNCC.F.053 (3)'!$F156+'PACC - SNCC.F.053 (3)'!$G156</f>
        <v>0</v>
      </c>
      <c r="I156" s="48">
        <v>55</v>
      </c>
      <c r="J156" s="21">
        <f t="shared" si="5"/>
        <v>0</v>
      </c>
      <c r="K156" s="21"/>
      <c r="L156" s="20"/>
      <c r="M156" s="20"/>
      <c r="N156" s="21"/>
      <c r="O156" s="20"/>
      <c r="T156" s="3" t="s">
        <v>161</v>
      </c>
    </row>
    <row r="157" spans="1:20" s="22" customFormat="1" ht="24.95" customHeight="1">
      <c r="A157" s="20" t="s">
        <v>175</v>
      </c>
      <c r="B157" s="28" t="s">
        <v>472</v>
      </c>
      <c r="C157" s="29" t="s">
        <v>411</v>
      </c>
      <c r="D157" s="46">
        <v>0</v>
      </c>
      <c r="E157" s="46">
        <v>0</v>
      </c>
      <c r="F157" s="46">
        <v>0</v>
      </c>
      <c r="G157" s="46">
        <v>0</v>
      </c>
      <c r="H157" s="24">
        <f>'PACC - SNCC.F.053 (3)'!$D157+'PACC - SNCC.F.053 (3)'!$E157+'PACC - SNCC.F.053 (3)'!$F157+'PACC - SNCC.F.053 (3)'!$G157</f>
        <v>0</v>
      </c>
      <c r="I157" s="48">
        <v>25</v>
      </c>
      <c r="J157" s="21">
        <f t="shared" si="5"/>
        <v>0</v>
      </c>
      <c r="K157" s="21"/>
      <c r="L157" s="20"/>
      <c r="M157" s="20"/>
      <c r="N157" s="21"/>
      <c r="O157" s="20"/>
      <c r="T157" s="3" t="s">
        <v>162</v>
      </c>
    </row>
    <row r="158" spans="1:20" s="22" customFormat="1" ht="24.95" customHeight="1">
      <c r="A158" s="20" t="s">
        <v>175</v>
      </c>
      <c r="B158" s="28" t="s">
        <v>473</v>
      </c>
      <c r="C158" s="29" t="s">
        <v>433</v>
      </c>
      <c r="D158" s="46">
        <v>0</v>
      </c>
      <c r="E158" s="46">
        <v>0</v>
      </c>
      <c r="F158" s="46">
        <v>0</v>
      </c>
      <c r="G158" s="46">
        <v>0</v>
      </c>
      <c r="H158" s="24">
        <f>'PACC - SNCC.F.053 (3)'!$D158+'PACC - SNCC.F.053 (3)'!$E158+'PACC - SNCC.F.053 (3)'!$F158+'PACC - SNCC.F.053 (3)'!$G158</f>
        <v>0</v>
      </c>
      <c r="I158" s="48">
        <v>750</v>
      </c>
      <c r="J158" s="21">
        <f t="shared" si="5"/>
        <v>0</v>
      </c>
      <c r="K158" s="21"/>
      <c r="L158" s="20"/>
      <c r="M158" s="20"/>
      <c r="N158" s="21"/>
      <c r="O158" s="20"/>
      <c r="T158" s="3" t="s">
        <v>163</v>
      </c>
    </row>
    <row r="159" spans="1:20" s="22" customFormat="1" ht="24.95" customHeight="1">
      <c r="A159" s="20" t="s">
        <v>175</v>
      </c>
      <c r="B159" s="28" t="s">
        <v>474</v>
      </c>
      <c r="C159" s="29" t="s">
        <v>485</v>
      </c>
      <c r="D159" s="46">
        <v>3</v>
      </c>
      <c r="E159" s="46">
        <v>0</v>
      </c>
      <c r="F159" s="46">
        <v>1</v>
      </c>
      <c r="G159" s="46">
        <v>0</v>
      </c>
      <c r="H159" s="24">
        <f>'PACC - SNCC.F.053 (3)'!$D159+'PACC - SNCC.F.053 (3)'!$E159+'PACC - SNCC.F.053 (3)'!$F159+'PACC - SNCC.F.053 (3)'!$G159</f>
        <v>4</v>
      </c>
      <c r="I159" s="48">
        <v>2700</v>
      </c>
      <c r="J159" s="21">
        <f t="shared" si="5"/>
        <v>10800</v>
      </c>
      <c r="K159" s="21"/>
      <c r="L159" s="20"/>
      <c r="M159" s="20"/>
      <c r="N159" s="21"/>
      <c r="O159" s="20"/>
      <c r="T159" s="3" t="s">
        <v>164</v>
      </c>
    </row>
    <row r="160" spans="1:20" s="22" customFormat="1" ht="24.95" customHeight="1">
      <c r="A160" s="20" t="s">
        <v>175</v>
      </c>
      <c r="B160" s="30" t="s">
        <v>475</v>
      </c>
      <c r="C160" s="33" t="s">
        <v>411</v>
      </c>
      <c r="D160" s="46">
        <v>0</v>
      </c>
      <c r="E160" s="46">
        <v>0</v>
      </c>
      <c r="F160" s="46">
        <v>0</v>
      </c>
      <c r="G160" s="46">
        <v>0</v>
      </c>
      <c r="H160" s="24">
        <f>'PACC - SNCC.F.053 (3)'!$D160+'PACC - SNCC.F.053 (3)'!$E160+'PACC - SNCC.F.053 (3)'!$F160+'PACC - SNCC.F.053 (3)'!$G160</f>
        <v>0</v>
      </c>
      <c r="I160" s="48">
        <v>50</v>
      </c>
      <c r="J160" s="21">
        <f t="shared" si="5"/>
        <v>0</v>
      </c>
      <c r="K160" s="21"/>
      <c r="L160" s="20"/>
      <c r="M160" s="20"/>
      <c r="N160" s="21"/>
      <c r="O160" s="20"/>
      <c r="T160" s="3" t="s">
        <v>165</v>
      </c>
    </row>
    <row r="161" spans="1:20" s="22" customFormat="1" ht="24.95" customHeight="1">
      <c r="A161" s="20" t="s">
        <v>175</v>
      </c>
      <c r="B161" s="28" t="s">
        <v>476</v>
      </c>
      <c r="C161" s="29" t="s">
        <v>411</v>
      </c>
      <c r="D161" s="46">
        <v>0</v>
      </c>
      <c r="E161" s="46">
        <v>0</v>
      </c>
      <c r="F161" s="46">
        <v>0</v>
      </c>
      <c r="G161" s="46">
        <v>0</v>
      </c>
      <c r="H161" s="24">
        <f>'PACC - SNCC.F.053 (3)'!$D161+'PACC - SNCC.F.053 (3)'!$E161+'PACC - SNCC.F.053 (3)'!$F161+'PACC - SNCC.F.053 (3)'!$G161</f>
        <v>0</v>
      </c>
      <c r="I161" s="48">
        <v>70</v>
      </c>
      <c r="J161" s="21">
        <f t="shared" si="5"/>
        <v>0</v>
      </c>
      <c r="K161" s="21"/>
      <c r="L161" s="20"/>
      <c r="M161" s="20"/>
      <c r="N161" s="21"/>
      <c r="O161" s="20"/>
      <c r="T161" s="3" t="s">
        <v>166</v>
      </c>
    </row>
    <row r="162" spans="1:20" s="22" customFormat="1" ht="24.95" customHeight="1">
      <c r="A162" s="20" t="s">
        <v>175</v>
      </c>
      <c r="B162" s="28" t="s">
        <v>477</v>
      </c>
      <c r="C162" s="29" t="s">
        <v>411</v>
      </c>
      <c r="D162" s="46">
        <v>0</v>
      </c>
      <c r="E162" s="46">
        <v>0</v>
      </c>
      <c r="F162" s="46">
        <v>0</v>
      </c>
      <c r="G162" s="46">
        <v>0</v>
      </c>
      <c r="H162" s="24">
        <f>'PACC - SNCC.F.053 (3)'!$D162+'PACC - SNCC.F.053 (3)'!$E162+'PACC - SNCC.F.053 (3)'!$F162+'PACC - SNCC.F.053 (3)'!$G162</f>
        <v>0</v>
      </c>
      <c r="I162" s="48">
        <v>37</v>
      </c>
      <c r="J162" s="21">
        <f t="shared" si="5"/>
        <v>0</v>
      </c>
      <c r="K162" s="21"/>
      <c r="L162" s="20"/>
      <c r="M162" s="20"/>
      <c r="N162" s="21"/>
      <c r="O162" s="20"/>
      <c r="T162" s="3" t="s">
        <v>167</v>
      </c>
    </row>
    <row r="163" spans="1:20" s="22" customFormat="1" ht="24.95" customHeight="1">
      <c r="A163" s="20" t="s">
        <v>175</v>
      </c>
      <c r="B163" s="28" t="s">
        <v>478</v>
      </c>
      <c r="C163" s="29" t="s">
        <v>411</v>
      </c>
      <c r="D163" s="46">
        <v>0</v>
      </c>
      <c r="E163" s="46">
        <v>0</v>
      </c>
      <c r="F163" s="46">
        <v>0</v>
      </c>
      <c r="G163" s="46">
        <v>0</v>
      </c>
      <c r="H163" s="24">
        <f>'PACC - SNCC.F.053 (3)'!$D163+'PACC - SNCC.F.053 (3)'!$E163+'PACC - SNCC.F.053 (3)'!$F163+'PACC - SNCC.F.053 (3)'!$G163</f>
        <v>0</v>
      </c>
      <c r="I163" s="48">
        <v>350</v>
      </c>
      <c r="J163" s="21">
        <f t="shared" si="5"/>
        <v>0</v>
      </c>
      <c r="K163" s="21"/>
      <c r="L163" s="20"/>
      <c r="M163" s="20"/>
      <c r="N163" s="21"/>
      <c r="O163" s="20"/>
      <c r="T163" s="3" t="s">
        <v>168</v>
      </c>
    </row>
    <row r="164" spans="1:20" s="22" customFormat="1" ht="24.95" customHeight="1">
      <c r="A164" s="20" t="s">
        <v>175</v>
      </c>
      <c r="B164" s="28" t="s">
        <v>479</v>
      </c>
      <c r="C164" s="29" t="s">
        <v>411</v>
      </c>
      <c r="D164" s="46">
        <v>0</v>
      </c>
      <c r="E164" s="46">
        <v>0</v>
      </c>
      <c r="F164" s="46">
        <v>0</v>
      </c>
      <c r="G164" s="46">
        <v>0</v>
      </c>
      <c r="H164" s="24">
        <f>'PACC - SNCC.F.053 (3)'!$D164+'PACC - SNCC.F.053 (3)'!$E164+'PACC - SNCC.F.053 (3)'!$F164+'PACC - SNCC.F.053 (3)'!$G164</f>
        <v>0</v>
      </c>
      <c r="I164" s="48">
        <v>15</v>
      </c>
      <c r="J164" s="21">
        <f t="shared" si="5"/>
        <v>0</v>
      </c>
      <c r="K164" s="21"/>
      <c r="L164" s="20"/>
      <c r="M164" s="20"/>
      <c r="N164" s="21"/>
      <c r="O164" s="20"/>
      <c r="T164" s="3" t="s">
        <v>169</v>
      </c>
    </row>
    <row r="165" spans="1:20" s="22" customFormat="1" ht="24.95" customHeight="1">
      <c r="A165" s="20" t="s">
        <v>175</v>
      </c>
      <c r="B165" s="32" t="s">
        <v>480</v>
      </c>
      <c r="C165" s="29" t="s">
        <v>411</v>
      </c>
      <c r="D165" s="46">
        <v>30</v>
      </c>
      <c r="E165" s="46">
        <v>30</v>
      </c>
      <c r="F165" s="46">
        <v>30</v>
      </c>
      <c r="G165" s="46">
        <v>30</v>
      </c>
      <c r="H165" s="24">
        <f>'PACC - SNCC.F.053 (3)'!$D165+'PACC - SNCC.F.053 (3)'!$E165+'PACC - SNCC.F.053 (3)'!$F165+'PACC - SNCC.F.053 (3)'!$G165</f>
        <v>120</v>
      </c>
      <c r="I165" s="48">
        <v>65</v>
      </c>
      <c r="J165" s="21">
        <f t="shared" si="5"/>
        <v>7800</v>
      </c>
      <c r="K165" s="21"/>
      <c r="L165" s="20"/>
      <c r="M165" s="20"/>
      <c r="N165" s="21"/>
      <c r="O165" s="20"/>
      <c r="T165" s="3" t="s">
        <v>170</v>
      </c>
    </row>
    <row r="166" spans="1:20" s="22" customFormat="1" ht="24.95" customHeight="1">
      <c r="A166" s="20" t="s">
        <v>175</v>
      </c>
      <c r="B166" s="28" t="s">
        <v>481</v>
      </c>
      <c r="C166" s="29" t="s">
        <v>411</v>
      </c>
      <c r="D166" s="46">
        <v>0</v>
      </c>
      <c r="E166" s="46">
        <v>0</v>
      </c>
      <c r="F166" s="46">
        <v>0</v>
      </c>
      <c r="G166" s="46">
        <v>0</v>
      </c>
      <c r="H166" s="24">
        <f>'PACC - SNCC.F.053 (3)'!$D166+'PACC - SNCC.F.053 (3)'!$E166+'PACC - SNCC.F.053 (3)'!$F166+'PACC - SNCC.F.053 (3)'!$G166</f>
        <v>0</v>
      </c>
      <c r="I166" s="48">
        <v>1.5</v>
      </c>
      <c r="J166" s="21">
        <f t="shared" si="5"/>
        <v>0</v>
      </c>
      <c r="K166" s="21"/>
      <c r="L166" s="20"/>
      <c r="M166" s="20"/>
      <c r="N166" s="21"/>
      <c r="O166" s="20"/>
      <c r="T166" s="3" t="s">
        <v>171</v>
      </c>
    </row>
    <row r="167" spans="1:20" s="22" customFormat="1" ht="24.95" customHeight="1">
      <c r="A167" s="20" t="s">
        <v>175</v>
      </c>
      <c r="B167" s="28" t="s">
        <v>482</v>
      </c>
      <c r="C167" s="29" t="s">
        <v>411</v>
      </c>
      <c r="D167" s="46">
        <v>4</v>
      </c>
      <c r="E167" s="46">
        <v>0</v>
      </c>
      <c r="F167" s="46">
        <v>0</v>
      </c>
      <c r="G167" s="46">
        <v>0</v>
      </c>
      <c r="H167" s="24">
        <f>'PACC - SNCC.F.053 (3)'!$D167+'PACC - SNCC.F.053 (3)'!$E167+'PACC - SNCC.F.053 (3)'!$F167+'PACC - SNCC.F.053 (3)'!$G167</f>
        <v>4</v>
      </c>
      <c r="I167" s="48">
        <v>377</v>
      </c>
      <c r="J167" s="21">
        <f t="shared" si="5"/>
        <v>1508</v>
      </c>
      <c r="K167" s="21"/>
      <c r="L167" s="20"/>
      <c r="M167" s="20"/>
      <c r="N167" s="21"/>
      <c r="O167" s="20"/>
      <c r="T167" s="3" t="s">
        <v>172</v>
      </c>
    </row>
    <row r="168" spans="1:20" s="22" customFormat="1" ht="24.95" customHeight="1">
      <c r="A168" s="20" t="s">
        <v>175</v>
      </c>
      <c r="B168" s="47" t="s">
        <v>483</v>
      </c>
      <c r="C168" s="45" t="s">
        <v>411</v>
      </c>
      <c r="D168" s="46">
        <v>0</v>
      </c>
      <c r="E168" s="46">
        <v>0</v>
      </c>
      <c r="F168" s="46">
        <v>0</v>
      </c>
      <c r="G168" s="46">
        <v>0</v>
      </c>
      <c r="H168" s="24">
        <f>'PACC - SNCC.F.053 (3)'!$D168+'PACC - SNCC.F.053 (3)'!$E168+'PACC - SNCC.F.053 (3)'!$F168+'PACC - SNCC.F.053 (3)'!$G168</f>
        <v>0</v>
      </c>
      <c r="I168" s="48">
        <v>190</v>
      </c>
      <c r="J168" s="21">
        <f t="shared" si="5"/>
        <v>0</v>
      </c>
      <c r="K168" s="21"/>
      <c r="L168" s="20"/>
      <c r="M168" s="20"/>
      <c r="N168" s="21"/>
      <c r="O168" s="20"/>
      <c r="T168" s="3" t="s">
        <v>173</v>
      </c>
    </row>
    <row r="169" spans="1:20" s="22" customFormat="1" ht="24.95" customHeight="1">
      <c r="A169" s="20" t="s">
        <v>175</v>
      </c>
      <c r="B169" s="47" t="s">
        <v>484</v>
      </c>
      <c r="C169" s="45" t="s">
        <v>411</v>
      </c>
      <c r="D169" s="46">
        <v>20</v>
      </c>
      <c r="E169" s="46">
        <v>15</v>
      </c>
      <c r="F169" s="46">
        <v>15</v>
      </c>
      <c r="G169" s="46">
        <v>15</v>
      </c>
      <c r="H169" s="24">
        <f>'PACC - SNCC.F.053 (3)'!$D169+'PACC - SNCC.F.053 (3)'!$E169+'PACC - SNCC.F.053 (3)'!$F169+'PACC - SNCC.F.053 (3)'!$G169</f>
        <v>65</v>
      </c>
      <c r="I169" s="48">
        <v>190</v>
      </c>
      <c r="J169" s="21">
        <f t="shared" si="5"/>
        <v>12350</v>
      </c>
      <c r="K169" s="21">
        <v>883118.6</v>
      </c>
      <c r="L169" s="20" t="s">
        <v>19</v>
      </c>
      <c r="M169" s="20" t="s">
        <v>326</v>
      </c>
      <c r="N169" s="21"/>
      <c r="O169" s="20"/>
      <c r="T169" s="3" t="s">
        <v>174</v>
      </c>
    </row>
    <row r="170" spans="1:20" s="22" customFormat="1" ht="24.95" customHeight="1">
      <c r="A170" s="20"/>
      <c r="B170" s="38"/>
      <c r="C170" s="39"/>
      <c r="D170" s="46"/>
      <c r="E170" s="46"/>
      <c r="F170" s="46"/>
      <c r="G170" s="46"/>
      <c r="H170" s="24">
        <f>'PACC - SNCC.F.053 (3)'!$D170+'PACC - SNCC.F.053 (3)'!$E170+'PACC - SNCC.F.053 (3)'!$F170+'PACC - SNCC.F.053 (3)'!$G170</f>
        <v>0</v>
      </c>
      <c r="I170" s="48"/>
      <c r="J170" s="21">
        <f>+H170*I170</f>
        <v>0</v>
      </c>
      <c r="K170" s="21"/>
      <c r="L170" s="20"/>
      <c r="M170" s="20"/>
      <c r="N170" s="21"/>
      <c r="O170" s="20"/>
      <c r="T170" s="3"/>
    </row>
    <row r="171" spans="1:20" s="22" customFormat="1" ht="24.95" customHeight="1">
      <c r="A171" s="20" t="s">
        <v>170</v>
      </c>
      <c r="B171" s="28" t="s">
        <v>498</v>
      </c>
      <c r="C171" s="27" t="s">
        <v>411</v>
      </c>
      <c r="D171" s="46">
        <v>5</v>
      </c>
      <c r="E171" s="46">
        <v>5</v>
      </c>
      <c r="F171" s="46">
        <v>0</v>
      </c>
      <c r="G171" s="46">
        <v>0</v>
      </c>
      <c r="H171" s="24">
        <f>'PACC - SNCC.F.053 (3)'!$D171+'PACC - SNCC.F.053 (3)'!$E171+'PACC - SNCC.F.053 (3)'!$F171+'PACC - SNCC.F.053 (3)'!$G171</f>
        <v>10</v>
      </c>
      <c r="I171" s="48">
        <v>1500</v>
      </c>
      <c r="J171" s="21">
        <f t="shared" si="5"/>
        <v>15000</v>
      </c>
      <c r="K171" s="21"/>
      <c r="L171" s="20"/>
      <c r="M171" s="20"/>
      <c r="N171" s="21"/>
      <c r="O171" s="20"/>
      <c r="T171" s="3"/>
    </row>
    <row r="172" spans="1:20" s="22" customFormat="1" ht="24.95" customHeight="1">
      <c r="A172" s="20" t="s">
        <v>170</v>
      </c>
      <c r="B172" s="28" t="s">
        <v>499</v>
      </c>
      <c r="C172" s="27" t="s">
        <v>411</v>
      </c>
      <c r="D172" s="46">
        <v>10</v>
      </c>
      <c r="E172" s="46">
        <v>0</v>
      </c>
      <c r="F172" s="46">
        <v>0</v>
      </c>
      <c r="G172" s="46">
        <v>0</v>
      </c>
      <c r="H172" s="24">
        <f>'PACC - SNCC.F.053 (3)'!$D172+'PACC - SNCC.F.053 (3)'!$E172+'PACC - SNCC.F.053 (3)'!$F172+'PACC - SNCC.F.053 (3)'!$G172</f>
        <v>10</v>
      </c>
      <c r="I172" s="48">
        <v>200</v>
      </c>
      <c r="J172" s="21">
        <f t="shared" si="5"/>
        <v>2000</v>
      </c>
      <c r="K172" s="21"/>
      <c r="L172" s="20"/>
      <c r="M172" s="20"/>
      <c r="N172" s="21"/>
      <c r="O172" s="20"/>
      <c r="T172" s="3" t="s">
        <v>175</v>
      </c>
    </row>
    <row r="173" spans="1:20" s="22" customFormat="1" ht="24.95" customHeight="1">
      <c r="A173" s="20" t="s">
        <v>170</v>
      </c>
      <c r="B173" s="28" t="s">
        <v>489</v>
      </c>
      <c r="C173" s="27" t="s">
        <v>411</v>
      </c>
      <c r="D173" s="46">
        <v>5</v>
      </c>
      <c r="E173" s="46">
        <v>0</v>
      </c>
      <c r="F173" s="46">
        <v>10</v>
      </c>
      <c r="G173" s="46">
        <v>0</v>
      </c>
      <c r="H173" s="24">
        <f>'PACC - SNCC.F.053 (3)'!$D173+'PACC - SNCC.F.053 (3)'!$E173+'PACC - SNCC.F.053 (3)'!$F173+'PACC - SNCC.F.053 (3)'!$G173</f>
        <v>15</v>
      </c>
      <c r="I173" s="48">
        <v>100</v>
      </c>
      <c r="J173" s="21">
        <f t="shared" si="5"/>
        <v>1500</v>
      </c>
      <c r="K173" s="21"/>
      <c r="L173" s="20"/>
      <c r="M173" s="20"/>
      <c r="N173" s="21"/>
      <c r="O173" s="20"/>
      <c r="T173" s="3" t="s">
        <v>176</v>
      </c>
    </row>
    <row r="174" spans="1:20" s="22" customFormat="1" ht="24.95" customHeight="1">
      <c r="A174" s="20" t="s">
        <v>170</v>
      </c>
      <c r="B174" s="28" t="s">
        <v>500</v>
      </c>
      <c r="C174" s="27" t="s">
        <v>411</v>
      </c>
      <c r="D174" s="46">
        <v>0</v>
      </c>
      <c r="E174" s="46">
        <v>0</v>
      </c>
      <c r="F174" s="46">
        <v>0</v>
      </c>
      <c r="G174" s="46">
        <v>0</v>
      </c>
      <c r="H174" s="24">
        <f>'PACC - SNCC.F.053 (3)'!$D174+'PACC - SNCC.F.053 (3)'!$E174+'PACC - SNCC.F.053 (3)'!$F174+'PACC - SNCC.F.053 (3)'!$G174</f>
        <v>0</v>
      </c>
      <c r="I174" s="48"/>
      <c r="J174" s="21">
        <f t="shared" si="5"/>
        <v>0</v>
      </c>
      <c r="K174" s="21"/>
      <c r="L174" s="20"/>
      <c r="M174" s="20"/>
      <c r="N174" s="21"/>
      <c r="O174" s="20"/>
      <c r="T174" s="3" t="s">
        <v>177</v>
      </c>
    </row>
    <row r="175" spans="1:20" s="22" customFormat="1" ht="24.95" customHeight="1">
      <c r="A175" s="20" t="s">
        <v>170</v>
      </c>
      <c r="B175" s="28" t="s">
        <v>501</v>
      </c>
      <c r="C175" s="27" t="s">
        <v>411</v>
      </c>
      <c r="D175" s="46">
        <v>0</v>
      </c>
      <c r="E175" s="46">
        <v>0</v>
      </c>
      <c r="F175" s="46">
        <v>0</v>
      </c>
      <c r="G175" s="46">
        <v>0</v>
      </c>
      <c r="H175" s="24">
        <f>'PACC - SNCC.F.053 (3)'!$D175+'PACC - SNCC.F.053 (3)'!$E175+'PACC - SNCC.F.053 (3)'!$F175+'PACC - SNCC.F.053 (3)'!$G175</f>
        <v>0</v>
      </c>
      <c r="I175" s="48">
        <v>3500</v>
      </c>
      <c r="J175" s="21">
        <f t="shared" ref="J175:J197" si="6">+H175*I175</f>
        <v>0</v>
      </c>
      <c r="K175" s="21"/>
      <c r="L175" s="20"/>
      <c r="M175" s="20"/>
      <c r="N175" s="21"/>
      <c r="O175" s="20"/>
      <c r="T175" s="3" t="s">
        <v>178</v>
      </c>
    </row>
    <row r="176" spans="1:20" s="22" customFormat="1" ht="24.95" customHeight="1">
      <c r="A176" s="20" t="s">
        <v>170</v>
      </c>
      <c r="B176" s="28" t="s">
        <v>502</v>
      </c>
      <c r="C176" s="27" t="s">
        <v>411</v>
      </c>
      <c r="D176" s="46">
        <v>0</v>
      </c>
      <c r="E176" s="46">
        <v>0</v>
      </c>
      <c r="F176" s="46">
        <v>0</v>
      </c>
      <c r="G176" s="46">
        <v>0</v>
      </c>
      <c r="H176" s="24">
        <f>'PACC - SNCC.F.053 (3)'!$D176+'PACC - SNCC.F.053 (3)'!$E176+'PACC - SNCC.F.053 (3)'!$F176+'PACC - SNCC.F.053 (3)'!$G176</f>
        <v>0</v>
      </c>
      <c r="I176" s="48">
        <v>2500</v>
      </c>
      <c r="J176" s="21">
        <f t="shared" si="6"/>
        <v>0</v>
      </c>
      <c r="K176" s="21"/>
      <c r="L176" s="20"/>
      <c r="M176" s="20"/>
      <c r="N176" s="21"/>
      <c r="O176" s="20"/>
      <c r="T176" s="3" t="s">
        <v>179</v>
      </c>
    </row>
    <row r="177" spans="1:20" s="22" customFormat="1" ht="24.95" customHeight="1">
      <c r="A177" s="20" t="s">
        <v>170</v>
      </c>
      <c r="B177" s="28" t="s">
        <v>506</v>
      </c>
      <c r="C177" s="27" t="s">
        <v>411</v>
      </c>
      <c r="D177" s="46"/>
      <c r="E177" s="46"/>
      <c r="F177" s="46"/>
      <c r="G177" s="46"/>
      <c r="H177" s="24">
        <f>'PACC - SNCC.F.053 (3)'!$D177+'PACC - SNCC.F.053 (3)'!$E177+'PACC - SNCC.F.053 (3)'!$F177+'PACC - SNCC.F.053 (3)'!$G177</f>
        <v>0</v>
      </c>
      <c r="I177" s="48">
        <v>605</v>
      </c>
      <c r="J177" s="21">
        <f t="shared" si="6"/>
        <v>0</v>
      </c>
      <c r="K177" s="21"/>
      <c r="L177" s="20"/>
      <c r="M177" s="20"/>
      <c r="N177" s="21"/>
      <c r="O177" s="20"/>
      <c r="T177" s="3" t="s">
        <v>180</v>
      </c>
    </row>
    <row r="178" spans="1:20" s="22" customFormat="1" ht="24.95" customHeight="1">
      <c r="A178" s="20" t="s">
        <v>170</v>
      </c>
      <c r="B178" s="28" t="s">
        <v>507</v>
      </c>
      <c r="C178" s="27" t="s">
        <v>411</v>
      </c>
      <c r="D178" s="46"/>
      <c r="E178" s="46"/>
      <c r="F178" s="46"/>
      <c r="G178" s="46"/>
      <c r="H178" s="24">
        <f>'PACC - SNCC.F.053 (3)'!$D178+'PACC - SNCC.F.053 (3)'!$E178+'PACC - SNCC.F.053 (3)'!$F178+'PACC - SNCC.F.053 (3)'!$G178</f>
        <v>0</v>
      </c>
      <c r="I178" s="48">
        <v>770</v>
      </c>
      <c r="J178" s="21">
        <f t="shared" si="6"/>
        <v>0</v>
      </c>
      <c r="K178" s="21"/>
      <c r="L178" s="20"/>
      <c r="M178" s="20"/>
      <c r="N178" s="21"/>
      <c r="O178" s="20"/>
      <c r="T178" s="3" t="s">
        <v>181</v>
      </c>
    </row>
    <row r="179" spans="1:20" s="22" customFormat="1" ht="24.95" customHeight="1">
      <c r="A179" s="20" t="s">
        <v>170</v>
      </c>
      <c r="B179" s="28" t="s">
        <v>508</v>
      </c>
      <c r="C179" s="33" t="s">
        <v>411</v>
      </c>
      <c r="D179" s="46">
        <v>5</v>
      </c>
      <c r="E179" s="46">
        <v>5</v>
      </c>
      <c r="F179" s="46">
        <v>5</v>
      </c>
      <c r="G179" s="46">
        <v>5</v>
      </c>
      <c r="H179" s="24">
        <f>'PACC - SNCC.F.053 (3)'!$D179+'PACC - SNCC.F.053 (3)'!$E179+'PACC - SNCC.F.053 (3)'!$F179+'PACC - SNCC.F.053 (3)'!$G179</f>
        <v>20</v>
      </c>
      <c r="I179" s="48">
        <v>3800</v>
      </c>
      <c r="J179" s="21">
        <f t="shared" si="6"/>
        <v>76000</v>
      </c>
      <c r="K179" s="21"/>
      <c r="L179" s="20"/>
      <c r="M179" s="20"/>
      <c r="N179" s="21"/>
      <c r="O179" s="20"/>
      <c r="T179" s="3" t="s">
        <v>182</v>
      </c>
    </row>
    <row r="180" spans="1:20" s="22" customFormat="1" ht="24.95" customHeight="1">
      <c r="A180" s="20" t="s">
        <v>170</v>
      </c>
      <c r="B180" s="28" t="s">
        <v>509</v>
      </c>
      <c r="C180" s="33" t="s">
        <v>411</v>
      </c>
      <c r="D180" s="46">
        <v>3</v>
      </c>
      <c r="E180" s="46">
        <v>3</v>
      </c>
      <c r="F180" s="46">
        <v>3</v>
      </c>
      <c r="G180" s="46">
        <v>3</v>
      </c>
      <c r="H180" s="24">
        <f>'PACC - SNCC.F.053 (3)'!$D180+'PACC - SNCC.F.053 (3)'!$E180+'PACC - SNCC.F.053 (3)'!$F180+'PACC - SNCC.F.053 (3)'!$G180</f>
        <v>12</v>
      </c>
      <c r="I180" s="48">
        <v>5000</v>
      </c>
      <c r="J180" s="21">
        <f t="shared" si="6"/>
        <v>60000</v>
      </c>
      <c r="K180" s="21"/>
      <c r="L180" s="20"/>
      <c r="M180" s="20"/>
      <c r="N180" s="21"/>
      <c r="O180" s="20"/>
      <c r="T180" s="3" t="s">
        <v>183</v>
      </c>
    </row>
    <row r="181" spans="1:20" s="22" customFormat="1" ht="24.95" customHeight="1">
      <c r="A181" s="20" t="s">
        <v>170</v>
      </c>
      <c r="B181" s="28" t="s">
        <v>510</v>
      </c>
      <c r="C181" s="33" t="s">
        <v>411</v>
      </c>
      <c r="D181" s="46">
        <v>3</v>
      </c>
      <c r="E181" s="46">
        <v>3</v>
      </c>
      <c r="F181" s="46">
        <v>3</v>
      </c>
      <c r="G181" s="46">
        <v>3</v>
      </c>
      <c r="H181" s="24">
        <f>'PACC - SNCC.F.053 (3)'!$D181+'PACC - SNCC.F.053 (3)'!$E181+'PACC - SNCC.F.053 (3)'!$F181+'PACC - SNCC.F.053 (3)'!$G181</f>
        <v>12</v>
      </c>
      <c r="I181" s="48">
        <v>4500</v>
      </c>
      <c r="J181" s="21">
        <f t="shared" si="6"/>
        <v>54000</v>
      </c>
      <c r="K181" s="21"/>
      <c r="L181" s="20"/>
      <c r="M181" s="20"/>
      <c r="N181" s="21"/>
      <c r="O181" s="20"/>
      <c r="T181" s="3" t="s">
        <v>184</v>
      </c>
    </row>
    <row r="182" spans="1:20" s="22" customFormat="1" ht="24.95" customHeight="1">
      <c r="A182" s="20" t="s">
        <v>170</v>
      </c>
      <c r="B182" s="28" t="s">
        <v>511</v>
      </c>
      <c r="C182" s="33" t="s">
        <v>411</v>
      </c>
      <c r="D182" s="46">
        <v>3</v>
      </c>
      <c r="E182" s="46">
        <v>3</v>
      </c>
      <c r="F182" s="46">
        <v>3</v>
      </c>
      <c r="G182" s="46">
        <v>3</v>
      </c>
      <c r="H182" s="24">
        <f>'PACC - SNCC.F.053 (3)'!$D182+'PACC - SNCC.F.053 (3)'!$E182+'PACC - SNCC.F.053 (3)'!$F182+'PACC - SNCC.F.053 (3)'!$G182</f>
        <v>12</v>
      </c>
      <c r="I182" s="48">
        <v>3500</v>
      </c>
      <c r="J182" s="21">
        <f t="shared" si="6"/>
        <v>42000</v>
      </c>
      <c r="K182" s="21"/>
      <c r="L182" s="20"/>
      <c r="M182" s="20"/>
      <c r="N182" s="21"/>
      <c r="O182" s="20"/>
      <c r="T182" s="3" t="s">
        <v>185</v>
      </c>
    </row>
    <row r="183" spans="1:20" s="22" customFormat="1" ht="24.95" customHeight="1">
      <c r="A183" s="20" t="s">
        <v>170</v>
      </c>
      <c r="B183" s="28" t="s">
        <v>512</v>
      </c>
      <c r="C183" s="33" t="s">
        <v>411</v>
      </c>
      <c r="D183" s="46">
        <v>3</v>
      </c>
      <c r="E183" s="46">
        <v>3</v>
      </c>
      <c r="F183" s="46">
        <v>3</v>
      </c>
      <c r="G183" s="46">
        <v>3</v>
      </c>
      <c r="H183" s="24">
        <f>'PACC - SNCC.F.053 (3)'!$D183+'PACC - SNCC.F.053 (3)'!$E183+'PACC - SNCC.F.053 (3)'!$F183+'PACC - SNCC.F.053 (3)'!$G183</f>
        <v>12</v>
      </c>
      <c r="I183" s="48">
        <v>4000</v>
      </c>
      <c r="J183" s="21">
        <f t="shared" si="6"/>
        <v>48000</v>
      </c>
      <c r="K183" s="21"/>
      <c r="L183" s="20"/>
      <c r="M183" s="20"/>
      <c r="N183" s="21"/>
      <c r="O183" s="20"/>
      <c r="T183" s="3" t="s">
        <v>186</v>
      </c>
    </row>
    <row r="184" spans="1:20" s="22" customFormat="1" ht="24.95" customHeight="1">
      <c r="A184" s="20" t="s">
        <v>170</v>
      </c>
      <c r="B184" s="28" t="s">
        <v>513</v>
      </c>
      <c r="C184" s="33" t="s">
        <v>411</v>
      </c>
      <c r="D184" s="46">
        <v>3</v>
      </c>
      <c r="E184" s="46">
        <v>3</v>
      </c>
      <c r="F184" s="46">
        <v>3</v>
      </c>
      <c r="G184" s="46">
        <v>3</v>
      </c>
      <c r="H184" s="24">
        <f>'PACC - SNCC.F.053 (3)'!$D184+'PACC - SNCC.F.053 (3)'!$E184+'PACC - SNCC.F.053 (3)'!$F184+'PACC - SNCC.F.053 (3)'!$G184</f>
        <v>12</v>
      </c>
      <c r="I184" s="48">
        <v>4600</v>
      </c>
      <c r="J184" s="21">
        <f t="shared" si="6"/>
        <v>55200</v>
      </c>
      <c r="K184" s="21"/>
      <c r="L184" s="20"/>
      <c r="M184" s="20"/>
      <c r="N184" s="21"/>
      <c r="O184" s="20"/>
      <c r="T184" s="3" t="s">
        <v>188</v>
      </c>
    </row>
    <row r="185" spans="1:20" s="22" customFormat="1" ht="24.95" customHeight="1">
      <c r="A185" s="20" t="s">
        <v>170</v>
      </c>
      <c r="B185" s="28" t="s">
        <v>514</v>
      </c>
      <c r="C185" s="33" t="s">
        <v>411</v>
      </c>
      <c r="D185" s="46">
        <v>3</v>
      </c>
      <c r="E185" s="46">
        <v>3</v>
      </c>
      <c r="F185" s="46">
        <v>3</v>
      </c>
      <c r="G185" s="46">
        <v>3</v>
      </c>
      <c r="H185" s="24">
        <f>'PACC - SNCC.F.053 (3)'!$D185+'PACC - SNCC.F.053 (3)'!$E185+'PACC - SNCC.F.053 (3)'!$F185+'PACC - SNCC.F.053 (3)'!$G185</f>
        <v>12</v>
      </c>
      <c r="I185" s="48">
        <v>3600</v>
      </c>
      <c r="J185" s="21">
        <f t="shared" si="6"/>
        <v>43200</v>
      </c>
      <c r="K185" s="21"/>
      <c r="L185" s="20"/>
      <c r="M185" s="20"/>
      <c r="N185" s="21"/>
      <c r="O185" s="20"/>
      <c r="T185" s="3" t="s">
        <v>189</v>
      </c>
    </row>
    <row r="186" spans="1:20" s="22" customFormat="1" ht="24.95" customHeight="1">
      <c r="A186" s="20" t="s">
        <v>170</v>
      </c>
      <c r="B186" s="28" t="s">
        <v>515</v>
      </c>
      <c r="C186" s="33" t="s">
        <v>411</v>
      </c>
      <c r="D186" s="46">
        <v>3</v>
      </c>
      <c r="E186" s="46">
        <v>3</v>
      </c>
      <c r="F186" s="46">
        <v>3</v>
      </c>
      <c r="G186" s="46">
        <v>3</v>
      </c>
      <c r="H186" s="24">
        <f>'PACC - SNCC.F.053 (3)'!$D186+'PACC - SNCC.F.053 (3)'!$E186+'PACC - SNCC.F.053 (3)'!$F186+'PACC - SNCC.F.053 (3)'!$G186</f>
        <v>12</v>
      </c>
      <c r="I186" s="48">
        <v>3000</v>
      </c>
      <c r="J186" s="21">
        <f t="shared" si="6"/>
        <v>36000</v>
      </c>
      <c r="K186" s="21"/>
      <c r="L186" s="20"/>
      <c r="M186" s="20"/>
      <c r="N186" s="21"/>
      <c r="O186" s="20"/>
      <c r="T186" s="3" t="s">
        <v>190</v>
      </c>
    </row>
    <row r="187" spans="1:20" s="22" customFormat="1" ht="24.95" customHeight="1">
      <c r="A187" s="20" t="s">
        <v>170</v>
      </c>
      <c r="B187" s="28" t="s">
        <v>516</v>
      </c>
      <c r="C187" s="33" t="s">
        <v>411</v>
      </c>
      <c r="D187" s="46">
        <v>3</v>
      </c>
      <c r="E187" s="46">
        <v>3</v>
      </c>
      <c r="F187" s="46">
        <v>3</v>
      </c>
      <c r="G187" s="46">
        <v>3</v>
      </c>
      <c r="H187" s="24">
        <f>'PACC - SNCC.F.053 (3)'!$D187+'PACC - SNCC.F.053 (3)'!$E187+'PACC - SNCC.F.053 (3)'!$F187+'PACC - SNCC.F.053 (3)'!$G187</f>
        <v>12</v>
      </c>
      <c r="I187" s="48">
        <v>3200</v>
      </c>
      <c r="J187" s="21">
        <f t="shared" si="6"/>
        <v>38400</v>
      </c>
      <c r="K187" s="21"/>
      <c r="L187" s="20"/>
      <c r="M187" s="20"/>
      <c r="N187" s="21"/>
      <c r="O187" s="20"/>
      <c r="T187" s="3" t="s">
        <v>191</v>
      </c>
    </row>
    <row r="188" spans="1:20" s="22" customFormat="1" ht="24.95" customHeight="1">
      <c r="A188" s="20" t="s">
        <v>170</v>
      </c>
      <c r="B188" s="28" t="s">
        <v>517</v>
      </c>
      <c r="C188" s="33" t="s">
        <v>411</v>
      </c>
      <c r="D188" s="46">
        <v>3</v>
      </c>
      <c r="E188" s="46">
        <v>3</v>
      </c>
      <c r="F188" s="46">
        <v>3</v>
      </c>
      <c r="G188" s="46">
        <v>3</v>
      </c>
      <c r="H188" s="24">
        <f>'PACC - SNCC.F.053 (3)'!$D188+'PACC - SNCC.F.053 (3)'!$E188+'PACC - SNCC.F.053 (3)'!$F188+'PACC - SNCC.F.053 (3)'!$G188</f>
        <v>12</v>
      </c>
      <c r="I188" s="48">
        <v>6300</v>
      </c>
      <c r="J188" s="21">
        <f t="shared" si="6"/>
        <v>75600</v>
      </c>
      <c r="K188" s="21"/>
      <c r="L188" s="20"/>
      <c r="M188" s="20"/>
      <c r="N188" s="21"/>
      <c r="O188" s="20"/>
      <c r="T188" s="3" t="s">
        <v>192</v>
      </c>
    </row>
    <row r="189" spans="1:20" s="22" customFormat="1" ht="24.95" customHeight="1">
      <c r="A189" s="20" t="s">
        <v>170</v>
      </c>
      <c r="B189" s="28" t="s">
        <v>518</v>
      </c>
      <c r="C189" s="33" t="s">
        <v>411</v>
      </c>
      <c r="D189" s="46">
        <v>3</v>
      </c>
      <c r="E189" s="46">
        <v>3</v>
      </c>
      <c r="F189" s="46">
        <v>3</v>
      </c>
      <c r="G189" s="46">
        <v>3</v>
      </c>
      <c r="H189" s="24">
        <f>'PACC - SNCC.F.053 (3)'!$D189+'PACC - SNCC.F.053 (3)'!$E189+'PACC - SNCC.F.053 (3)'!$F189+'PACC - SNCC.F.053 (3)'!$G189</f>
        <v>12</v>
      </c>
      <c r="I189" s="48">
        <v>6300</v>
      </c>
      <c r="J189" s="21">
        <f t="shared" si="6"/>
        <v>75600</v>
      </c>
      <c r="K189" s="21"/>
      <c r="L189" s="20"/>
      <c r="M189" s="20"/>
      <c r="N189" s="21"/>
      <c r="O189" s="20"/>
      <c r="T189" s="3" t="s">
        <v>193</v>
      </c>
    </row>
    <row r="190" spans="1:20" s="22" customFormat="1" ht="24.95" customHeight="1">
      <c r="A190" s="20" t="s">
        <v>170</v>
      </c>
      <c r="B190" s="28" t="s">
        <v>519</v>
      </c>
      <c r="C190" s="33" t="s">
        <v>411</v>
      </c>
      <c r="D190" s="46">
        <v>0</v>
      </c>
      <c r="E190" s="46">
        <v>0</v>
      </c>
      <c r="F190" s="46">
        <v>0</v>
      </c>
      <c r="G190" s="46">
        <v>0</v>
      </c>
      <c r="H190" s="24">
        <f>'PACC - SNCC.F.053 (3)'!$D190+'PACC - SNCC.F.053 (3)'!$E190+'PACC - SNCC.F.053 (3)'!$F190+'PACC - SNCC.F.053 (3)'!$G190</f>
        <v>0</v>
      </c>
      <c r="I190" s="48">
        <v>6250</v>
      </c>
      <c r="J190" s="21">
        <f t="shared" si="6"/>
        <v>0</v>
      </c>
      <c r="K190" s="21"/>
      <c r="L190" s="20"/>
      <c r="M190" s="20"/>
      <c r="N190" s="21"/>
      <c r="O190" s="20"/>
      <c r="T190" s="3" t="s">
        <v>194</v>
      </c>
    </row>
    <row r="191" spans="1:20" s="22" customFormat="1" ht="24.95" customHeight="1">
      <c r="A191" s="20" t="s">
        <v>170</v>
      </c>
      <c r="B191" s="28" t="s">
        <v>520</v>
      </c>
      <c r="C191" s="33" t="s">
        <v>411</v>
      </c>
      <c r="D191" s="46">
        <v>0</v>
      </c>
      <c r="E191" s="46">
        <v>0</v>
      </c>
      <c r="F191" s="46">
        <v>0</v>
      </c>
      <c r="G191" s="46">
        <v>0</v>
      </c>
      <c r="H191" s="24">
        <f>'PACC - SNCC.F.053 (3)'!$D191+'PACC - SNCC.F.053 (3)'!$E191+'PACC - SNCC.F.053 (3)'!$F191+'PACC - SNCC.F.053 (3)'!$G191</f>
        <v>0</v>
      </c>
      <c r="I191" s="48">
        <v>1300</v>
      </c>
      <c r="J191" s="21">
        <f t="shared" si="6"/>
        <v>0</v>
      </c>
      <c r="K191" s="21"/>
      <c r="L191" s="20"/>
      <c r="M191" s="20"/>
      <c r="N191" s="21"/>
      <c r="O191" s="20"/>
      <c r="T191" s="3" t="s">
        <v>195</v>
      </c>
    </row>
    <row r="192" spans="1:20" s="22" customFormat="1" ht="24.95" customHeight="1">
      <c r="A192" s="20" t="s">
        <v>170</v>
      </c>
      <c r="B192" s="28" t="s">
        <v>521</v>
      </c>
      <c r="C192" s="33" t="s">
        <v>411</v>
      </c>
      <c r="D192" s="46">
        <v>0</v>
      </c>
      <c r="E192" s="46">
        <v>0</v>
      </c>
      <c r="F192" s="46">
        <v>0</v>
      </c>
      <c r="G192" s="46">
        <v>0</v>
      </c>
      <c r="H192" s="24">
        <f>'PACC - SNCC.F.053 (3)'!$D192+'PACC - SNCC.F.053 (3)'!$E192+'PACC - SNCC.F.053 (3)'!$F192+'PACC - SNCC.F.053 (3)'!$G192</f>
        <v>0</v>
      </c>
      <c r="I192" s="48">
        <v>900</v>
      </c>
      <c r="J192" s="21">
        <f t="shared" si="6"/>
        <v>0</v>
      </c>
      <c r="K192" s="21"/>
      <c r="L192" s="20"/>
      <c r="M192" s="20"/>
      <c r="N192" s="21"/>
      <c r="O192" s="20"/>
      <c r="T192" s="3" t="s">
        <v>196</v>
      </c>
    </row>
    <row r="193" spans="1:20" s="22" customFormat="1" ht="24.95" customHeight="1">
      <c r="A193" s="20" t="s">
        <v>170</v>
      </c>
      <c r="B193" s="28" t="s">
        <v>522</v>
      </c>
      <c r="C193" s="33" t="s">
        <v>411</v>
      </c>
      <c r="D193" s="46">
        <v>3</v>
      </c>
      <c r="E193" s="46">
        <v>3</v>
      </c>
      <c r="F193" s="46">
        <v>3</v>
      </c>
      <c r="G193" s="46">
        <v>3</v>
      </c>
      <c r="H193" s="24">
        <f>'PACC - SNCC.F.053 (3)'!$D193+'PACC - SNCC.F.053 (3)'!$E193+'PACC - SNCC.F.053 (3)'!$F193+'PACC - SNCC.F.053 (3)'!$G193</f>
        <v>12</v>
      </c>
      <c r="I193" s="48">
        <v>11800</v>
      </c>
      <c r="J193" s="21">
        <f t="shared" si="6"/>
        <v>141600</v>
      </c>
      <c r="K193" s="21"/>
      <c r="L193" s="20"/>
      <c r="M193" s="20"/>
      <c r="N193" s="21"/>
      <c r="O193" s="20"/>
      <c r="T193" s="3" t="s">
        <v>197</v>
      </c>
    </row>
    <row r="194" spans="1:20" s="22" customFormat="1" ht="24.95" customHeight="1">
      <c r="A194" s="20" t="s">
        <v>170</v>
      </c>
      <c r="B194" s="28" t="s">
        <v>523</v>
      </c>
      <c r="C194" s="27" t="s">
        <v>411</v>
      </c>
      <c r="D194" s="46">
        <v>2</v>
      </c>
      <c r="E194" s="46">
        <v>2</v>
      </c>
      <c r="F194" s="46">
        <v>2</v>
      </c>
      <c r="G194" s="46">
        <v>2</v>
      </c>
      <c r="H194" s="24">
        <f>'PACC - SNCC.F.053 (3)'!$D194+'PACC - SNCC.F.053 (3)'!$E194+'PACC - SNCC.F.053 (3)'!$F194+'PACC - SNCC.F.053 (3)'!$G194</f>
        <v>8</v>
      </c>
      <c r="I194" s="48">
        <v>12500</v>
      </c>
      <c r="J194" s="21">
        <f t="shared" si="6"/>
        <v>100000</v>
      </c>
      <c r="K194" s="21"/>
      <c r="L194" s="20"/>
      <c r="M194" s="20"/>
      <c r="N194" s="21"/>
      <c r="O194" s="51"/>
      <c r="T194" s="3" t="s">
        <v>198</v>
      </c>
    </row>
    <row r="195" spans="1:20" s="22" customFormat="1" ht="24.95" customHeight="1">
      <c r="A195" s="20" t="s">
        <v>170</v>
      </c>
      <c r="B195" s="28" t="s">
        <v>524</v>
      </c>
      <c r="C195" s="27" t="s">
        <v>411</v>
      </c>
      <c r="D195" s="46">
        <v>2</v>
      </c>
      <c r="E195" s="46">
        <v>2</v>
      </c>
      <c r="F195" s="46">
        <v>2</v>
      </c>
      <c r="G195" s="46">
        <v>2</v>
      </c>
      <c r="H195" s="24">
        <f>'PACC - SNCC.F.053 (3)'!$D195+'PACC - SNCC.F.053 (3)'!$E195+'PACC - SNCC.F.053 (3)'!$F195+'PACC - SNCC.F.053 (3)'!$G195</f>
        <v>8</v>
      </c>
      <c r="I195" s="48">
        <v>1300</v>
      </c>
      <c r="J195" s="21">
        <f t="shared" si="6"/>
        <v>10400</v>
      </c>
      <c r="K195" s="21"/>
      <c r="L195" s="20"/>
      <c r="M195" s="20"/>
      <c r="N195" s="21"/>
      <c r="O195" s="51"/>
      <c r="T195" s="3" t="s">
        <v>199</v>
      </c>
    </row>
    <row r="196" spans="1:20" s="22" customFormat="1" ht="24.95" customHeight="1">
      <c r="A196" s="20" t="s">
        <v>170</v>
      </c>
      <c r="B196" s="28" t="s">
        <v>525</v>
      </c>
      <c r="C196" s="27" t="s">
        <v>411</v>
      </c>
      <c r="D196" s="46">
        <v>2</v>
      </c>
      <c r="E196" s="46">
        <v>2</v>
      </c>
      <c r="F196" s="46">
        <v>2</v>
      </c>
      <c r="G196" s="46">
        <v>2</v>
      </c>
      <c r="H196" s="24">
        <f>'PACC - SNCC.F.053 (3)'!$D196+'PACC - SNCC.F.053 (3)'!$E196+'PACC - SNCC.F.053 (3)'!$F196+'PACC - SNCC.F.053 (3)'!$G196</f>
        <v>8</v>
      </c>
      <c r="I196" s="48">
        <v>1350</v>
      </c>
      <c r="J196" s="21">
        <f t="shared" si="6"/>
        <v>10800</v>
      </c>
      <c r="K196" s="21"/>
      <c r="L196" s="20"/>
      <c r="M196" s="20"/>
      <c r="N196" s="21"/>
      <c r="O196" s="51"/>
      <c r="T196" s="3" t="s">
        <v>200</v>
      </c>
    </row>
    <row r="197" spans="1:20" s="22" customFormat="1" ht="24.95" customHeight="1">
      <c r="A197" s="20" t="s">
        <v>170</v>
      </c>
      <c r="B197" s="28" t="s">
        <v>526</v>
      </c>
      <c r="C197" s="27" t="s">
        <v>411</v>
      </c>
      <c r="D197" s="46">
        <v>2</v>
      </c>
      <c r="E197" s="46">
        <v>2</v>
      </c>
      <c r="F197" s="46">
        <v>2</v>
      </c>
      <c r="G197" s="46">
        <v>2</v>
      </c>
      <c r="H197" s="24">
        <f>'PACC - SNCC.F.053 (3)'!$D197+'PACC - SNCC.F.053 (3)'!$E197+'PACC - SNCC.F.053 (3)'!$F197+'PACC - SNCC.F.053 (3)'!$G197</f>
        <v>8</v>
      </c>
      <c r="I197" s="48">
        <v>980</v>
      </c>
      <c r="J197" s="21">
        <f t="shared" si="6"/>
        <v>7840</v>
      </c>
      <c r="K197" s="21"/>
      <c r="L197" s="20"/>
      <c r="M197" s="20"/>
      <c r="N197" s="21"/>
      <c r="O197" s="51"/>
      <c r="T197" s="3" t="s">
        <v>201</v>
      </c>
    </row>
    <row r="198" spans="1:20" s="22" customFormat="1" ht="24.95" customHeight="1">
      <c r="A198" s="20" t="s">
        <v>170</v>
      </c>
      <c r="B198" s="28" t="s">
        <v>527</v>
      </c>
      <c r="C198" s="29" t="s">
        <v>411</v>
      </c>
      <c r="D198" s="46">
        <v>3</v>
      </c>
      <c r="E198" s="46">
        <v>3</v>
      </c>
      <c r="F198" s="46">
        <v>3</v>
      </c>
      <c r="G198" s="46">
        <v>3</v>
      </c>
      <c r="H198" s="24">
        <f>'PACC - SNCC.F.053 (3)'!$D198+'PACC - SNCC.F.053 (3)'!$E198+'PACC - SNCC.F.053 (3)'!$F198+'PACC - SNCC.F.053 (3)'!$G198</f>
        <v>12</v>
      </c>
      <c r="I198" s="48">
        <v>13800</v>
      </c>
      <c r="J198" s="21">
        <f>+'PACC - SNCC.F.053 (3)'!$H198*'PACC - SNCC.F.053 (3)'!$I198</f>
        <v>165600</v>
      </c>
      <c r="K198" s="21"/>
      <c r="L198" s="20"/>
      <c r="M198" s="20"/>
      <c r="N198" s="21"/>
      <c r="O198" s="20"/>
      <c r="T198" s="3" t="s">
        <v>202</v>
      </c>
    </row>
    <row r="199" spans="1:20" s="22" customFormat="1" ht="24.95" customHeight="1">
      <c r="A199" s="20" t="s">
        <v>170</v>
      </c>
      <c r="B199" s="28" t="s">
        <v>528</v>
      </c>
      <c r="C199" s="27" t="s">
        <v>411</v>
      </c>
      <c r="D199" s="46">
        <v>0</v>
      </c>
      <c r="E199" s="46">
        <v>0</v>
      </c>
      <c r="F199" s="46">
        <v>0</v>
      </c>
      <c r="G199" s="46">
        <v>0</v>
      </c>
      <c r="H199" s="24">
        <f>'PACC - SNCC.F.053 (3)'!$D199+'PACC - SNCC.F.053 (3)'!$E199+'PACC - SNCC.F.053 (3)'!$F199+'PACC - SNCC.F.053 (3)'!$G199</f>
        <v>0</v>
      </c>
      <c r="I199" s="48">
        <v>15100</v>
      </c>
      <c r="J199" s="21">
        <f>+H199*I199</f>
        <v>0</v>
      </c>
      <c r="K199" s="21"/>
      <c r="L199" s="20"/>
      <c r="M199" s="20"/>
      <c r="N199" s="21"/>
      <c r="O199" s="51"/>
      <c r="T199" s="3" t="s">
        <v>203</v>
      </c>
    </row>
    <row r="200" spans="1:20" s="22" customFormat="1" ht="24.95" customHeight="1">
      <c r="A200" s="20" t="s">
        <v>170</v>
      </c>
      <c r="B200" s="28" t="s">
        <v>529</v>
      </c>
      <c r="C200" s="27" t="s">
        <v>411</v>
      </c>
      <c r="D200" s="46">
        <v>2</v>
      </c>
      <c r="E200" s="46">
        <v>2</v>
      </c>
      <c r="F200" s="46">
        <v>2</v>
      </c>
      <c r="G200" s="46">
        <v>2</v>
      </c>
      <c r="H200" s="24">
        <f>'PACC - SNCC.F.053 (3)'!$D200+'PACC - SNCC.F.053 (3)'!$E200+'PACC - SNCC.F.053 (3)'!$F200+'PACC - SNCC.F.053 (3)'!$G200</f>
        <v>8</v>
      </c>
      <c r="I200" s="48">
        <v>1450</v>
      </c>
      <c r="J200" s="21">
        <f>+H200*I200</f>
        <v>11600</v>
      </c>
      <c r="K200" s="21"/>
      <c r="L200" s="20"/>
      <c r="M200" s="20"/>
      <c r="N200" s="21"/>
      <c r="O200" s="51"/>
      <c r="T200" s="3" t="s">
        <v>204</v>
      </c>
    </row>
    <row r="201" spans="1:20" s="22" customFormat="1" ht="24.95" customHeight="1">
      <c r="A201" s="20" t="s">
        <v>170</v>
      </c>
      <c r="B201" s="28" t="s">
        <v>530</v>
      </c>
      <c r="C201" s="27" t="s">
        <v>411</v>
      </c>
      <c r="D201" s="46">
        <v>2</v>
      </c>
      <c r="E201" s="46">
        <v>2</v>
      </c>
      <c r="F201" s="46">
        <v>2</v>
      </c>
      <c r="G201" s="46">
        <v>2</v>
      </c>
      <c r="H201" s="24">
        <f>'PACC - SNCC.F.053 (3)'!$D201+'PACC - SNCC.F.053 (3)'!$E201+'PACC - SNCC.F.053 (3)'!$F201+'PACC - SNCC.F.053 (3)'!$G201</f>
        <v>8</v>
      </c>
      <c r="I201" s="48">
        <v>1300</v>
      </c>
      <c r="J201" s="21">
        <f>+'PACC - SNCC.F.053 (3)'!$H201*'PACC - SNCC.F.053 (3)'!$I201</f>
        <v>10400</v>
      </c>
      <c r="K201" s="21"/>
      <c r="L201" s="20"/>
      <c r="M201" s="20"/>
      <c r="N201" s="21"/>
      <c r="O201" s="20"/>
      <c r="T201" s="3" t="s">
        <v>205</v>
      </c>
    </row>
    <row r="202" spans="1:20" s="22" customFormat="1" ht="24.95" customHeight="1">
      <c r="A202" s="20" t="s">
        <v>170</v>
      </c>
      <c r="B202" s="28" t="s">
        <v>531</v>
      </c>
      <c r="C202" s="27" t="s">
        <v>411</v>
      </c>
      <c r="D202" s="46">
        <v>2</v>
      </c>
      <c r="E202" s="46">
        <v>2</v>
      </c>
      <c r="F202" s="46">
        <v>2</v>
      </c>
      <c r="G202" s="46">
        <v>2</v>
      </c>
      <c r="H202" s="24">
        <f>'PACC - SNCC.F.053 (3)'!$D202+'PACC - SNCC.F.053 (3)'!$E202+'PACC - SNCC.F.053 (3)'!$F202+'PACC - SNCC.F.053 (3)'!$G202</f>
        <v>8</v>
      </c>
      <c r="I202" s="48">
        <v>5870</v>
      </c>
      <c r="J202" s="21">
        <f>+'PACC - SNCC.F.053 (3)'!$H202*'PACC - SNCC.F.053 (3)'!$I202</f>
        <v>46960</v>
      </c>
      <c r="K202" s="21"/>
      <c r="L202" s="20"/>
      <c r="M202" s="20"/>
      <c r="N202" s="21"/>
      <c r="O202" s="20"/>
      <c r="T202" s="3" t="s">
        <v>206</v>
      </c>
    </row>
    <row r="203" spans="1:20" s="22" customFormat="1" ht="24.95" customHeight="1">
      <c r="A203" s="20" t="s">
        <v>170</v>
      </c>
      <c r="B203" s="28" t="s">
        <v>532</v>
      </c>
      <c r="C203" s="27" t="s">
        <v>411</v>
      </c>
      <c r="D203" s="46">
        <v>3</v>
      </c>
      <c r="E203" s="46">
        <v>3</v>
      </c>
      <c r="F203" s="46">
        <v>3</v>
      </c>
      <c r="G203" s="46">
        <v>3</v>
      </c>
      <c r="H203" s="24">
        <f>'PACC - SNCC.F.053 (3)'!$D203+'PACC - SNCC.F.053 (3)'!$E203+'PACC - SNCC.F.053 (3)'!$F203+'PACC - SNCC.F.053 (3)'!$G203</f>
        <v>12</v>
      </c>
      <c r="I203" s="48">
        <v>6150</v>
      </c>
      <c r="J203" s="21">
        <f>+'PACC - SNCC.F.053 (3)'!$H203*'PACC - SNCC.F.053 (3)'!$I203</f>
        <v>73800</v>
      </c>
      <c r="K203" s="21"/>
      <c r="L203" s="20"/>
      <c r="M203" s="20"/>
      <c r="N203" s="21"/>
      <c r="O203" s="20"/>
      <c r="T203" s="3" t="s">
        <v>207</v>
      </c>
    </row>
    <row r="204" spans="1:20" s="22" customFormat="1" ht="24.95" customHeight="1">
      <c r="A204" s="20" t="s">
        <v>170</v>
      </c>
      <c r="B204" s="28" t="s">
        <v>533</v>
      </c>
      <c r="C204" s="27" t="s">
        <v>411</v>
      </c>
      <c r="D204" s="46">
        <v>3</v>
      </c>
      <c r="E204" s="46">
        <v>3</v>
      </c>
      <c r="F204" s="46">
        <v>3</v>
      </c>
      <c r="G204" s="46">
        <v>3</v>
      </c>
      <c r="H204" s="24">
        <f>'PACC - SNCC.F.053 (3)'!$D204+'PACC - SNCC.F.053 (3)'!$E204+'PACC - SNCC.F.053 (3)'!$F204+'PACC - SNCC.F.053 (3)'!$G204</f>
        <v>12</v>
      </c>
      <c r="I204" s="48">
        <v>6150</v>
      </c>
      <c r="J204" s="21">
        <f>+'PACC - SNCC.F.053 (3)'!$H204*'PACC - SNCC.F.053 (3)'!$I204</f>
        <v>73800</v>
      </c>
      <c r="K204" s="21"/>
      <c r="L204" s="20"/>
      <c r="M204" s="20"/>
      <c r="N204" s="21"/>
      <c r="O204" s="20"/>
      <c r="T204" s="3" t="s">
        <v>208</v>
      </c>
    </row>
    <row r="205" spans="1:20" s="22" customFormat="1" ht="24.95" customHeight="1">
      <c r="A205" s="20" t="s">
        <v>170</v>
      </c>
      <c r="B205" s="28" t="s">
        <v>534</v>
      </c>
      <c r="C205" s="27" t="s">
        <v>411</v>
      </c>
      <c r="D205" s="46">
        <v>3</v>
      </c>
      <c r="E205" s="46">
        <v>3</v>
      </c>
      <c r="F205" s="46">
        <v>3</v>
      </c>
      <c r="G205" s="46">
        <v>3</v>
      </c>
      <c r="H205" s="24">
        <f>'PACC - SNCC.F.053 (3)'!$D205+'PACC - SNCC.F.053 (3)'!$E205+'PACC - SNCC.F.053 (3)'!$F205+'PACC - SNCC.F.053 (3)'!$G205</f>
        <v>12</v>
      </c>
      <c r="I205" s="48">
        <v>6150</v>
      </c>
      <c r="J205" s="21">
        <f>+'PACC - SNCC.F.053 (3)'!$H205*'PACC - SNCC.F.053 (3)'!$I205</f>
        <v>73800</v>
      </c>
      <c r="K205" s="21"/>
      <c r="L205" s="20"/>
      <c r="M205" s="20"/>
      <c r="N205" s="21"/>
      <c r="O205" s="20"/>
      <c r="T205" s="3" t="s">
        <v>209</v>
      </c>
    </row>
    <row r="206" spans="1:20" s="22" customFormat="1" ht="24.95" customHeight="1">
      <c r="A206" s="20" t="s">
        <v>170</v>
      </c>
      <c r="B206" s="28" t="s">
        <v>535</v>
      </c>
      <c r="C206" s="27" t="s">
        <v>411</v>
      </c>
      <c r="D206" s="46">
        <v>3</v>
      </c>
      <c r="E206" s="46">
        <v>3</v>
      </c>
      <c r="F206" s="46">
        <v>3</v>
      </c>
      <c r="G206" s="46">
        <v>3</v>
      </c>
      <c r="H206" s="24">
        <f>'PACC - SNCC.F.053 (3)'!$D206+'PACC - SNCC.F.053 (3)'!$E206+'PACC - SNCC.F.053 (3)'!$F206+'PACC - SNCC.F.053 (3)'!$G206</f>
        <v>12</v>
      </c>
      <c r="I206" s="48">
        <v>6000</v>
      </c>
      <c r="J206" s="21">
        <f>+'PACC - SNCC.F.053 (3)'!$H206*'PACC - SNCC.F.053 (3)'!$I206</f>
        <v>72000</v>
      </c>
      <c r="K206" s="21"/>
      <c r="L206" s="20"/>
      <c r="M206" s="20"/>
      <c r="N206" s="21"/>
      <c r="O206" s="20"/>
      <c r="T206" s="3" t="s">
        <v>210</v>
      </c>
    </row>
    <row r="207" spans="1:20" s="22" customFormat="1" ht="24.95" customHeight="1">
      <c r="A207" s="20" t="s">
        <v>170</v>
      </c>
      <c r="B207" s="28" t="s">
        <v>536</v>
      </c>
      <c r="C207" s="27" t="s">
        <v>411</v>
      </c>
      <c r="D207" s="46">
        <v>2</v>
      </c>
      <c r="E207" s="46">
        <v>2</v>
      </c>
      <c r="F207" s="46">
        <v>2</v>
      </c>
      <c r="G207" s="46">
        <v>2</v>
      </c>
      <c r="H207" s="24">
        <f>'PACC - SNCC.F.053 (3)'!$D207+'PACC - SNCC.F.053 (3)'!$E207+'PACC - SNCC.F.053 (3)'!$F207+'PACC - SNCC.F.053 (3)'!$G207</f>
        <v>8</v>
      </c>
      <c r="I207" s="48">
        <v>2700</v>
      </c>
      <c r="J207" s="21">
        <f>+'PACC - SNCC.F.053 (3)'!$H207*'PACC - SNCC.F.053 (3)'!$I207</f>
        <v>21600</v>
      </c>
      <c r="K207" s="21"/>
      <c r="L207" s="20"/>
      <c r="M207" s="20"/>
      <c r="N207" s="21"/>
      <c r="O207" s="20"/>
      <c r="T207" s="3" t="s">
        <v>211</v>
      </c>
    </row>
    <row r="208" spans="1:20" s="22" customFormat="1" ht="24.95" customHeight="1">
      <c r="A208" s="20" t="s">
        <v>170</v>
      </c>
      <c r="B208" s="28" t="s">
        <v>537</v>
      </c>
      <c r="C208" s="27" t="s">
        <v>411</v>
      </c>
      <c r="D208" s="46">
        <v>0</v>
      </c>
      <c r="E208" s="46">
        <v>0</v>
      </c>
      <c r="F208" s="46">
        <v>0</v>
      </c>
      <c r="G208" s="46">
        <v>0</v>
      </c>
      <c r="H208" s="24">
        <f>'PACC - SNCC.F.053 (3)'!$D208+'PACC - SNCC.F.053 (3)'!$E208+'PACC - SNCC.F.053 (3)'!$F208+'PACC - SNCC.F.053 (3)'!$G208</f>
        <v>0</v>
      </c>
      <c r="I208" s="48">
        <v>4600</v>
      </c>
      <c r="J208" s="21">
        <f>+'PACC - SNCC.F.053 (3)'!$H208*'PACC - SNCC.F.053 (3)'!$I208</f>
        <v>0</v>
      </c>
      <c r="K208" s="21"/>
      <c r="L208" s="20"/>
      <c r="M208" s="20"/>
      <c r="N208" s="21"/>
      <c r="O208" s="20"/>
      <c r="T208" s="3" t="s">
        <v>212</v>
      </c>
    </row>
    <row r="209" spans="1:20" s="22" customFormat="1" ht="24.95" customHeight="1">
      <c r="A209" s="20" t="s">
        <v>170</v>
      </c>
      <c r="B209" s="28" t="s">
        <v>538</v>
      </c>
      <c r="C209" s="27" t="s">
        <v>411</v>
      </c>
      <c r="D209" s="46">
        <v>0</v>
      </c>
      <c r="E209" s="46">
        <v>0</v>
      </c>
      <c r="F209" s="46">
        <v>0</v>
      </c>
      <c r="G209" s="46">
        <v>0</v>
      </c>
      <c r="H209" s="24">
        <f>'PACC - SNCC.F.053 (3)'!$D209+'PACC - SNCC.F.053 (3)'!$E209+'PACC - SNCC.F.053 (3)'!$F209+'PACC - SNCC.F.053 (3)'!$G209</f>
        <v>0</v>
      </c>
      <c r="I209" s="48">
        <v>12850</v>
      </c>
      <c r="J209" s="21">
        <f>+'PACC - SNCC.F.053 (3)'!$H209*'PACC - SNCC.F.053 (3)'!$I209</f>
        <v>0</v>
      </c>
      <c r="K209" s="21"/>
      <c r="L209" s="20"/>
      <c r="M209" s="20"/>
      <c r="N209" s="21"/>
      <c r="O209" s="20"/>
      <c r="T209" s="3" t="s">
        <v>213</v>
      </c>
    </row>
    <row r="210" spans="1:20" s="22" customFormat="1" ht="24.95" customHeight="1">
      <c r="A210" s="20" t="s">
        <v>170</v>
      </c>
      <c r="B210" s="28" t="s">
        <v>539</v>
      </c>
      <c r="C210" s="27" t="s">
        <v>411</v>
      </c>
      <c r="D210" s="46">
        <v>0</v>
      </c>
      <c r="E210" s="46">
        <v>0</v>
      </c>
      <c r="F210" s="46">
        <v>0</v>
      </c>
      <c r="G210" s="46">
        <v>0</v>
      </c>
      <c r="H210" s="24">
        <f>'PACC - SNCC.F.053 (3)'!$D210+'PACC - SNCC.F.053 (3)'!$E210+'PACC - SNCC.F.053 (3)'!$F210+'PACC - SNCC.F.053 (3)'!$G210</f>
        <v>0</v>
      </c>
      <c r="I210" s="48">
        <v>6425</v>
      </c>
      <c r="J210" s="21">
        <f>+'PACC - SNCC.F.053 (3)'!$H210*'PACC - SNCC.F.053 (3)'!$I210</f>
        <v>0</v>
      </c>
      <c r="K210" s="21"/>
      <c r="L210" s="20"/>
      <c r="M210" s="20"/>
      <c r="N210" s="21"/>
      <c r="O210" s="20"/>
      <c r="T210" s="3" t="s">
        <v>214</v>
      </c>
    </row>
    <row r="211" spans="1:20" s="22" customFormat="1" ht="24.95" customHeight="1">
      <c r="A211" s="20" t="s">
        <v>170</v>
      </c>
      <c r="B211" s="28" t="s">
        <v>540</v>
      </c>
      <c r="C211" s="27" t="s">
        <v>411</v>
      </c>
      <c r="D211" s="46">
        <v>0</v>
      </c>
      <c r="E211" s="46">
        <v>0</v>
      </c>
      <c r="F211" s="46">
        <v>0</v>
      </c>
      <c r="G211" s="46">
        <v>0</v>
      </c>
      <c r="H211" s="24">
        <f>'PACC - SNCC.F.053 (3)'!$D211+'PACC - SNCC.F.053 (3)'!$E211+'PACC - SNCC.F.053 (3)'!$F211+'PACC - SNCC.F.053 (3)'!$G211</f>
        <v>0</v>
      </c>
      <c r="I211" s="48">
        <v>6800</v>
      </c>
      <c r="J211" s="21">
        <f>+'PACC - SNCC.F.053 (3)'!$H211*'PACC - SNCC.F.053 (3)'!$I211</f>
        <v>0</v>
      </c>
      <c r="K211" s="21"/>
      <c r="L211" s="20"/>
      <c r="M211" s="20"/>
      <c r="N211" s="21"/>
      <c r="O211" s="20"/>
      <c r="T211" s="3" t="s">
        <v>215</v>
      </c>
    </row>
    <row r="212" spans="1:20" s="22" customFormat="1" ht="24.95" customHeight="1">
      <c r="A212" s="20" t="s">
        <v>170</v>
      </c>
      <c r="B212" s="28" t="s">
        <v>541</v>
      </c>
      <c r="C212" s="27" t="s">
        <v>411</v>
      </c>
      <c r="D212" s="46">
        <v>2</v>
      </c>
      <c r="E212" s="46">
        <v>2</v>
      </c>
      <c r="F212" s="46">
        <v>2</v>
      </c>
      <c r="G212" s="46">
        <v>2</v>
      </c>
      <c r="H212" s="24">
        <f>'PACC - SNCC.F.053 (3)'!$D212+'PACC - SNCC.F.053 (3)'!$E212+'PACC - SNCC.F.053 (3)'!$F212+'PACC - SNCC.F.053 (3)'!$G212</f>
        <v>8</v>
      </c>
      <c r="I212" s="48">
        <v>5600</v>
      </c>
      <c r="J212" s="21">
        <f>+'PACC - SNCC.F.053 (3)'!$H212*'PACC - SNCC.F.053 (3)'!$I212</f>
        <v>44800</v>
      </c>
      <c r="K212" s="21"/>
      <c r="L212" s="20"/>
      <c r="M212" s="20"/>
      <c r="N212" s="21"/>
      <c r="O212" s="20"/>
      <c r="T212" s="3" t="s">
        <v>216</v>
      </c>
    </row>
    <row r="213" spans="1:20" s="22" customFormat="1" ht="24.95" customHeight="1">
      <c r="A213" s="20" t="s">
        <v>170</v>
      </c>
      <c r="B213" s="28" t="s">
        <v>542</v>
      </c>
      <c r="C213" s="27" t="s">
        <v>411</v>
      </c>
      <c r="D213" s="46">
        <v>0</v>
      </c>
      <c r="E213" s="46">
        <v>0</v>
      </c>
      <c r="F213" s="46">
        <v>0</v>
      </c>
      <c r="G213" s="46">
        <v>0</v>
      </c>
      <c r="H213" s="24">
        <f>'PACC - SNCC.F.053 (3)'!$D213+'PACC - SNCC.F.053 (3)'!$E213+'PACC - SNCC.F.053 (3)'!$F213+'PACC - SNCC.F.053 (3)'!$G213</f>
        <v>0</v>
      </c>
      <c r="I213" s="48">
        <v>980</v>
      </c>
      <c r="J213" s="21">
        <f>+'PACC - SNCC.F.053 (3)'!$H213*'PACC - SNCC.F.053 (3)'!$I213</f>
        <v>0</v>
      </c>
      <c r="K213" s="21"/>
      <c r="L213" s="20"/>
      <c r="M213" s="20"/>
      <c r="N213" s="21"/>
      <c r="O213" s="20"/>
      <c r="T213" s="3" t="s">
        <v>217</v>
      </c>
    </row>
    <row r="214" spans="1:20" s="22" customFormat="1" ht="24.95" customHeight="1">
      <c r="A214" s="20" t="s">
        <v>170</v>
      </c>
      <c r="B214" s="28" t="s">
        <v>543</v>
      </c>
      <c r="C214" s="27" t="s">
        <v>411</v>
      </c>
      <c r="D214" s="46">
        <v>2</v>
      </c>
      <c r="E214" s="46">
        <v>2</v>
      </c>
      <c r="F214" s="46">
        <v>2</v>
      </c>
      <c r="G214" s="46">
        <v>2</v>
      </c>
      <c r="H214" s="24">
        <f>'PACC - SNCC.F.053 (3)'!$D214+'PACC - SNCC.F.053 (3)'!$E214+'PACC - SNCC.F.053 (3)'!$F214+'PACC - SNCC.F.053 (3)'!$G214</f>
        <v>8</v>
      </c>
      <c r="I214" s="48">
        <v>4500</v>
      </c>
      <c r="J214" s="21">
        <f>+'PACC - SNCC.F.053 (3)'!$H214*'PACC - SNCC.F.053 (3)'!$I214</f>
        <v>36000</v>
      </c>
      <c r="K214" s="21"/>
      <c r="L214" s="20"/>
      <c r="M214" s="20"/>
      <c r="N214" s="21"/>
      <c r="O214" s="20"/>
      <c r="T214" s="3" t="s">
        <v>218</v>
      </c>
    </row>
    <row r="215" spans="1:20" s="22" customFormat="1" ht="24.95" customHeight="1">
      <c r="A215" s="20" t="s">
        <v>170</v>
      </c>
      <c r="B215" s="28" t="s">
        <v>544</v>
      </c>
      <c r="C215" s="27" t="s">
        <v>411</v>
      </c>
      <c r="D215" s="46">
        <v>2</v>
      </c>
      <c r="E215" s="46">
        <v>2</v>
      </c>
      <c r="F215" s="46">
        <v>2</v>
      </c>
      <c r="G215" s="46">
        <v>2</v>
      </c>
      <c r="H215" s="24">
        <f>'PACC - SNCC.F.053 (3)'!$D215+'PACC - SNCC.F.053 (3)'!$E215+'PACC - SNCC.F.053 (3)'!$F215+'PACC - SNCC.F.053 (3)'!$G215</f>
        <v>8</v>
      </c>
      <c r="I215" s="48">
        <v>4500</v>
      </c>
      <c r="J215" s="21">
        <f>+'PACC - SNCC.F.053 (3)'!$H215*'PACC - SNCC.F.053 (3)'!$I215</f>
        <v>36000</v>
      </c>
      <c r="K215" s="21"/>
      <c r="L215" s="20"/>
      <c r="M215" s="20"/>
      <c r="N215" s="21"/>
      <c r="O215" s="20"/>
      <c r="T215" s="3" t="s">
        <v>219</v>
      </c>
    </row>
    <row r="216" spans="1:20" s="22" customFormat="1" ht="24.95" customHeight="1">
      <c r="A216" s="20" t="s">
        <v>170</v>
      </c>
      <c r="B216" s="28" t="s">
        <v>545</v>
      </c>
      <c r="C216" s="27" t="s">
        <v>411</v>
      </c>
      <c r="D216" s="46">
        <v>2</v>
      </c>
      <c r="E216" s="46">
        <v>2</v>
      </c>
      <c r="F216" s="46">
        <v>2</v>
      </c>
      <c r="G216" s="46">
        <v>2</v>
      </c>
      <c r="H216" s="24">
        <f>'PACC - SNCC.F.053 (3)'!$D216+'PACC - SNCC.F.053 (3)'!$E216+'PACC - SNCC.F.053 (3)'!$F216+'PACC - SNCC.F.053 (3)'!$G216</f>
        <v>8</v>
      </c>
      <c r="I216" s="48">
        <v>3500</v>
      </c>
      <c r="J216" s="21">
        <f>+'PACC - SNCC.F.053 (3)'!$H216*'PACC - SNCC.F.053 (3)'!$I216</f>
        <v>28000</v>
      </c>
      <c r="K216" s="21"/>
      <c r="L216" s="20"/>
      <c r="M216" s="20"/>
      <c r="N216" s="21"/>
      <c r="O216" s="20"/>
      <c r="T216" s="3" t="s">
        <v>220</v>
      </c>
    </row>
    <row r="217" spans="1:20" s="22" customFormat="1" ht="24.95" customHeight="1">
      <c r="A217" s="20" t="s">
        <v>170</v>
      </c>
      <c r="B217" s="28" t="s">
        <v>546</v>
      </c>
      <c r="C217" s="27" t="s">
        <v>411</v>
      </c>
      <c r="D217" s="46">
        <v>0</v>
      </c>
      <c r="E217" s="46">
        <v>0</v>
      </c>
      <c r="F217" s="46">
        <v>0</v>
      </c>
      <c r="G217" s="46">
        <v>0</v>
      </c>
      <c r="H217" s="24">
        <f>'PACC - SNCC.F.053 (3)'!$D217+'PACC - SNCC.F.053 (3)'!$E217+'PACC - SNCC.F.053 (3)'!$F217+'PACC - SNCC.F.053 (3)'!$G217</f>
        <v>0</v>
      </c>
      <c r="I217" s="48">
        <v>5400</v>
      </c>
      <c r="J217" s="21">
        <f>+'PACC - SNCC.F.053 (3)'!$H217*'PACC - SNCC.F.053 (3)'!$I217</f>
        <v>0</v>
      </c>
      <c r="K217" s="21"/>
      <c r="L217" s="20"/>
      <c r="M217" s="20"/>
      <c r="N217" s="21"/>
      <c r="O217" s="20"/>
      <c r="T217" s="3" t="s">
        <v>221</v>
      </c>
    </row>
    <row r="218" spans="1:20" s="22" customFormat="1" ht="24.95" customHeight="1">
      <c r="A218" s="20" t="s">
        <v>170</v>
      </c>
      <c r="B218" s="28" t="s">
        <v>547</v>
      </c>
      <c r="C218" s="27" t="s">
        <v>411</v>
      </c>
      <c r="D218" s="46">
        <v>0</v>
      </c>
      <c r="E218" s="46">
        <v>0</v>
      </c>
      <c r="F218" s="46">
        <v>0</v>
      </c>
      <c r="G218" s="46">
        <v>0</v>
      </c>
      <c r="H218" s="24">
        <f>'PACC - SNCC.F.053 (3)'!$D218+'PACC - SNCC.F.053 (3)'!$E218+'PACC - SNCC.F.053 (3)'!$F218+'PACC - SNCC.F.053 (3)'!$G218</f>
        <v>0</v>
      </c>
      <c r="I218" s="48">
        <v>1300</v>
      </c>
      <c r="J218" s="21">
        <f>+'PACC - SNCC.F.053 (3)'!$H218*'PACC - SNCC.F.053 (3)'!$I218</f>
        <v>0</v>
      </c>
      <c r="K218" s="21"/>
      <c r="L218" s="20"/>
      <c r="M218" s="20"/>
      <c r="N218" s="21"/>
      <c r="O218" s="20"/>
      <c r="T218" s="3" t="s">
        <v>222</v>
      </c>
    </row>
    <row r="219" spans="1:20" s="22" customFormat="1" ht="24.95" customHeight="1">
      <c r="A219" s="20" t="s">
        <v>170</v>
      </c>
      <c r="B219" s="28" t="s">
        <v>548</v>
      </c>
      <c r="C219" s="27" t="s">
        <v>411</v>
      </c>
      <c r="D219" s="46">
        <v>0</v>
      </c>
      <c r="E219" s="46">
        <v>0</v>
      </c>
      <c r="F219" s="46">
        <v>0</v>
      </c>
      <c r="G219" s="46">
        <v>0</v>
      </c>
      <c r="H219" s="24">
        <f>'PACC - SNCC.F.053 (3)'!$D219+'PACC - SNCC.F.053 (3)'!$E219+'PACC - SNCC.F.053 (3)'!$F219+'PACC - SNCC.F.053 (3)'!$G219</f>
        <v>0</v>
      </c>
      <c r="I219" s="48">
        <v>1500</v>
      </c>
      <c r="J219" s="21">
        <f>+'PACC - SNCC.F.053 (3)'!$H219*'PACC - SNCC.F.053 (3)'!$I219</f>
        <v>0</v>
      </c>
      <c r="K219" s="21"/>
      <c r="L219" s="20"/>
      <c r="M219" s="20"/>
      <c r="N219" s="21"/>
      <c r="O219" s="20"/>
      <c r="T219" s="3" t="s">
        <v>223</v>
      </c>
    </row>
    <row r="220" spans="1:20" s="22" customFormat="1" ht="24.95" customHeight="1">
      <c r="A220" s="20" t="s">
        <v>170</v>
      </c>
      <c r="B220" s="28" t="s">
        <v>488</v>
      </c>
      <c r="C220" s="27" t="s">
        <v>411</v>
      </c>
      <c r="D220" s="46">
        <v>4</v>
      </c>
      <c r="E220" s="46">
        <v>0</v>
      </c>
      <c r="F220" s="46">
        <v>0</v>
      </c>
      <c r="G220" s="46">
        <v>0</v>
      </c>
      <c r="H220" s="24">
        <f>'PACC - SNCC.F.053 (3)'!$D220+'PACC - SNCC.F.053 (3)'!$E220+'PACC - SNCC.F.053 (3)'!$F220+'PACC - SNCC.F.053 (3)'!$G220</f>
        <v>4</v>
      </c>
      <c r="I220" s="48">
        <v>5000</v>
      </c>
      <c r="J220" s="21">
        <f>+'PACC - SNCC.F.053 (3)'!$H220*'PACC - SNCC.F.053 (3)'!$I220</f>
        <v>20000</v>
      </c>
      <c r="K220" s="21"/>
      <c r="L220" s="20"/>
      <c r="M220" s="20"/>
      <c r="N220" s="21"/>
      <c r="O220" s="20"/>
      <c r="T220" s="3" t="s">
        <v>224</v>
      </c>
    </row>
    <row r="221" spans="1:20" s="22" customFormat="1" ht="24.95" customHeight="1">
      <c r="A221" s="20" t="s">
        <v>170</v>
      </c>
      <c r="B221" s="28" t="s">
        <v>489</v>
      </c>
      <c r="C221" s="27" t="s">
        <v>411</v>
      </c>
      <c r="D221" s="46"/>
      <c r="E221" s="46"/>
      <c r="F221" s="46"/>
      <c r="G221" s="46"/>
      <c r="H221" s="24">
        <f>'PACC - SNCC.F.053 (3)'!$D221+'PACC - SNCC.F.053 (3)'!$E221+'PACC - SNCC.F.053 (3)'!$F221+'PACC - SNCC.F.053 (3)'!$G221</f>
        <v>0</v>
      </c>
      <c r="I221" s="48">
        <v>200</v>
      </c>
      <c r="J221" s="21">
        <f>+'PACC - SNCC.F.053 (3)'!$H221*'PACC - SNCC.F.053 (3)'!$I221</f>
        <v>0</v>
      </c>
      <c r="K221" s="21"/>
      <c r="L221" s="20"/>
      <c r="M221" s="20"/>
      <c r="N221" s="21"/>
      <c r="O221" s="20"/>
      <c r="T221" s="3" t="s">
        <v>226</v>
      </c>
    </row>
    <row r="222" spans="1:20" s="22" customFormat="1" ht="24.95" customHeight="1">
      <c r="A222" s="20" t="s">
        <v>170</v>
      </c>
      <c r="B222" s="28" t="s">
        <v>490</v>
      </c>
      <c r="C222" s="27" t="s">
        <v>411</v>
      </c>
      <c r="D222" s="46">
        <v>10</v>
      </c>
      <c r="E222" s="46">
        <v>0</v>
      </c>
      <c r="F222" s="46">
        <v>0</v>
      </c>
      <c r="G222" s="46">
        <v>0</v>
      </c>
      <c r="H222" s="24">
        <f>'PACC - SNCC.F.053 (3)'!$D222+'PACC - SNCC.F.053 (3)'!$E222+'PACC - SNCC.F.053 (3)'!$F222+'PACC - SNCC.F.053 (3)'!$G222</f>
        <v>10</v>
      </c>
      <c r="I222" s="48">
        <v>47000</v>
      </c>
      <c r="J222" s="21">
        <f>+'PACC - SNCC.F.053 (3)'!$H222*'PACC - SNCC.F.053 (3)'!$I222</f>
        <v>470000</v>
      </c>
      <c r="K222" s="21"/>
      <c r="L222" s="20"/>
      <c r="M222" s="20"/>
      <c r="N222" s="21"/>
      <c r="O222" s="20"/>
      <c r="T222" s="3" t="s">
        <v>227</v>
      </c>
    </row>
    <row r="223" spans="1:20" s="22" customFormat="1" ht="24.95" customHeight="1">
      <c r="A223" s="20" t="s">
        <v>170</v>
      </c>
      <c r="B223" s="28" t="s">
        <v>491</v>
      </c>
      <c r="C223" s="27" t="s">
        <v>411</v>
      </c>
      <c r="D223" s="46">
        <v>0</v>
      </c>
      <c r="E223" s="46">
        <v>0</v>
      </c>
      <c r="F223" s="46">
        <v>0</v>
      </c>
      <c r="G223" s="46">
        <v>0</v>
      </c>
      <c r="H223" s="24">
        <f>'PACC - SNCC.F.053 (3)'!$D223+'PACC - SNCC.F.053 (3)'!$E223+'PACC - SNCC.F.053 (3)'!$F223+'PACC - SNCC.F.053 (3)'!$G223</f>
        <v>0</v>
      </c>
      <c r="I223" s="48">
        <v>5000</v>
      </c>
      <c r="J223" s="21">
        <f>+'PACC - SNCC.F.053 (3)'!$H223*'PACC - SNCC.F.053 (3)'!$I223</f>
        <v>0</v>
      </c>
      <c r="K223" s="21"/>
      <c r="L223" s="20"/>
      <c r="M223" s="20"/>
      <c r="N223" s="21"/>
      <c r="O223" s="20"/>
      <c r="T223" s="3" t="s">
        <v>228</v>
      </c>
    </row>
    <row r="224" spans="1:20" s="22" customFormat="1" ht="24.95" customHeight="1">
      <c r="A224" s="20" t="s">
        <v>170</v>
      </c>
      <c r="B224" s="28" t="s">
        <v>492</v>
      </c>
      <c r="C224" s="27" t="s">
        <v>411</v>
      </c>
      <c r="D224" s="46">
        <v>0</v>
      </c>
      <c r="E224" s="46">
        <v>0</v>
      </c>
      <c r="F224" s="46">
        <v>0</v>
      </c>
      <c r="G224" s="46">
        <v>0</v>
      </c>
      <c r="H224" s="24">
        <f>'PACC - SNCC.F.053 (3)'!$D224+'PACC - SNCC.F.053 (3)'!$E224+'PACC - SNCC.F.053 (3)'!$F224+'PACC - SNCC.F.053 (3)'!$G224</f>
        <v>0</v>
      </c>
      <c r="I224" s="48">
        <v>2700</v>
      </c>
      <c r="J224" s="21">
        <f>+'PACC - SNCC.F.053 (3)'!$H224*'PACC - SNCC.F.053 (3)'!$I224</f>
        <v>0</v>
      </c>
      <c r="K224" s="21"/>
      <c r="L224" s="20"/>
      <c r="M224" s="20"/>
      <c r="N224" s="21"/>
      <c r="O224" s="20"/>
      <c r="T224" s="3" t="s">
        <v>229</v>
      </c>
    </row>
    <row r="225" spans="1:20" s="22" customFormat="1" ht="24.95" customHeight="1">
      <c r="A225" s="20" t="s">
        <v>170</v>
      </c>
      <c r="B225" s="28" t="s">
        <v>493</v>
      </c>
      <c r="C225" s="27" t="s">
        <v>411</v>
      </c>
      <c r="D225" s="46">
        <v>0</v>
      </c>
      <c r="E225" s="46">
        <v>0</v>
      </c>
      <c r="F225" s="46">
        <v>0</v>
      </c>
      <c r="G225" s="46">
        <v>0</v>
      </c>
      <c r="H225" s="24">
        <f>'PACC - SNCC.F.053 (3)'!$D225+'PACC - SNCC.F.053 (3)'!$E225+'PACC - SNCC.F.053 (3)'!$F225+'PACC - SNCC.F.053 (3)'!$G225</f>
        <v>0</v>
      </c>
      <c r="I225" s="48">
        <v>500</v>
      </c>
      <c r="J225" s="21">
        <f>+'PACC - SNCC.F.053 (3)'!$H225*'PACC - SNCC.F.053 (3)'!$I225</f>
        <v>0</v>
      </c>
      <c r="K225" s="21"/>
      <c r="L225" s="20"/>
      <c r="M225" s="20"/>
      <c r="N225" s="21"/>
      <c r="O225" s="20"/>
      <c r="T225" s="3" t="s">
        <v>230</v>
      </c>
    </row>
    <row r="226" spans="1:20" s="22" customFormat="1" ht="24.95" customHeight="1">
      <c r="A226" s="20" t="s">
        <v>170</v>
      </c>
      <c r="B226" s="28" t="s">
        <v>494</v>
      </c>
      <c r="C226" s="27" t="s">
        <v>411</v>
      </c>
      <c r="D226" s="46">
        <v>2</v>
      </c>
      <c r="E226" s="46">
        <v>1</v>
      </c>
      <c r="F226" s="46">
        <v>1</v>
      </c>
      <c r="G226" s="46">
        <v>0</v>
      </c>
      <c r="H226" s="24">
        <f>'PACC - SNCC.F.053 (3)'!$D226+'PACC - SNCC.F.053 (3)'!$E226+'PACC - SNCC.F.053 (3)'!$F226+'PACC - SNCC.F.053 (3)'!$G226</f>
        <v>4</v>
      </c>
      <c r="I226" s="48">
        <v>35000</v>
      </c>
      <c r="J226" s="21">
        <f>+'PACC - SNCC.F.053 (3)'!$H226*'PACC - SNCC.F.053 (3)'!$I226</f>
        <v>140000</v>
      </c>
      <c r="K226" s="21"/>
      <c r="L226" s="20"/>
      <c r="M226" s="20"/>
      <c r="N226" s="21"/>
      <c r="O226" s="20"/>
      <c r="T226" s="3" t="s">
        <v>231</v>
      </c>
    </row>
    <row r="227" spans="1:20" s="22" customFormat="1" ht="24.95" customHeight="1">
      <c r="A227" s="20" t="s">
        <v>170</v>
      </c>
      <c r="B227" s="28" t="s">
        <v>495</v>
      </c>
      <c r="C227" s="27" t="s">
        <v>411</v>
      </c>
      <c r="D227" s="46">
        <v>5</v>
      </c>
      <c r="E227" s="46">
        <v>0</v>
      </c>
      <c r="F227" s="46">
        <v>0</v>
      </c>
      <c r="G227" s="46">
        <v>0</v>
      </c>
      <c r="H227" s="24">
        <f>'PACC - SNCC.F.053 (3)'!$D227+'PACC - SNCC.F.053 (3)'!$E227+'PACC - SNCC.F.053 (3)'!$F227+'PACC - SNCC.F.053 (3)'!$G227</f>
        <v>5</v>
      </c>
      <c r="I227" s="48">
        <v>60000</v>
      </c>
      <c r="J227" s="21">
        <f>+'PACC - SNCC.F.053 (3)'!$H227*'PACC - SNCC.F.053 (3)'!$I227</f>
        <v>300000</v>
      </c>
      <c r="K227" s="21"/>
      <c r="L227" s="20"/>
      <c r="M227" s="20"/>
      <c r="N227" s="21"/>
      <c r="O227" s="20"/>
      <c r="T227" s="3" t="s">
        <v>232</v>
      </c>
    </row>
    <row r="228" spans="1:20" s="22" customFormat="1" ht="24.95" customHeight="1">
      <c r="A228" s="20" t="s">
        <v>170</v>
      </c>
      <c r="B228" s="28" t="s">
        <v>496</v>
      </c>
      <c r="C228" s="27" t="s">
        <v>411</v>
      </c>
      <c r="D228" s="46">
        <v>0</v>
      </c>
      <c r="E228" s="46">
        <v>0</v>
      </c>
      <c r="F228" s="46">
        <v>0</v>
      </c>
      <c r="G228" s="46">
        <v>0</v>
      </c>
      <c r="H228" s="24">
        <f>'PACC - SNCC.F.053 (3)'!$D228+'PACC - SNCC.F.053 (3)'!$E228+'PACC - SNCC.F.053 (3)'!$F228+'PACC - SNCC.F.053 (3)'!$G228</f>
        <v>0</v>
      </c>
      <c r="I228" s="48">
        <v>3500</v>
      </c>
      <c r="J228" s="21">
        <f>+H228*I228</f>
        <v>0</v>
      </c>
      <c r="K228" s="21"/>
      <c r="L228" s="20"/>
      <c r="M228" s="20"/>
      <c r="N228" s="21"/>
      <c r="O228" s="51"/>
      <c r="T228" s="3" t="s">
        <v>233</v>
      </c>
    </row>
    <row r="229" spans="1:20" s="22" customFormat="1" ht="24.95" customHeight="1">
      <c r="A229" s="20" t="s">
        <v>170</v>
      </c>
      <c r="B229" s="28" t="s">
        <v>497</v>
      </c>
      <c r="C229" s="27" t="s">
        <v>411</v>
      </c>
      <c r="D229" s="46">
        <v>0</v>
      </c>
      <c r="E229" s="46">
        <v>0</v>
      </c>
      <c r="F229" s="46">
        <v>0</v>
      </c>
      <c r="G229" s="46">
        <v>0</v>
      </c>
      <c r="H229" s="24">
        <f>'PACC - SNCC.F.053 (3)'!$D229+'PACC - SNCC.F.053 (3)'!$E229+'PACC - SNCC.F.053 (3)'!$F229+'PACC - SNCC.F.053 (3)'!$G229</f>
        <v>0</v>
      </c>
      <c r="I229" s="48">
        <v>5000</v>
      </c>
      <c r="J229" s="21">
        <f>+'PACC - SNCC.F.053 (3)'!$H229*'PACC - SNCC.F.053 (3)'!$I229</f>
        <v>0</v>
      </c>
      <c r="K229" s="21"/>
      <c r="L229" s="20"/>
      <c r="M229" s="20"/>
      <c r="N229" s="21"/>
      <c r="O229" s="20"/>
      <c r="T229" s="3" t="s">
        <v>234</v>
      </c>
    </row>
    <row r="230" spans="1:20" s="22" customFormat="1" ht="24.95" customHeight="1">
      <c r="A230" s="20" t="s">
        <v>170</v>
      </c>
      <c r="B230" s="28" t="s">
        <v>549</v>
      </c>
      <c r="C230" s="27" t="s">
        <v>411</v>
      </c>
      <c r="D230" s="46">
        <v>3</v>
      </c>
      <c r="E230" s="46">
        <v>0</v>
      </c>
      <c r="F230" s="46">
        <v>3</v>
      </c>
      <c r="G230" s="46">
        <v>0</v>
      </c>
      <c r="H230" s="24">
        <f>'PACC - SNCC.F.053 (3)'!$D230+'PACC - SNCC.F.053 (3)'!$E230+'PACC - SNCC.F.053 (3)'!$F230+'PACC - SNCC.F.053 (3)'!$G230</f>
        <v>6</v>
      </c>
      <c r="I230" s="48">
        <v>36308.769999999997</v>
      </c>
      <c r="J230" s="21">
        <f>+'PACC - SNCC.F.053 (3)'!$H230*'PACC - SNCC.F.053 (3)'!$I230</f>
        <v>217852.62</v>
      </c>
      <c r="K230" s="21"/>
      <c r="L230" s="35"/>
      <c r="M230" s="20"/>
      <c r="N230" s="21"/>
      <c r="O230" s="20"/>
      <c r="T230" s="3"/>
    </row>
    <row r="231" spans="1:20" s="22" customFormat="1" ht="24.95" customHeight="1">
      <c r="A231" s="20" t="s">
        <v>170</v>
      </c>
      <c r="B231" s="28" t="s">
        <v>550</v>
      </c>
      <c r="C231" s="27" t="s">
        <v>411</v>
      </c>
      <c r="D231" s="46">
        <v>10</v>
      </c>
      <c r="E231" s="46">
        <v>10</v>
      </c>
      <c r="F231" s="46">
        <v>10</v>
      </c>
      <c r="G231" s="46">
        <v>10</v>
      </c>
      <c r="H231" s="24">
        <f>'PACC - SNCC.F.053 (3)'!$D231+'PACC - SNCC.F.053 (3)'!$E231+'PACC - SNCC.F.053 (3)'!$F231+'PACC - SNCC.F.053 (3)'!$G231</f>
        <v>40</v>
      </c>
      <c r="I231" s="48">
        <v>10750</v>
      </c>
      <c r="J231" s="21">
        <f>+'PACC - SNCC.F.053 (3)'!$H231*'PACC - SNCC.F.053 (3)'!$I231</f>
        <v>430000</v>
      </c>
      <c r="K231" s="21"/>
      <c r="L231" s="35"/>
      <c r="M231" s="20"/>
      <c r="N231" s="21"/>
      <c r="O231" s="20"/>
      <c r="T231" s="3"/>
    </row>
    <row r="232" spans="1:20" s="22" customFormat="1" ht="24.95" customHeight="1">
      <c r="A232" s="20" t="s">
        <v>170</v>
      </c>
      <c r="B232" s="28" t="s">
        <v>551</v>
      </c>
      <c r="C232" s="27" t="s">
        <v>411</v>
      </c>
      <c r="D232" s="46">
        <v>5</v>
      </c>
      <c r="E232" s="46">
        <v>5</v>
      </c>
      <c r="F232" s="46">
        <v>5</v>
      </c>
      <c r="G232" s="46">
        <v>5</v>
      </c>
      <c r="H232" s="24">
        <f>'PACC - SNCC.F.053 (3)'!$D232+'PACC - SNCC.F.053 (3)'!$E232+'PACC - SNCC.F.053 (3)'!$F232+'PACC - SNCC.F.053 (3)'!$G232</f>
        <v>20</v>
      </c>
      <c r="I232" s="48">
        <v>6254</v>
      </c>
      <c r="J232" s="21">
        <f>+'PACC - SNCC.F.053 (3)'!$H232*'PACC - SNCC.F.053 (3)'!$I232</f>
        <v>125080</v>
      </c>
      <c r="K232" s="21"/>
      <c r="L232" s="35"/>
      <c r="M232" s="20"/>
      <c r="N232" s="21"/>
      <c r="O232" s="20"/>
      <c r="T232" s="3"/>
    </row>
    <row r="233" spans="1:20" s="22" customFormat="1" ht="24.95" customHeight="1">
      <c r="A233" s="20" t="s">
        <v>170</v>
      </c>
      <c r="B233" s="28" t="s">
        <v>552</v>
      </c>
      <c r="C233" s="27" t="s">
        <v>411</v>
      </c>
      <c r="D233" s="46">
        <v>0</v>
      </c>
      <c r="E233" s="46">
        <v>0</v>
      </c>
      <c r="F233" s="46">
        <v>0</v>
      </c>
      <c r="G233" s="46">
        <v>0</v>
      </c>
      <c r="H233" s="24">
        <f>'PACC - SNCC.F.053 (3)'!$D233+'PACC - SNCC.F.053 (3)'!$E233+'PACC - SNCC.F.053 (3)'!$F233+'PACC - SNCC.F.053 (3)'!$G233</f>
        <v>0</v>
      </c>
      <c r="I233" s="48">
        <v>2200</v>
      </c>
      <c r="J233" s="21">
        <f>+'PACC - SNCC.F.053 (3)'!$H233*'PACC - SNCC.F.053 (3)'!$I233</f>
        <v>0</v>
      </c>
      <c r="K233" s="21"/>
      <c r="L233" s="35"/>
      <c r="M233" s="20"/>
      <c r="N233" s="21"/>
      <c r="O233" s="20"/>
      <c r="T233" s="3"/>
    </row>
    <row r="234" spans="1:20" s="22" customFormat="1" ht="24.95" customHeight="1">
      <c r="A234" s="20" t="s">
        <v>170</v>
      </c>
      <c r="B234" s="28" t="s">
        <v>553</v>
      </c>
      <c r="C234" s="27" t="s">
        <v>411</v>
      </c>
      <c r="D234" s="46">
        <v>0</v>
      </c>
      <c r="E234" s="46">
        <v>0</v>
      </c>
      <c r="F234" s="46">
        <v>0</v>
      </c>
      <c r="G234" s="46">
        <v>0</v>
      </c>
      <c r="H234" s="24">
        <f>'PACC - SNCC.F.053 (3)'!$D234+'PACC - SNCC.F.053 (3)'!$E234+'PACC - SNCC.F.053 (3)'!$F234+'PACC - SNCC.F.053 (3)'!$G234</f>
        <v>0</v>
      </c>
      <c r="I234" s="48">
        <v>480.26</v>
      </c>
      <c r="J234" s="21">
        <f>+'PACC - SNCC.F.053 (3)'!$H234*'PACC - SNCC.F.053 (3)'!$I234</f>
        <v>0</v>
      </c>
      <c r="K234" s="21"/>
      <c r="L234" s="35"/>
      <c r="M234" s="20"/>
      <c r="N234" s="21"/>
      <c r="O234" s="20"/>
      <c r="T234" s="3"/>
    </row>
    <row r="235" spans="1:20" s="22" customFormat="1" ht="24.95" customHeight="1">
      <c r="A235" s="20" t="s">
        <v>170</v>
      </c>
      <c r="B235" s="28" t="s">
        <v>554</v>
      </c>
      <c r="C235" s="27" t="s">
        <v>411</v>
      </c>
      <c r="D235" s="46">
        <v>0</v>
      </c>
      <c r="E235" s="46">
        <v>0</v>
      </c>
      <c r="F235" s="46">
        <v>0</v>
      </c>
      <c r="G235" s="46">
        <v>0</v>
      </c>
      <c r="H235" s="24">
        <f>'PACC - SNCC.F.053 (3)'!$D235+'PACC - SNCC.F.053 (3)'!$E235+'PACC - SNCC.F.053 (3)'!$F235+'PACC - SNCC.F.053 (3)'!$G235</f>
        <v>0</v>
      </c>
      <c r="I235" s="48">
        <v>182</v>
      </c>
      <c r="J235" s="21">
        <f>+'PACC - SNCC.F.053 (3)'!$H235*'PACC - SNCC.F.053 (3)'!$I235</f>
        <v>0</v>
      </c>
      <c r="K235" s="21"/>
      <c r="L235" s="35"/>
      <c r="M235" s="20"/>
      <c r="N235" s="21"/>
      <c r="O235" s="20"/>
      <c r="T235" s="3"/>
    </row>
    <row r="236" spans="1:20" s="22" customFormat="1" ht="24.95" customHeight="1">
      <c r="A236" s="20" t="s">
        <v>170</v>
      </c>
      <c r="B236" s="28" t="s">
        <v>555</v>
      </c>
      <c r="C236" s="27" t="s">
        <v>411</v>
      </c>
      <c r="D236" s="46">
        <v>0</v>
      </c>
      <c r="E236" s="46">
        <v>0</v>
      </c>
      <c r="F236" s="46">
        <v>0</v>
      </c>
      <c r="G236" s="46">
        <v>0</v>
      </c>
      <c r="H236" s="53">
        <f>'PACC - SNCC.F.053 (3)'!$D236+'PACC - SNCC.F.053 (3)'!$E236+'PACC - SNCC.F.053 (3)'!$F236+'PACC - SNCC.F.053 (3)'!$G236</f>
        <v>0</v>
      </c>
      <c r="I236" s="48">
        <v>70</v>
      </c>
      <c r="J236" s="21">
        <f>+'PACC - SNCC.F.053 (3)'!$H236*'PACC - SNCC.F.053 (3)'!$I236</f>
        <v>0</v>
      </c>
      <c r="K236" s="21"/>
      <c r="L236" s="41"/>
      <c r="M236" s="20"/>
      <c r="N236" s="41"/>
      <c r="O236" s="41"/>
      <c r="T236" s="3" t="s">
        <v>235</v>
      </c>
    </row>
    <row r="237" spans="1:20" s="22" customFormat="1" ht="24.95" customHeight="1">
      <c r="A237" s="20" t="s">
        <v>170</v>
      </c>
      <c r="B237" s="28" t="s">
        <v>556</v>
      </c>
      <c r="C237" s="27" t="s">
        <v>411</v>
      </c>
      <c r="D237" s="46">
        <v>3</v>
      </c>
      <c r="E237" s="46">
        <v>3</v>
      </c>
      <c r="F237" s="46">
        <v>3</v>
      </c>
      <c r="G237" s="46">
        <v>3</v>
      </c>
      <c r="H237" s="24">
        <f>'PACC - SNCC.F.053 (3)'!$D237+'PACC - SNCC.F.053 (3)'!$E237+'PACC - SNCC.F.053 (3)'!$F237+'PACC - SNCC.F.053 (3)'!$G237</f>
        <v>12</v>
      </c>
      <c r="I237" s="48">
        <v>1725.4</v>
      </c>
      <c r="J237" s="21">
        <f>+'PACC - SNCC.F.053 (3)'!$H237*'PACC - SNCC.F.053 (3)'!$I237</f>
        <v>20704.800000000003</v>
      </c>
      <c r="K237" s="21"/>
      <c r="L237" s="20"/>
      <c r="M237" s="20"/>
      <c r="N237" s="21"/>
      <c r="O237" s="20"/>
    </row>
    <row r="238" spans="1:20" s="22" customFormat="1" ht="24.95" customHeight="1">
      <c r="A238" s="20" t="s">
        <v>170</v>
      </c>
      <c r="B238" s="28" t="s">
        <v>557</v>
      </c>
      <c r="C238" s="27" t="s">
        <v>411</v>
      </c>
      <c r="D238" s="46">
        <v>3</v>
      </c>
      <c r="E238" s="46">
        <v>3</v>
      </c>
      <c r="F238" s="46">
        <v>3</v>
      </c>
      <c r="G238" s="46">
        <v>3</v>
      </c>
      <c r="H238" s="24">
        <f>'PACC - SNCC.F.053 (3)'!$D238+'PACC - SNCC.F.053 (3)'!$E238+'PACC - SNCC.F.053 (3)'!$F238+'PACC - SNCC.F.053 (3)'!$G238</f>
        <v>12</v>
      </c>
      <c r="I238" s="48">
        <v>1065.28</v>
      </c>
      <c r="J238" s="21">
        <f>+'PACC - SNCC.F.053 (3)'!$H238*'PACC - SNCC.F.053 (3)'!$I238</f>
        <v>12783.36</v>
      </c>
      <c r="K238" s="21">
        <v>3323920.78</v>
      </c>
      <c r="L238" s="20" t="s">
        <v>19</v>
      </c>
      <c r="M238" s="20" t="s">
        <v>326</v>
      </c>
      <c r="N238" s="41"/>
      <c r="O238" s="41"/>
      <c r="T238" s="3" t="s">
        <v>225</v>
      </c>
    </row>
    <row r="239" spans="1:20" s="22" customFormat="1" ht="24.95" customHeight="1">
      <c r="A239" s="20"/>
      <c r="B239" s="28"/>
      <c r="C239" s="36"/>
      <c r="D239" s="20"/>
      <c r="E239" s="20"/>
      <c r="F239" s="20"/>
      <c r="G239" s="20"/>
      <c r="H239" s="24">
        <f>'PACC - SNCC.F.053 (3)'!$D239+'PACC - SNCC.F.053 (3)'!$E239+'PACC - SNCC.F.053 (3)'!$F239+'PACC - SNCC.F.053 (3)'!$G239</f>
        <v>0</v>
      </c>
      <c r="I239" s="21"/>
      <c r="J239" s="21">
        <f>+'PACC - SNCC.F.053 (3)'!$H239*'PACC - SNCC.F.053 (3)'!$I239</f>
        <v>0</v>
      </c>
      <c r="K239" s="21"/>
      <c r="L239" s="35"/>
      <c r="M239" s="20"/>
      <c r="N239" s="21"/>
      <c r="O239" s="20"/>
      <c r="T239" s="3"/>
    </row>
    <row r="240" spans="1:20" s="22" customFormat="1" ht="24.95" customHeight="1">
      <c r="A240" s="54" t="s">
        <v>263</v>
      </c>
      <c r="B240" s="28" t="s">
        <v>559</v>
      </c>
      <c r="C240" s="27" t="s">
        <v>561</v>
      </c>
      <c r="D240" s="46"/>
      <c r="E240" s="46"/>
      <c r="F240" s="46">
        <v>650000</v>
      </c>
      <c r="G240" s="46"/>
      <c r="H240" s="46">
        <f>'PACC - SNCC.F.053 (3)'!$D240+'PACC - SNCC.F.053 (3)'!$E240+'PACC - SNCC.F.053 (3)'!$F240+'PACC - SNCC.F.053 (3)'!$G240</f>
        <v>650000</v>
      </c>
      <c r="I240" s="48">
        <v>1</v>
      </c>
      <c r="J240" s="21">
        <f>+'PACC - SNCC.F.053 (3)'!$H240*'PACC - SNCC.F.053 (3)'!$I240</f>
        <v>650000</v>
      </c>
      <c r="K240" s="41"/>
      <c r="L240" s="41"/>
      <c r="M240" s="41"/>
      <c r="N240" s="41"/>
      <c r="O240" s="41"/>
      <c r="T240" s="3"/>
    </row>
    <row r="241" spans="1:20" s="22" customFormat="1" ht="24.95" customHeight="1">
      <c r="A241" s="55" t="s">
        <v>263</v>
      </c>
      <c r="B241" s="28" t="s">
        <v>560</v>
      </c>
      <c r="C241" s="27" t="s">
        <v>561</v>
      </c>
      <c r="D241" s="46">
        <v>237600</v>
      </c>
      <c r="E241" s="46"/>
      <c r="F241" s="46"/>
      <c r="G241" s="46"/>
      <c r="H241" s="46">
        <f>'PACC - SNCC.F.053 (3)'!$D241+'PACC - SNCC.F.053 (3)'!$E241+'PACC - SNCC.F.053 (3)'!$F241+'PACC - SNCC.F.053 (3)'!$G241</f>
        <v>237600</v>
      </c>
      <c r="I241" s="48">
        <v>1</v>
      </c>
      <c r="J241" s="21">
        <f>+'PACC - SNCC.F.053 (3)'!$H241*'PACC - SNCC.F.053 (3)'!$I241</f>
        <v>237600</v>
      </c>
      <c r="K241" s="21">
        <v>887600</v>
      </c>
      <c r="L241" s="20" t="s">
        <v>19</v>
      </c>
      <c r="M241" s="20" t="s">
        <v>326</v>
      </c>
      <c r="N241" s="41"/>
      <c r="O241" s="41"/>
    </row>
    <row r="242" spans="1:20" s="22" customFormat="1" ht="24.95" customHeight="1">
      <c r="A242" s="20"/>
      <c r="B242" s="20"/>
      <c r="C242" s="36"/>
      <c r="D242" s="24"/>
      <c r="E242" s="24"/>
      <c r="F242" s="24"/>
      <c r="G242" s="24"/>
      <c r="H242" s="24">
        <f>'PACC - SNCC.F.053 (3)'!$D242+'PACC - SNCC.F.053 (3)'!$E242+'PACC - SNCC.F.053 (3)'!$F242+'PACC - SNCC.F.053 (3)'!$G242</f>
        <v>0</v>
      </c>
      <c r="I242" s="21"/>
      <c r="J242" s="21">
        <f>+'PACC - SNCC.F.053 (3)'!$H242*'PACC - SNCC.F.053 (3)'!$I242</f>
        <v>0</v>
      </c>
      <c r="K242" s="21"/>
      <c r="L242" s="35"/>
      <c r="M242" s="20"/>
      <c r="N242" s="21"/>
      <c r="O242" s="20"/>
    </row>
    <row r="243" spans="1:20" s="22" customFormat="1" ht="24.95" customHeight="1">
      <c r="A243" s="20" t="s">
        <v>141</v>
      </c>
      <c r="B243" s="25" t="s">
        <v>562</v>
      </c>
      <c r="C243" s="27" t="s">
        <v>561</v>
      </c>
      <c r="D243" s="24">
        <v>100000</v>
      </c>
      <c r="E243" s="24">
        <v>150000</v>
      </c>
      <c r="F243" s="24">
        <v>150000</v>
      </c>
      <c r="G243" s="24">
        <v>100000</v>
      </c>
      <c r="H243" s="24">
        <f>'PACC - SNCC.F.053 (3)'!$D243+'PACC - SNCC.F.053 (3)'!$E243+'PACC - SNCC.F.053 (3)'!$F243+'PACC - SNCC.F.053 (3)'!$G243</f>
        <v>500000</v>
      </c>
      <c r="I243" s="21">
        <v>1</v>
      </c>
      <c r="J243" s="21">
        <f>+'PACC - SNCC.F.053 (3)'!$H243*'PACC - SNCC.F.053 (3)'!$I243</f>
        <v>500000</v>
      </c>
      <c r="K243" s="21">
        <f>Tabla13[[#This Row],[COSTO TOTAL UNITARIO ESTIMADO]]</f>
        <v>500000</v>
      </c>
      <c r="L243" s="35" t="s">
        <v>16</v>
      </c>
      <c r="M243" s="20" t="s">
        <v>326</v>
      </c>
      <c r="N243" s="21"/>
      <c r="O243" s="20"/>
    </row>
    <row r="244" spans="1:20" s="22" customFormat="1" ht="24.95" customHeight="1">
      <c r="A244" s="20"/>
      <c r="B244" s="20"/>
      <c r="C244" s="36"/>
      <c r="D244" s="24"/>
      <c r="E244" s="24"/>
      <c r="F244" s="24"/>
      <c r="G244" s="24"/>
      <c r="H244" s="24"/>
      <c r="I244" s="21"/>
      <c r="J244" s="21"/>
      <c r="K244" s="21"/>
      <c r="L244" s="35"/>
      <c r="M244" s="20"/>
      <c r="N244" s="21"/>
      <c r="O244" s="20"/>
    </row>
    <row r="245" spans="1:20" ht="24.95" customHeight="1">
      <c r="A245" s="54" t="s">
        <v>302</v>
      </c>
      <c r="B245" s="30" t="s">
        <v>563</v>
      </c>
      <c r="C245" s="27" t="s">
        <v>561</v>
      </c>
      <c r="D245" s="56">
        <v>150000</v>
      </c>
      <c r="E245" s="56">
        <v>308000</v>
      </c>
      <c r="F245" s="56">
        <v>320000</v>
      </c>
      <c r="G245" s="56">
        <v>250000</v>
      </c>
      <c r="H245" s="57">
        <f>'PACC - SNCC.F.053 (3)'!$D245+'PACC - SNCC.F.053 (3)'!$E245+'PACC - SNCC.F.053 (3)'!$F245+'PACC - SNCC.F.053 (3)'!$G245</f>
        <v>1028000</v>
      </c>
      <c r="I245" s="58">
        <v>1</v>
      </c>
      <c r="J245" s="21">
        <f>+'PACC - SNCC.F.053 (3)'!$H245*'PACC - SNCC.F.053 (3)'!$I245</f>
        <v>1028000</v>
      </c>
      <c r="K245" s="58">
        <f>Tabla13[[#This Row],[COSTO TOTAL UNITARIO ESTIMADO]]</f>
        <v>1028000</v>
      </c>
      <c r="L245" s="20" t="s">
        <v>17</v>
      </c>
      <c r="M245" s="20" t="s">
        <v>326</v>
      </c>
      <c r="N245" s="58"/>
      <c r="O245" s="56"/>
      <c r="T245" s="3" t="s">
        <v>236</v>
      </c>
    </row>
    <row r="246" spans="1:20" s="59" customFormat="1" ht="24.95" customHeight="1">
      <c r="A246" s="54" t="s">
        <v>302</v>
      </c>
      <c r="B246" s="30" t="s">
        <v>564</v>
      </c>
      <c r="C246" s="61" t="s">
        <v>565</v>
      </c>
      <c r="D246" s="60">
        <v>60000</v>
      </c>
      <c r="E246" s="60">
        <v>100000</v>
      </c>
      <c r="F246" s="60">
        <f>F245*0.3</f>
        <v>96000</v>
      </c>
      <c r="G246" s="60">
        <v>80000</v>
      </c>
      <c r="H246" s="62">
        <f>'PACC - SNCC.F.053 (3)'!$D246+'PACC - SNCC.F.053 (3)'!$E246+'PACC - SNCC.F.053 (3)'!$F246+'PACC - SNCC.F.053 (3)'!$G246</f>
        <v>336000</v>
      </c>
      <c r="I246" s="63">
        <v>1</v>
      </c>
      <c r="J246" s="21">
        <f>+'PACC - SNCC.F.053 (3)'!$H246*'PACC - SNCC.F.053 (3)'!$I246</f>
        <v>336000</v>
      </c>
      <c r="K246" s="63">
        <f>Tabla13[[#This Row],[COSTO TOTAL UNITARIO ESTIMADO]]</f>
        <v>336000</v>
      </c>
      <c r="L246" s="20" t="s">
        <v>17</v>
      </c>
      <c r="M246" s="60"/>
      <c r="N246" s="63"/>
      <c r="O246" s="60"/>
      <c r="T246" s="3"/>
    </row>
    <row r="247" spans="1:20" s="65" customFormat="1" ht="24.95" customHeight="1">
      <c r="A247" s="20"/>
      <c r="B247" s="20"/>
      <c r="C247" s="36"/>
      <c r="D247" s="20"/>
      <c r="E247" s="20"/>
      <c r="F247" s="20"/>
      <c r="G247" s="20"/>
      <c r="H247" s="24">
        <f>'PACC - SNCC.F.053 (3)'!$D247+'PACC - SNCC.F.053 (3)'!$E247+'PACC - SNCC.F.053 (3)'!$F247+'PACC - SNCC.F.053 (3)'!$G247</f>
        <v>0</v>
      </c>
      <c r="I247" s="21"/>
      <c r="J247" s="21">
        <f>+'PACC - SNCC.F.053 (3)'!$H247*'PACC - SNCC.F.053 (3)'!$I247</f>
        <v>0</v>
      </c>
      <c r="K247" s="63"/>
      <c r="L247" s="35"/>
      <c r="M247" s="20"/>
      <c r="N247" s="21"/>
      <c r="O247" s="20"/>
      <c r="T247" s="3"/>
    </row>
    <row r="248" spans="1:20" s="65" customFormat="1" ht="47.25">
      <c r="A248" s="69" t="s">
        <v>237</v>
      </c>
      <c r="B248" s="20" t="s">
        <v>576</v>
      </c>
      <c r="C248" s="36" t="s">
        <v>575</v>
      </c>
      <c r="D248" s="20">
        <v>1</v>
      </c>
      <c r="E248" s="20"/>
      <c r="F248" s="20"/>
      <c r="G248" s="20"/>
      <c r="H248" s="24">
        <f>'PACC - SNCC.F.053 (3)'!$D248+'PACC - SNCC.F.053 (3)'!$E248+'PACC - SNCC.F.053 (3)'!$F248+'PACC - SNCC.F.053 (3)'!$G248</f>
        <v>1</v>
      </c>
      <c r="I248" s="21"/>
      <c r="J248" s="21">
        <v>204256.57</v>
      </c>
      <c r="K248" s="63">
        <f>Tabla13[[#This Row],[COSTO TOTAL UNITARIO ESTIMADO]]</f>
        <v>204256.57</v>
      </c>
      <c r="L248" s="35" t="s">
        <v>16</v>
      </c>
      <c r="M248" s="20" t="s">
        <v>326</v>
      </c>
      <c r="N248" s="21"/>
      <c r="O248" s="20"/>
      <c r="T248" s="3"/>
    </row>
    <row r="249" spans="1:20" s="65" customFormat="1" ht="24.95" customHeight="1">
      <c r="A249" s="54" t="s">
        <v>174</v>
      </c>
      <c r="B249" s="20" t="s">
        <v>572</v>
      </c>
      <c r="C249" s="36"/>
      <c r="D249" s="20"/>
      <c r="E249" s="20"/>
      <c r="F249" s="20"/>
      <c r="G249" s="20"/>
      <c r="H249" s="24">
        <f>'PACC - SNCC.F.053 (3)'!$D249+'PACC - SNCC.F.053 (3)'!$E249+'PACC - SNCC.F.053 (3)'!$F249+'PACC - SNCC.F.053 (3)'!$G249</f>
        <v>0</v>
      </c>
      <c r="I249" s="21"/>
      <c r="J249" s="21">
        <v>30000</v>
      </c>
      <c r="K249" s="63">
        <f>Tabla13[[#This Row],[COSTO TOTAL UNITARIO ESTIMADO]]</f>
        <v>30000</v>
      </c>
      <c r="L249" s="35" t="s">
        <v>16</v>
      </c>
      <c r="M249" s="20" t="s">
        <v>326</v>
      </c>
      <c r="N249" s="21"/>
      <c r="O249" s="20"/>
      <c r="T249" s="3"/>
    </row>
    <row r="250" spans="1:20" s="68" customFormat="1" ht="24.95" customHeight="1">
      <c r="A250" s="71" t="s">
        <v>172</v>
      </c>
      <c r="B250" s="20" t="s">
        <v>573</v>
      </c>
      <c r="C250" s="74" t="s">
        <v>574</v>
      </c>
      <c r="D250" s="71">
        <v>1</v>
      </c>
      <c r="E250" s="71"/>
      <c r="F250" s="71"/>
      <c r="G250" s="71"/>
      <c r="H250" s="75">
        <f>'PACC - SNCC.F.053 (3)'!$D250+'PACC - SNCC.F.053 (3)'!$E250+'PACC - SNCC.F.053 (3)'!$F250+'PACC - SNCC.F.053 (3)'!$G250</f>
        <v>1</v>
      </c>
      <c r="I250" s="73"/>
      <c r="J250" s="21">
        <v>145000</v>
      </c>
      <c r="K250" s="63">
        <f>Tabla13[[#This Row],[COSTO TOTAL UNITARIO ESTIMADO]]</f>
        <v>145000</v>
      </c>
      <c r="L250" s="35" t="s">
        <v>17</v>
      </c>
      <c r="M250" s="20" t="s">
        <v>326</v>
      </c>
      <c r="N250" s="73"/>
      <c r="O250" s="71"/>
      <c r="T250" s="3"/>
    </row>
    <row r="251" spans="1:20" s="68" customFormat="1" ht="24.95" customHeight="1">
      <c r="A251" s="71"/>
      <c r="B251" s="71"/>
      <c r="C251" s="74"/>
      <c r="D251" s="71"/>
      <c r="E251" s="71"/>
      <c r="F251" s="71"/>
      <c r="G251" s="71"/>
      <c r="H251" s="75"/>
      <c r="I251" s="73"/>
      <c r="J251" s="21"/>
      <c r="K251" s="63"/>
      <c r="L251" s="72"/>
      <c r="M251" s="71"/>
      <c r="N251" s="73"/>
      <c r="O251" s="71"/>
      <c r="T251" s="3"/>
    </row>
    <row r="252" spans="1:20" ht="24.95" customHeight="1">
      <c r="A252" s="20"/>
      <c r="B252" s="20"/>
      <c r="C252" s="20"/>
      <c r="D252" s="20"/>
      <c r="E252" s="20"/>
      <c r="F252" s="20"/>
      <c r="G252" s="20"/>
      <c r="H252" s="35"/>
      <c r="I252" s="21"/>
      <c r="J252" s="21">
        <f>SUM(J10:J251)</f>
        <v>9601912.9499999993</v>
      </c>
      <c r="K252" s="21">
        <f>SUBTOTAL(109,[COSTO TOTAL POR CÓDIGO DE CATÁLOGO DE BIENES Y SERVICIOS (CBS)])</f>
        <v>9601912.9499999993</v>
      </c>
      <c r="L252" s="20"/>
      <c r="M252" s="20"/>
      <c r="N252" s="21"/>
      <c r="O252" s="49"/>
      <c r="T252" s="3" t="s">
        <v>237</v>
      </c>
    </row>
    <row r="253" spans="1:20">
      <c r="O253" s="1"/>
      <c r="T253" s="3" t="s">
        <v>238</v>
      </c>
    </row>
    <row r="254" spans="1:20">
      <c r="O254" s="1"/>
      <c r="T254" s="3" t="s">
        <v>239</v>
      </c>
    </row>
    <row r="255" spans="1:20">
      <c r="I255" s="18" t="s">
        <v>503</v>
      </c>
      <c r="O255" s="1"/>
      <c r="T255" s="3" t="s">
        <v>240</v>
      </c>
    </row>
    <row r="256" spans="1:20">
      <c r="O256" s="1"/>
      <c r="T256" s="3" t="s">
        <v>241</v>
      </c>
    </row>
    <row r="257" spans="15:20">
      <c r="O257" s="1"/>
      <c r="T257" s="3" t="s">
        <v>242</v>
      </c>
    </row>
    <row r="258" spans="15:20">
      <c r="O258" s="1"/>
      <c r="T258" s="3" t="s">
        <v>243</v>
      </c>
    </row>
    <row r="259" spans="15:20">
      <c r="O259" s="1"/>
      <c r="T259" s="3" t="s">
        <v>244</v>
      </c>
    </row>
    <row r="260" spans="15:20">
      <c r="O260" s="1"/>
      <c r="T260" s="3" t="s">
        <v>245</v>
      </c>
    </row>
    <row r="261" spans="15:20">
      <c r="O261" s="1"/>
      <c r="T261" s="3" t="s">
        <v>246</v>
      </c>
    </row>
    <row r="262" spans="15:20">
      <c r="O262" s="1"/>
      <c r="T262" s="3" t="s">
        <v>247</v>
      </c>
    </row>
    <row r="263" spans="15:20">
      <c r="O263" s="1"/>
      <c r="T263" s="3" t="s">
        <v>248</v>
      </c>
    </row>
    <row r="264" spans="15:20">
      <c r="O264" s="1"/>
      <c r="T264" s="3" t="s">
        <v>249</v>
      </c>
    </row>
    <row r="265" spans="15:20">
      <c r="O265" s="1"/>
      <c r="T265" s="3" t="s">
        <v>250</v>
      </c>
    </row>
    <row r="266" spans="15:20">
      <c r="O266" s="1"/>
      <c r="T266" s="3" t="s">
        <v>251</v>
      </c>
    </row>
    <row r="267" spans="15:20">
      <c r="O267" s="1"/>
      <c r="T267" s="3" t="s">
        <v>252</v>
      </c>
    </row>
    <row r="268" spans="15:20">
      <c r="O268" s="1"/>
      <c r="T268" s="3" t="s">
        <v>253</v>
      </c>
    </row>
    <row r="269" spans="15:20">
      <c r="O269" s="1"/>
      <c r="T269" s="3" t="s">
        <v>254</v>
      </c>
    </row>
    <row r="270" spans="15:20">
      <c r="O270" s="1"/>
      <c r="T270" s="3" t="s">
        <v>255</v>
      </c>
    </row>
    <row r="271" spans="15:20">
      <c r="O271" s="1"/>
      <c r="T271" s="3" t="s">
        <v>256</v>
      </c>
    </row>
    <row r="272" spans="15:20">
      <c r="O272" s="1"/>
      <c r="T272" s="3" t="s">
        <v>257</v>
      </c>
    </row>
    <row r="273" spans="15:20">
      <c r="O273" s="1"/>
      <c r="T273" s="3" t="s">
        <v>258</v>
      </c>
    </row>
    <row r="274" spans="15:20">
      <c r="O274" s="1"/>
      <c r="T274" s="3" t="s">
        <v>259</v>
      </c>
    </row>
    <row r="275" spans="15:20">
      <c r="O275" s="1"/>
      <c r="T275" s="3" t="s">
        <v>260</v>
      </c>
    </row>
    <row r="276" spans="15:20">
      <c r="O276" s="1"/>
      <c r="T276" s="3" t="s">
        <v>261</v>
      </c>
    </row>
    <row r="277" spans="15:20">
      <c r="O277" s="1"/>
      <c r="T277" s="3" t="s">
        <v>262</v>
      </c>
    </row>
    <row r="278" spans="15:20">
      <c r="O278" s="1"/>
      <c r="T278" s="3" t="s">
        <v>263</v>
      </c>
    </row>
    <row r="279" spans="15:20">
      <c r="O279" s="1"/>
      <c r="T279" s="3" t="s">
        <v>264</v>
      </c>
    </row>
    <row r="280" spans="15:20">
      <c r="O280" s="1"/>
      <c r="T280" s="3" t="s">
        <v>265</v>
      </c>
    </row>
    <row r="281" spans="15:20">
      <c r="O281" s="1"/>
      <c r="T281" s="3" t="s">
        <v>266</v>
      </c>
    </row>
    <row r="282" spans="15:20">
      <c r="O282" s="1"/>
      <c r="T282" s="3" t="s">
        <v>267</v>
      </c>
    </row>
    <row r="283" spans="15:20">
      <c r="O283" s="1"/>
      <c r="T283" s="3" t="s">
        <v>268</v>
      </c>
    </row>
    <row r="284" spans="15:20">
      <c r="O284" s="1"/>
      <c r="T284" s="3" t="s">
        <v>269</v>
      </c>
    </row>
    <row r="285" spans="15:20">
      <c r="O285" s="1"/>
      <c r="T285" s="3" t="s">
        <v>270</v>
      </c>
    </row>
    <row r="286" spans="15:20">
      <c r="O286" s="1"/>
      <c r="T286" s="3" t="s">
        <v>271</v>
      </c>
    </row>
    <row r="287" spans="15:20">
      <c r="O287" s="1"/>
      <c r="T287" s="3" t="s">
        <v>272</v>
      </c>
    </row>
    <row r="288" spans="15:20">
      <c r="O288" s="1"/>
      <c r="T288" s="3" t="s">
        <v>273</v>
      </c>
    </row>
    <row r="289" spans="15:20">
      <c r="O289" s="1"/>
      <c r="T289" s="3" t="s">
        <v>274</v>
      </c>
    </row>
    <row r="290" spans="15:20">
      <c r="O290" s="1"/>
      <c r="T290" s="3" t="s">
        <v>275</v>
      </c>
    </row>
    <row r="291" spans="15:20">
      <c r="O291" s="1"/>
      <c r="T291" s="3" t="s">
        <v>276</v>
      </c>
    </row>
    <row r="292" spans="15:20">
      <c r="O292" s="1"/>
      <c r="T292" s="3" t="s">
        <v>277</v>
      </c>
    </row>
    <row r="293" spans="15:20">
      <c r="O293" s="1"/>
      <c r="T293" s="3" t="s">
        <v>278</v>
      </c>
    </row>
    <row r="294" spans="15:20">
      <c r="O294" s="1"/>
      <c r="T294" s="3" t="s">
        <v>279</v>
      </c>
    </row>
    <row r="295" spans="15:20">
      <c r="O295" s="1"/>
      <c r="T295" s="3" t="s">
        <v>280</v>
      </c>
    </row>
    <row r="296" spans="15:20">
      <c r="O296" s="1"/>
      <c r="T296" s="3" t="s">
        <v>281</v>
      </c>
    </row>
    <row r="297" spans="15:20">
      <c r="O297" s="1"/>
      <c r="T297" s="3" t="s">
        <v>282</v>
      </c>
    </row>
    <row r="298" spans="15:20">
      <c r="O298" s="1"/>
      <c r="T298" s="3" t="s">
        <v>283</v>
      </c>
    </row>
    <row r="299" spans="15:20">
      <c r="O299" s="1"/>
      <c r="T299" s="3" t="s">
        <v>284</v>
      </c>
    </row>
    <row r="300" spans="15:20">
      <c r="O300" s="1"/>
      <c r="T300" s="3" t="s">
        <v>285</v>
      </c>
    </row>
    <row r="301" spans="15:20">
      <c r="O301" s="1"/>
      <c r="T301" s="3" t="s">
        <v>286</v>
      </c>
    </row>
    <row r="302" spans="15:20">
      <c r="O302" s="1"/>
      <c r="T302" s="3" t="s">
        <v>287</v>
      </c>
    </row>
    <row r="303" spans="15:20">
      <c r="O303" s="1"/>
      <c r="T303" s="3" t="s">
        <v>288</v>
      </c>
    </row>
    <row r="304" spans="15:20">
      <c r="O304" s="1"/>
      <c r="T304" s="3" t="s">
        <v>289</v>
      </c>
    </row>
    <row r="305" spans="15:20">
      <c r="O305" s="1"/>
      <c r="T305" s="3" t="s">
        <v>290</v>
      </c>
    </row>
    <row r="306" spans="15:20">
      <c r="O306" s="1"/>
      <c r="T306" s="3" t="s">
        <v>291</v>
      </c>
    </row>
    <row r="307" spans="15:20">
      <c r="O307" s="1"/>
      <c r="T307" s="3" t="s">
        <v>292</v>
      </c>
    </row>
    <row r="308" spans="15:20">
      <c r="O308" s="1"/>
      <c r="T308" s="3" t="s">
        <v>293</v>
      </c>
    </row>
    <row r="309" spans="15:20">
      <c r="O309" s="1"/>
      <c r="T309" s="3" t="s">
        <v>294</v>
      </c>
    </row>
    <row r="310" spans="15:20">
      <c r="O310" s="1"/>
      <c r="T310" s="3" t="s">
        <v>295</v>
      </c>
    </row>
    <row r="311" spans="15:20">
      <c r="O311" s="1"/>
      <c r="T311" s="3" t="s">
        <v>296</v>
      </c>
    </row>
    <row r="312" spans="15:20">
      <c r="O312" s="1"/>
      <c r="T312" s="3" t="s">
        <v>297</v>
      </c>
    </row>
    <row r="313" spans="15:20">
      <c r="O313" s="1"/>
      <c r="T313" s="3" t="s">
        <v>298</v>
      </c>
    </row>
    <row r="314" spans="15:20">
      <c r="O314" s="1"/>
      <c r="T314" s="3" t="s">
        <v>299</v>
      </c>
    </row>
    <row r="315" spans="15:20">
      <c r="O315" s="1"/>
      <c r="T315" s="3" t="s">
        <v>300</v>
      </c>
    </row>
    <row r="316" spans="15:20">
      <c r="O316" s="1"/>
      <c r="T316" s="3" t="s">
        <v>301</v>
      </c>
    </row>
    <row r="317" spans="15:20">
      <c r="O317" s="1"/>
      <c r="T317" s="3" t="s">
        <v>302</v>
      </c>
    </row>
    <row r="318" spans="15:20">
      <c r="O318" s="1"/>
      <c r="T318" s="3" t="s">
        <v>303</v>
      </c>
    </row>
    <row r="319" spans="15:20">
      <c r="O319" s="1"/>
      <c r="T319" s="3" t="s">
        <v>304</v>
      </c>
    </row>
    <row r="320" spans="15:20">
      <c r="O320" s="1"/>
      <c r="T320" s="3" t="s">
        <v>305</v>
      </c>
    </row>
    <row r="321" spans="15:20">
      <c r="O321" s="1"/>
      <c r="T321" s="3" t="s">
        <v>306</v>
      </c>
    </row>
    <row r="322" spans="15:20">
      <c r="O322" s="1"/>
      <c r="T322" s="3" t="s">
        <v>307</v>
      </c>
    </row>
    <row r="323" spans="15:20">
      <c r="O323" s="1"/>
      <c r="T323" s="3" t="s">
        <v>308</v>
      </c>
    </row>
    <row r="324" spans="15:20">
      <c r="O324" s="1"/>
      <c r="T324" s="3" t="s">
        <v>309</v>
      </c>
    </row>
    <row r="325" spans="15:20">
      <c r="O325" s="1"/>
      <c r="T325" s="3" t="s">
        <v>310</v>
      </c>
    </row>
    <row r="326" spans="15:20">
      <c r="O326" s="1"/>
      <c r="T326" s="3" t="s">
        <v>311</v>
      </c>
    </row>
    <row r="327" spans="15:20">
      <c r="O327" s="1"/>
      <c r="T327" s="3" t="s">
        <v>312</v>
      </c>
    </row>
    <row r="328" spans="15:20">
      <c r="O328" s="1"/>
      <c r="T328" s="3" t="s">
        <v>313</v>
      </c>
    </row>
    <row r="329" spans="15:20">
      <c r="O329" s="1"/>
      <c r="T329" s="3" t="s">
        <v>314</v>
      </c>
    </row>
    <row r="330" spans="15:20">
      <c r="O330" s="1"/>
      <c r="T330" s="3" t="s">
        <v>315</v>
      </c>
    </row>
    <row r="331" spans="15:20">
      <c r="O331" s="1"/>
      <c r="T331" s="3" t="s">
        <v>316</v>
      </c>
    </row>
    <row r="332" spans="15:20">
      <c r="O332" s="1"/>
      <c r="T332" s="3" t="s">
        <v>317</v>
      </c>
    </row>
    <row r="333" spans="15:20">
      <c r="O333" s="1"/>
      <c r="T333" s="3" t="s">
        <v>318</v>
      </c>
    </row>
    <row r="334" spans="15:20">
      <c r="O334" s="1"/>
      <c r="T334" s="3" t="s">
        <v>319</v>
      </c>
    </row>
    <row r="335" spans="15:20">
      <c r="O335" s="1"/>
      <c r="T335" s="3" t="s">
        <v>320</v>
      </c>
    </row>
    <row r="336" spans="15:20">
      <c r="O336" s="1"/>
      <c r="T336" s="3" t="s">
        <v>321</v>
      </c>
    </row>
    <row r="337" spans="15:20">
      <c r="O337" s="1"/>
      <c r="T337" s="3" t="s">
        <v>322</v>
      </c>
    </row>
    <row r="338" spans="15:20">
      <c r="O338" s="1"/>
    </row>
    <row r="339" spans="15:20">
      <c r="O339" s="1"/>
    </row>
    <row r="340" spans="15:20">
      <c r="O340" s="1"/>
    </row>
    <row r="341" spans="15:20">
      <c r="O341" s="1"/>
    </row>
    <row r="342" spans="15:20">
      <c r="O342" s="1"/>
    </row>
    <row r="343" spans="15:20">
      <c r="O343" s="1"/>
    </row>
    <row r="344" spans="15:20">
      <c r="O344" s="1"/>
    </row>
    <row r="345" spans="15:20">
      <c r="O345" s="1"/>
    </row>
    <row r="346" spans="15:20">
      <c r="O346" s="1"/>
    </row>
    <row r="347" spans="15:20">
      <c r="O347" s="1"/>
    </row>
    <row r="348" spans="15:20">
      <c r="O348" s="1"/>
    </row>
    <row r="349" spans="15:20">
      <c r="O349" s="1"/>
    </row>
    <row r="350" spans="15:20">
      <c r="O350" s="1"/>
    </row>
    <row r="351" spans="15:20">
      <c r="O351" s="1"/>
    </row>
    <row r="352" spans="15:20">
      <c r="O352" s="1"/>
    </row>
    <row r="353" spans="15:15">
      <c r="O353" s="1"/>
    </row>
    <row r="354" spans="15:15">
      <c r="O354" s="1"/>
    </row>
    <row r="355" spans="15:15">
      <c r="O355" s="1"/>
    </row>
    <row r="356" spans="15:15">
      <c r="O356" s="1"/>
    </row>
    <row r="357" spans="15:15">
      <c r="O357" s="1"/>
    </row>
    <row r="358" spans="15:15">
      <c r="O358" s="1"/>
    </row>
    <row r="359" spans="15:15">
      <c r="O359" s="1"/>
    </row>
    <row r="360" spans="15:15">
      <c r="O360" s="1"/>
    </row>
    <row r="361" spans="15:15">
      <c r="O361" s="1"/>
    </row>
    <row r="362" spans="15:15">
      <c r="O362" s="1"/>
    </row>
    <row r="363" spans="15:15">
      <c r="O363" s="1"/>
    </row>
    <row r="364" spans="15:15">
      <c r="O364" s="1"/>
    </row>
    <row r="365" spans="15:15">
      <c r="O365" s="1"/>
    </row>
    <row r="366" spans="15:15">
      <c r="O366" s="1"/>
    </row>
    <row r="367" spans="15:15">
      <c r="O367" s="1"/>
    </row>
    <row r="368" spans="15:15">
      <c r="O368" s="1"/>
    </row>
    <row r="369" spans="15:15">
      <c r="O369" s="1"/>
    </row>
    <row r="370" spans="15:15">
      <c r="O370" s="1"/>
    </row>
    <row r="371" spans="15:15">
      <c r="O371" s="1"/>
    </row>
    <row r="372" spans="15:15">
      <c r="O372" s="1"/>
    </row>
    <row r="373" spans="15:15">
      <c r="O373" s="1"/>
    </row>
    <row r="374" spans="15:15">
      <c r="O374" s="1"/>
    </row>
    <row r="375" spans="15:15">
      <c r="O375" s="1"/>
    </row>
    <row r="376" spans="15:15">
      <c r="O376" s="1"/>
    </row>
    <row r="377" spans="15:15">
      <c r="O377" s="1"/>
    </row>
    <row r="378" spans="15:15">
      <c r="O378" s="1"/>
    </row>
    <row r="379" spans="15:15">
      <c r="O379" s="1"/>
    </row>
    <row r="380" spans="15:15">
      <c r="O380" s="1"/>
    </row>
    <row r="381" spans="15:15">
      <c r="O381" s="1"/>
    </row>
    <row r="382" spans="15:15">
      <c r="O382" s="1"/>
    </row>
    <row r="383" spans="15:15">
      <c r="O383" s="1"/>
    </row>
    <row r="384" spans="15:15">
      <c r="O384" s="1"/>
    </row>
    <row r="385" spans="15:15">
      <c r="O385" s="1"/>
    </row>
    <row r="386" spans="15:15">
      <c r="O386" s="1"/>
    </row>
    <row r="387" spans="15:15">
      <c r="O387" s="1"/>
    </row>
    <row r="388" spans="15:15">
      <c r="O388" s="1"/>
    </row>
    <row r="389" spans="15:15">
      <c r="O389" s="1"/>
    </row>
    <row r="390" spans="15:15">
      <c r="O390" s="1"/>
    </row>
    <row r="391" spans="15:15">
      <c r="O391" s="1"/>
    </row>
    <row r="392" spans="15:15">
      <c r="O392" s="1"/>
    </row>
    <row r="393" spans="15:15">
      <c r="O393" s="1"/>
    </row>
    <row r="394" spans="15:15">
      <c r="O394" s="1"/>
    </row>
    <row r="395" spans="15:15">
      <c r="O395" s="1"/>
    </row>
    <row r="396" spans="15:15">
      <c r="O396" s="1"/>
    </row>
    <row r="397" spans="15:15">
      <c r="O397" s="1"/>
    </row>
    <row r="398" spans="15:15">
      <c r="O398" s="1"/>
    </row>
    <row r="399" spans="15:15">
      <c r="O399" s="1"/>
    </row>
    <row r="400" spans="15:15">
      <c r="O400" s="1"/>
    </row>
    <row r="401" spans="15:15">
      <c r="O401" s="1"/>
    </row>
    <row r="402" spans="15:15">
      <c r="O402" s="1"/>
    </row>
    <row r="403" spans="15:15">
      <c r="O403" s="1"/>
    </row>
    <row r="404" spans="15:15">
      <c r="O404" s="1"/>
    </row>
    <row r="405" spans="15:15">
      <c r="O405" s="1"/>
    </row>
    <row r="406" spans="15:15">
      <c r="O406" s="1"/>
    </row>
    <row r="407" spans="15:15">
      <c r="O407" s="1"/>
    </row>
    <row r="408" spans="15:15">
      <c r="O408" s="1"/>
    </row>
    <row r="409" spans="15:15">
      <c r="O409" s="1"/>
    </row>
    <row r="410" spans="15:15">
      <c r="O410" s="1"/>
    </row>
    <row r="411" spans="15:15">
      <c r="O411" s="1"/>
    </row>
    <row r="412" spans="15:15">
      <c r="O412" s="1"/>
    </row>
    <row r="413" spans="15:15">
      <c r="O413" s="1"/>
    </row>
    <row r="414" spans="15:15">
      <c r="O414" s="1"/>
    </row>
    <row r="415" spans="15:15">
      <c r="O415" s="1"/>
    </row>
    <row r="416" spans="15:15">
      <c r="O416" s="1"/>
    </row>
    <row r="417" spans="15:15">
      <c r="O417" s="1"/>
    </row>
    <row r="418" spans="15:15">
      <c r="O418" s="1"/>
    </row>
    <row r="419" spans="15:15">
      <c r="O419" s="1"/>
    </row>
    <row r="420" spans="15:15">
      <c r="O420" s="1"/>
    </row>
    <row r="421" spans="15:15">
      <c r="O421" s="1"/>
    </row>
    <row r="422" spans="15:15">
      <c r="O422" s="1"/>
    </row>
    <row r="423" spans="15:15">
      <c r="O423" s="1"/>
    </row>
    <row r="424" spans="15:15">
      <c r="O424" s="1"/>
    </row>
    <row r="425" spans="15:15">
      <c r="O425" s="1"/>
    </row>
    <row r="426" spans="15:15">
      <c r="O426" s="1"/>
    </row>
    <row r="427" spans="15:15">
      <c r="O427" s="1"/>
    </row>
    <row r="428" spans="15:15">
      <c r="O428" s="1"/>
    </row>
    <row r="429" spans="15:15">
      <c r="O429" s="1"/>
    </row>
    <row r="430" spans="15:15">
      <c r="O430" s="1"/>
    </row>
    <row r="431" spans="15:15">
      <c r="O431" s="1"/>
    </row>
    <row r="432" spans="15:15">
      <c r="O432" s="1"/>
    </row>
    <row r="433" spans="15:15">
      <c r="O433" s="1"/>
    </row>
    <row r="434" spans="15:15">
      <c r="O434" s="1"/>
    </row>
    <row r="435" spans="15:15">
      <c r="O435" s="1"/>
    </row>
    <row r="436" spans="15:15">
      <c r="O436" s="1"/>
    </row>
    <row r="437" spans="15:15">
      <c r="O437" s="1"/>
    </row>
    <row r="438" spans="15:15">
      <c r="O438" s="1"/>
    </row>
    <row r="439" spans="15:15">
      <c r="O439" s="1"/>
    </row>
  </sheetData>
  <mergeCells count="4">
    <mergeCell ref="A2:A4"/>
    <mergeCell ref="A5:O5"/>
    <mergeCell ref="D8:G8"/>
    <mergeCell ref="A6:O6"/>
  </mergeCells>
  <dataValidations xWindow="1313" yWindow="328" count="15">
    <dataValidation type="list" allowBlank="1" showInputMessage="1" showErrorMessage="1" promptTitle="PACC" prompt="Seleccione el procedimiento de selección." sqref="L10:L235 L237:L238 L241 L245:L250">
      <formula1>$W$10:$W$16</formula1>
    </dataValidation>
    <dataValidation allowBlank="1" showInputMessage="1" showErrorMessage="1" promptTitle="PACC" prompt="Digite las observaciones que considere." sqref="O237 O10:O61 O63:O235"/>
    <dataValidation allowBlank="1" showInputMessage="1" showErrorMessage="1" promptTitle="PACC" prompt="Digite el valor adquirido." sqref="N237 N10:N61 N63:N235"/>
    <dataValidation allowBlank="1" showInputMessage="1" showErrorMessage="1" promptTitle="PACC" prompt="Digite la descripción de la compra o contratación." sqref="B237 B10:B61 B63:B235 B240:B244"/>
    <dataValidation allowBlank="1" showInputMessage="1" showErrorMessage="1" promptTitle="PACC" prompt="La cantidad total resultará de la suma de las cantidades requeridas en cada trimestre. " sqref="H237 H10:H61 H63:H235"/>
    <dataValidation allowBlank="1" showInputMessage="1" showErrorMessage="1" promptTitle="PACC" prompt="Digite la unidad de medida._x000a__x000a_" sqref="C63:C239 C10:C61"/>
    <dataValidation type="list" allowBlank="1" showInputMessage="1" showErrorMessage="1" promptTitle="PACC" prompt="Seleccione el Código de Bienes y Servicios._x000a_" sqref="A63:A239 A10:A61">
      <formula1>$T$10:$T$337</formula1>
    </dataValidation>
    <dataValidation allowBlank="1" showInputMessage="1" showErrorMessage="1" promptTitle="PACC" prompt="Digite la fuente de financiamiento del procedimiento de referencia." sqref="M63:M239 M10:M61"/>
    <dataValidation allowBlank="1" showInputMessage="1" showErrorMessage="1" promptTitle="PACC" prompt="Este valor se calculará automáticamente, resultado de la multiplicación de la cantidad total por el precio unitario estimado." sqref="J10:J61 J63:J250"/>
    <dataValidation allowBlank="1" showInputMessage="1" showErrorMessage="1" promptTitle="PACC" prompt="Digite el precio unitario estimado._x000a_" sqref="I63:I169 I10:I61"/>
    <dataValidation allowBlank="1" showInputMessage="1" showErrorMessage="1" promptTitle="PACC" prompt="Digite la cantidad requerida en este período._x000a_" sqref="D103:G162 D10:G10 D15:G15"/>
    <dataValidation type="list" allowBlank="1" showInputMessage="1" showErrorMessage="1" promptTitle="PACC" prompt="Seleccione el Código de Bienes y Servicios._x000a_" sqref="A240:A242">
      <formula1>$T$11:$T$395</formula1>
    </dataValidation>
    <dataValidation type="list" allowBlank="1" showInputMessage="1" showErrorMessage="1" promptTitle="PACC" prompt="Seleccione el Código de Bienes y Servicios._x000a_" sqref="A243:A244">
      <formula1>$T$11:$T$429</formula1>
    </dataValidation>
    <dataValidation type="list" allowBlank="1" showInputMessage="1" showErrorMessage="1" promptTitle="PACC" prompt="Seleccione el Código de Bienes y Servicios._x000a_" sqref="A245:A250">
      <formula1>$T$11:$T$402</formula1>
    </dataValidation>
    <dataValidation allowBlank="1" showInputMessage="1" showErrorMessage="1" promptTitle="PACC" prompt="Este valor se calculará sumando los costos totales que posean el mismo Código de Catálogo de Bienes y Servicios." sqref="K10:K239"/>
  </dataValidations>
  <printOptions horizontalCentered="1"/>
  <pageMargins left="0.19685039370078741" right="0.19685039370078741" top="0.35433070866141736" bottom="0.19685039370078741" header="0.31496062992125984" footer="0.11811023622047245"/>
  <pageSetup paperSize="5" scale="55" orientation="landscape" r:id="rId1"/>
  <headerFooter>
    <oddFooter>&amp;R&amp;P de &amp;N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J256"/>
  <sheetViews>
    <sheetView topLeftCell="A220" workbookViewId="0">
      <selection activeCell="J1" sqref="J1:J256"/>
    </sheetView>
  </sheetViews>
  <sheetFormatPr baseColWidth="10" defaultRowHeight="15"/>
  <sheetData>
    <row r="1" spans="1:10">
      <c r="A1">
        <v>6835906</v>
      </c>
      <c r="J1">
        <v>30000</v>
      </c>
    </row>
    <row r="2" spans="1:10">
      <c r="A2" t="e">
        <f>-'PACC - SNCC.F.053 (3)'!J254=Hoja1!E11=Hoja1!C42715084.18</f>
        <v>#NAME?</v>
      </c>
      <c r="J2">
        <v>67320.000000000015</v>
      </c>
    </row>
    <row r="3" spans="1:10">
      <c r="J3">
        <v>7680</v>
      </c>
    </row>
    <row r="4" spans="1:10">
      <c r="J4">
        <v>17280</v>
      </c>
    </row>
    <row r="5" spans="1:10">
      <c r="J5">
        <v>9599.9999999999982</v>
      </c>
    </row>
    <row r="6" spans="1:10">
      <c r="J6">
        <v>109.0125</v>
      </c>
    </row>
    <row r="7" spans="1:10">
      <c r="J7">
        <v>180</v>
      </c>
    </row>
    <row r="8" spans="1:10">
      <c r="J8">
        <v>28080</v>
      </c>
    </row>
    <row r="9" spans="1:10">
      <c r="E9">
        <v>124299746</v>
      </c>
      <c r="J9">
        <v>72000</v>
      </c>
    </row>
    <row r="10" spans="1:10">
      <c r="E10">
        <v>118990173.22</v>
      </c>
      <c r="G10">
        <f>E9-E10</f>
        <v>5309572.7800000012</v>
      </c>
      <c r="J10">
        <v>31200</v>
      </c>
    </row>
    <row r="11" spans="1:10">
      <c r="J11">
        <v>63000</v>
      </c>
    </row>
    <row r="12" spans="1:10">
      <c r="J12">
        <v>147000</v>
      </c>
    </row>
    <row r="13" spans="1:10">
      <c r="J13">
        <v>31680</v>
      </c>
    </row>
    <row r="14" spans="1:10">
      <c r="J14">
        <v>24960</v>
      </c>
    </row>
    <row r="15" spans="1:10">
      <c r="J15">
        <v>75900</v>
      </c>
    </row>
    <row r="16" spans="1:10">
      <c r="J16">
        <v>31800</v>
      </c>
    </row>
    <row r="17" spans="10:10">
      <c r="J17">
        <v>111000</v>
      </c>
    </row>
    <row r="18" spans="10:10">
      <c r="J18">
        <v>127440</v>
      </c>
    </row>
    <row r="19" spans="10:10">
      <c r="J19">
        <v>604800</v>
      </c>
    </row>
    <row r="20" spans="10:10">
      <c r="J20">
        <v>227520</v>
      </c>
    </row>
    <row r="21" spans="10:10">
      <c r="J21">
        <v>26040</v>
      </c>
    </row>
    <row r="22" spans="10:10">
      <c r="J22">
        <v>96000</v>
      </c>
    </row>
    <row r="23" spans="10:10">
      <c r="J23">
        <v>417120</v>
      </c>
    </row>
    <row r="24" spans="10:10">
      <c r="J24">
        <v>80640</v>
      </c>
    </row>
    <row r="25" spans="10:10">
      <c r="J25">
        <v>89760</v>
      </c>
    </row>
    <row r="26" spans="10:10">
      <c r="J26">
        <v>1530</v>
      </c>
    </row>
    <row r="27" spans="10:10">
      <c r="J27">
        <v>600</v>
      </c>
    </row>
    <row r="28" spans="10:10">
      <c r="J28">
        <v>48384</v>
      </c>
    </row>
    <row r="29" spans="10:10">
      <c r="J29">
        <v>1284</v>
      </c>
    </row>
    <row r="30" spans="10:10">
      <c r="J30">
        <v>19500</v>
      </c>
    </row>
    <row r="31" spans="10:10">
      <c r="J31">
        <v>64800</v>
      </c>
    </row>
    <row r="32" spans="10:10">
      <c r="J32">
        <v>60000</v>
      </c>
    </row>
    <row r="33" spans="10:10">
      <c r="J33">
        <v>3240</v>
      </c>
    </row>
    <row r="34" spans="10:10">
      <c r="J34">
        <v>1200</v>
      </c>
    </row>
    <row r="35" spans="10:10">
      <c r="J35">
        <v>24288</v>
      </c>
    </row>
    <row r="36" spans="10:10">
      <c r="J36">
        <v>6720</v>
      </c>
    </row>
    <row r="37" spans="10:10">
      <c r="J37">
        <v>8640</v>
      </c>
    </row>
    <row r="38" spans="10:10">
      <c r="J38">
        <v>14400</v>
      </c>
    </row>
    <row r="39" spans="10:10">
      <c r="J39">
        <v>4500</v>
      </c>
    </row>
    <row r="40" spans="10:10">
      <c r="J40">
        <v>4000</v>
      </c>
    </row>
    <row r="41" spans="10:10">
      <c r="J41">
        <v>3000</v>
      </c>
    </row>
    <row r="42" spans="10:10">
      <c r="J42">
        <v>1845.8333333333335</v>
      </c>
    </row>
    <row r="43" spans="10:10">
      <c r="J43">
        <v>923.33333333333348</v>
      </c>
    </row>
    <row r="44" spans="10:10">
      <c r="J44">
        <v>22320</v>
      </c>
    </row>
    <row r="45" spans="10:10">
      <c r="J45">
        <v>12600</v>
      </c>
    </row>
    <row r="46" spans="10:10">
      <c r="J46">
        <v>6041500</v>
      </c>
    </row>
    <row r="47" spans="10:10">
      <c r="J47">
        <v>5676000</v>
      </c>
    </row>
    <row r="48" spans="10:10">
      <c r="J48">
        <v>3360000</v>
      </c>
    </row>
    <row r="49" spans="10:10">
      <c r="J49">
        <v>147000</v>
      </c>
    </row>
    <row r="50" spans="10:10">
      <c r="J50">
        <v>30000</v>
      </c>
    </row>
    <row r="51" spans="10:10">
      <c r="J51">
        <v>1160250</v>
      </c>
    </row>
    <row r="52" spans="10:10">
      <c r="J52">
        <v>94000</v>
      </c>
    </row>
    <row r="53" spans="10:10">
      <c r="J53">
        <v>15950</v>
      </c>
    </row>
    <row r="54" spans="10:10">
      <c r="J54">
        <v>20000</v>
      </c>
    </row>
    <row r="55" spans="10:10">
      <c r="J55">
        <v>14750</v>
      </c>
    </row>
    <row r="56" spans="10:10">
      <c r="J56">
        <v>11800</v>
      </c>
    </row>
    <row r="57" spans="10:10">
      <c r="J57">
        <v>637.20000000000005</v>
      </c>
    </row>
    <row r="58" spans="10:10">
      <c r="J58">
        <v>10525</v>
      </c>
    </row>
    <row r="59" spans="10:10">
      <c r="J59">
        <v>550000</v>
      </c>
    </row>
    <row r="60" spans="10:10">
      <c r="J60">
        <v>795600</v>
      </c>
    </row>
    <row r="61" spans="10:10">
      <c r="J61">
        <v>11040</v>
      </c>
    </row>
    <row r="62" spans="10:10">
      <c r="J62">
        <v>6435</v>
      </c>
    </row>
    <row r="63" spans="10:10">
      <c r="J63">
        <v>22750</v>
      </c>
    </row>
    <row r="64" spans="10:10">
      <c r="J64">
        <v>10000</v>
      </c>
    </row>
    <row r="65" spans="10:10">
      <c r="J65">
        <v>17500</v>
      </c>
    </row>
    <row r="66" spans="10:10">
      <c r="J66">
        <v>63000</v>
      </c>
    </row>
    <row r="67" spans="10:10">
      <c r="J67">
        <v>90000</v>
      </c>
    </row>
    <row r="68" spans="10:10">
      <c r="J68">
        <v>19000</v>
      </c>
    </row>
    <row r="69" spans="10:10">
      <c r="J69">
        <v>174000</v>
      </c>
    </row>
    <row r="70" spans="10:10">
      <c r="J70">
        <v>14625</v>
      </c>
    </row>
    <row r="71" spans="10:10">
      <c r="J71">
        <v>3150</v>
      </c>
    </row>
    <row r="72" spans="10:10">
      <c r="J72">
        <v>270000</v>
      </c>
    </row>
    <row r="73" spans="10:10">
      <c r="J73">
        <v>126000</v>
      </c>
    </row>
    <row r="74" spans="10:10">
      <c r="J74">
        <v>20020</v>
      </c>
    </row>
    <row r="75" spans="10:10">
      <c r="J75">
        <v>18000</v>
      </c>
    </row>
    <row r="76" spans="10:10">
      <c r="J76">
        <v>25160</v>
      </c>
    </row>
    <row r="77" spans="10:10">
      <c r="J77">
        <v>990</v>
      </c>
    </row>
    <row r="78" spans="10:10">
      <c r="J78">
        <v>12899.999999999998</v>
      </c>
    </row>
    <row r="79" spans="10:10">
      <c r="J79">
        <v>4350</v>
      </c>
    </row>
    <row r="80" spans="10:10">
      <c r="J80">
        <v>16000</v>
      </c>
    </row>
    <row r="81" spans="10:10">
      <c r="J81">
        <v>18000</v>
      </c>
    </row>
    <row r="82" spans="10:10">
      <c r="J82">
        <v>9020</v>
      </c>
    </row>
    <row r="83" spans="10:10">
      <c r="J83">
        <v>16320</v>
      </c>
    </row>
    <row r="84" spans="10:10">
      <c r="J84">
        <v>42000</v>
      </c>
    </row>
    <row r="85" spans="10:10">
      <c r="J85">
        <v>3430</v>
      </c>
    </row>
    <row r="86" spans="10:10">
      <c r="J86">
        <v>28500</v>
      </c>
    </row>
    <row r="87" spans="10:10">
      <c r="J87">
        <v>8580</v>
      </c>
    </row>
    <row r="88" spans="10:10">
      <c r="J88">
        <v>1050</v>
      </c>
    </row>
    <row r="89" spans="10:10">
      <c r="J89">
        <v>24375</v>
      </c>
    </row>
    <row r="90" spans="10:10">
      <c r="J90">
        <v>12470</v>
      </c>
    </row>
    <row r="91" spans="10:10">
      <c r="J91">
        <v>2970</v>
      </c>
    </row>
    <row r="92" spans="10:10">
      <c r="J92">
        <v>14850</v>
      </c>
    </row>
    <row r="93" spans="10:10">
      <c r="J93">
        <v>7700</v>
      </c>
    </row>
    <row r="94" spans="10:10">
      <c r="J94">
        <v>2800</v>
      </c>
    </row>
    <row r="95" spans="10:10">
      <c r="J95">
        <v>21000</v>
      </c>
    </row>
    <row r="96" spans="10:10">
      <c r="J96">
        <v>192500</v>
      </c>
    </row>
    <row r="97" spans="10:10">
      <c r="J97">
        <v>6000</v>
      </c>
    </row>
    <row r="98" spans="10:10">
      <c r="J98">
        <v>18000</v>
      </c>
    </row>
    <row r="99" spans="10:10">
      <c r="J99">
        <v>3130</v>
      </c>
    </row>
    <row r="100" spans="10:10">
      <c r="J100">
        <v>349999.99999999994</v>
      </c>
    </row>
    <row r="101" spans="10:10">
      <c r="J101">
        <v>9000</v>
      </c>
    </row>
    <row r="102" spans="10:10">
      <c r="J102">
        <v>45000</v>
      </c>
    </row>
    <row r="103" spans="10:10">
      <c r="J103">
        <v>86250</v>
      </c>
    </row>
    <row r="104" spans="10:10">
      <c r="J104">
        <v>10800</v>
      </c>
    </row>
    <row r="105" spans="10:10">
      <c r="J105">
        <v>133000</v>
      </c>
    </row>
    <row r="106" spans="10:10">
      <c r="J106">
        <v>8140</v>
      </c>
    </row>
    <row r="107" spans="10:10">
      <c r="J107">
        <v>27200</v>
      </c>
    </row>
    <row r="108" spans="10:10">
      <c r="J108">
        <v>22500</v>
      </c>
    </row>
    <row r="109" spans="10:10">
      <c r="J109">
        <v>18135</v>
      </c>
    </row>
    <row r="110" spans="10:10">
      <c r="J110">
        <v>7695</v>
      </c>
    </row>
    <row r="111" spans="10:10">
      <c r="J111">
        <v>5250</v>
      </c>
    </row>
    <row r="112" spans="10:10">
      <c r="J112">
        <v>405</v>
      </c>
    </row>
    <row r="113" spans="10:10">
      <c r="J113">
        <v>12000</v>
      </c>
    </row>
    <row r="114" spans="10:10">
      <c r="J114">
        <v>2125</v>
      </c>
    </row>
    <row r="115" spans="10:10">
      <c r="J115">
        <v>6160</v>
      </c>
    </row>
    <row r="116" spans="10:10">
      <c r="J116">
        <v>53460</v>
      </c>
    </row>
    <row r="117" spans="10:10">
      <c r="J117">
        <v>660</v>
      </c>
    </row>
    <row r="118" spans="10:10">
      <c r="J118">
        <v>7500</v>
      </c>
    </row>
    <row r="119" spans="10:10">
      <c r="J119">
        <v>300</v>
      </c>
    </row>
    <row r="120" spans="10:10">
      <c r="J120">
        <v>875</v>
      </c>
    </row>
    <row r="121" spans="10:10">
      <c r="J121">
        <v>9730</v>
      </c>
    </row>
    <row r="122" spans="10:10">
      <c r="J122">
        <v>18300</v>
      </c>
    </row>
    <row r="123" spans="10:10">
      <c r="J123">
        <v>1650</v>
      </c>
    </row>
    <row r="124" spans="10:10">
      <c r="J124">
        <v>850000</v>
      </c>
    </row>
    <row r="125" spans="10:10">
      <c r="J125">
        <v>68904</v>
      </c>
    </row>
    <row r="126" spans="10:10">
      <c r="J126">
        <v>2400</v>
      </c>
    </row>
    <row r="127" spans="10:10">
      <c r="J127">
        <v>560</v>
      </c>
    </row>
    <row r="128" spans="10:10">
      <c r="J128">
        <v>1495</v>
      </c>
    </row>
    <row r="129" spans="10:10">
      <c r="J129">
        <v>690</v>
      </c>
    </row>
    <row r="130" spans="10:10">
      <c r="J130">
        <v>9100</v>
      </c>
    </row>
    <row r="131" spans="10:10">
      <c r="J131">
        <v>2645</v>
      </c>
    </row>
    <row r="132" spans="10:10">
      <c r="J132">
        <v>3120</v>
      </c>
    </row>
    <row r="133" spans="10:10">
      <c r="J133">
        <v>850</v>
      </c>
    </row>
    <row r="134" spans="10:10">
      <c r="J134">
        <v>640</v>
      </c>
    </row>
    <row r="135" spans="10:10">
      <c r="J135">
        <v>10906</v>
      </c>
    </row>
    <row r="136" spans="10:10">
      <c r="J136">
        <v>14720</v>
      </c>
    </row>
    <row r="137" spans="10:10">
      <c r="J137">
        <v>160</v>
      </c>
    </row>
    <row r="138" spans="10:10">
      <c r="J138">
        <v>23520</v>
      </c>
    </row>
    <row r="139" spans="10:10">
      <c r="J139">
        <v>38400</v>
      </c>
    </row>
    <row r="140" spans="10:10">
      <c r="J140">
        <v>1000</v>
      </c>
    </row>
    <row r="141" spans="10:10">
      <c r="J141">
        <v>1560</v>
      </c>
    </row>
    <row r="142" spans="10:10">
      <c r="J142">
        <v>22000</v>
      </c>
    </row>
    <row r="143" spans="10:10">
      <c r="J143">
        <v>600</v>
      </c>
    </row>
    <row r="144" spans="10:10">
      <c r="J144">
        <v>495</v>
      </c>
    </row>
    <row r="145" spans="10:10">
      <c r="J145">
        <v>1000</v>
      </c>
    </row>
    <row r="146" spans="10:10">
      <c r="J146">
        <v>18000</v>
      </c>
    </row>
    <row r="147" spans="10:10">
      <c r="J147">
        <v>97200</v>
      </c>
    </row>
    <row r="148" spans="10:10">
      <c r="J148">
        <v>300</v>
      </c>
    </row>
    <row r="149" spans="10:10">
      <c r="J149">
        <v>490</v>
      </c>
    </row>
    <row r="150" spans="10:10">
      <c r="J150">
        <v>222</v>
      </c>
    </row>
    <row r="151" spans="10:10">
      <c r="J151">
        <v>2100</v>
      </c>
    </row>
    <row r="152" spans="10:10">
      <c r="J152">
        <v>180</v>
      </c>
    </row>
    <row r="153" spans="10:10">
      <c r="J153">
        <v>975</v>
      </c>
    </row>
    <row r="154" spans="10:10">
      <c r="J154">
        <v>180</v>
      </c>
    </row>
    <row r="155" spans="10:10">
      <c r="J155">
        <v>2262</v>
      </c>
    </row>
    <row r="156" spans="10:10">
      <c r="J156">
        <v>4560</v>
      </c>
    </row>
    <row r="157" spans="10:10">
      <c r="J157">
        <v>4560</v>
      </c>
    </row>
    <row r="158" spans="10:10">
      <c r="J158">
        <v>7500</v>
      </c>
    </row>
    <row r="159" spans="10:10">
      <c r="J159">
        <v>8000</v>
      </c>
    </row>
    <row r="160" spans="10:10">
      <c r="J160">
        <v>4000</v>
      </c>
    </row>
    <row r="161" spans="10:10">
      <c r="J161">
        <v>0</v>
      </c>
    </row>
    <row r="162" spans="10:10">
      <c r="J162">
        <v>35000</v>
      </c>
    </row>
    <row r="163" spans="10:10">
      <c r="J163">
        <v>15000</v>
      </c>
    </row>
    <row r="164" spans="10:10">
      <c r="J164">
        <v>7260</v>
      </c>
    </row>
    <row r="165" spans="10:10">
      <c r="J165">
        <v>9240</v>
      </c>
    </row>
    <row r="166" spans="10:10">
      <c r="J166">
        <v>182400</v>
      </c>
    </row>
    <row r="167" spans="10:10">
      <c r="J167">
        <v>0</v>
      </c>
    </row>
    <row r="168" spans="10:10">
      <c r="J168">
        <v>279000</v>
      </c>
    </row>
    <row r="169" spans="10:10">
      <c r="J169">
        <v>140000</v>
      </c>
    </row>
    <row r="170" spans="10:10">
      <c r="J170">
        <v>88000</v>
      </c>
    </row>
    <row r="171" spans="10:10">
      <c r="J171">
        <v>253000</v>
      </c>
    </row>
    <row r="172" spans="10:10">
      <c r="J172">
        <v>64800</v>
      </c>
    </row>
    <row r="173" spans="10:10">
      <c r="J173">
        <v>60000</v>
      </c>
    </row>
    <row r="174" spans="10:10">
      <c r="J174">
        <v>64000</v>
      </c>
    </row>
    <row r="175" spans="10:10">
      <c r="J175">
        <v>6300</v>
      </c>
    </row>
    <row r="176" spans="10:10">
      <c r="J176">
        <v>6300</v>
      </c>
    </row>
    <row r="177" spans="10:10">
      <c r="J177">
        <v>6250</v>
      </c>
    </row>
    <row r="178" spans="10:10">
      <c r="J178">
        <v>162500</v>
      </c>
    </row>
    <row r="179" spans="10:10">
      <c r="J179">
        <v>133200</v>
      </c>
    </row>
    <row r="180" spans="10:10">
      <c r="J180">
        <v>424800</v>
      </c>
    </row>
    <row r="181" spans="10:10">
      <c r="J181">
        <v>200000</v>
      </c>
    </row>
    <row r="182" spans="10:10">
      <c r="J182">
        <v>20800</v>
      </c>
    </row>
    <row r="183" spans="10:10">
      <c r="J183">
        <v>45900</v>
      </c>
    </row>
    <row r="184" spans="10:10">
      <c r="J184">
        <v>26460</v>
      </c>
    </row>
    <row r="185" spans="10:10">
      <c r="J185">
        <v>27600</v>
      </c>
    </row>
    <row r="186" spans="10:10">
      <c r="J186">
        <v>15100</v>
      </c>
    </row>
    <row r="187" spans="10:10">
      <c r="J187">
        <v>17400</v>
      </c>
    </row>
    <row r="188" spans="10:10">
      <c r="J188">
        <v>62400</v>
      </c>
    </row>
    <row r="189" spans="10:10">
      <c r="J189">
        <v>23480</v>
      </c>
    </row>
    <row r="190" spans="10:10">
      <c r="J190">
        <v>24600</v>
      </c>
    </row>
    <row r="191" spans="10:10">
      <c r="J191">
        <v>24600</v>
      </c>
    </row>
    <row r="192" spans="10:10">
      <c r="J192">
        <v>24600</v>
      </c>
    </row>
    <row r="193" spans="10:10">
      <c r="J193">
        <v>72000</v>
      </c>
    </row>
    <row r="194" spans="10:10">
      <c r="J194">
        <v>259200</v>
      </c>
    </row>
    <row r="195" spans="10:10">
      <c r="J195">
        <v>9200</v>
      </c>
    </row>
    <row r="196" spans="10:10">
      <c r="J196">
        <v>25700</v>
      </c>
    </row>
    <row r="197" spans="10:10">
      <c r="J197">
        <v>25700</v>
      </c>
    </row>
    <row r="198" spans="10:10">
      <c r="J198">
        <v>88400</v>
      </c>
    </row>
    <row r="199" spans="10:10">
      <c r="J199">
        <v>28000</v>
      </c>
    </row>
    <row r="200" spans="10:10">
      <c r="J200">
        <v>3920</v>
      </c>
    </row>
    <row r="201" spans="10:10">
      <c r="J201">
        <v>36000</v>
      </c>
    </row>
    <row r="202" spans="10:10">
      <c r="J202">
        <v>54000</v>
      </c>
    </row>
    <row r="203" spans="10:10">
      <c r="J203">
        <v>42000</v>
      </c>
    </row>
    <row r="204" spans="10:10">
      <c r="J204">
        <v>64800</v>
      </c>
    </row>
    <row r="205" spans="10:10">
      <c r="J205">
        <v>15600</v>
      </c>
    </row>
    <row r="206" spans="10:10">
      <c r="J206">
        <v>18000</v>
      </c>
    </row>
    <row r="207" spans="10:10">
      <c r="J207">
        <v>480000</v>
      </c>
    </row>
    <row r="208" spans="10:10">
      <c r="J208">
        <v>30000</v>
      </c>
    </row>
    <row r="209" spans="10:10">
      <c r="J209">
        <v>8000</v>
      </c>
    </row>
    <row r="210" spans="10:10">
      <c r="J210">
        <v>5640000</v>
      </c>
    </row>
    <row r="211" spans="10:10">
      <c r="J211">
        <v>1000</v>
      </c>
    </row>
    <row r="212" spans="10:10">
      <c r="J212">
        <v>1500</v>
      </c>
    </row>
    <row r="213" spans="10:10">
      <c r="J213">
        <v>20000</v>
      </c>
    </row>
    <row r="214" spans="10:10">
      <c r="J214">
        <v>2700</v>
      </c>
    </row>
    <row r="215" spans="10:10">
      <c r="J215">
        <v>4000</v>
      </c>
    </row>
    <row r="216" spans="10:10">
      <c r="J216">
        <v>4000</v>
      </c>
    </row>
    <row r="217" spans="10:10">
      <c r="J217">
        <v>4000</v>
      </c>
    </row>
    <row r="218" spans="10:10">
      <c r="J218">
        <v>280000</v>
      </c>
    </row>
    <row r="219" spans="10:10">
      <c r="J219">
        <v>240000</v>
      </c>
    </row>
    <row r="220" spans="10:10">
      <c r="J220">
        <v>122500</v>
      </c>
    </row>
    <row r="221" spans="10:10">
      <c r="J221">
        <v>5000</v>
      </c>
    </row>
    <row r="222" spans="10:10">
      <c r="J222">
        <v>19500</v>
      </c>
    </row>
    <row r="223" spans="10:10">
      <c r="J223">
        <v>10000</v>
      </c>
    </row>
    <row r="224" spans="10:10">
      <c r="J224">
        <v>2720</v>
      </c>
    </row>
    <row r="225" spans="10:10">
      <c r="J225">
        <v>1806</v>
      </c>
    </row>
    <row r="226" spans="10:10">
      <c r="J226">
        <v>1103</v>
      </c>
    </row>
    <row r="227" spans="10:10">
      <c r="J227">
        <v>7000000</v>
      </c>
    </row>
    <row r="228" spans="10:10">
      <c r="J228">
        <v>4743000</v>
      </c>
    </row>
    <row r="229" spans="10:10">
      <c r="J229">
        <v>1674000</v>
      </c>
    </row>
    <row r="230" spans="10:10">
      <c r="J230">
        <v>2180000</v>
      </c>
    </row>
    <row r="231" spans="10:10">
      <c r="J231">
        <v>408000</v>
      </c>
    </row>
    <row r="232" spans="10:10">
      <c r="J232">
        <v>72000</v>
      </c>
    </row>
    <row r="233" spans="10:10">
      <c r="J233">
        <v>1400000</v>
      </c>
    </row>
    <row r="234" spans="10:10">
      <c r="J234">
        <v>900000</v>
      </c>
    </row>
    <row r="235" spans="10:10">
      <c r="J235">
        <v>2880000</v>
      </c>
    </row>
    <row r="236" spans="10:10">
      <c r="J236">
        <v>1600000</v>
      </c>
    </row>
    <row r="237" spans="10:10">
      <c r="J237">
        <v>8000000</v>
      </c>
    </row>
    <row r="238" spans="10:10">
      <c r="J238">
        <v>7600000</v>
      </c>
    </row>
    <row r="239" spans="10:10">
      <c r="J239">
        <v>6000000</v>
      </c>
    </row>
    <row r="240" spans="10:10">
      <c r="J240">
        <v>11000000</v>
      </c>
    </row>
    <row r="241" spans="10:10">
      <c r="J241">
        <v>2600000</v>
      </c>
    </row>
    <row r="242" spans="10:10">
      <c r="J242">
        <v>3600000</v>
      </c>
    </row>
    <row r="243" spans="10:10">
      <c r="J243">
        <v>1200000</v>
      </c>
    </row>
    <row r="244" spans="10:10">
      <c r="J244">
        <v>3500000</v>
      </c>
    </row>
    <row r="245" spans="10:10">
      <c r="J245">
        <v>3000000</v>
      </c>
    </row>
    <row r="246" spans="10:10">
      <c r="J246">
        <v>1600000</v>
      </c>
    </row>
    <row r="247" spans="10:10">
      <c r="J247">
        <v>6060296.0000000009</v>
      </c>
    </row>
    <row r="248" spans="10:10">
      <c r="J248">
        <v>1294666.67</v>
      </c>
    </row>
    <row r="249" spans="10:10">
      <c r="J249">
        <v>5705333.3399999999</v>
      </c>
    </row>
    <row r="250" spans="10:10">
      <c r="J250">
        <v>600000</v>
      </c>
    </row>
    <row r="251" spans="10:10">
      <c r="J251">
        <v>2400000</v>
      </c>
    </row>
    <row r="252" spans="10:10">
      <c r="J252">
        <v>1000000.5</v>
      </c>
    </row>
    <row r="253" spans="10:10">
      <c r="J253">
        <v>0</v>
      </c>
    </row>
    <row r="254" spans="10:10">
      <c r="J254">
        <v>0</v>
      </c>
    </row>
    <row r="255" spans="10:10">
      <c r="J255">
        <v>0</v>
      </c>
    </row>
    <row r="256" spans="10:10">
      <c r="J256">
        <f>SUM(J1:J255)</f>
        <v>122136575.88916667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PACC - SNCC.F.053 (3)</vt:lpstr>
      <vt:lpstr>Hoja1</vt:lpstr>
      <vt:lpstr>'PACC - SNCC.F.053 (3)'!Títulos_a_imprimir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yulloa</cp:lastModifiedBy>
  <cp:lastPrinted>2014-09-05T13:44:31Z</cp:lastPrinted>
  <dcterms:created xsi:type="dcterms:W3CDTF">2010-12-13T15:49:00Z</dcterms:created>
  <dcterms:modified xsi:type="dcterms:W3CDTF">2014-10-31T14:19:06Z</dcterms:modified>
</cp:coreProperties>
</file>