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\\sehcor01\Transparencia\12 Presupuesto\02 Ejecución del Presupuesto\MH\2022\"/>
    </mc:Choice>
  </mc:AlternateContent>
  <xr:revisionPtr revIDLastSave="0" documentId="13_ncr:1_{54B72097-ADD6-48C8-BD8F-04E2542F7B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Titles" localSheetId="0">'Plantilla Ejecución MH'!$2:$13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K15" i="3"/>
  <c r="K88" i="3"/>
  <c r="K85" i="3"/>
  <c r="K82" i="3"/>
  <c r="K75" i="3"/>
  <c r="K72" i="3"/>
  <c r="K67" i="3"/>
  <c r="K57" i="3"/>
  <c r="K49" i="3"/>
  <c r="K41" i="3"/>
  <c r="K31" i="3"/>
  <c r="K21" i="3"/>
  <c r="P16" i="3"/>
  <c r="P50" i="3"/>
  <c r="P40" i="3"/>
  <c r="P89" i="3"/>
  <c r="P86" i="3"/>
  <c r="P84" i="3"/>
  <c r="P83" i="3"/>
  <c r="P64" i="3"/>
  <c r="P65" i="3"/>
  <c r="P66" i="3"/>
  <c r="P68" i="3"/>
  <c r="P69" i="3"/>
  <c r="P70" i="3"/>
  <c r="P71" i="3"/>
  <c r="P73" i="3"/>
  <c r="P74" i="3"/>
  <c r="P76" i="3"/>
  <c r="P77" i="3"/>
  <c r="P78" i="3"/>
  <c r="P59" i="3"/>
  <c r="P60" i="3"/>
  <c r="P61" i="3"/>
  <c r="P62" i="3"/>
  <c r="P63" i="3"/>
  <c r="P58" i="3"/>
  <c r="P51" i="3"/>
  <c r="P52" i="3"/>
  <c r="P53" i="3"/>
  <c r="P54" i="3"/>
  <c r="P55" i="3"/>
  <c r="P56" i="3"/>
  <c r="P42" i="3"/>
  <c r="P43" i="3"/>
  <c r="P44" i="3"/>
  <c r="P45" i="3"/>
  <c r="P46" i="3"/>
  <c r="P47" i="3"/>
  <c r="P48" i="3"/>
  <c r="P33" i="3"/>
  <c r="P34" i="3"/>
  <c r="P35" i="3"/>
  <c r="P36" i="3"/>
  <c r="P37" i="3"/>
  <c r="P38" i="3"/>
  <c r="P39" i="3"/>
  <c r="P32" i="3"/>
  <c r="P23" i="3"/>
  <c r="P24" i="3"/>
  <c r="P25" i="3"/>
  <c r="P26" i="3"/>
  <c r="P27" i="3"/>
  <c r="P28" i="3"/>
  <c r="P29" i="3"/>
  <c r="P30" i="3"/>
  <c r="P22" i="3"/>
  <c r="P17" i="3"/>
  <c r="P18" i="3"/>
  <c r="P19" i="3"/>
  <c r="P20" i="3"/>
  <c r="L88" i="3"/>
  <c r="M88" i="3"/>
  <c r="M90" i="3" s="1"/>
  <c r="N88" i="3"/>
  <c r="O88" i="3"/>
  <c r="L85" i="3"/>
  <c r="M85" i="3"/>
  <c r="N85" i="3"/>
  <c r="O85" i="3"/>
  <c r="L82" i="3"/>
  <c r="M82" i="3"/>
  <c r="N82" i="3"/>
  <c r="N90" i="3" s="1"/>
  <c r="O82" i="3"/>
  <c r="O90" i="3" s="1"/>
  <c r="L15" i="3"/>
  <c r="M15" i="3"/>
  <c r="N15" i="3"/>
  <c r="O15" i="3"/>
  <c r="L75" i="3"/>
  <c r="M75" i="3"/>
  <c r="N75" i="3"/>
  <c r="O75" i="3"/>
  <c r="L72" i="3"/>
  <c r="M72" i="3"/>
  <c r="N72" i="3"/>
  <c r="O72" i="3"/>
  <c r="L67" i="3"/>
  <c r="M67" i="3"/>
  <c r="N67" i="3"/>
  <c r="O67" i="3"/>
  <c r="L57" i="3"/>
  <c r="M57" i="3"/>
  <c r="N57" i="3"/>
  <c r="O57" i="3"/>
  <c r="L49" i="3"/>
  <c r="M49" i="3"/>
  <c r="N49" i="3"/>
  <c r="O49" i="3"/>
  <c r="L41" i="3"/>
  <c r="M41" i="3"/>
  <c r="N41" i="3"/>
  <c r="O41" i="3"/>
  <c r="L31" i="3"/>
  <c r="M31" i="3"/>
  <c r="N31" i="3"/>
  <c r="O31" i="3"/>
  <c r="L21" i="3"/>
  <c r="M21" i="3"/>
  <c r="N21" i="3"/>
  <c r="O21" i="3"/>
  <c r="C41" i="3"/>
  <c r="B41" i="3"/>
  <c r="B49" i="3"/>
  <c r="B57" i="3"/>
  <c r="B67" i="3"/>
  <c r="B72" i="3"/>
  <c r="B7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B21" i="3"/>
  <c r="C15" i="3"/>
  <c r="B15" i="3"/>
  <c r="P88" i="3"/>
  <c r="P31" i="3" l="1"/>
  <c r="P21" i="3"/>
  <c r="O79" i="3"/>
  <c r="O92" i="3" s="1"/>
  <c r="P15" i="3"/>
  <c r="N79" i="3"/>
  <c r="M79" i="3"/>
  <c r="M92" i="3" s="1"/>
  <c r="L79" i="3"/>
  <c r="L92" i="3" s="1"/>
  <c r="N14" i="3"/>
  <c r="M14" i="3"/>
  <c r="L90" i="3"/>
  <c r="O14" i="3"/>
  <c r="K90" i="3"/>
  <c r="K14" i="3"/>
  <c r="K79" i="3"/>
  <c r="K92" i="3" s="1"/>
  <c r="L14" i="3"/>
  <c r="G14" i="3"/>
  <c r="H14" i="3"/>
  <c r="F79" i="3"/>
  <c r="I14" i="3"/>
  <c r="B79" i="3"/>
  <c r="F90" i="3"/>
  <c r="G79" i="3"/>
  <c r="H79" i="3"/>
  <c r="J14" i="3"/>
  <c r="G90" i="3"/>
  <c r="H90" i="3"/>
  <c r="I79" i="3"/>
  <c r="J79" i="3"/>
  <c r="F14" i="3"/>
  <c r="I90" i="3"/>
  <c r="J90" i="3"/>
  <c r="B90" i="3"/>
  <c r="C90" i="3"/>
  <c r="C79" i="3"/>
  <c r="B14" i="3"/>
  <c r="C14" i="3"/>
  <c r="P82" i="3"/>
  <c r="P57" i="3"/>
  <c r="P49" i="3"/>
  <c r="P41" i="3"/>
  <c r="N92" i="3" l="1"/>
  <c r="F92" i="3"/>
  <c r="J92" i="3"/>
  <c r="H92" i="3"/>
  <c r="I92" i="3"/>
  <c r="G92" i="3"/>
  <c r="B92" i="3"/>
  <c r="C92" i="3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P75" i="3" s="1"/>
  <c r="D72" i="3"/>
  <c r="P72" i="3" s="1"/>
  <c r="D67" i="3"/>
  <c r="P67" i="3" s="1"/>
  <c r="P14" i="3" s="1"/>
  <c r="D57" i="3"/>
  <c r="D49" i="3"/>
  <c r="D31" i="3"/>
  <c r="D21" i="3"/>
  <c r="D15" i="3"/>
  <c r="D88" i="3"/>
  <c r="P87" i="3" s="1"/>
  <c r="P85" i="3" s="1"/>
  <c r="D41" i="3"/>
  <c r="D14" i="3" l="1"/>
  <c r="E14" i="3"/>
  <c r="D90" i="3"/>
  <c r="P90" i="3" s="1"/>
  <c r="D79" i="3"/>
  <c r="P79" i="3" s="1"/>
  <c r="P92" i="3" l="1"/>
  <c r="D9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<sst xmlns="http://schemas.openxmlformats.org/spreadsheetml/2006/main" count="102" uniqueCount="102">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</sst>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1" fillId="0" borderId="0" xfId="1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/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3</xdr:row>
      <xdr:rowOff>38101</xdr:rowOff>
    </xdr:from>
    <xdr:to>
      <xdr:col>7</xdr:col>
      <xdr:colOff>448425</xdr:colOff>
      <xdr:row>7</xdr:row>
      <xdr:rowOff>190501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9163050" y="361951"/>
          <a:ext cx="1620000" cy="9144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7"/>
  <sheetViews>
    <sheetView showGridLines="0" tabSelected="1" zoomScaleNormal="100" workbookViewId="0">
      <pane xSplit="1" ySplit="13" topLeftCell="B98" activePane="bottomRight" state="frozen"/>
      <selection pane="topRight" activeCell="B1" sqref="B1"/>
      <selection pane="bottomLeft" activeCell="A14" sqref="A14"/>
      <selection pane="bottomRight" activeCell="A95" sqref="A95"/>
    </sheetView>
  </sheetViews>
  <sheetFormatPr baseColWidth="10" defaultColWidth="9.140625" defaultRowHeight="15" x14ac:dyDescent="0.25"/>
  <cols>
    <col min="1" max="1" width="55" customWidth="1"/>
    <col min="2" max="4" width="17.140625" style="27" customWidth="1"/>
    <col min="5" max="5" width="17" style="27" customWidth="1"/>
    <col min="6" max="6" width="16.140625" style="27" customWidth="1"/>
    <col min="7" max="7" width="15.42578125" style="27" customWidth="1"/>
    <col min="8" max="8" width="15.7109375" style="27" customWidth="1"/>
    <col min="9" max="9" width="15.140625" style="27" customWidth="1"/>
    <col min="10" max="10" width="15.5703125" style="27" customWidth="1"/>
    <col min="11" max="11" width="16.5703125" style="27" customWidth="1"/>
    <col min="12" max="12" width="15.28515625" style="27" customWidth="1"/>
    <col min="13" max="13" width="16.85546875" style="27" customWidth="1"/>
    <col min="14" max="14" width="15.42578125" style="27" customWidth="1"/>
    <col min="15" max="15" width="16" style="27" customWidth="1"/>
    <col min="16" max="16" width="18.28515625" style="27" customWidth="1"/>
    <col min="17" max="17" width="16.28515625" customWidth="1"/>
    <col min="18" max="18" width="14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.75" customHeight="1" x14ac:dyDescent="0.25"/>
    <row r="2" spans="1:18" ht="3" customHeight="1" x14ac:dyDescent="0.25">
      <c r="A2" s="13"/>
      <c r="B2" s="26"/>
      <c r="C2" s="26"/>
      <c r="D2" s="26"/>
      <c r="E2" s="26"/>
      <c r="F2" s="26"/>
      <c r="G2" s="26"/>
      <c r="H2" s="26"/>
      <c r="I2" s="26"/>
      <c r="J2" s="26"/>
      <c r="K2" s="32"/>
      <c r="L2" s="26"/>
      <c r="M2" s="26"/>
      <c r="N2" s="26"/>
      <c r="O2" s="26"/>
    </row>
    <row r="3" spans="1:18" ht="18.7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8" ht="3.75" customHeight="1" x14ac:dyDescent="0.25">
      <c r="A4" s="13"/>
      <c r="B4" s="26"/>
      <c r="C4" s="26"/>
      <c r="D4" s="26"/>
      <c r="E4" s="26"/>
      <c r="F4" s="26"/>
      <c r="G4" s="26"/>
      <c r="H4" s="26"/>
      <c r="I4" s="26"/>
      <c r="J4" s="26"/>
      <c r="K4" s="32"/>
      <c r="L4" s="26"/>
      <c r="M4" s="26"/>
      <c r="N4" s="26"/>
      <c r="O4" s="26"/>
    </row>
    <row r="5" spans="1:18" ht="18.75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8" ht="18.75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8" ht="18.75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8" ht="18.75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8" ht="17.25" customHeight="1" x14ac:dyDescent="0.25">
      <c r="A9" s="37" t="s">
        <v>90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8" ht="14.25" customHeight="1" x14ac:dyDescent="0.25">
      <c r="A10" s="37">
        <v>2022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8" ht="13.5" customHeight="1" x14ac:dyDescent="0.25">
      <c r="A11" s="38" t="s">
        <v>91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8" ht="8.25" customHeight="1" x14ac:dyDescent="0.25">
      <c r="A12" s="1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8" s="21" customFormat="1" ht="30" customHeight="1" x14ac:dyDescent="0.25">
      <c r="A13" s="19" t="s">
        <v>0</v>
      </c>
      <c r="B13" s="20" t="s">
        <v>92</v>
      </c>
      <c r="C13" s="20" t="s">
        <v>93</v>
      </c>
      <c r="D13" s="20" t="s">
        <v>77</v>
      </c>
      <c r="E13" s="20" t="s">
        <v>78</v>
      </c>
      <c r="F13" s="20" t="s">
        <v>79</v>
      </c>
      <c r="G13" s="20" t="s">
        <v>80</v>
      </c>
      <c r="H13" s="20" t="s">
        <v>81</v>
      </c>
      <c r="I13" s="20" t="s">
        <v>82</v>
      </c>
      <c r="J13" s="20" t="s">
        <v>83</v>
      </c>
      <c r="K13" s="20" t="s">
        <v>84</v>
      </c>
      <c r="L13" s="20" t="s">
        <v>85</v>
      </c>
      <c r="M13" s="20" t="s">
        <v>86</v>
      </c>
      <c r="N13" s="20" t="s">
        <v>87</v>
      </c>
      <c r="O13" s="20" t="s">
        <v>88</v>
      </c>
      <c r="P13" s="20" t="s">
        <v>89</v>
      </c>
    </row>
    <row r="14" spans="1:18" x14ac:dyDescent="0.25">
      <c r="A14" s="1" t="s">
        <v>1</v>
      </c>
      <c r="B14" s="10">
        <f t="shared" ref="B14:C14" si="0">+B15+B21+B31+B41+B49+B57+B67+B72+B75</f>
        <v>17112748585</v>
      </c>
      <c r="C14" s="10">
        <f t="shared" si="0"/>
        <v>17692638273.630001</v>
      </c>
      <c r="D14" s="10">
        <f>+D15+D21+D31+D41+D49+D57+D67+D72+D75</f>
        <v>1132309832.75</v>
      </c>
      <c r="E14" s="10">
        <f t="shared" ref="E14" si="1">+E15+E21+E31+E41+E49+E57+E67+E72+E75</f>
        <v>1171765808.8900001</v>
      </c>
      <c r="F14" s="10">
        <f t="shared" ref="F14:O14" si="2">+F15+F21+F31+F41+F49+F57+F67+F72+F75</f>
        <v>1185592334.9400001</v>
      </c>
      <c r="G14" s="10">
        <f t="shared" si="2"/>
        <v>1211360124.0599999</v>
      </c>
      <c r="H14" s="10">
        <f t="shared" si="2"/>
        <v>1152973161.8099999</v>
      </c>
      <c r="I14" s="10">
        <f t="shared" si="2"/>
        <v>1168701528.4300001</v>
      </c>
      <c r="J14" s="10">
        <f t="shared" si="2"/>
        <v>1179898945.5700002</v>
      </c>
      <c r="K14" s="10">
        <f t="shared" ref="K14" si="3">+K15+K21+K31+K41+K49+K57+K67+K72+K75</f>
        <v>1172478004.55</v>
      </c>
      <c r="L14" s="10">
        <f t="shared" si="2"/>
        <v>1162117091.3799999</v>
      </c>
      <c r="M14" s="10">
        <f t="shared" si="2"/>
        <v>1229697124.48</v>
      </c>
      <c r="N14" s="10">
        <f t="shared" si="2"/>
        <v>1871954714.72</v>
      </c>
      <c r="O14" s="10">
        <f t="shared" si="2"/>
        <v>2405770137.8299994</v>
      </c>
      <c r="P14" s="10">
        <f t="shared" ref="P14" si="4">+P15+P21+P31+P41+P49+P57+P67+P72+P75</f>
        <v>16044618809.409998</v>
      </c>
      <c r="Q14" s="22"/>
    </row>
    <row r="15" spans="1:18" x14ac:dyDescent="0.25">
      <c r="A15" s="2" t="s">
        <v>2</v>
      </c>
      <c r="B15" s="29">
        <f>SUM(B16:B20)</f>
        <v>1329632674</v>
      </c>
      <c r="C15" s="29">
        <f>SUM(C16:C20)</f>
        <v>1289284797.96</v>
      </c>
      <c r="D15" s="29">
        <f t="shared" ref="D15:E15" si="5">SUM(D16:D20)</f>
        <v>71474728.370000005</v>
      </c>
      <c r="E15" s="29">
        <f t="shared" si="5"/>
        <v>74265774.519999996</v>
      </c>
      <c r="F15" s="29">
        <f t="shared" ref="F15:O15" si="6">SUM(F16:F20)</f>
        <v>75123306.969999999</v>
      </c>
      <c r="G15" s="29">
        <f t="shared" si="6"/>
        <v>124075859.25</v>
      </c>
      <c r="H15" s="29">
        <f t="shared" si="6"/>
        <v>75989865.400000006</v>
      </c>
      <c r="I15" s="29">
        <f t="shared" si="6"/>
        <v>74543579.620000005</v>
      </c>
      <c r="J15" s="29">
        <f t="shared" si="6"/>
        <v>79049430.819999993</v>
      </c>
      <c r="K15" s="29">
        <f>SUM(K16:K20)</f>
        <v>76996191.400000006</v>
      </c>
      <c r="L15" s="29">
        <f t="shared" si="6"/>
        <v>77543091.480000004</v>
      </c>
      <c r="M15" s="29">
        <f t="shared" si="6"/>
        <v>160147122.27000001</v>
      </c>
      <c r="N15" s="29">
        <f t="shared" si="6"/>
        <v>136835100.59999999</v>
      </c>
      <c r="O15" s="29">
        <f t="shared" si="6"/>
        <v>237159965.10999998</v>
      </c>
      <c r="P15" s="29">
        <f>SUM(P16:P20)</f>
        <v>1263204015.8099999</v>
      </c>
      <c r="Q15" s="22"/>
      <c r="R15" s="33"/>
    </row>
    <row r="16" spans="1:18" ht="15" customHeight="1" x14ac:dyDescent="0.25">
      <c r="A16" s="4" t="s">
        <v>3</v>
      </c>
      <c r="B16" s="22">
        <v>789714656</v>
      </c>
      <c r="C16" s="22">
        <v>795735993</v>
      </c>
      <c r="D16" s="22">
        <v>56523799.710000001</v>
      </c>
      <c r="E16" s="22">
        <v>58664372.93</v>
      </c>
      <c r="F16" s="22">
        <v>60032966.909999996</v>
      </c>
      <c r="G16" s="22">
        <v>58151898.950000003</v>
      </c>
      <c r="H16" s="22">
        <v>60023338.700000003</v>
      </c>
      <c r="I16" s="22">
        <v>58691745.439999998</v>
      </c>
      <c r="J16" s="22">
        <v>62483339.479999997</v>
      </c>
      <c r="K16" s="22">
        <v>60591849.109999999</v>
      </c>
      <c r="L16" s="22">
        <v>61251603.640000001</v>
      </c>
      <c r="M16" s="33">
        <v>61102388.280000001</v>
      </c>
      <c r="N16" s="22">
        <v>120951880.3</v>
      </c>
      <c r="O16" s="22">
        <v>68000108.489999995</v>
      </c>
      <c r="P16" s="22">
        <f>SUM(D16:O16)</f>
        <v>786469291.93999994</v>
      </c>
      <c r="Q16" s="22"/>
      <c r="R16" s="22"/>
    </row>
    <row r="17" spans="1:37" ht="15" customHeight="1" x14ac:dyDescent="0.25">
      <c r="A17" s="4" t="s">
        <v>4</v>
      </c>
      <c r="B17" s="22">
        <v>401905562</v>
      </c>
      <c r="C17" s="22">
        <v>355662980</v>
      </c>
      <c r="D17" s="22">
        <v>6500030</v>
      </c>
      <c r="E17" s="22">
        <v>7060367.3700000001</v>
      </c>
      <c r="F17" s="22">
        <v>6708178.8499999996</v>
      </c>
      <c r="G17" s="22">
        <v>57300993.030000001</v>
      </c>
      <c r="H17" s="22">
        <v>7135339.29</v>
      </c>
      <c r="I17" s="22">
        <v>7160515</v>
      </c>
      <c r="J17" s="22">
        <v>7419516.4500000002</v>
      </c>
      <c r="K17" s="22">
        <v>7440265.2800000003</v>
      </c>
      <c r="L17" s="22">
        <v>7290701.2199999997</v>
      </c>
      <c r="M17" s="22">
        <v>67753821.450000003</v>
      </c>
      <c r="N17" s="22">
        <v>6974000</v>
      </c>
      <c r="O17" s="22">
        <v>159014378.38</v>
      </c>
      <c r="P17" s="22">
        <f>SUM(D17:O17)</f>
        <v>347758106.31999999</v>
      </c>
      <c r="Q17" s="22"/>
      <c r="R17" s="33"/>
    </row>
    <row r="18" spans="1:37" ht="15" customHeight="1" x14ac:dyDescent="0.25">
      <c r="A18" s="4" t="s">
        <v>35</v>
      </c>
      <c r="B18" s="22">
        <v>7000000</v>
      </c>
      <c r="C18" s="22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22">
        <f>SUM(D18:O18)</f>
        <v>0</v>
      </c>
    </row>
    <row r="19" spans="1:37" ht="15" customHeight="1" x14ac:dyDescent="0.25">
      <c r="A19" s="4" t="s">
        <v>5</v>
      </c>
      <c r="B19" s="22">
        <v>30800000</v>
      </c>
      <c r="C19" s="22">
        <v>24392702.960000001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22191577.550000001</v>
      </c>
      <c r="N19" s="6">
        <v>3532.36</v>
      </c>
      <c r="O19" s="6">
        <v>232293.32</v>
      </c>
      <c r="P19" s="22">
        <f>SUM(D19:O19)</f>
        <v>22427403.23</v>
      </c>
    </row>
    <row r="20" spans="1:37" ht="15" customHeight="1" x14ac:dyDescent="0.25">
      <c r="A20" s="4" t="s">
        <v>6</v>
      </c>
      <c r="B20" s="22">
        <v>100212456</v>
      </c>
      <c r="C20" s="22">
        <v>113493122</v>
      </c>
      <c r="D20" s="22">
        <v>8450898.6600000001</v>
      </c>
      <c r="E20" s="22">
        <v>8541034.2200000007</v>
      </c>
      <c r="F20" s="22">
        <v>8382161.21</v>
      </c>
      <c r="G20" s="22">
        <v>8622967.2699999996</v>
      </c>
      <c r="H20" s="22">
        <v>8831187.4100000001</v>
      </c>
      <c r="I20" s="22">
        <v>8691319.1799999997</v>
      </c>
      <c r="J20" s="22">
        <v>9146574.8900000006</v>
      </c>
      <c r="K20" s="22">
        <v>8964077.0099999998</v>
      </c>
      <c r="L20" s="22">
        <v>9000786.6199999992</v>
      </c>
      <c r="M20" s="33">
        <v>9099334.9900000002</v>
      </c>
      <c r="N20" s="22">
        <v>8905687.9399999995</v>
      </c>
      <c r="O20" s="22">
        <v>9913184.9199999999</v>
      </c>
      <c r="P20" s="22">
        <f>SUM(D20:O20)</f>
        <v>106549214.31999999</v>
      </c>
    </row>
    <row r="21" spans="1:37" x14ac:dyDescent="0.25">
      <c r="A21" s="2" t="s">
        <v>7</v>
      </c>
      <c r="B21" s="29">
        <f>SUM(B22:B30)</f>
        <v>1440976961</v>
      </c>
      <c r="C21" s="29">
        <f>SUM(C22:C30)</f>
        <v>546604097.40999997</v>
      </c>
      <c r="D21" s="29">
        <f t="shared" ref="D21:E21" si="7">SUM(D22:D30)</f>
        <v>7013146.54</v>
      </c>
      <c r="E21" s="29">
        <f t="shared" si="7"/>
        <v>14487908.799999999</v>
      </c>
      <c r="F21" s="29">
        <f t="shared" ref="F21:O21" si="8">SUM(F22:F30)</f>
        <v>32809787.52</v>
      </c>
      <c r="G21" s="29">
        <f t="shared" si="8"/>
        <v>18491336.93</v>
      </c>
      <c r="H21" s="29">
        <f t="shared" si="8"/>
        <v>8175623.5099999998</v>
      </c>
      <c r="I21" s="29">
        <f t="shared" si="8"/>
        <v>21445827.020000003</v>
      </c>
      <c r="J21" s="29">
        <f t="shared" si="8"/>
        <v>11769445.57</v>
      </c>
      <c r="K21" s="29">
        <f t="shared" ref="K21" si="9">SUM(K22:K30)</f>
        <v>23825240.160000004</v>
      </c>
      <c r="L21" s="29">
        <f t="shared" si="8"/>
        <v>13450404.960000001</v>
      </c>
      <c r="M21" s="29">
        <f t="shared" si="8"/>
        <v>22775243.399999999</v>
      </c>
      <c r="N21" s="29">
        <f t="shared" si="8"/>
        <v>55733172.769999988</v>
      </c>
      <c r="O21" s="29">
        <f t="shared" si="8"/>
        <v>30908792.059999999</v>
      </c>
      <c r="P21" s="30">
        <f>SUM(P22:P30)</f>
        <v>260885929.24000001</v>
      </c>
    </row>
    <row r="22" spans="1:37" x14ac:dyDescent="0.25">
      <c r="A22" s="4" t="s">
        <v>8</v>
      </c>
      <c r="B22" s="22">
        <v>36031757</v>
      </c>
      <c r="C22" s="22">
        <v>52058185</v>
      </c>
      <c r="D22" s="22">
        <v>2390710.54</v>
      </c>
      <c r="E22" s="22">
        <v>5399575.54</v>
      </c>
      <c r="F22" s="22">
        <v>4628352.92</v>
      </c>
      <c r="G22" s="22">
        <v>4430900.16</v>
      </c>
      <c r="H22" s="22">
        <v>249133.9</v>
      </c>
      <c r="I22" s="22">
        <v>7463847.1900000004</v>
      </c>
      <c r="J22" s="22">
        <v>3991867.9</v>
      </c>
      <c r="K22" s="22">
        <v>1043012.32</v>
      </c>
      <c r="L22" s="22">
        <v>2956091.47</v>
      </c>
      <c r="M22" s="22">
        <v>3999644.71</v>
      </c>
      <c r="N22" s="22">
        <v>6100659.1200000001</v>
      </c>
      <c r="O22" s="22">
        <v>6689381.9199999999</v>
      </c>
      <c r="P22" s="22">
        <f t="shared" ref="P22:P30" si="10">SUM(D22:O22)</f>
        <v>49343177.689999998</v>
      </c>
    </row>
    <row r="23" spans="1:37" x14ac:dyDescent="0.25">
      <c r="A23" s="4" t="s">
        <v>9</v>
      </c>
      <c r="B23" s="22">
        <v>70096540</v>
      </c>
      <c r="C23" s="22">
        <v>19355530.379999999</v>
      </c>
      <c r="D23" s="25">
        <v>0</v>
      </c>
      <c r="E23" s="25">
        <v>0</v>
      </c>
      <c r="F23" s="25">
        <v>357515.34</v>
      </c>
      <c r="G23" s="25">
        <v>0</v>
      </c>
      <c r="H23" s="25">
        <v>517237.66</v>
      </c>
      <c r="I23" s="25">
        <v>298467.14</v>
      </c>
      <c r="J23" s="25">
        <v>154388.25</v>
      </c>
      <c r="K23" s="25">
        <v>25418.5</v>
      </c>
      <c r="L23" s="25">
        <v>81827.06</v>
      </c>
      <c r="M23" s="25">
        <v>104338.54</v>
      </c>
      <c r="N23" s="25">
        <v>139800.5</v>
      </c>
      <c r="O23" s="25">
        <v>220718.16</v>
      </c>
      <c r="P23" s="22">
        <f t="shared" si="10"/>
        <v>1899711.1500000001</v>
      </c>
      <c r="Q23" s="22"/>
      <c r="R23" s="33"/>
    </row>
    <row r="24" spans="1:37" x14ac:dyDescent="0.25">
      <c r="A24" s="4" t="s">
        <v>10</v>
      </c>
      <c r="B24" s="22">
        <v>9800000</v>
      </c>
      <c r="C24" s="22">
        <v>12952500</v>
      </c>
      <c r="D24" s="6">
        <v>119450</v>
      </c>
      <c r="E24" s="6">
        <v>712450</v>
      </c>
      <c r="F24" s="6">
        <v>1073000</v>
      </c>
      <c r="G24" s="6">
        <v>341100</v>
      </c>
      <c r="H24" s="6">
        <v>385600</v>
      </c>
      <c r="I24" s="6">
        <v>430450</v>
      </c>
      <c r="J24" s="6">
        <v>752905.77</v>
      </c>
      <c r="K24" s="6">
        <v>1728150</v>
      </c>
      <c r="L24" s="6">
        <v>1427900</v>
      </c>
      <c r="M24" s="6">
        <v>1919850</v>
      </c>
      <c r="N24" s="6">
        <v>900474.13</v>
      </c>
      <c r="O24" s="6">
        <v>152200</v>
      </c>
      <c r="P24" s="22">
        <f t="shared" si="10"/>
        <v>9943529.9000000004</v>
      </c>
    </row>
    <row r="25" spans="1:37" ht="18" customHeight="1" x14ac:dyDescent="0.25">
      <c r="A25" s="4" t="s">
        <v>11</v>
      </c>
      <c r="B25" s="22">
        <v>13650000</v>
      </c>
      <c r="C25" s="22">
        <v>3341494</v>
      </c>
      <c r="D25" s="6">
        <v>0</v>
      </c>
      <c r="E25" s="6">
        <v>0</v>
      </c>
      <c r="F25" s="6">
        <v>0</v>
      </c>
      <c r="G25" s="6">
        <v>0</v>
      </c>
      <c r="H25" s="6">
        <v>14820</v>
      </c>
      <c r="I25" s="6">
        <v>32740</v>
      </c>
      <c r="J25" s="6">
        <v>0</v>
      </c>
      <c r="K25" s="6">
        <v>37154</v>
      </c>
      <c r="L25" s="6">
        <v>0</v>
      </c>
      <c r="M25" s="6">
        <v>101780</v>
      </c>
      <c r="N25" s="6">
        <v>113369.27</v>
      </c>
      <c r="O25" s="6">
        <v>302320</v>
      </c>
      <c r="P25" s="22">
        <f t="shared" si="10"/>
        <v>602183.27</v>
      </c>
    </row>
    <row r="26" spans="1:37" x14ac:dyDescent="0.25">
      <c r="A26" s="4" t="s">
        <v>12</v>
      </c>
      <c r="B26" s="22">
        <v>519566406</v>
      </c>
      <c r="C26" s="22">
        <v>162925877</v>
      </c>
      <c r="D26" s="6">
        <v>2450318</v>
      </c>
      <c r="E26" s="6">
        <v>2639000</v>
      </c>
      <c r="F26" s="6">
        <v>18830348.07</v>
      </c>
      <c r="G26" s="6">
        <v>9394122.9399999995</v>
      </c>
      <c r="H26" s="6">
        <v>2652785</v>
      </c>
      <c r="I26" s="6">
        <v>3072201.64</v>
      </c>
      <c r="J26" s="6">
        <v>924285.64</v>
      </c>
      <c r="K26" s="6">
        <v>9740234.0500000007</v>
      </c>
      <c r="L26" s="6">
        <v>1078120.6299999999</v>
      </c>
      <c r="M26" s="6">
        <v>1480124.87</v>
      </c>
      <c r="N26" s="6">
        <v>34928849.310000002</v>
      </c>
      <c r="O26" s="6">
        <v>4077523.05</v>
      </c>
      <c r="P26" s="22">
        <f t="shared" si="10"/>
        <v>91267913.200000003</v>
      </c>
      <c r="T26" s="12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x14ac:dyDescent="0.25">
      <c r="A27" s="4" t="s">
        <v>13</v>
      </c>
      <c r="B27" s="22">
        <v>47829780</v>
      </c>
      <c r="C27" s="22">
        <v>41555760</v>
      </c>
      <c r="D27" s="22">
        <v>1867885.09</v>
      </c>
      <c r="E27" s="22">
        <v>1498798.72</v>
      </c>
      <c r="F27" s="22">
        <v>916533.62</v>
      </c>
      <c r="G27" s="22">
        <v>902371.01</v>
      </c>
      <c r="H27" s="22">
        <v>747270.15</v>
      </c>
      <c r="I27" s="22">
        <v>1008874.17</v>
      </c>
      <c r="J27" s="22">
        <v>1336734.42</v>
      </c>
      <c r="K27" s="22">
        <v>3199940.05</v>
      </c>
      <c r="L27" s="22">
        <v>800957.84</v>
      </c>
      <c r="M27" s="22">
        <v>10313230.08</v>
      </c>
      <c r="N27" s="22">
        <v>4142544.69</v>
      </c>
      <c r="O27" s="22">
        <v>5734751.6900000004</v>
      </c>
      <c r="P27" s="22">
        <f t="shared" si="10"/>
        <v>32469891.530000001</v>
      </c>
      <c r="T27" s="12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30" x14ac:dyDescent="0.25">
      <c r="A28" s="4" t="s">
        <v>14</v>
      </c>
      <c r="B28" s="23">
        <v>213487420</v>
      </c>
      <c r="C28" s="23">
        <v>47212937</v>
      </c>
      <c r="D28" s="25">
        <v>5900</v>
      </c>
      <c r="E28" s="25">
        <v>299697.87</v>
      </c>
      <c r="F28" s="25">
        <v>502979.14</v>
      </c>
      <c r="G28" s="25">
        <v>174183.31</v>
      </c>
      <c r="H28" s="25">
        <v>583063.86</v>
      </c>
      <c r="I28" s="25">
        <v>971467.57</v>
      </c>
      <c r="J28" s="25">
        <v>205094.58</v>
      </c>
      <c r="K28" s="25">
        <v>1839154.67</v>
      </c>
      <c r="L28" s="25">
        <v>1242574.67</v>
      </c>
      <c r="M28" s="25">
        <v>604294.15</v>
      </c>
      <c r="N28" s="25">
        <v>560056.05000000005</v>
      </c>
      <c r="O28" s="25">
        <v>4503263.7</v>
      </c>
      <c r="P28" s="22">
        <f t="shared" si="10"/>
        <v>11491729.57</v>
      </c>
    </row>
    <row r="29" spans="1:37" ht="30" x14ac:dyDescent="0.25">
      <c r="A29" s="4" t="s">
        <v>15</v>
      </c>
      <c r="B29" s="22">
        <v>498015058</v>
      </c>
      <c r="C29" s="22">
        <v>158001814.03</v>
      </c>
      <c r="D29" s="25">
        <v>177400</v>
      </c>
      <c r="E29" s="25">
        <v>711292.45</v>
      </c>
      <c r="F29" s="25">
        <v>4862755.47</v>
      </c>
      <c r="G29" s="25">
        <v>930692.91</v>
      </c>
      <c r="H29" s="25">
        <v>1978604.46</v>
      </c>
      <c r="I29" s="25">
        <v>5762389.9400000004</v>
      </c>
      <c r="J29" s="25">
        <v>2009753.97</v>
      </c>
      <c r="K29" s="25">
        <v>3818494.19</v>
      </c>
      <c r="L29" s="25">
        <v>3555989.47</v>
      </c>
      <c r="M29" s="25">
        <v>1262730.53</v>
      </c>
      <c r="N29" s="25">
        <v>6475060.0800000001</v>
      </c>
      <c r="O29" s="25">
        <v>6239440.1600000001</v>
      </c>
      <c r="P29" s="22">
        <f t="shared" si="10"/>
        <v>37784603.629999995</v>
      </c>
    </row>
    <row r="30" spans="1:37" x14ac:dyDescent="0.25">
      <c r="A30" s="4" t="s">
        <v>36</v>
      </c>
      <c r="B30" s="22">
        <v>32500000</v>
      </c>
      <c r="C30" s="22">
        <v>49200000</v>
      </c>
      <c r="D30" s="6">
        <v>1482.91</v>
      </c>
      <c r="E30" s="6">
        <v>3227094.22</v>
      </c>
      <c r="F30" s="6">
        <v>1638302.96</v>
      </c>
      <c r="G30" s="6">
        <v>2317966.6</v>
      </c>
      <c r="H30" s="6">
        <v>1047108.48</v>
      </c>
      <c r="I30" s="6">
        <v>2405389.37</v>
      </c>
      <c r="J30" s="6">
        <v>2394415.04</v>
      </c>
      <c r="K30" s="6">
        <v>2393682.38</v>
      </c>
      <c r="L30" s="6">
        <v>2306943.8199999998</v>
      </c>
      <c r="M30" s="6">
        <v>2989250.52</v>
      </c>
      <c r="N30" s="6">
        <v>2372359.62</v>
      </c>
      <c r="O30" s="6">
        <v>2989193.38</v>
      </c>
      <c r="P30" s="22">
        <f t="shared" si="10"/>
        <v>26083189.299999997</v>
      </c>
    </row>
    <row r="31" spans="1:37" x14ac:dyDescent="0.25">
      <c r="A31" s="2" t="s">
        <v>16</v>
      </c>
      <c r="B31" s="29">
        <f>SUM(B32:B40)</f>
        <v>106114952</v>
      </c>
      <c r="C31" s="29">
        <f>SUM(C32:C40)</f>
        <v>332204443</v>
      </c>
      <c r="D31" s="29">
        <f t="shared" ref="D31:E31" si="11">SUM(D32:D40)</f>
        <v>1125360</v>
      </c>
      <c r="E31" s="29">
        <f t="shared" si="11"/>
        <v>2741398.6799999997</v>
      </c>
      <c r="F31" s="29">
        <f t="shared" ref="F31:O31" si="12">SUM(F32:F40)</f>
        <v>2582602.16</v>
      </c>
      <c r="G31" s="29">
        <f t="shared" si="12"/>
        <v>3471470.37</v>
      </c>
      <c r="H31" s="29">
        <f t="shared" si="12"/>
        <v>3086816.7600000002</v>
      </c>
      <c r="I31" s="29">
        <f t="shared" si="12"/>
        <v>6976833.9100000001</v>
      </c>
      <c r="J31" s="29">
        <f t="shared" si="12"/>
        <v>4592931.9399999995</v>
      </c>
      <c r="K31" s="29">
        <f t="shared" ref="K31" si="13">SUM(K32:K40)</f>
        <v>4816290.57</v>
      </c>
      <c r="L31" s="29">
        <f t="shared" si="12"/>
        <v>4597127.8499999996</v>
      </c>
      <c r="M31" s="29">
        <f t="shared" si="12"/>
        <v>4025789.5300000003</v>
      </c>
      <c r="N31" s="29">
        <f t="shared" si="12"/>
        <v>3731358.7199999997</v>
      </c>
      <c r="O31" s="29">
        <f t="shared" si="12"/>
        <v>11758311.369999999</v>
      </c>
      <c r="P31" s="29">
        <f>SUM(P32:P40)</f>
        <v>53506291.859999999</v>
      </c>
    </row>
    <row r="32" spans="1:37" x14ac:dyDescent="0.25">
      <c r="A32" s="4" t="s">
        <v>17</v>
      </c>
      <c r="B32" s="22">
        <v>5445608</v>
      </c>
      <c r="C32" s="22">
        <v>5490608</v>
      </c>
      <c r="D32" s="6">
        <v>0</v>
      </c>
      <c r="E32" s="6">
        <v>82043</v>
      </c>
      <c r="F32" s="6">
        <v>486531.67</v>
      </c>
      <c r="G32" s="6">
        <v>244805.65</v>
      </c>
      <c r="H32" s="6">
        <v>56463.15</v>
      </c>
      <c r="I32" s="6">
        <v>135121.21</v>
      </c>
      <c r="J32" s="6">
        <v>368561.99</v>
      </c>
      <c r="K32" s="6">
        <v>219407.93</v>
      </c>
      <c r="L32" s="6">
        <v>355828.28</v>
      </c>
      <c r="M32" s="6">
        <v>29902.02</v>
      </c>
      <c r="N32" s="6">
        <v>386247.07</v>
      </c>
      <c r="O32" s="6">
        <v>679177.01</v>
      </c>
      <c r="P32" s="22">
        <f t="shared" ref="P32:P40" si="14">SUM(D32:O32)</f>
        <v>3044088.9799999995</v>
      </c>
    </row>
    <row r="33" spans="1:17" x14ac:dyDescent="0.25">
      <c r="A33" s="4" t="s">
        <v>18</v>
      </c>
      <c r="B33" s="22">
        <v>10160000</v>
      </c>
      <c r="C33" s="22">
        <v>7091578</v>
      </c>
      <c r="D33" s="6">
        <v>0</v>
      </c>
      <c r="E33" s="6">
        <v>0</v>
      </c>
      <c r="F33" s="6">
        <v>0</v>
      </c>
      <c r="G33" s="6">
        <v>0</v>
      </c>
      <c r="H33" s="6">
        <v>5973.4</v>
      </c>
      <c r="I33" s="6">
        <v>64159.48</v>
      </c>
      <c r="J33" s="6">
        <v>4524</v>
      </c>
      <c r="K33" s="6">
        <v>1475</v>
      </c>
      <c r="L33" s="6">
        <v>0</v>
      </c>
      <c r="M33" s="6">
        <v>255942</v>
      </c>
      <c r="N33" s="6">
        <v>33592.6</v>
      </c>
      <c r="O33" s="6">
        <v>627525.42000000004</v>
      </c>
      <c r="P33" s="22">
        <f t="shared" si="14"/>
        <v>993191.9</v>
      </c>
    </row>
    <row r="34" spans="1:17" x14ac:dyDescent="0.25">
      <c r="A34" s="3" t="s">
        <v>101</v>
      </c>
      <c r="B34" s="22">
        <v>5300000</v>
      </c>
      <c r="C34" s="22">
        <v>5774900</v>
      </c>
      <c r="D34" s="25">
        <v>0</v>
      </c>
      <c r="E34" s="25">
        <v>953229.65</v>
      </c>
      <c r="F34" s="25">
        <v>30975</v>
      </c>
      <c r="G34" s="25">
        <v>678747.8</v>
      </c>
      <c r="H34" s="25">
        <v>1033860.85</v>
      </c>
      <c r="I34" s="25">
        <v>62648.94</v>
      </c>
      <c r="J34" s="25">
        <v>3864.5</v>
      </c>
      <c r="K34" s="25">
        <v>317868.65000000002</v>
      </c>
      <c r="L34" s="25">
        <v>1038948.7</v>
      </c>
      <c r="M34" s="25">
        <v>13065.89</v>
      </c>
      <c r="N34" s="25">
        <v>2997.2</v>
      </c>
      <c r="O34" s="25">
        <v>261147.85</v>
      </c>
      <c r="P34" s="22">
        <f t="shared" si="14"/>
        <v>4397355.03</v>
      </c>
    </row>
    <row r="35" spans="1:17" x14ac:dyDescent="0.25">
      <c r="A35" s="4" t="s">
        <v>19</v>
      </c>
      <c r="B35" s="22">
        <v>3000000</v>
      </c>
      <c r="C35" s="22">
        <v>3000000</v>
      </c>
      <c r="D35" s="6">
        <v>0</v>
      </c>
      <c r="E35" s="6">
        <v>0</v>
      </c>
      <c r="F35" s="6">
        <v>0</v>
      </c>
      <c r="G35" s="6">
        <v>0</v>
      </c>
      <c r="H35" s="6">
        <v>2447.1999999999998</v>
      </c>
      <c r="I35" s="6">
        <v>415.31</v>
      </c>
      <c r="J35" s="6">
        <v>264759.78000000003</v>
      </c>
      <c r="K35" s="6">
        <v>0</v>
      </c>
      <c r="L35" s="6">
        <v>0</v>
      </c>
      <c r="M35" s="6">
        <v>1675.51</v>
      </c>
      <c r="N35" s="6">
        <v>282689.28000000003</v>
      </c>
      <c r="O35" s="6">
        <v>37363.33</v>
      </c>
      <c r="P35" s="22">
        <f t="shared" si="14"/>
        <v>589350.41</v>
      </c>
    </row>
    <row r="36" spans="1:17" x14ac:dyDescent="0.25">
      <c r="A36" s="4" t="s">
        <v>20</v>
      </c>
      <c r="B36" s="22">
        <v>3780000</v>
      </c>
      <c r="C36" s="22">
        <v>3527609</v>
      </c>
      <c r="D36" s="25">
        <v>0</v>
      </c>
      <c r="E36" s="25">
        <v>0</v>
      </c>
      <c r="F36" s="25">
        <v>1557.6</v>
      </c>
      <c r="G36" s="25">
        <v>408328.26</v>
      </c>
      <c r="H36" s="25">
        <v>3163.01</v>
      </c>
      <c r="I36" s="25">
        <v>0</v>
      </c>
      <c r="J36" s="25">
        <v>43897.18</v>
      </c>
      <c r="K36" s="25">
        <v>166455.29</v>
      </c>
      <c r="L36" s="25">
        <v>4526.4799999999996</v>
      </c>
      <c r="M36" s="25">
        <v>4967.8</v>
      </c>
      <c r="N36" s="25">
        <v>315188.01</v>
      </c>
      <c r="O36" s="25">
        <v>819128.38</v>
      </c>
      <c r="P36" s="22">
        <f t="shared" si="14"/>
        <v>1767212.01</v>
      </c>
    </row>
    <row r="37" spans="1:17" ht="30" x14ac:dyDescent="0.25">
      <c r="A37" s="4" t="s">
        <v>21</v>
      </c>
      <c r="B37" s="22">
        <v>1480000</v>
      </c>
      <c r="C37" s="22">
        <v>3386500</v>
      </c>
      <c r="D37" s="25">
        <v>0</v>
      </c>
      <c r="E37" s="25">
        <v>2186.54</v>
      </c>
      <c r="F37" s="25">
        <v>14680.97</v>
      </c>
      <c r="G37" s="25">
        <v>76398.429999999993</v>
      </c>
      <c r="H37" s="25">
        <v>76503.820000000007</v>
      </c>
      <c r="I37" s="25">
        <v>16433.5</v>
      </c>
      <c r="J37" s="25">
        <v>182718.7</v>
      </c>
      <c r="K37" s="25">
        <v>267374.59000000003</v>
      </c>
      <c r="L37" s="25">
        <v>50884.35</v>
      </c>
      <c r="M37" s="25">
        <v>91162</v>
      </c>
      <c r="N37" s="25">
        <v>95365.64</v>
      </c>
      <c r="O37" s="25">
        <v>107660.55</v>
      </c>
      <c r="P37" s="22">
        <f t="shared" si="14"/>
        <v>981369.09000000008</v>
      </c>
    </row>
    <row r="38" spans="1:17" ht="30" x14ac:dyDescent="0.25">
      <c r="A38" s="4" t="s">
        <v>22</v>
      </c>
      <c r="B38" s="24">
        <v>42119344</v>
      </c>
      <c r="C38" s="22">
        <v>35414444</v>
      </c>
      <c r="D38" s="22">
        <v>1125360</v>
      </c>
      <c r="E38" s="22">
        <v>1509364</v>
      </c>
      <c r="F38" s="22">
        <v>1195438.6200000001</v>
      </c>
      <c r="G38" s="22">
        <v>1186660.78</v>
      </c>
      <c r="H38" s="22">
        <v>1574868.4</v>
      </c>
      <c r="I38" s="22">
        <v>6263536.5199999996</v>
      </c>
      <c r="J38" s="22">
        <v>2142693.15</v>
      </c>
      <c r="K38" s="22">
        <v>2312820.34</v>
      </c>
      <c r="L38" s="22">
        <v>1933163.79</v>
      </c>
      <c r="M38" s="22">
        <v>2010035.37</v>
      </c>
      <c r="N38" s="22">
        <v>2182875.38</v>
      </c>
      <c r="O38" s="22">
        <v>7370783.4800000004</v>
      </c>
      <c r="P38" s="22">
        <f t="shared" si="14"/>
        <v>30807599.830000002</v>
      </c>
    </row>
    <row r="39" spans="1:17" ht="30" x14ac:dyDescent="0.25">
      <c r="A39" s="4" t="s">
        <v>37</v>
      </c>
      <c r="B39" s="22">
        <v>0</v>
      </c>
      <c r="C39" s="22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2">
        <f t="shared" si="14"/>
        <v>0</v>
      </c>
    </row>
    <row r="40" spans="1:17" x14ac:dyDescent="0.25">
      <c r="A40" s="4" t="s">
        <v>23</v>
      </c>
      <c r="B40" s="22">
        <v>34830000</v>
      </c>
      <c r="C40" s="22">
        <v>268518804</v>
      </c>
      <c r="D40" s="6">
        <v>0</v>
      </c>
      <c r="E40" s="6">
        <v>194575.49</v>
      </c>
      <c r="F40" s="6">
        <v>853418.3</v>
      </c>
      <c r="G40" s="6">
        <v>876529.45</v>
      </c>
      <c r="H40" s="6">
        <v>333536.93</v>
      </c>
      <c r="I40" s="6">
        <v>434518.95</v>
      </c>
      <c r="J40" s="6">
        <v>1581912.64</v>
      </c>
      <c r="K40" s="6">
        <v>1530888.77</v>
      </c>
      <c r="L40" s="6">
        <v>1213776.25</v>
      </c>
      <c r="M40" s="6">
        <v>1619038.94</v>
      </c>
      <c r="N40" s="6">
        <v>432403.54</v>
      </c>
      <c r="O40" s="6">
        <v>1855525.35</v>
      </c>
      <c r="P40" s="22">
        <f t="shared" si="14"/>
        <v>10926124.609999998</v>
      </c>
    </row>
    <row r="41" spans="1:17" x14ac:dyDescent="0.25">
      <c r="A41" s="2" t="s">
        <v>24</v>
      </c>
      <c r="B41" s="29">
        <f>SUM(B42:B48)</f>
        <v>13494079448</v>
      </c>
      <c r="C41" s="29">
        <f>SUM(C42:C48)</f>
        <v>14953629117.990002</v>
      </c>
      <c r="D41" s="7">
        <f t="shared" ref="D41" si="15">SUM(D42:D48)</f>
        <v>1052696597.84</v>
      </c>
      <c r="E41" s="7">
        <f t="shared" ref="E41" si="16">SUM(E42:E48)</f>
        <v>1079668207.6800001</v>
      </c>
      <c r="F41" s="7">
        <f t="shared" ref="F41:O41" si="17">SUM(F42:F48)</f>
        <v>1070171849.5</v>
      </c>
      <c r="G41" s="7">
        <f t="shared" si="17"/>
        <v>1065191849.51</v>
      </c>
      <c r="H41" s="7">
        <f t="shared" si="17"/>
        <v>1065684877.8000001</v>
      </c>
      <c r="I41" s="7">
        <f t="shared" si="17"/>
        <v>1065241768.25</v>
      </c>
      <c r="J41" s="7">
        <f t="shared" si="17"/>
        <v>1065181849.1700001</v>
      </c>
      <c r="K41" s="7">
        <f t="shared" ref="K41" si="18">SUM(K42:K48)</f>
        <v>1065191849.51</v>
      </c>
      <c r="L41" s="7">
        <f t="shared" si="17"/>
        <v>1065171849.51</v>
      </c>
      <c r="M41" s="7">
        <f t="shared" si="17"/>
        <v>1041984021.3</v>
      </c>
      <c r="N41" s="7">
        <f t="shared" si="17"/>
        <v>1674586998.46</v>
      </c>
      <c r="O41" s="7">
        <f t="shared" si="17"/>
        <v>2119514766.4799998</v>
      </c>
      <c r="P41" s="7">
        <f t="shared" ref="P41" si="19">SUM(P42:P48)</f>
        <v>14430286485.009998</v>
      </c>
    </row>
    <row r="42" spans="1:17" ht="30" x14ac:dyDescent="0.25">
      <c r="A42" s="4" t="s">
        <v>25</v>
      </c>
      <c r="B42" s="22">
        <v>349450000</v>
      </c>
      <c r="C42" s="22">
        <v>323755727</v>
      </c>
      <c r="D42" s="6">
        <v>0</v>
      </c>
      <c r="E42" s="6">
        <v>95760</v>
      </c>
      <c r="F42" s="6">
        <v>0</v>
      </c>
      <c r="G42" s="6">
        <v>20000</v>
      </c>
      <c r="H42" s="6">
        <v>513028.63</v>
      </c>
      <c r="I42" s="6">
        <v>20000</v>
      </c>
      <c r="J42" s="6">
        <v>10000</v>
      </c>
      <c r="K42" s="6">
        <v>20000</v>
      </c>
      <c r="L42" s="6">
        <v>0</v>
      </c>
      <c r="M42" s="6">
        <v>0</v>
      </c>
      <c r="N42" s="6">
        <v>299698212.5</v>
      </c>
      <c r="O42" s="6">
        <v>379791.25</v>
      </c>
      <c r="P42" s="22">
        <f t="shared" ref="P42:P48" si="20">SUM(D42:O42)</f>
        <v>300756792.38</v>
      </c>
    </row>
    <row r="43" spans="1:17" ht="30" x14ac:dyDescent="0.25">
      <c r="A43" s="4" t="s">
        <v>38</v>
      </c>
      <c r="B43" s="22">
        <v>12641261556</v>
      </c>
      <c r="C43" s="22">
        <v>14181261556.370001</v>
      </c>
      <c r="D43" s="22">
        <v>1025604238.99</v>
      </c>
      <c r="E43" s="22">
        <v>1025604238.99</v>
      </c>
      <c r="F43" s="22">
        <v>1025604238.99</v>
      </c>
      <c r="G43" s="22">
        <v>1025604238.99</v>
      </c>
      <c r="H43" s="22">
        <v>1025604238.99</v>
      </c>
      <c r="I43" s="22">
        <v>1025604238.99</v>
      </c>
      <c r="J43" s="22">
        <v>1025604238.99</v>
      </c>
      <c r="K43" s="22">
        <v>1025604238.99</v>
      </c>
      <c r="L43" s="22">
        <v>1025604238.99</v>
      </c>
      <c r="M43" s="22">
        <v>1025604238.99</v>
      </c>
      <c r="N43" s="22">
        <v>1339636904.99</v>
      </c>
      <c r="O43" s="22">
        <v>2085582253.99</v>
      </c>
      <c r="P43" s="22">
        <f t="shared" si="20"/>
        <v>13681261548.879999</v>
      </c>
    </row>
    <row r="44" spans="1:17" ht="30" x14ac:dyDescent="0.25">
      <c r="A44" s="4" t="s">
        <v>39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f t="shared" si="20"/>
        <v>0</v>
      </c>
    </row>
    <row r="45" spans="1:17" ht="30" x14ac:dyDescent="0.25">
      <c r="A45" s="4" t="s">
        <v>40</v>
      </c>
      <c r="B45" s="22">
        <v>301441777</v>
      </c>
      <c r="C45" s="22">
        <v>232028745.62</v>
      </c>
      <c r="D45" s="22">
        <v>23187828.210000001</v>
      </c>
      <c r="E45" s="22">
        <v>23187828.210000001</v>
      </c>
      <c r="F45" s="22">
        <v>28187828.210000001</v>
      </c>
      <c r="G45" s="22">
        <v>23187828.210000001</v>
      </c>
      <c r="H45" s="22">
        <v>23187828.210000001</v>
      </c>
      <c r="I45" s="22">
        <v>23187828.210000001</v>
      </c>
      <c r="J45" s="22">
        <v>23187828.210000001</v>
      </c>
      <c r="K45" s="22">
        <v>23187828.210000001</v>
      </c>
      <c r="L45" s="22">
        <v>23187828.210000001</v>
      </c>
      <c r="M45" s="22">
        <v>0</v>
      </c>
      <c r="N45" s="22">
        <v>13722312.84</v>
      </c>
      <c r="O45" s="22">
        <v>4615968.62</v>
      </c>
      <c r="P45" s="22">
        <f t="shared" si="20"/>
        <v>232028735.35000005</v>
      </c>
    </row>
    <row r="46" spans="1:17" ht="30" x14ac:dyDescent="0.25">
      <c r="A46" s="4" t="s">
        <v>41</v>
      </c>
      <c r="B46" s="22">
        <v>200461915</v>
      </c>
      <c r="C46" s="22">
        <v>213018889</v>
      </c>
      <c r="D46" s="22">
        <v>3904530.64</v>
      </c>
      <c r="E46" s="22">
        <v>28855033.98</v>
      </c>
      <c r="F46" s="22">
        <v>16379782.300000001</v>
      </c>
      <c r="G46" s="22">
        <v>16379782.310000001</v>
      </c>
      <c r="H46" s="22">
        <v>16379781.970000001</v>
      </c>
      <c r="I46" s="22">
        <v>16379782.310000001</v>
      </c>
      <c r="J46" s="22">
        <v>16379781.970000001</v>
      </c>
      <c r="K46" s="22">
        <v>16379782.310000001</v>
      </c>
      <c r="L46" s="22">
        <v>16379782.310000001</v>
      </c>
      <c r="M46" s="22">
        <v>16379782.310000001</v>
      </c>
      <c r="N46" s="22">
        <v>20284309.629999999</v>
      </c>
      <c r="O46" s="22">
        <v>28936752.620000001</v>
      </c>
      <c r="P46" s="22">
        <f t="shared" si="20"/>
        <v>213018884.66</v>
      </c>
      <c r="Q46" s="22"/>
    </row>
    <row r="47" spans="1:17" ht="30" x14ac:dyDescent="0.25">
      <c r="A47" s="4" t="s">
        <v>26</v>
      </c>
      <c r="B47" s="22">
        <v>1464200</v>
      </c>
      <c r="C47" s="22">
        <v>3564200</v>
      </c>
      <c r="D47" s="22">
        <v>0</v>
      </c>
      <c r="E47" s="22">
        <v>1925346.5</v>
      </c>
      <c r="F47" s="22">
        <v>0</v>
      </c>
      <c r="G47" s="22">
        <v>0</v>
      </c>
      <c r="H47" s="22">
        <v>0</v>
      </c>
      <c r="I47" s="22">
        <v>49918.74</v>
      </c>
      <c r="J47" s="22">
        <v>0</v>
      </c>
      <c r="K47" s="22">
        <v>0</v>
      </c>
      <c r="L47" s="22">
        <v>0</v>
      </c>
      <c r="M47" s="22">
        <v>0</v>
      </c>
      <c r="N47" s="22">
        <v>1245258.5</v>
      </c>
      <c r="O47" s="22">
        <v>0</v>
      </c>
      <c r="P47" s="22">
        <f t="shared" si="20"/>
        <v>3220523.74</v>
      </c>
    </row>
    <row r="48" spans="1:17" ht="30" x14ac:dyDescent="0.25">
      <c r="A48" s="4" t="s">
        <v>42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f t="shared" si="20"/>
        <v>0</v>
      </c>
    </row>
    <row r="49" spans="1:16" x14ac:dyDescent="0.25">
      <c r="A49" s="2" t="s">
        <v>43</v>
      </c>
      <c r="B49" s="29">
        <f>SUM(B50:B56)</f>
        <v>392795000</v>
      </c>
      <c r="C49" s="29">
        <f>SUM(C50:C56)</f>
        <v>361487199.63</v>
      </c>
      <c r="D49" s="7">
        <f t="shared" ref="D49:E49" si="21">SUM(D50:D56)</f>
        <v>0</v>
      </c>
      <c r="E49" s="7">
        <f t="shared" si="21"/>
        <v>0</v>
      </c>
      <c r="F49" s="7">
        <f t="shared" ref="F49:O49" si="22">SUM(F50:F56)</f>
        <v>0</v>
      </c>
      <c r="G49" s="7">
        <f t="shared" si="22"/>
        <v>0</v>
      </c>
      <c r="H49" s="7">
        <f t="shared" si="22"/>
        <v>0</v>
      </c>
      <c r="I49" s="7">
        <f t="shared" si="22"/>
        <v>0</v>
      </c>
      <c r="J49" s="7">
        <f t="shared" si="22"/>
        <v>19012353.629999999</v>
      </c>
      <c r="K49" s="7">
        <f t="shared" ref="K49" si="23">SUM(K50:K56)</f>
        <v>0</v>
      </c>
      <c r="L49" s="7">
        <f t="shared" si="22"/>
        <v>0</v>
      </c>
      <c r="M49" s="7">
        <f t="shared" si="22"/>
        <v>0</v>
      </c>
      <c r="N49" s="7">
        <f t="shared" si="22"/>
        <v>0</v>
      </c>
      <c r="O49" s="7">
        <f t="shared" si="22"/>
        <v>0</v>
      </c>
      <c r="P49" s="7">
        <f t="shared" ref="P49" si="24">SUM(P50:P56)</f>
        <v>19012353.629999999</v>
      </c>
    </row>
    <row r="50" spans="1:16" x14ac:dyDescent="0.25">
      <c r="A50" s="4" t="s">
        <v>44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f t="shared" ref="P50:P56" si="25">SUM(D50:O50)</f>
        <v>0</v>
      </c>
    </row>
    <row r="51" spans="1:16" ht="30" x14ac:dyDescent="0.25">
      <c r="A51" s="4" t="s">
        <v>45</v>
      </c>
      <c r="B51" s="22">
        <v>392795000</v>
      </c>
      <c r="C51" s="22">
        <v>361487199.63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19012353.629999999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f t="shared" si="25"/>
        <v>19012353.629999999</v>
      </c>
    </row>
    <row r="52" spans="1:16" ht="30" x14ac:dyDescent="0.25">
      <c r="A52" s="4" t="s">
        <v>46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f t="shared" si="25"/>
        <v>0</v>
      </c>
    </row>
    <row r="53" spans="1:16" ht="30" x14ac:dyDescent="0.25">
      <c r="A53" s="4" t="s">
        <v>47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f t="shared" si="25"/>
        <v>0</v>
      </c>
    </row>
    <row r="54" spans="1:16" ht="30" x14ac:dyDescent="0.25">
      <c r="A54" s="4" t="s">
        <v>48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f t="shared" si="25"/>
        <v>0</v>
      </c>
    </row>
    <row r="55" spans="1:16" x14ac:dyDescent="0.25">
      <c r="A55" s="4" t="s">
        <v>49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f t="shared" si="25"/>
        <v>0</v>
      </c>
    </row>
    <row r="56" spans="1:16" ht="30" x14ac:dyDescent="0.25">
      <c r="A56" s="4" t="s">
        <v>50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f t="shared" si="25"/>
        <v>0</v>
      </c>
    </row>
    <row r="57" spans="1:16" x14ac:dyDescent="0.25">
      <c r="A57" s="2" t="s">
        <v>27</v>
      </c>
      <c r="B57" s="29">
        <f>SUM(B58:B66)</f>
        <v>349149550</v>
      </c>
      <c r="C57" s="29">
        <f>SUM(C58:C66)</f>
        <v>209428617.63999999</v>
      </c>
      <c r="D57" s="29">
        <f t="shared" ref="D57" si="26">SUM(D58:D66)</f>
        <v>0</v>
      </c>
      <c r="E57" s="29">
        <f t="shared" ref="E57" si="27">SUM(E58:E66)</f>
        <v>602519.21</v>
      </c>
      <c r="F57" s="29">
        <f t="shared" ref="F57:O57" si="28">SUM(F58:F66)</f>
        <v>4904788.79</v>
      </c>
      <c r="G57" s="29">
        <f t="shared" si="28"/>
        <v>129608</v>
      </c>
      <c r="H57" s="29">
        <f t="shared" si="28"/>
        <v>35978.339999999997</v>
      </c>
      <c r="I57" s="29">
        <f t="shared" si="28"/>
        <v>493519.63</v>
      </c>
      <c r="J57" s="29">
        <f t="shared" si="28"/>
        <v>292934.44</v>
      </c>
      <c r="K57" s="29">
        <f t="shared" ref="K57" si="29">SUM(K58:K66)</f>
        <v>1648432.9100000001</v>
      </c>
      <c r="L57" s="29">
        <f t="shared" si="28"/>
        <v>1354617.58</v>
      </c>
      <c r="M57" s="29">
        <f t="shared" si="28"/>
        <v>764947.98</v>
      </c>
      <c r="N57" s="29">
        <f t="shared" si="28"/>
        <v>1068084.17</v>
      </c>
      <c r="O57" s="29">
        <f t="shared" si="28"/>
        <v>6428302.8100000005</v>
      </c>
      <c r="P57" s="29">
        <f t="shared" ref="P57" si="30">SUM(P58:P66)</f>
        <v>17723733.859999999</v>
      </c>
    </row>
    <row r="58" spans="1:16" x14ac:dyDescent="0.25">
      <c r="A58" s="4" t="s">
        <v>28</v>
      </c>
      <c r="B58" s="22">
        <v>65236564</v>
      </c>
      <c r="C58" s="22">
        <v>27878406.640000001</v>
      </c>
      <c r="D58" s="6">
        <v>0</v>
      </c>
      <c r="E58" s="6">
        <v>391612.5</v>
      </c>
      <c r="F58" s="6">
        <v>4872928.79</v>
      </c>
      <c r="G58" s="6">
        <v>47168</v>
      </c>
      <c r="H58" s="6">
        <v>0</v>
      </c>
      <c r="I58" s="6">
        <v>230908.27</v>
      </c>
      <c r="J58" s="6">
        <v>73575.98</v>
      </c>
      <c r="K58" s="6">
        <v>540535.63</v>
      </c>
      <c r="L58" s="6">
        <v>51795.51</v>
      </c>
      <c r="M58" s="6">
        <v>20123.72</v>
      </c>
      <c r="N58" s="6">
        <v>132514</v>
      </c>
      <c r="O58" s="6">
        <v>4241522.87</v>
      </c>
      <c r="P58" s="22">
        <f t="shared" ref="P58:P79" si="31">SUM(D58:O58)</f>
        <v>10602685.27</v>
      </c>
    </row>
    <row r="59" spans="1:16" ht="30" x14ac:dyDescent="0.25">
      <c r="A59" s="4" t="s">
        <v>29</v>
      </c>
      <c r="B59" s="22">
        <v>3000000</v>
      </c>
      <c r="C59" s="22">
        <v>8850000</v>
      </c>
      <c r="D59" s="22">
        <v>0</v>
      </c>
      <c r="E59" s="22">
        <v>210906.71</v>
      </c>
      <c r="F59" s="22">
        <v>0</v>
      </c>
      <c r="G59" s="22">
        <v>0</v>
      </c>
      <c r="H59" s="22">
        <v>0</v>
      </c>
      <c r="I59" s="22">
        <v>0</v>
      </c>
      <c r="J59" s="22">
        <v>216998.46</v>
      </c>
      <c r="K59" s="22">
        <v>0</v>
      </c>
      <c r="L59" s="22">
        <v>0</v>
      </c>
      <c r="M59" s="22">
        <v>412271.94</v>
      </c>
      <c r="N59" s="22">
        <v>910967.17</v>
      </c>
      <c r="O59" s="22">
        <v>0</v>
      </c>
      <c r="P59" s="22">
        <f t="shared" si="31"/>
        <v>1751144.28</v>
      </c>
    </row>
    <row r="60" spans="1:16" ht="30" x14ac:dyDescent="0.25">
      <c r="A60" s="4" t="s">
        <v>30</v>
      </c>
      <c r="B60" s="22">
        <v>0</v>
      </c>
      <c r="C60" s="22">
        <v>525000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f t="shared" si="31"/>
        <v>0</v>
      </c>
    </row>
    <row r="61" spans="1:16" ht="30" x14ac:dyDescent="0.25">
      <c r="A61" s="4" t="s">
        <v>31</v>
      </c>
      <c r="B61" s="22">
        <v>1000000</v>
      </c>
      <c r="C61" s="22">
        <v>2450000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134994.35999999999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f t="shared" si="31"/>
        <v>134994.35999999999</v>
      </c>
    </row>
    <row r="62" spans="1:16" x14ac:dyDescent="0.25">
      <c r="A62" s="4" t="s">
        <v>32</v>
      </c>
      <c r="B62" s="22">
        <v>17000000</v>
      </c>
      <c r="C62" s="22">
        <v>16262800</v>
      </c>
      <c r="D62" s="22">
        <v>0</v>
      </c>
      <c r="E62" s="22">
        <v>0</v>
      </c>
      <c r="F62" s="22">
        <v>31860</v>
      </c>
      <c r="G62" s="22">
        <v>82440</v>
      </c>
      <c r="H62" s="22">
        <v>35978.339999999997</v>
      </c>
      <c r="I62" s="22">
        <v>127617</v>
      </c>
      <c r="J62" s="22">
        <v>2360</v>
      </c>
      <c r="K62" s="22">
        <v>1107897.28</v>
      </c>
      <c r="L62" s="22">
        <v>797256.97</v>
      </c>
      <c r="M62" s="22">
        <v>158384.32000000001</v>
      </c>
      <c r="N62" s="22">
        <v>24603</v>
      </c>
      <c r="O62" s="22">
        <v>1340259.74</v>
      </c>
      <c r="P62" s="22">
        <f t="shared" si="31"/>
        <v>3708656.6499999994</v>
      </c>
    </row>
    <row r="63" spans="1:16" x14ac:dyDescent="0.25">
      <c r="A63" s="4" t="s">
        <v>51</v>
      </c>
      <c r="B63" s="22">
        <v>0</v>
      </c>
      <c r="C63" s="22">
        <v>3435888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505565.1</v>
      </c>
      <c r="M63" s="22">
        <v>174168</v>
      </c>
      <c r="N63" s="22">
        <v>0</v>
      </c>
      <c r="O63" s="22">
        <v>846520.2</v>
      </c>
      <c r="P63" s="22">
        <f t="shared" si="31"/>
        <v>1526253.2999999998</v>
      </c>
    </row>
    <row r="64" spans="1:16" x14ac:dyDescent="0.25">
      <c r="A64" s="4" t="s">
        <v>52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f t="shared" si="31"/>
        <v>0</v>
      </c>
    </row>
    <row r="65" spans="1:16" x14ac:dyDescent="0.25">
      <c r="A65" s="4" t="s">
        <v>33</v>
      </c>
      <c r="B65" s="22">
        <v>262912986</v>
      </c>
      <c r="C65" s="22">
        <v>148776523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f t="shared" si="31"/>
        <v>0</v>
      </c>
    </row>
    <row r="66" spans="1:16" ht="30" x14ac:dyDescent="0.25">
      <c r="A66" s="4" t="s">
        <v>53</v>
      </c>
      <c r="B66" s="22">
        <v>0</v>
      </c>
      <c r="C66" s="22">
        <v>1250000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f t="shared" si="31"/>
        <v>0</v>
      </c>
    </row>
    <row r="67" spans="1:16" x14ac:dyDescent="0.25">
      <c r="A67" s="2" t="s">
        <v>54</v>
      </c>
      <c r="B67" s="29">
        <f>SUM(B68:B71)</f>
        <v>0</v>
      </c>
      <c r="C67" s="29">
        <f>SUM(C68:C71)</f>
        <v>0</v>
      </c>
      <c r="D67" s="29">
        <f t="shared" ref="D67:E67" si="32">SUM(D68:D71)</f>
        <v>0</v>
      </c>
      <c r="E67" s="29">
        <f t="shared" si="32"/>
        <v>0</v>
      </c>
      <c r="F67" s="29">
        <f t="shared" ref="F67:O67" si="33">SUM(F68:F71)</f>
        <v>0</v>
      </c>
      <c r="G67" s="29">
        <f t="shared" si="33"/>
        <v>0</v>
      </c>
      <c r="H67" s="29">
        <f t="shared" si="33"/>
        <v>0</v>
      </c>
      <c r="I67" s="29">
        <f t="shared" si="33"/>
        <v>0</v>
      </c>
      <c r="J67" s="29">
        <f t="shared" si="33"/>
        <v>0</v>
      </c>
      <c r="K67" s="29">
        <f t="shared" ref="K67" si="34">SUM(K68:K71)</f>
        <v>0</v>
      </c>
      <c r="L67" s="29">
        <f t="shared" si="33"/>
        <v>0</v>
      </c>
      <c r="M67" s="29">
        <f t="shared" si="33"/>
        <v>0</v>
      </c>
      <c r="N67" s="29">
        <f t="shared" si="33"/>
        <v>0</v>
      </c>
      <c r="O67" s="29">
        <f t="shared" si="33"/>
        <v>0</v>
      </c>
      <c r="P67" s="29">
        <f t="shared" si="31"/>
        <v>0</v>
      </c>
    </row>
    <row r="68" spans="1:16" x14ac:dyDescent="0.25">
      <c r="A68" s="4" t="s">
        <v>55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f t="shared" si="31"/>
        <v>0</v>
      </c>
    </row>
    <row r="69" spans="1:16" x14ac:dyDescent="0.25">
      <c r="A69" s="4" t="s">
        <v>56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f t="shared" si="31"/>
        <v>0</v>
      </c>
    </row>
    <row r="70" spans="1:16" x14ac:dyDescent="0.25">
      <c r="A70" s="4" t="s">
        <v>57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f t="shared" si="31"/>
        <v>0</v>
      </c>
    </row>
    <row r="71" spans="1:16" ht="30" x14ac:dyDescent="0.25">
      <c r="A71" s="4" t="s">
        <v>58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f t="shared" si="31"/>
        <v>0</v>
      </c>
    </row>
    <row r="72" spans="1:16" ht="30" x14ac:dyDescent="0.25">
      <c r="A72" s="2" t="s">
        <v>59</v>
      </c>
      <c r="B72" s="29">
        <f>SUM(B73:B74)</f>
        <v>0</v>
      </c>
      <c r="C72" s="29">
        <f>SUM(C73:C74)</f>
        <v>0</v>
      </c>
      <c r="D72" s="29">
        <f t="shared" ref="D72:E72" si="35">SUM(D73:D74)</f>
        <v>0</v>
      </c>
      <c r="E72" s="29">
        <f t="shared" si="35"/>
        <v>0</v>
      </c>
      <c r="F72" s="29">
        <f t="shared" ref="F72:O72" si="36">SUM(F73:F74)</f>
        <v>0</v>
      </c>
      <c r="G72" s="29">
        <f t="shared" si="36"/>
        <v>0</v>
      </c>
      <c r="H72" s="29">
        <f t="shared" si="36"/>
        <v>0</v>
      </c>
      <c r="I72" s="29">
        <f t="shared" si="36"/>
        <v>0</v>
      </c>
      <c r="J72" s="29">
        <f t="shared" si="36"/>
        <v>0</v>
      </c>
      <c r="K72" s="29">
        <f t="shared" ref="K72" si="37">SUM(K73:K74)</f>
        <v>0</v>
      </c>
      <c r="L72" s="29">
        <f t="shared" si="36"/>
        <v>0</v>
      </c>
      <c r="M72" s="29">
        <f t="shared" si="36"/>
        <v>0</v>
      </c>
      <c r="N72" s="29">
        <f t="shared" si="36"/>
        <v>0</v>
      </c>
      <c r="O72" s="29">
        <f t="shared" si="36"/>
        <v>0</v>
      </c>
      <c r="P72" s="29">
        <f t="shared" si="31"/>
        <v>0</v>
      </c>
    </row>
    <row r="73" spans="1:16" x14ac:dyDescent="0.25">
      <c r="A73" s="4" t="s">
        <v>60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f t="shared" si="31"/>
        <v>0</v>
      </c>
    </row>
    <row r="74" spans="1:16" ht="30" x14ac:dyDescent="0.25">
      <c r="A74" s="4" t="s">
        <v>61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f t="shared" si="31"/>
        <v>0</v>
      </c>
    </row>
    <row r="75" spans="1:16" x14ac:dyDescent="0.25">
      <c r="A75" s="2" t="s">
        <v>62</v>
      </c>
      <c r="B75" s="29">
        <f>SUM(B76:B78)</f>
        <v>0</v>
      </c>
      <c r="C75" s="29">
        <f>SUM(C76:C78)</f>
        <v>0</v>
      </c>
      <c r="D75" s="29">
        <f t="shared" ref="D75:E75" si="38">SUM(D76:D78)</f>
        <v>0</v>
      </c>
      <c r="E75" s="29">
        <f t="shared" si="38"/>
        <v>0</v>
      </c>
      <c r="F75" s="29">
        <f t="shared" ref="F75:O75" si="39">SUM(F76:F78)</f>
        <v>0</v>
      </c>
      <c r="G75" s="29">
        <f t="shared" si="39"/>
        <v>0</v>
      </c>
      <c r="H75" s="29">
        <f t="shared" si="39"/>
        <v>0</v>
      </c>
      <c r="I75" s="29">
        <f t="shared" si="39"/>
        <v>0</v>
      </c>
      <c r="J75" s="29">
        <f t="shared" si="39"/>
        <v>0</v>
      </c>
      <c r="K75" s="29">
        <f t="shared" ref="K75" si="40">SUM(K76:K78)</f>
        <v>0</v>
      </c>
      <c r="L75" s="29">
        <f t="shared" si="39"/>
        <v>0</v>
      </c>
      <c r="M75" s="29">
        <f t="shared" si="39"/>
        <v>0</v>
      </c>
      <c r="N75" s="29">
        <f t="shared" si="39"/>
        <v>0</v>
      </c>
      <c r="O75" s="29">
        <f t="shared" si="39"/>
        <v>0</v>
      </c>
      <c r="P75" s="29">
        <f t="shared" si="31"/>
        <v>0</v>
      </c>
    </row>
    <row r="76" spans="1:16" x14ac:dyDescent="0.25">
      <c r="A76" s="4" t="s">
        <v>63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f t="shared" si="31"/>
        <v>0</v>
      </c>
    </row>
    <row r="77" spans="1:16" x14ac:dyDescent="0.25">
      <c r="A77" s="4" t="s">
        <v>64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f t="shared" si="31"/>
        <v>0</v>
      </c>
    </row>
    <row r="78" spans="1:16" ht="30" x14ac:dyDescent="0.25">
      <c r="A78" s="4" t="s">
        <v>65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f t="shared" si="31"/>
        <v>0</v>
      </c>
    </row>
    <row r="79" spans="1:16" x14ac:dyDescent="0.25">
      <c r="A79" s="5" t="s">
        <v>34</v>
      </c>
      <c r="B79" s="8">
        <f>B15+B21+B31+B41+B49+B57+B67+B72+B75</f>
        <v>17112748585</v>
      </c>
      <c r="C79" s="8">
        <f>C15+C21+C31+C41+C57+C49+C67+C72+C75</f>
        <v>17692638273.630001</v>
      </c>
      <c r="D79" s="8">
        <f t="shared" ref="D79:E79" si="41">+D15+D21+D31+D41+D49+D57+D67+D72+D75</f>
        <v>1132309832.75</v>
      </c>
      <c r="E79" s="8">
        <f t="shared" si="41"/>
        <v>1171765808.8900001</v>
      </c>
      <c r="F79" s="8">
        <f t="shared" ref="F79:O79" si="42">+F15+F21+F31+F41+F49+F57+F67+F72+F75</f>
        <v>1185592334.9400001</v>
      </c>
      <c r="G79" s="8">
        <f t="shared" si="42"/>
        <v>1211360124.0599999</v>
      </c>
      <c r="H79" s="8">
        <f t="shared" si="42"/>
        <v>1152973161.8099999</v>
      </c>
      <c r="I79" s="8">
        <f t="shared" si="42"/>
        <v>1168701528.4300001</v>
      </c>
      <c r="J79" s="8">
        <f t="shared" si="42"/>
        <v>1179898945.5700002</v>
      </c>
      <c r="K79" s="8">
        <f t="shared" ref="K79" si="43">+K15+K21+K31+K41+K49+K57+K67+K72+K75</f>
        <v>1172478004.55</v>
      </c>
      <c r="L79" s="8">
        <f t="shared" si="42"/>
        <v>1162117091.3799999</v>
      </c>
      <c r="M79" s="8">
        <f t="shared" si="42"/>
        <v>1229697124.48</v>
      </c>
      <c r="N79" s="8">
        <f t="shared" si="42"/>
        <v>1871954714.72</v>
      </c>
      <c r="O79" s="8">
        <f t="shared" si="42"/>
        <v>2405770137.8299994</v>
      </c>
      <c r="P79" s="8">
        <f t="shared" si="31"/>
        <v>16044618809.409998</v>
      </c>
    </row>
    <row r="80" spans="1:16" x14ac:dyDescent="0.25">
      <c r="A80" s="3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25"/>
    </row>
    <row r="81" spans="1:16" x14ac:dyDescent="0.25">
      <c r="A81" s="1" t="s">
        <v>66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x14ac:dyDescent="0.25">
      <c r="A82" s="2" t="s">
        <v>67</v>
      </c>
      <c r="B82" s="30">
        <f t="shared" ref="B82:C82" si="44">SUM(B83:B84)</f>
        <v>0</v>
      </c>
      <c r="C82" s="30">
        <f t="shared" si="44"/>
        <v>0</v>
      </c>
      <c r="D82" s="30">
        <f t="shared" ref="D82:E82" si="45">SUM(D83:D84)</f>
        <v>0</v>
      </c>
      <c r="E82" s="30">
        <f t="shared" si="45"/>
        <v>0</v>
      </c>
      <c r="F82" s="30">
        <f t="shared" ref="F82:O82" si="46">SUM(F83:F84)</f>
        <v>0</v>
      </c>
      <c r="G82" s="30">
        <f t="shared" si="46"/>
        <v>0</v>
      </c>
      <c r="H82" s="30">
        <f t="shared" si="46"/>
        <v>0</v>
      </c>
      <c r="I82" s="30">
        <f t="shared" si="46"/>
        <v>0</v>
      </c>
      <c r="J82" s="30">
        <f t="shared" si="46"/>
        <v>0</v>
      </c>
      <c r="K82" s="30">
        <f t="shared" ref="K82" si="47">SUM(K83:K84)</f>
        <v>0</v>
      </c>
      <c r="L82" s="30">
        <f t="shared" si="46"/>
        <v>0</v>
      </c>
      <c r="M82" s="30">
        <f t="shared" si="46"/>
        <v>0</v>
      </c>
      <c r="N82" s="30">
        <f t="shared" si="46"/>
        <v>0</v>
      </c>
      <c r="O82" s="30">
        <f t="shared" si="46"/>
        <v>0</v>
      </c>
      <c r="P82" s="30">
        <f t="shared" ref="P82" si="48">SUM(P83:P84)</f>
        <v>0</v>
      </c>
    </row>
    <row r="83" spans="1:16" ht="30" x14ac:dyDescent="0.25">
      <c r="A83" s="4" t="s">
        <v>68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2">
        <f>SUM(D83:O83)</f>
        <v>0</v>
      </c>
    </row>
    <row r="84" spans="1:16" ht="30" x14ac:dyDescent="0.25">
      <c r="A84" s="4" t="s">
        <v>69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2">
        <f>SUM(D84:O84)</f>
        <v>0</v>
      </c>
    </row>
    <row r="85" spans="1:16" x14ac:dyDescent="0.25">
      <c r="A85" s="2" t="s">
        <v>70</v>
      </c>
      <c r="B85" s="30">
        <f t="shared" ref="B85:C85" si="49">SUM(B86:B87)</f>
        <v>0</v>
      </c>
      <c r="C85" s="30">
        <f t="shared" si="49"/>
        <v>0</v>
      </c>
      <c r="D85" s="30">
        <f t="shared" ref="D85:E85" si="50">SUM(D86:D87)</f>
        <v>0</v>
      </c>
      <c r="E85" s="30">
        <f t="shared" si="50"/>
        <v>0</v>
      </c>
      <c r="F85" s="30">
        <f t="shared" ref="F85:O85" si="51">SUM(F86:F87)</f>
        <v>0</v>
      </c>
      <c r="G85" s="30">
        <f t="shared" si="51"/>
        <v>0</v>
      </c>
      <c r="H85" s="30">
        <f t="shared" si="51"/>
        <v>0</v>
      </c>
      <c r="I85" s="30">
        <f t="shared" si="51"/>
        <v>0</v>
      </c>
      <c r="J85" s="30">
        <f t="shared" si="51"/>
        <v>0</v>
      </c>
      <c r="K85" s="30">
        <f t="shared" ref="K85" si="52">SUM(K86:K87)</f>
        <v>0</v>
      </c>
      <c r="L85" s="30">
        <f t="shared" si="51"/>
        <v>0</v>
      </c>
      <c r="M85" s="30">
        <f t="shared" si="51"/>
        <v>0</v>
      </c>
      <c r="N85" s="30">
        <f t="shared" si="51"/>
        <v>0</v>
      </c>
      <c r="O85" s="30">
        <f t="shared" si="51"/>
        <v>0</v>
      </c>
      <c r="P85" s="30">
        <f t="shared" ref="P85" si="53">SUM(P86:P87)</f>
        <v>0</v>
      </c>
    </row>
    <row r="86" spans="1:16" x14ac:dyDescent="0.25">
      <c r="A86" s="4" t="s">
        <v>71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2">
        <f>SUM(D86:O87)</f>
        <v>0</v>
      </c>
    </row>
    <row r="87" spans="1:16" x14ac:dyDescent="0.25">
      <c r="A87" s="4" t="s">
        <v>72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2">
        <f>SUM(D87:O88)</f>
        <v>0</v>
      </c>
    </row>
    <row r="88" spans="1:16" x14ac:dyDescent="0.25">
      <c r="A88" s="2" t="s">
        <v>73</v>
      </c>
      <c r="B88" s="30">
        <f t="shared" ref="B88:C88" si="54">SUM(B89:B89)</f>
        <v>0</v>
      </c>
      <c r="C88" s="30">
        <f t="shared" si="54"/>
        <v>0</v>
      </c>
      <c r="D88" s="30">
        <f t="shared" ref="D88:O88" si="55">SUM(D89:D89)</f>
        <v>0</v>
      </c>
      <c r="E88" s="30">
        <f t="shared" si="55"/>
        <v>0</v>
      </c>
      <c r="F88" s="30">
        <f t="shared" si="55"/>
        <v>0</v>
      </c>
      <c r="G88" s="30">
        <f t="shared" si="55"/>
        <v>0</v>
      </c>
      <c r="H88" s="30">
        <f t="shared" si="55"/>
        <v>0</v>
      </c>
      <c r="I88" s="30">
        <f t="shared" si="55"/>
        <v>0</v>
      </c>
      <c r="J88" s="30">
        <f t="shared" si="55"/>
        <v>0</v>
      </c>
      <c r="K88" s="30">
        <f t="shared" si="55"/>
        <v>0</v>
      </c>
      <c r="L88" s="30">
        <f t="shared" si="55"/>
        <v>0</v>
      </c>
      <c r="M88" s="30">
        <f t="shared" si="55"/>
        <v>0</v>
      </c>
      <c r="N88" s="30">
        <f t="shared" si="55"/>
        <v>0</v>
      </c>
      <c r="O88" s="30">
        <f t="shared" si="55"/>
        <v>0</v>
      </c>
      <c r="P88" s="30">
        <f>SUM(P89:P89)</f>
        <v>0</v>
      </c>
    </row>
    <row r="89" spans="1:16" x14ac:dyDescent="0.25">
      <c r="A89" s="4" t="s">
        <v>74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2">
        <f>SUM(D89:O89)</f>
        <v>0</v>
      </c>
    </row>
    <row r="90" spans="1:16" x14ac:dyDescent="0.25">
      <c r="A90" s="5" t="s">
        <v>75</v>
      </c>
      <c r="B90" s="31">
        <f t="shared" ref="B90:C90" si="56">+B82+B85+B88</f>
        <v>0</v>
      </c>
      <c r="C90" s="31">
        <f t="shared" si="56"/>
        <v>0</v>
      </c>
      <c r="D90" s="31">
        <f t="shared" ref="D90" si="57">+D82+D85+D88</f>
        <v>0</v>
      </c>
      <c r="E90" s="31">
        <f t="shared" ref="E90" si="58">+E82+E85+E88</f>
        <v>0</v>
      </c>
      <c r="F90" s="31">
        <f t="shared" ref="F90:O90" si="59">+F82+F85+F88</f>
        <v>0</v>
      </c>
      <c r="G90" s="31">
        <f t="shared" si="59"/>
        <v>0</v>
      </c>
      <c r="H90" s="31">
        <f t="shared" si="59"/>
        <v>0</v>
      </c>
      <c r="I90" s="31">
        <f t="shared" si="59"/>
        <v>0</v>
      </c>
      <c r="J90" s="31">
        <f t="shared" si="59"/>
        <v>0</v>
      </c>
      <c r="K90" s="31">
        <f t="shared" ref="K90" si="60">+K82+K85+K88</f>
        <v>0</v>
      </c>
      <c r="L90" s="31">
        <f t="shared" si="59"/>
        <v>0</v>
      </c>
      <c r="M90" s="31">
        <f t="shared" si="59"/>
        <v>0</v>
      </c>
      <c r="N90" s="31">
        <f>+N82+N85+N88</f>
        <v>0</v>
      </c>
      <c r="O90" s="31">
        <f t="shared" si="59"/>
        <v>0</v>
      </c>
      <c r="P90" s="31">
        <f>SUM(D90:O90)</f>
        <v>0</v>
      </c>
    </row>
    <row r="91" spans="1:16" x14ac:dyDescent="0.25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1:16" ht="16.5" thickBot="1" x14ac:dyDescent="0.3">
      <c r="A92" s="14" t="s">
        <v>76</v>
      </c>
      <c r="B92" s="15">
        <f t="shared" ref="B92" si="61">+B79+B90</f>
        <v>17112748585</v>
      </c>
      <c r="C92" s="15">
        <f>+C79+C90</f>
        <v>17692638273.630001</v>
      </c>
      <c r="D92" s="15">
        <f t="shared" ref="D92" si="62">+D79+D90</f>
        <v>1132309832.75</v>
      </c>
      <c r="E92" s="15">
        <f t="shared" ref="E92" si="63">+E79+E90</f>
        <v>1171765808.8900001</v>
      </c>
      <c r="F92" s="15">
        <f t="shared" ref="F92:O92" si="64">+F79+F90</f>
        <v>1185592334.9400001</v>
      </c>
      <c r="G92" s="15">
        <f t="shared" si="64"/>
        <v>1211360124.0599999</v>
      </c>
      <c r="H92" s="15">
        <f t="shared" si="64"/>
        <v>1152973161.8099999</v>
      </c>
      <c r="I92" s="15">
        <f t="shared" si="64"/>
        <v>1168701528.4300001</v>
      </c>
      <c r="J92" s="15">
        <f t="shared" si="64"/>
        <v>1179898945.5700002</v>
      </c>
      <c r="K92" s="15">
        <f t="shared" ref="K92" si="65">+K79+K90</f>
        <v>1172478004.55</v>
      </c>
      <c r="L92" s="15">
        <f t="shared" si="64"/>
        <v>1162117091.3799999</v>
      </c>
      <c r="M92" s="15">
        <f t="shared" si="64"/>
        <v>1229697124.48</v>
      </c>
      <c r="N92" s="15">
        <f t="shared" si="64"/>
        <v>1871954714.72</v>
      </c>
      <c r="O92" s="15">
        <f t="shared" si="64"/>
        <v>2405770137.8299994</v>
      </c>
      <c r="P92" s="15">
        <f t="shared" ref="P92" si="66">+P79+P90</f>
        <v>16044618809.409998</v>
      </c>
    </row>
    <row r="93" spans="1:16" ht="13.5" customHeight="1" thickTop="1" x14ac:dyDescent="0.25">
      <c r="A93" s="17" t="s">
        <v>94</v>
      </c>
    </row>
    <row r="94" spans="1:16" x14ac:dyDescent="0.25">
      <c r="A94" s="18" t="s">
        <v>95</v>
      </c>
      <c r="C94" s="25"/>
      <c r="M94" s="25"/>
      <c r="N94" s="25"/>
      <c r="O94" s="25"/>
      <c r="P94" s="25"/>
    </row>
    <row r="95" spans="1:16" x14ac:dyDescent="0.25">
      <c r="A95" s="18" t="s">
        <v>96</v>
      </c>
      <c r="O95" s="25"/>
    </row>
    <row r="96" spans="1:16" x14ac:dyDescent="0.25">
      <c r="A96" s="18" t="s">
        <v>97</v>
      </c>
      <c r="O96" s="25"/>
    </row>
    <row r="97" spans="1:16" x14ac:dyDescent="0.25">
      <c r="A97" s="18" t="s">
        <v>98</v>
      </c>
      <c r="C97" s="25"/>
    </row>
    <row r="98" spans="1:16" x14ac:dyDescent="0.25">
      <c r="A98" s="18" t="s">
        <v>99</v>
      </c>
      <c r="C98" s="25"/>
      <c r="O98" s="34"/>
    </row>
    <row r="99" spans="1:16" x14ac:dyDescent="0.25">
      <c r="A99" s="18" t="s">
        <v>100</v>
      </c>
      <c r="C99" s="25"/>
      <c r="P99" s="25"/>
    </row>
    <row r="100" spans="1:16" x14ac:dyDescent="0.25">
      <c r="A100" s="18"/>
      <c r="O100" s="35"/>
    </row>
    <row r="101" spans="1:16" x14ac:dyDescent="0.25">
      <c r="A101" s="18"/>
      <c r="C101" s="34"/>
    </row>
    <row r="102" spans="1:16" x14ac:dyDescent="0.25">
      <c r="C102" s="34"/>
    </row>
    <row r="103" spans="1:16" x14ac:dyDescent="0.25">
      <c r="C103" s="34"/>
      <c r="O103" s="34"/>
    </row>
    <row r="104" spans="1:16" x14ac:dyDescent="0.25">
      <c r="O104" s="34"/>
    </row>
    <row r="105" spans="1:16" x14ac:dyDescent="0.25">
      <c r="O105" s="34"/>
    </row>
    <row r="106" spans="1:16" x14ac:dyDescent="0.25">
      <c r="O106" s="34"/>
    </row>
    <row r="107" spans="1:16" x14ac:dyDescent="0.25">
      <c r="O107" s="34"/>
    </row>
  </sheetData>
  <dataConsolidate/>
  <mergeCells count="8">
    <mergeCell ref="A3:P3"/>
    <mergeCell ref="A9:P9"/>
    <mergeCell ref="A10:P10"/>
    <mergeCell ref="A11:P11"/>
    <mergeCell ref="A8:P8"/>
    <mergeCell ref="A7:P7"/>
    <mergeCell ref="A6:P6"/>
    <mergeCell ref="A5:P5"/>
  </mergeCells>
  <printOptions horizontalCentered="1"/>
  <pageMargins left="0.70866141732283461" right="0.70866141732283461" top="0.74803149606299213" bottom="0.74803149606299213" header="0.31496062992125984" footer="0.31496062992125984"/>
  <pageSetup paperSize="9" scale="43" fitToHeight="3" orientation="landscape" r:id="rId1"/>
  <rowBreaks count="3" manualBreakCount="3">
    <brk id="40" max="16383" man="1"/>
    <brk id="56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MH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Altagracia Cabrera Fernandez</cp:lastModifiedBy>
  <cp:lastPrinted>2023-01-10T16:41:13Z</cp:lastPrinted>
  <dcterms:created xsi:type="dcterms:W3CDTF">2018-04-17T18:57:16Z</dcterms:created>
  <dcterms:modified xsi:type="dcterms:W3CDTF">2023-01-10T16:52:02Z</dcterms:modified>
</cp:coreProperties>
</file>