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4971C345-1D24-4A22-8FBC-841714C0F4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3" l="1"/>
  <c r="P15" i="3"/>
  <c r="P21" i="3"/>
  <c r="K15" i="3"/>
  <c r="K88" i="3"/>
  <c r="K85" i="3"/>
  <c r="K82" i="3"/>
  <c r="K75" i="3"/>
  <c r="K72" i="3"/>
  <c r="K67" i="3"/>
  <c r="K57" i="3"/>
  <c r="K49" i="3"/>
  <c r="K41" i="3"/>
  <c r="K31" i="3"/>
  <c r="K21" i="3"/>
  <c r="P16" i="3"/>
  <c r="P50" i="3"/>
  <c r="P40" i="3"/>
  <c r="P89" i="3"/>
  <c r="P86" i="3"/>
  <c r="P84" i="3"/>
  <c r="P83" i="3"/>
  <c r="P64" i="3"/>
  <c r="P65" i="3"/>
  <c r="P66" i="3"/>
  <c r="P68" i="3"/>
  <c r="P69" i="3"/>
  <c r="P70" i="3"/>
  <c r="P71" i="3"/>
  <c r="P73" i="3"/>
  <c r="P74" i="3"/>
  <c r="P76" i="3"/>
  <c r="P77" i="3"/>
  <c r="P78" i="3"/>
  <c r="P59" i="3"/>
  <c r="P60" i="3"/>
  <c r="P61" i="3"/>
  <c r="P62" i="3"/>
  <c r="P63" i="3"/>
  <c r="P58" i="3"/>
  <c r="P51" i="3"/>
  <c r="P52" i="3"/>
  <c r="P53" i="3"/>
  <c r="P54" i="3"/>
  <c r="P55" i="3"/>
  <c r="P56" i="3"/>
  <c r="P42" i="3"/>
  <c r="P43" i="3"/>
  <c r="P44" i="3"/>
  <c r="P45" i="3"/>
  <c r="P46" i="3"/>
  <c r="P47" i="3"/>
  <c r="P48" i="3"/>
  <c r="P33" i="3"/>
  <c r="P34" i="3"/>
  <c r="P35" i="3"/>
  <c r="P36" i="3"/>
  <c r="P37" i="3"/>
  <c r="P38" i="3"/>
  <c r="P39" i="3"/>
  <c r="P32" i="3"/>
  <c r="P23" i="3"/>
  <c r="P24" i="3"/>
  <c r="P25" i="3"/>
  <c r="P26" i="3"/>
  <c r="P27" i="3"/>
  <c r="P28" i="3"/>
  <c r="P29" i="3"/>
  <c r="P30" i="3"/>
  <c r="P22" i="3"/>
  <c r="P17" i="3"/>
  <c r="P18" i="3"/>
  <c r="P19" i="3"/>
  <c r="P20" i="3"/>
  <c r="L88" i="3"/>
  <c r="M88" i="3"/>
  <c r="M90" i="3" s="1"/>
  <c r="N88" i="3"/>
  <c r="O88" i="3"/>
  <c r="L85" i="3"/>
  <c r="M85" i="3"/>
  <c r="N85" i="3"/>
  <c r="O85" i="3"/>
  <c r="L82" i="3"/>
  <c r="M82" i="3"/>
  <c r="N82" i="3"/>
  <c r="O82" i="3"/>
  <c r="O90" i="3" s="1"/>
  <c r="L15" i="3"/>
  <c r="M15" i="3"/>
  <c r="N15" i="3"/>
  <c r="O15" i="3"/>
  <c r="L75" i="3"/>
  <c r="M75" i="3"/>
  <c r="N75" i="3"/>
  <c r="O75" i="3"/>
  <c r="L72" i="3"/>
  <c r="M72" i="3"/>
  <c r="N72" i="3"/>
  <c r="O72" i="3"/>
  <c r="L67" i="3"/>
  <c r="M67" i="3"/>
  <c r="N67" i="3"/>
  <c r="O67" i="3"/>
  <c r="L57" i="3"/>
  <c r="M57" i="3"/>
  <c r="N57" i="3"/>
  <c r="O57" i="3"/>
  <c r="L49" i="3"/>
  <c r="M49" i="3"/>
  <c r="N49" i="3"/>
  <c r="O49" i="3"/>
  <c r="L41" i="3"/>
  <c r="M41" i="3"/>
  <c r="N41" i="3"/>
  <c r="O41" i="3"/>
  <c r="L31" i="3"/>
  <c r="M31" i="3"/>
  <c r="N31" i="3"/>
  <c r="O31" i="3"/>
  <c r="O79" i="3" s="1"/>
  <c r="L21" i="3"/>
  <c r="M21" i="3"/>
  <c r="N21" i="3"/>
  <c r="O21" i="3"/>
  <c r="C41" i="3"/>
  <c r="B41" i="3"/>
  <c r="B49" i="3"/>
  <c r="B57" i="3"/>
  <c r="B67" i="3"/>
  <c r="B72" i="3"/>
  <c r="B7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8" i="3"/>
  <c r="N79" i="3" l="1"/>
  <c r="M79" i="3"/>
  <c r="M92" i="3" s="1"/>
  <c r="L79" i="3"/>
  <c r="L92" i="3" s="1"/>
  <c r="N14" i="3"/>
  <c r="M14" i="3"/>
  <c r="L90" i="3"/>
  <c r="N90" i="3"/>
  <c r="O14" i="3"/>
  <c r="K90" i="3"/>
  <c r="K14" i="3"/>
  <c r="K79" i="3"/>
  <c r="K92" i="3" s="1"/>
  <c r="L14" i="3"/>
  <c r="G14" i="3"/>
  <c r="H14" i="3"/>
  <c r="F79" i="3"/>
  <c r="I14" i="3"/>
  <c r="B79" i="3"/>
  <c r="F90" i="3"/>
  <c r="G79" i="3"/>
  <c r="H79" i="3"/>
  <c r="J14" i="3"/>
  <c r="G90" i="3"/>
  <c r="H90" i="3"/>
  <c r="I79" i="3"/>
  <c r="J79" i="3"/>
  <c r="O92" i="3"/>
  <c r="F14" i="3"/>
  <c r="I90" i="3"/>
  <c r="J90" i="3"/>
  <c r="B90" i="3"/>
  <c r="C90" i="3"/>
  <c r="C79" i="3"/>
  <c r="B14" i="3"/>
  <c r="C14" i="3"/>
  <c r="P82" i="3"/>
  <c r="P57" i="3"/>
  <c r="P49" i="3"/>
  <c r="P41" i="3"/>
  <c r="N92" i="3" l="1"/>
  <c r="F92" i="3"/>
  <c r="J92" i="3"/>
  <c r="H92" i="3"/>
  <c r="I92" i="3"/>
  <c r="G92" i="3"/>
  <c r="B92" i="3"/>
  <c r="C92" i="3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P75" i="3" s="1"/>
  <c r="D72" i="3"/>
  <c r="P72" i="3" s="1"/>
  <c r="D67" i="3"/>
  <c r="P67" i="3" s="1"/>
  <c r="P14" i="3" s="1"/>
  <c r="D57" i="3"/>
  <c r="D49" i="3"/>
  <c r="D31" i="3"/>
  <c r="D21" i="3"/>
  <c r="D15" i="3"/>
  <c r="D88" i="3"/>
  <c r="P87" i="3" s="1"/>
  <c r="P85" i="3" s="1"/>
  <c r="D41" i="3"/>
  <c r="D14" i="3" l="1"/>
  <c r="E14" i="3"/>
  <c r="D90" i="3"/>
  <c r="P90" i="3" s="1"/>
  <c r="D79" i="3"/>
  <c r="P79" i="3" s="1"/>
  <c r="P92" i="3" s="1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<sst xmlns="http://schemas.openxmlformats.org/spreadsheetml/2006/main" count="102" uniqueCount="102">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</sst>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2</xdr:row>
      <xdr:rowOff>171450</xdr:rowOff>
    </xdr:from>
    <xdr:to>
      <xdr:col>6</xdr:col>
      <xdr:colOff>886575</xdr:colOff>
      <xdr:row>7</xdr:row>
      <xdr:rowOff>209550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572500" y="257175"/>
          <a:ext cx="1620000" cy="10382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3"/>
  <sheetViews>
    <sheetView showGridLines="0" tabSelected="1" zoomScaleNormal="100" workbookViewId="0">
      <pane ySplit="13" topLeftCell="A95" activePane="bottomLeft" state="frozen"/>
      <selection pane="bottomLeft" activeCell="K109" sqref="K109"/>
    </sheetView>
  </sheetViews>
  <sheetFormatPr baseColWidth="10" defaultColWidth="9.140625" defaultRowHeight="15" x14ac:dyDescent="0.25"/>
  <cols>
    <col min="1" max="1" width="55" customWidth="1"/>
    <col min="2" max="4" width="17.140625" style="27" customWidth="1"/>
    <col min="5" max="5" width="17" style="27" customWidth="1"/>
    <col min="6" max="6" width="16.140625" style="27" customWidth="1"/>
    <col min="7" max="7" width="15.42578125" style="27" customWidth="1"/>
    <col min="8" max="8" width="15.7109375" style="27" customWidth="1"/>
    <col min="9" max="9" width="15.140625" style="27" customWidth="1"/>
    <col min="10" max="10" width="15.5703125" style="27" customWidth="1"/>
    <col min="11" max="11" width="16.5703125" style="27" customWidth="1"/>
    <col min="12" max="12" width="15.28515625" style="27" customWidth="1"/>
    <col min="13" max="13" width="16.85546875" style="27" customWidth="1"/>
    <col min="14" max="14" width="15.42578125" style="27" customWidth="1"/>
    <col min="15" max="15" width="13" style="27" hidden="1" customWidth="1"/>
    <col min="16" max="16" width="18.28515625" style="27" customWidth="1"/>
    <col min="18" max="18" width="14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32"/>
      <c r="L2" s="26"/>
      <c r="M2" s="26"/>
      <c r="N2" s="26"/>
      <c r="O2" s="26"/>
    </row>
    <row r="3" spans="1:18" ht="18.75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8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32"/>
      <c r="L4" s="26"/>
      <c r="M4" s="26"/>
      <c r="N4" s="26"/>
      <c r="O4" s="26"/>
    </row>
    <row r="5" spans="1:18" ht="18.75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8" ht="18.75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ht="18.75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ht="17.25" customHeight="1" x14ac:dyDescent="0.25">
      <c r="A9" s="36" t="s">
        <v>90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8" ht="14.25" customHeight="1" x14ac:dyDescent="0.25">
      <c r="A10" s="36">
        <v>2022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8" ht="13.5" customHeight="1" x14ac:dyDescent="0.25">
      <c r="A11" s="37" t="s">
        <v>91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8" ht="8.25" customHeight="1" x14ac:dyDescent="0.25">
      <c r="A12" s="1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8" s="21" customFormat="1" ht="30" customHeight="1" x14ac:dyDescent="0.25">
      <c r="A13" s="19" t="s">
        <v>0</v>
      </c>
      <c r="B13" s="20" t="s">
        <v>92</v>
      </c>
      <c r="C13" s="20" t="s">
        <v>93</v>
      </c>
      <c r="D13" s="20" t="s">
        <v>77</v>
      </c>
      <c r="E13" s="20" t="s">
        <v>78</v>
      </c>
      <c r="F13" s="20" t="s">
        <v>79</v>
      </c>
      <c r="G13" s="20" t="s">
        <v>80</v>
      </c>
      <c r="H13" s="20" t="s">
        <v>81</v>
      </c>
      <c r="I13" s="20" t="s">
        <v>82</v>
      </c>
      <c r="J13" s="20" t="s">
        <v>83</v>
      </c>
      <c r="K13" s="20" t="s">
        <v>84</v>
      </c>
      <c r="L13" s="20" t="s">
        <v>85</v>
      </c>
      <c r="M13" s="20" t="s">
        <v>86</v>
      </c>
      <c r="N13" s="20" t="s">
        <v>87</v>
      </c>
      <c r="O13" s="20" t="s">
        <v>88</v>
      </c>
      <c r="P13" s="20" t="s">
        <v>89</v>
      </c>
    </row>
    <row r="14" spans="1:18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16643377266.66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O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1179898945.5700002</v>
      </c>
      <c r="K14" s="10">
        <f t="shared" ref="K14" si="3">+K15+K21+K31+K41+K49+K57+K67+K72+K75</f>
        <v>1172478004.55</v>
      </c>
      <c r="L14" s="10">
        <f t="shared" si="2"/>
        <v>1162117091.3799999</v>
      </c>
      <c r="M14" s="10">
        <f t="shared" si="2"/>
        <v>1229697124.48</v>
      </c>
      <c r="N14" s="10">
        <f t="shared" si="2"/>
        <v>1572256502.22</v>
      </c>
      <c r="O14" s="10">
        <f t="shared" si="2"/>
        <v>0</v>
      </c>
      <c r="P14" s="10">
        <f t="shared" ref="P14" si="4">+P15+P21+P31+P41+P49+P57+P67+P72+P75</f>
        <v>13339150459.079998</v>
      </c>
    </row>
    <row r="15" spans="1:18" x14ac:dyDescent="0.25">
      <c r="A15" s="2" t="s">
        <v>2</v>
      </c>
      <c r="B15" s="29">
        <f>SUM(B16:B20)</f>
        <v>1329632674</v>
      </c>
      <c r="C15" s="29">
        <f>SUM(C16:C20)</f>
        <v>1328225376.96</v>
      </c>
      <c r="D15" s="29">
        <f t="shared" ref="D15:E15" si="5">SUM(D16:D20)</f>
        <v>71474728.370000005</v>
      </c>
      <c r="E15" s="29">
        <f t="shared" si="5"/>
        <v>74265774.519999996</v>
      </c>
      <c r="F15" s="29">
        <f t="shared" ref="F15:O15" si="6">SUM(F16:F20)</f>
        <v>75123306.969999999</v>
      </c>
      <c r="G15" s="29">
        <f t="shared" si="6"/>
        <v>124075859.25</v>
      </c>
      <c r="H15" s="29">
        <f t="shared" si="6"/>
        <v>75989865.400000006</v>
      </c>
      <c r="I15" s="29">
        <f t="shared" si="6"/>
        <v>74543579.620000005</v>
      </c>
      <c r="J15" s="29">
        <f t="shared" si="6"/>
        <v>79049430.819999993</v>
      </c>
      <c r="K15" s="29">
        <f>SUM(K16:K20)</f>
        <v>76996191.400000006</v>
      </c>
      <c r="L15" s="29">
        <f t="shared" si="6"/>
        <v>77543091.480000004</v>
      </c>
      <c r="M15" s="29">
        <f t="shared" si="6"/>
        <v>160147122.27000001</v>
      </c>
      <c r="N15" s="29">
        <f t="shared" si="6"/>
        <v>136835100.59999999</v>
      </c>
      <c r="O15" s="29">
        <f t="shared" si="6"/>
        <v>0</v>
      </c>
      <c r="P15" s="29">
        <f>SUM(P16:P20)</f>
        <v>1026044050.6999998</v>
      </c>
      <c r="R15" s="33"/>
    </row>
    <row r="16" spans="1:18" ht="15" customHeight="1" x14ac:dyDescent="0.25">
      <c r="A16" s="4" t="s">
        <v>3</v>
      </c>
      <c r="B16" s="22">
        <v>789714656</v>
      </c>
      <c r="C16" s="22">
        <v>841114656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62483339.479999997</v>
      </c>
      <c r="K16" s="22">
        <v>60591849.109999999</v>
      </c>
      <c r="L16" s="22">
        <v>61251603.640000001</v>
      </c>
      <c r="M16" s="33">
        <v>61102388.280000001</v>
      </c>
      <c r="N16" s="22">
        <v>120951880.3</v>
      </c>
      <c r="O16" s="22">
        <v>0</v>
      </c>
      <c r="P16" s="22">
        <f>SUM(D16:O16)</f>
        <v>718469183.44999993</v>
      </c>
      <c r="R16" s="22"/>
    </row>
    <row r="17" spans="1:37" ht="15" customHeight="1" x14ac:dyDescent="0.25">
      <c r="A17" s="4" t="s">
        <v>4</v>
      </c>
      <c r="B17" s="22">
        <v>401905562</v>
      </c>
      <c r="C17" s="22">
        <v>341705562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7419516.4500000002</v>
      </c>
      <c r="K17" s="22">
        <v>7440265.2800000003</v>
      </c>
      <c r="L17" s="22">
        <v>7290701.2199999997</v>
      </c>
      <c r="M17" s="22">
        <v>67753821.450000003</v>
      </c>
      <c r="N17" s="22">
        <v>6974000</v>
      </c>
      <c r="O17" s="22">
        <v>0</v>
      </c>
      <c r="P17" s="22">
        <f>SUM(D17:O17)</f>
        <v>188743727.94</v>
      </c>
      <c r="R17" s="33"/>
    </row>
    <row r="18" spans="1:37" ht="15" customHeight="1" x14ac:dyDescent="0.25">
      <c r="A18" s="4" t="s">
        <v>35</v>
      </c>
      <c r="B18" s="22">
        <v>7000000</v>
      </c>
      <c r="C18" s="22">
        <v>3500000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2">
        <f>SUM(D18:O18)</f>
        <v>0</v>
      </c>
    </row>
    <row r="19" spans="1:37" ht="15" customHeight="1" x14ac:dyDescent="0.25">
      <c r="A19" s="4" t="s">
        <v>5</v>
      </c>
      <c r="B19" s="22">
        <v>30800000</v>
      </c>
      <c r="C19" s="22">
        <v>29392702.960000001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22191577.550000001</v>
      </c>
      <c r="N19" s="6">
        <v>3532.36</v>
      </c>
      <c r="O19" s="6">
        <v>0</v>
      </c>
      <c r="P19" s="22">
        <f>SUM(D19:O19)</f>
        <v>22195109.91</v>
      </c>
    </row>
    <row r="20" spans="1:37" ht="15" customHeight="1" x14ac:dyDescent="0.25">
      <c r="A20" s="4" t="s">
        <v>6</v>
      </c>
      <c r="B20" s="22">
        <v>100212456</v>
      </c>
      <c r="C20" s="22">
        <v>112512456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9146574.8900000006</v>
      </c>
      <c r="K20" s="22">
        <v>8964077.0099999998</v>
      </c>
      <c r="L20" s="22">
        <v>9000786.6199999992</v>
      </c>
      <c r="M20" s="33">
        <v>9099334.9900000002</v>
      </c>
      <c r="N20" s="22">
        <v>8905687.9399999995</v>
      </c>
      <c r="O20" s="22">
        <v>0</v>
      </c>
      <c r="P20" s="22">
        <f>SUM(D20:O20)</f>
        <v>96636029.399999991</v>
      </c>
    </row>
    <row r="21" spans="1:37" x14ac:dyDescent="0.25">
      <c r="A21" s="2" t="s">
        <v>7</v>
      </c>
      <c r="B21" s="29">
        <f>SUM(B22:B30)</f>
        <v>1440976961</v>
      </c>
      <c r="C21" s="29">
        <f>SUM(C22:C30)</f>
        <v>952372671.70000005</v>
      </c>
      <c r="D21" s="29">
        <f t="shared" ref="D21:E21" si="7">SUM(D22:D30)</f>
        <v>7013146.54</v>
      </c>
      <c r="E21" s="29">
        <f t="shared" si="7"/>
        <v>14487908.799999999</v>
      </c>
      <c r="F21" s="29">
        <f t="shared" ref="F21:O21" si="8">SUM(F22:F30)</f>
        <v>32809787.52</v>
      </c>
      <c r="G21" s="29">
        <f t="shared" si="8"/>
        <v>18491336.93</v>
      </c>
      <c r="H21" s="29">
        <f t="shared" si="8"/>
        <v>8175623.5099999998</v>
      </c>
      <c r="I21" s="29">
        <f t="shared" si="8"/>
        <v>21445827.020000003</v>
      </c>
      <c r="J21" s="29">
        <f t="shared" si="8"/>
        <v>11769445.57</v>
      </c>
      <c r="K21" s="29">
        <f t="shared" ref="K21" si="9">SUM(K22:K30)</f>
        <v>23825240.160000004</v>
      </c>
      <c r="L21" s="29">
        <f t="shared" si="8"/>
        <v>13450404.960000001</v>
      </c>
      <c r="M21" s="29">
        <f t="shared" si="8"/>
        <v>22775243.399999999</v>
      </c>
      <c r="N21" s="29">
        <f t="shared" si="8"/>
        <v>55733172.769999988</v>
      </c>
      <c r="O21" s="29">
        <f t="shared" si="8"/>
        <v>0</v>
      </c>
      <c r="P21" s="30">
        <f>SUM(P22:P30)</f>
        <v>229977137.18000001</v>
      </c>
    </row>
    <row r="22" spans="1:37" x14ac:dyDescent="0.25">
      <c r="A22" s="4" t="s">
        <v>8</v>
      </c>
      <c r="B22" s="22">
        <v>36031757</v>
      </c>
      <c r="C22" s="22">
        <v>47281757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3991867.9</v>
      </c>
      <c r="K22" s="22">
        <v>1043012.32</v>
      </c>
      <c r="L22" s="22">
        <v>2956091.47</v>
      </c>
      <c r="M22" s="22">
        <v>3999644.71</v>
      </c>
      <c r="N22" s="22">
        <v>6100659.1200000001</v>
      </c>
      <c r="O22" s="22">
        <v>0</v>
      </c>
      <c r="P22" s="22">
        <f t="shared" ref="P22:P30" si="10">SUM(D22:O22)</f>
        <v>42653795.769999996</v>
      </c>
    </row>
    <row r="23" spans="1:37" x14ac:dyDescent="0.25">
      <c r="A23" s="4" t="s">
        <v>9</v>
      </c>
      <c r="B23" s="22">
        <v>70096540</v>
      </c>
      <c r="C23" s="22">
        <v>145096540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154388.25</v>
      </c>
      <c r="K23" s="25">
        <v>25418.5</v>
      </c>
      <c r="L23" s="25">
        <v>81827.06</v>
      </c>
      <c r="M23" s="25">
        <v>104338.54</v>
      </c>
      <c r="N23" s="25">
        <v>139800.5</v>
      </c>
      <c r="O23" s="25">
        <v>0</v>
      </c>
      <c r="P23" s="22">
        <f t="shared" si="10"/>
        <v>1678992.9900000002</v>
      </c>
    </row>
    <row r="24" spans="1:37" x14ac:dyDescent="0.25">
      <c r="A24" s="4" t="s">
        <v>10</v>
      </c>
      <c r="B24" s="22">
        <v>9800000</v>
      </c>
      <c r="C24" s="22">
        <v>13600000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752905.77</v>
      </c>
      <c r="K24" s="6">
        <v>1728150</v>
      </c>
      <c r="L24" s="6">
        <v>1427900</v>
      </c>
      <c r="M24" s="6">
        <v>1919850</v>
      </c>
      <c r="N24" s="6">
        <v>900474.13</v>
      </c>
      <c r="O24" s="6">
        <v>0</v>
      </c>
      <c r="P24" s="22">
        <f t="shared" si="10"/>
        <v>9791329.9000000004</v>
      </c>
    </row>
    <row r="25" spans="1:37" ht="18" customHeight="1" x14ac:dyDescent="0.25">
      <c r="A25" s="4" t="s">
        <v>11</v>
      </c>
      <c r="B25" s="22">
        <v>13650000</v>
      </c>
      <c r="C25" s="22">
        <v>6425000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37154</v>
      </c>
      <c r="L25" s="6">
        <v>0</v>
      </c>
      <c r="M25" s="6">
        <v>101780</v>
      </c>
      <c r="N25" s="6">
        <v>113369.27</v>
      </c>
      <c r="O25" s="6">
        <v>0</v>
      </c>
      <c r="P25" s="22">
        <f t="shared" si="10"/>
        <v>299863.27</v>
      </c>
    </row>
    <row r="26" spans="1:37" x14ac:dyDescent="0.25">
      <c r="A26" s="4" t="s">
        <v>12</v>
      </c>
      <c r="B26" s="22">
        <v>519566406</v>
      </c>
      <c r="C26" s="22">
        <v>166348612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924285.64</v>
      </c>
      <c r="K26" s="6">
        <v>9740234.0500000007</v>
      </c>
      <c r="L26" s="6">
        <v>1078120.6299999999</v>
      </c>
      <c r="M26" s="6">
        <v>1480124.87</v>
      </c>
      <c r="N26" s="6">
        <v>34928849.310000002</v>
      </c>
      <c r="O26" s="6">
        <v>0</v>
      </c>
      <c r="P26" s="22">
        <f t="shared" si="10"/>
        <v>87190390.150000006</v>
      </c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4" t="s">
        <v>13</v>
      </c>
      <c r="B27" s="22">
        <v>47829780</v>
      </c>
      <c r="C27" s="22">
        <v>45829780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1336734.42</v>
      </c>
      <c r="K27" s="22">
        <v>3199940.05</v>
      </c>
      <c r="L27" s="22">
        <v>800957.84</v>
      </c>
      <c r="M27" s="22">
        <v>10313230.08</v>
      </c>
      <c r="N27" s="22">
        <v>4142544.69</v>
      </c>
      <c r="O27" s="22">
        <v>0</v>
      </c>
      <c r="P27" s="22">
        <f t="shared" si="10"/>
        <v>26735139.84</v>
      </c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0" x14ac:dyDescent="0.25">
      <c r="A28" s="4" t="s">
        <v>14</v>
      </c>
      <c r="B28" s="23">
        <v>213487420</v>
      </c>
      <c r="C28" s="23">
        <v>99202020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205094.58</v>
      </c>
      <c r="K28" s="25">
        <v>1839154.67</v>
      </c>
      <c r="L28" s="25">
        <v>1242574.67</v>
      </c>
      <c r="M28" s="25">
        <v>604294.15</v>
      </c>
      <c r="N28" s="25">
        <v>560056.05000000005</v>
      </c>
      <c r="O28" s="25">
        <v>0</v>
      </c>
      <c r="P28" s="22">
        <f t="shared" si="10"/>
        <v>6988465.8700000001</v>
      </c>
    </row>
    <row r="29" spans="1:37" ht="30" x14ac:dyDescent="0.25">
      <c r="A29" s="4" t="s">
        <v>15</v>
      </c>
      <c r="B29" s="22">
        <v>498015058</v>
      </c>
      <c r="C29" s="22">
        <v>379388962.69999999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2009753.97</v>
      </c>
      <c r="K29" s="25">
        <v>3818494.19</v>
      </c>
      <c r="L29" s="25">
        <v>3555989.47</v>
      </c>
      <c r="M29" s="25">
        <v>1262730.53</v>
      </c>
      <c r="N29" s="25">
        <v>6475060.0800000001</v>
      </c>
      <c r="O29" s="25">
        <v>0</v>
      </c>
      <c r="P29" s="22">
        <f t="shared" si="10"/>
        <v>31545163.469999999</v>
      </c>
    </row>
    <row r="30" spans="1:37" x14ac:dyDescent="0.25">
      <c r="A30" s="4" t="s">
        <v>36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2394415.04</v>
      </c>
      <c r="K30" s="6">
        <v>2393682.38</v>
      </c>
      <c r="L30" s="6">
        <v>2306943.8199999998</v>
      </c>
      <c r="M30" s="6">
        <v>2989250.52</v>
      </c>
      <c r="N30" s="6">
        <v>2372359.62</v>
      </c>
      <c r="O30" s="6">
        <v>0</v>
      </c>
      <c r="P30" s="22">
        <f t="shared" si="10"/>
        <v>23093995.919999998</v>
      </c>
    </row>
    <row r="31" spans="1:37" x14ac:dyDescent="0.25">
      <c r="A31" s="2" t="s">
        <v>16</v>
      </c>
      <c r="B31" s="29">
        <f>SUM(B32:B40)</f>
        <v>106114952</v>
      </c>
      <c r="C31" s="29">
        <f>SUM(C32:C40)</f>
        <v>335822756</v>
      </c>
      <c r="D31" s="29">
        <f t="shared" ref="D31:E31" si="11">SUM(D32:D40)</f>
        <v>1125360</v>
      </c>
      <c r="E31" s="29">
        <f t="shared" si="11"/>
        <v>2741398.6799999997</v>
      </c>
      <c r="F31" s="29">
        <f t="shared" ref="F31:O31" si="12">SUM(F32:F40)</f>
        <v>2582602.16</v>
      </c>
      <c r="G31" s="29">
        <f t="shared" si="12"/>
        <v>3471470.37</v>
      </c>
      <c r="H31" s="29">
        <f t="shared" si="12"/>
        <v>3086816.7600000002</v>
      </c>
      <c r="I31" s="29">
        <f t="shared" si="12"/>
        <v>6976833.9100000001</v>
      </c>
      <c r="J31" s="29">
        <f t="shared" si="12"/>
        <v>4592931.9399999995</v>
      </c>
      <c r="K31" s="29">
        <f t="shared" ref="K31" si="13">SUM(K32:K40)</f>
        <v>4816290.57</v>
      </c>
      <c r="L31" s="29">
        <f t="shared" si="12"/>
        <v>4597127.8499999996</v>
      </c>
      <c r="M31" s="29">
        <f t="shared" si="12"/>
        <v>4025789.5300000003</v>
      </c>
      <c r="N31" s="29">
        <f t="shared" si="12"/>
        <v>3731358.7199999997</v>
      </c>
      <c r="O31" s="29">
        <f t="shared" si="12"/>
        <v>0</v>
      </c>
      <c r="P31" s="29">
        <f>SUM(P32:P40)</f>
        <v>41747980.489999995</v>
      </c>
    </row>
    <row r="32" spans="1:37" x14ac:dyDescent="0.25">
      <c r="A32" s="4" t="s">
        <v>17</v>
      </c>
      <c r="B32" s="22">
        <v>5445608</v>
      </c>
      <c r="C32" s="22">
        <v>5445608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368561.99</v>
      </c>
      <c r="K32" s="6">
        <v>219407.93</v>
      </c>
      <c r="L32" s="6">
        <v>355828.28</v>
      </c>
      <c r="M32" s="6">
        <v>29902.02</v>
      </c>
      <c r="N32" s="6">
        <v>386247.07</v>
      </c>
      <c r="O32" s="6">
        <v>0</v>
      </c>
      <c r="P32" s="22">
        <f t="shared" ref="P32:P40" si="14">SUM(D32:O32)</f>
        <v>2364911.9699999997</v>
      </c>
    </row>
    <row r="33" spans="1:16" x14ac:dyDescent="0.25">
      <c r="A33" s="4" t="s">
        <v>18</v>
      </c>
      <c r="B33" s="22">
        <v>10160000</v>
      </c>
      <c r="C33" s="22">
        <v>8360000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4524</v>
      </c>
      <c r="K33" s="6">
        <v>1475</v>
      </c>
      <c r="L33" s="6">
        <v>0</v>
      </c>
      <c r="M33" s="6">
        <v>255942</v>
      </c>
      <c r="N33" s="6">
        <v>33592.6</v>
      </c>
      <c r="O33" s="6">
        <v>0</v>
      </c>
      <c r="P33" s="22">
        <f t="shared" si="14"/>
        <v>365666.48</v>
      </c>
    </row>
    <row r="34" spans="1:16" x14ac:dyDescent="0.25">
      <c r="A34" s="3" t="s">
        <v>101</v>
      </c>
      <c r="B34" s="22">
        <v>5300000</v>
      </c>
      <c r="C34" s="22">
        <v>5800000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3864.5</v>
      </c>
      <c r="K34" s="25">
        <v>317868.65000000002</v>
      </c>
      <c r="L34" s="25">
        <v>1038948.7</v>
      </c>
      <c r="M34" s="25">
        <v>13065.89</v>
      </c>
      <c r="N34" s="25">
        <v>2997.2</v>
      </c>
      <c r="O34" s="25">
        <v>0</v>
      </c>
      <c r="P34" s="22">
        <f t="shared" si="14"/>
        <v>4136207.18</v>
      </c>
    </row>
    <row r="35" spans="1:16" x14ac:dyDescent="0.25">
      <c r="A35" s="4" t="s">
        <v>19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264759.78000000003</v>
      </c>
      <c r="K35" s="6">
        <v>0</v>
      </c>
      <c r="L35" s="6">
        <v>0</v>
      </c>
      <c r="M35" s="6">
        <v>1675.51</v>
      </c>
      <c r="N35" s="6">
        <v>282689.28000000003</v>
      </c>
      <c r="O35" s="6">
        <v>0</v>
      </c>
      <c r="P35" s="22">
        <f t="shared" si="14"/>
        <v>551987.08000000007</v>
      </c>
    </row>
    <row r="36" spans="1:16" x14ac:dyDescent="0.25">
      <c r="A36" s="4" t="s">
        <v>20</v>
      </c>
      <c r="B36" s="22">
        <v>3780000</v>
      </c>
      <c r="C36" s="22">
        <v>3980000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43897.18</v>
      </c>
      <c r="K36" s="25">
        <v>166455.29</v>
      </c>
      <c r="L36" s="25">
        <v>4526.4799999999996</v>
      </c>
      <c r="M36" s="25">
        <v>4967.8</v>
      </c>
      <c r="N36" s="25">
        <v>315188.01</v>
      </c>
      <c r="O36" s="25">
        <v>0</v>
      </c>
      <c r="P36" s="22">
        <f t="shared" si="14"/>
        <v>948083.63</v>
      </c>
    </row>
    <row r="37" spans="1:16" ht="30" x14ac:dyDescent="0.25">
      <c r="A37" s="4" t="s">
        <v>21</v>
      </c>
      <c r="B37" s="22">
        <v>1480000</v>
      </c>
      <c r="C37" s="22">
        <v>3380000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182718.7</v>
      </c>
      <c r="K37" s="25">
        <v>267374.59000000003</v>
      </c>
      <c r="L37" s="25">
        <v>50884.35</v>
      </c>
      <c r="M37" s="25">
        <v>91162</v>
      </c>
      <c r="N37" s="25">
        <v>95365.64</v>
      </c>
      <c r="O37" s="25">
        <v>0</v>
      </c>
      <c r="P37" s="22">
        <f t="shared" si="14"/>
        <v>873708.54</v>
      </c>
    </row>
    <row r="38" spans="1:16" ht="30" x14ac:dyDescent="0.25">
      <c r="A38" s="4" t="s">
        <v>22</v>
      </c>
      <c r="B38" s="24">
        <v>42119344</v>
      </c>
      <c r="C38" s="22">
        <v>35419344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2142693.15</v>
      </c>
      <c r="K38" s="22">
        <v>2312820.34</v>
      </c>
      <c r="L38" s="22">
        <v>1933163.79</v>
      </c>
      <c r="M38" s="22">
        <v>2010035.37</v>
      </c>
      <c r="N38" s="22">
        <v>2182875.38</v>
      </c>
      <c r="O38" s="22">
        <v>0</v>
      </c>
      <c r="P38" s="22">
        <f t="shared" si="14"/>
        <v>23436816.350000001</v>
      </c>
    </row>
    <row r="39" spans="1:16" ht="30" x14ac:dyDescent="0.25">
      <c r="A39" s="4" t="s">
        <v>37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2">
        <f t="shared" si="14"/>
        <v>0</v>
      </c>
    </row>
    <row r="40" spans="1:16" x14ac:dyDescent="0.25">
      <c r="A40" s="4" t="s">
        <v>23</v>
      </c>
      <c r="B40" s="22">
        <v>34830000</v>
      </c>
      <c r="C40" s="22">
        <v>270437804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1581912.64</v>
      </c>
      <c r="K40" s="6">
        <v>1530888.77</v>
      </c>
      <c r="L40" s="6">
        <v>1213776.25</v>
      </c>
      <c r="M40" s="6">
        <v>1619038.94</v>
      </c>
      <c r="N40" s="6">
        <v>432403.54</v>
      </c>
      <c r="O40" s="6">
        <v>0</v>
      </c>
      <c r="P40" s="22">
        <f t="shared" si="14"/>
        <v>9070599.2599999979</v>
      </c>
    </row>
    <row r="41" spans="1:16" x14ac:dyDescent="0.25">
      <c r="A41" s="2" t="s">
        <v>24</v>
      </c>
      <c r="B41" s="29">
        <f>SUM(B42:B48)</f>
        <v>13494079448</v>
      </c>
      <c r="C41" s="29">
        <f>SUM(C42:C48)</f>
        <v>13396756175</v>
      </c>
      <c r="D41" s="7">
        <f t="shared" ref="D41" si="15">SUM(D42:D48)</f>
        <v>1052696597.84</v>
      </c>
      <c r="E41" s="7">
        <f t="shared" ref="E41" si="16">SUM(E42:E48)</f>
        <v>1079668207.6800001</v>
      </c>
      <c r="F41" s="7">
        <f t="shared" ref="F41:O41" si="17">SUM(F42:F48)</f>
        <v>1070171849.5</v>
      </c>
      <c r="G41" s="7">
        <f t="shared" si="17"/>
        <v>1065191849.51</v>
      </c>
      <c r="H41" s="7">
        <f t="shared" si="17"/>
        <v>1065684877.8000001</v>
      </c>
      <c r="I41" s="7">
        <f t="shared" si="17"/>
        <v>1065241768.25</v>
      </c>
      <c r="J41" s="7">
        <f t="shared" si="17"/>
        <v>1065181849.1700001</v>
      </c>
      <c r="K41" s="7">
        <f t="shared" ref="K41" si="18">SUM(K42:K48)</f>
        <v>1065191849.51</v>
      </c>
      <c r="L41" s="7">
        <f t="shared" si="17"/>
        <v>1065171849.51</v>
      </c>
      <c r="M41" s="7">
        <f t="shared" si="17"/>
        <v>1042004145.02</v>
      </c>
      <c r="N41" s="7">
        <f t="shared" si="17"/>
        <v>1375021299.96</v>
      </c>
      <c r="O41" s="7">
        <f t="shared" si="17"/>
        <v>0</v>
      </c>
      <c r="P41" s="7">
        <f t="shared" ref="P41" si="19">SUM(P42:P48)</f>
        <v>12011226143.75</v>
      </c>
    </row>
    <row r="42" spans="1:16" ht="30" x14ac:dyDescent="0.25">
      <c r="A42" s="4" t="s">
        <v>25</v>
      </c>
      <c r="B42" s="22">
        <v>349450000</v>
      </c>
      <c r="C42" s="22">
        <v>324055727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10000</v>
      </c>
      <c r="K42" s="6">
        <v>20000</v>
      </c>
      <c r="L42" s="6">
        <v>0</v>
      </c>
      <c r="M42" s="6">
        <v>20123.72</v>
      </c>
      <c r="N42" s="6">
        <v>132514</v>
      </c>
      <c r="O42" s="6">
        <v>0</v>
      </c>
      <c r="P42" s="22">
        <f t="shared" ref="P42:P48" si="20">SUM(D42:O42)</f>
        <v>831426.35</v>
      </c>
    </row>
    <row r="43" spans="1:16" ht="30" x14ac:dyDescent="0.25">
      <c r="A43" s="4" t="s">
        <v>38</v>
      </c>
      <c r="B43" s="22">
        <v>12641261556</v>
      </c>
      <c r="C43" s="22">
        <v>12641261556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1025604238.99</v>
      </c>
      <c r="K43" s="22">
        <v>1025604238.99</v>
      </c>
      <c r="L43" s="22">
        <v>1025604238.99</v>
      </c>
      <c r="M43" s="22">
        <v>1025604238.99</v>
      </c>
      <c r="N43" s="22">
        <v>1339636904.99</v>
      </c>
      <c r="O43" s="22">
        <v>0</v>
      </c>
      <c r="P43" s="22">
        <f t="shared" si="20"/>
        <v>11595679294.889999</v>
      </c>
    </row>
    <row r="44" spans="1:16" ht="30" x14ac:dyDescent="0.25">
      <c r="A44" s="4" t="s">
        <v>39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20"/>
        <v>0</v>
      </c>
    </row>
    <row r="45" spans="1:16" ht="30" x14ac:dyDescent="0.25">
      <c r="A45" s="4" t="s">
        <v>40</v>
      </c>
      <c r="B45" s="22">
        <v>301441777</v>
      </c>
      <c r="C45" s="22">
        <v>227412777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23187828.210000001</v>
      </c>
      <c r="K45" s="22">
        <v>23187828.210000001</v>
      </c>
      <c r="L45" s="22">
        <v>23187828.210000001</v>
      </c>
      <c r="M45" s="22">
        <v>0</v>
      </c>
      <c r="N45" s="22">
        <v>13722312.84</v>
      </c>
      <c r="O45" s="22">
        <v>0</v>
      </c>
      <c r="P45" s="22">
        <f t="shared" si="20"/>
        <v>227412766.73000005</v>
      </c>
    </row>
    <row r="46" spans="1:16" ht="30" x14ac:dyDescent="0.25">
      <c r="A46" s="4" t="s">
        <v>41</v>
      </c>
      <c r="B46" s="22">
        <v>200461915</v>
      </c>
      <c r="C46" s="22">
        <v>200461915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16379781.970000001</v>
      </c>
      <c r="K46" s="22">
        <v>16379782.310000001</v>
      </c>
      <c r="L46" s="22">
        <v>16379782.310000001</v>
      </c>
      <c r="M46" s="22">
        <v>16379782.310000001</v>
      </c>
      <c r="N46" s="22">
        <v>20284309.629999999</v>
      </c>
      <c r="O46" s="22">
        <v>0</v>
      </c>
      <c r="P46" s="22">
        <f t="shared" si="20"/>
        <v>184082132.03999999</v>
      </c>
    </row>
    <row r="47" spans="1:16" ht="30" x14ac:dyDescent="0.25">
      <c r="A47" s="4" t="s">
        <v>26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1245258.5</v>
      </c>
      <c r="O47" s="22">
        <v>0</v>
      </c>
      <c r="P47" s="22">
        <f t="shared" si="20"/>
        <v>3220523.74</v>
      </c>
    </row>
    <row r="48" spans="1:16" ht="30" x14ac:dyDescent="0.25">
      <c r="A48" s="4" t="s">
        <v>42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20"/>
        <v>0</v>
      </c>
    </row>
    <row r="49" spans="1:16" x14ac:dyDescent="0.25">
      <c r="A49" s="2" t="s">
        <v>43</v>
      </c>
      <c r="B49" s="29">
        <f>SUM(B50:B56)</f>
        <v>392795000</v>
      </c>
      <c r="C49" s="29">
        <f>SUM(C50:C56)</f>
        <v>361487200</v>
      </c>
      <c r="D49" s="7">
        <f t="shared" ref="D49:E49" si="21">SUM(D50:D56)</f>
        <v>0</v>
      </c>
      <c r="E49" s="7">
        <f t="shared" si="21"/>
        <v>0</v>
      </c>
      <c r="F49" s="7">
        <f t="shared" ref="F49:O49" si="22">SUM(F50:F56)</f>
        <v>0</v>
      </c>
      <c r="G49" s="7">
        <f t="shared" si="22"/>
        <v>0</v>
      </c>
      <c r="H49" s="7">
        <f t="shared" si="22"/>
        <v>0</v>
      </c>
      <c r="I49" s="7">
        <f t="shared" si="22"/>
        <v>0</v>
      </c>
      <c r="J49" s="7">
        <f t="shared" si="22"/>
        <v>19012353.629999999</v>
      </c>
      <c r="K49" s="7">
        <f t="shared" ref="K49" si="23">SUM(K50:K56)</f>
        <v>0</v>
      </c>
      <c r="L49" s="7">
        <f t="shared" si="22"/>
        <v>0</v>
      </c>
      <c r="M49" s="7">
        <f t="shared" si="22"/>
        <v>0</v>
      </c>
      <c r="N49" s="7">
        <f t="shared" si="22"/>
        <v>0</v>
      </c>
      <c r="O49" s="7">
        <f t="shared" si="22"/>
        <v>0</v>
      </c>
      <c r="P49" s="7">
        <f t="shared" ref="P49" si="24">SUM(P50:P56)</f>
        <v>19012353.629999999</v>
      </c>
    </row>
    <row r="50" spans="1:16" x14ac:dyDescent="0.25">
      <c r="A50" s="4" t="s">
        <v>44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 t="shared" ref="P50:P56" si="25">SUM(D50:O50)</f>
        <v>0</v>
      </c>
    </row>
    <row r="51" spans="1:16" ht="30" x14ac:dyDescent="0.25">
      <c r="A51" s="4" t="s">
        <v>45</v>
      </c>
      <c r="B51" s="22">
        <v>392795000</v>
      </c>
      <c r="C51" s="22">
        <v>361487200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19012353.629999999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25"/>
        <v>19012353.629999999</v>
      </c>
    </row>
    <row r="52" spans="1:16" ht="30" x14ac:dyDescent="0.25">
      <c r="A52" s="4" t="s">
        <v>46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25"/>
        <v>0</v>
      </c>
    </row>
    <row r="53" spans="1:16" ht="30" x14ac:dyDescent="0.25">
      <c r="A53" s="4" t="s">
        <v>47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25"/>
        <v>0</v>
      </c>
    </row>
    <row r="54" spans="1:16" ht="30" x14ac:dyDescent="0.25">
      <c r="A54" s="4" t="s">
        <v>48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 t="shared" si="25"/>
        <v>0</v>
      </c>
    </row>
    <row r="55" spans="1:16" x14ac:dyDescent="0.25">
      <c r="A55" s="4" t="s">
        <v>49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 t="shared" si="25"/>
        <v>0</v>
      </c>
    </row>
    <row r="56" spans="1:16" ht="30" x14ac:dyDescent="0.25">
      <c r="A56" s="4" t="s">
        <v>50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25"/>
        <v>0</v>
      </c>
    </row>
    <row r="57" spans="1:16" x14ac:dyDescent="0.25">
      <c r="A57" s="2" t="s">
        <v>27</v>
      </c>
      <c r="B57" s="29">
        <f>SUM(B58:B66)</f>
        <v>349149550</v>
      </c>
      <c r="C57" s="29">
        <f>SUM(C58:C66)</f>
        <v>268713087</v>
      </c>
      <c r="D57" s="29">
        <f t="shared" ref="D57" si="26">SUM(D58:D66)</f>
        <v>0</v>
      </c>
      <c r="E57" s="29">
        <f t="shared" ref="E57" si="27">SUM(E58:E66)</f>
        <v>602519.21</v>
      </c>
      <c r="F57" s="29">
        <f t="shared" ref="F57:O57" si="28">SUM(F58:F66)</f>
        <v>4904788.79</v>
      </c>
      <c r="G57" s="29">
        <f t="shared" si="28"/>
        <v>129608</v>
      </c>
      <c r="H57" s="29">
        <f t="shared" si="28"/>
        <v>35978.339999999997</v>
      </c>
      <c r="I57" s="29">
        <f t="shared" si="28"/>
        <v>493519.63</v>
      </c>
      <c r="J57" s="29">
        <f t="shared" si="28"/>
        <v>292934.44</v>
      </c>
      <c r="K57" s="29">
        <f t="shared" ref="K57" si="29">SUM(K58:K66)</f>
        <v>1648432.9100000001</v>
      </c>
      <c r="L57" s="29">
        <f t="shared" si="28"/>
        <v>1354617.58</v>
      </c>
      <c r="M57" s="29">
        <f t="shared" si="28"/>
        <v>744824.26</v>
      </c>
      <c r="N57" s="29">
        <f t="shared" si="28"/>
        <v>935570.17</v>
      </c>
      <c r="O57" s="29">
        <f t="shared" si="28"/>
        <v>0</v>
      </c>
      <c r="P57" s="29">
        <f t="shared" ref="P57" si="30">SUM(P58:P66)</f>
        <v>11142793.33</v>
      </c>
    </row>
    <row r="58" spans="1:16" x14ac:dyDescent="0.25">
      <c r="A58" s="4" t="s">
        <v>28</v>
      </c>
      <c r="B58" s="22">
        <v>65236564</v>
      </c>
      <c r="C58" s="22">
        <v>61536564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73575.98</v>
      </c>
      <c r="K58" s="6">
        <v>540535.63</v>
      </c>
      <c r="L58" s="6">
        <v>51795.51</v>
      </c>
      <c r="M58" s="6">
        <v>0</v>
      </c>
      <c r="N58" s="6">
        <v>0</v>
      </c>
      <c r="O58" s="6">
        <v>0</v>
      </c>
      <c r="P58" s="22">
        <f t="shared" ref="P58:P79" si="31">SUM(D58:O58)</f>
        <v>6208524.6799999997</v>
      </c>
    </row>
    <row r="59" spans="1:16" ht="30" x14ac:dyDescent="0.25">
      <c r="A59" s="4" t="s">
        <v>29</v>
      </c>
      <c r="B59" s="22">
        <v>3000000</v>
      </c>
      <c r="C59" s="22">
        <v>3050000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216998.46</v>
      </c>
      <c r="K59" s="22">
        <v>0</v>
      </c>
      <c r="L59" s="22">
        <v>0</v>
      </c>
      <c r="M59" s="22">
        <v>412271.94</v>
      </c>
      <c r="N59" s="22">
        <v>910967.17</v>
      </c>
      <c r="O59" s="22">
        <v>0</v>
      </c>
      <c r="P59" s="22">
        <f t="shared" si="31"/>
        <v>1751144.28</v>
      </c>
    </row>
    <row r="60" spans="1:16" ht="30" x14ac:dyDescent="0.25">
      <c r="A60" s="4" t="s">
        <v>30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31"/>
        <v>0</v>
      </c>
    </row>
    <row r="61" spans="1:16" ht="30" x14ac:dyDescent="0.25">
      <c r="A61" s="4" t="s">
        <v>31</v>
      </c>
      <c r="B61" s="22">
        <v>1000000</v>
      </c>
      <c r="C61" s="22">
        <v>1050000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 t="shared" si="31"/>
        <v>134994.35999999999</v>
      </c>
    </row>
    <row r="62" spans="1:16" x14ac:dyDescent="0.25">
      <c r="A62" s="4" t="s">
        <v>32</v>
      </c>
      <c r="B62" s="22">
        <v>17000000</v>
      </c>
      <c r="C62" s="22">
        <v>28025000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2360</v>
      </c>
      <c r="K62" s="22">
        <v>1107897.28</v>
      </c>
      <c r="L62" s="22">
        <v>797256.97</v>
      </c>
      <c r="M62" s="22">
        <v>158384.32000000001</v>
      </c>
      <c r="N62" s="22">
        <v>24603</v>
      </c>
      <c r="O62" s="22">
        <v>0</v>
      </c>
      <c r="P62" s="22">
        <f t="shared" si="31"/>
        <v>2368396.9099999997</v>
      </c>
    </row>
    <row r="63" spans="1:16" x14ac:dyDescent="0.25">
      <c r="A63" s="4" t="s">
        <v>51</v>
      </c>
      <c r="B63" s="22">
        <v>0</v>
      </c>
      <c r="C63" s="22">
        <v>4100000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505565.1</v>
      </c>
      <c r="M63" s="22">
        <v>174168</v>
      </c>
      <c r="N63" s="22">
        <v>0</v>
      </c>
      <c r="O63" s="22">
        <v>0</v>
      </c>
      <c r="P63" s="22">
        <f t="shared" si="31"/>
        <v>679733.1</v>
      </c>
    </row>
    <row r="64" spans="1:16" x14ac:dyDescent="0.25">
      <c r="A64" s="4" t="s">
        <v>52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 t="shared" si="31"/>
        <v>0</v>
      </c>
    </row>
    <row r="65" spans="1:16" x14ac:dyDescent="0.25">
      <c r="A65" s="4" t="s">
        <v>33</v>
      </c>
      <c r="B65" s="22">
        <v>262912986</v>
      </c>
      <c r="C65" s="22">
        <v>169176523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 t="shared" si="31"/>
        <v>0</v>
      </c>
    </row>
    <row r="66" spans="1:16" ht="30" x14ac:dyDescent="0.25">
      <c r="A66" s="4" t="s">
        <v>53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 t="shared" si="31"/>
        <v>0</v>
      </c>
    </row>
    <row r="67" spans="1:16" x14ac:dyDescent="0.25">
      <c r="A67" s="2" t="s">
        <v>54</v>
      </c>
      <c r="B67" s="29">
        <f>SUM(B68:B71)</f>
        <v>0</v>
      </c>
      <c r="C67" s="29">
        <f>SUM(C68:C71)</f>
        <v>0</v>
      </c>
      <c r="D67" s="29">
        <f t="shared" ref="D67:E67" si="32">SUM(D68:D71)</f>
        <v>0</v>
      </c>
      <c r="E67" s="29">
        <f t="shared" si="32"/>
        <v>0</v>
      </c>
      <c r="F67" s="29">
        <f t="shared" ref="F67:O67" si="33">SUM(F68:F71)</f>
        <v>0</v>
      </c>
      <c r="G67" s="29">
        <f t="shared" si="33"/>
        <v>0</v>
      </c>
      <c r="H67" s="29">
        <f t="shared" si="33"/>
        <v>0</v>
      </c>
      <c r="I67" s="29">
        <f t="shared" si="33"/>
        <v>0</v>
      </c>
      <c r="J67" s="29">
        <f t="shared" si="33"/>
        <v>0</v>
      </c>
      <c r="K67" s="29">
        <f t="shared" ref="K67" si="34">SUM(K68:K71)</f>
        <v>0</v>
      </c>
      <c r="L67" s="29">
        <f t="shared" si="33"/>
        <v>0</v>
      </c>
      <c r="M67" s="29">
        <f t="shared" si="33"/>
        <v>0</v>
      </c>
      <c r="N67" s="29">
        <f t="shared" si="33"/>
        <v>0</v>
      </c>
      <c r="O67" s="29">
        <f t="shared" si="33"/>
        <v>0</v>
      </c>
      <c r="P67" s="29">
        <f t="shared" si="31"/>
        <v>0</v>
      </c>
    </row>
    <row r="68" spans="1:16" x14ac:dyDescent="0.25">
      <c r="A68" s="4" t="s">
        <v>55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 t="shared" si="31"/>
        <v>0</v>
      </c>
    </row>
    <row r="69" spans="1:16" x14ac:dyDescent="0.25">
      <c r="A69" s="4" t="s">
        <v>56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 t="shared" si="31"/>
        <v>0</v>
      </c>
    </row>
    <row r="70" spans="1:16" x14ac:dyDescent="0.25">
      <c r="A70" s="4" t="s">
        <v>57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 t="shared" si="31"/>
        <v>0</v>
      </c>
    </row>
    <row r="71" spans="1:16" ht="30" x14ac:dyDescent="0.25">
      <c r="A71" s="4" t="s">
        <v>58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 t="shared" si="31"/>
        <v>0</v>
      </c>
    </row>
    <row r="72" spans="1:16" ht="30" x14ac:dyDescent="0.25">
      <c r="A72" s="2" t="s">
        <v>59</v>
      </c>
      <c r="B72" s="29">
        <f>SUM(B73:B74)</f>
        <v>0</v>
      </c>
      <c r="C72" s="29">
        <f>SUM(C73:C74)</f>
        <v>0</v>
      </c>
      <c r="D72" s="29">
        <f t="shared" ref="D72:E72" si="35">SUM(D73:D74)</f>
        <v>0</v>
      </c>
      <c r="E72" s="29">
        <f t="shared" si="35"/>
        <v>0</v>
      </c>
      <c r="F72" s="29">
        <f t="shared" ref="F72:O72" si="36">SUM(F73:F74)</f>
        <v>0</v>
      </c>
      <c r="G72" s="29">
        <f t="shared" si="36"/>
        <v>0</v>
      </c>
      <c r="H72" s="29">
        <f t="shared" si="36"/>
        <v>0</v>
      </c>
      <c r="I72" s="29">
        <f t="shared" si="36"/>
        <v>0</v>
      </c>
      <c r="J72" s="29">
        <f t="shared" si="36"/>
        <v>0</v>
      </c>
      <c r="K72" s="29">
        <f t="shared" ref="K72" si="37">SUM(K73:K74)</f>
        <v>0</v>
      </c>
      <c r="L72" s="29">
        <f t="shared" si="36"/>
        <v>0</v>
      </c>
      <c r="M72" s="29">
        <f t="shared" si="36"/>
        <v>0</v>
      </c>
      <c r="N72" s="29">
        <f t="shared" si="36"/>
        <v>0</v>
      </c>
      <c r="O72" s="29">
        <f t="shared" si="36"/>
        <v>0</v>
      </c>
      <c r="P72" s="29">
        <f t="shared" si="31"/>
        <v>0</v>
      </c>
    </row>
    <row r="73" spans="1:16" x14ac:dyDescent="0.25">
      <c r="A73" s="4" t="s">
        <v>60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 t="shared" si="31"/>
        <v>0</v>
      </c>
    </row>
    <row r="74" spans="1:16" ht="30" x14ac:dyDescent="0.25">
      <c r="A74" s="4" t="s">
        <v>61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 t="shared" si="31"/>
        <v>0</v>
      </c>
    </row>
    <row r="75" spans="1:16" x14ac:dyDescent="0.25">
      <c r="A75" s="2" t="s">
        <v>62</v>
      </c>
      <c r="B75" s="29">
        <f>SUM(B76:B78)</f>
        <v>0</v>
      </c>
      <c r="C75" s="29">
        <f>SUM(C76:C78)</f>
        <v>0</v>
      </c>
      <c r="D75" s="29">
        <f t="shared" ref="D75:E75" si="38">SUM(D76:D78)</f>
        <v>0</v>
      </c>
      <c r="E75" s="29">
        <f t="shared" si="38"/>
        <v>0</v>
      </c>
      <c r="F75" s="29">
        <f t="shared" ref="F75:O75" si="39">SUM(F76:F78)</f>
        <v>0</v>
      </c>
      <c r="G75" s="29">
        <f t="shared" si="39"/>
        <v>0</v>
      </c>
      <c r="H75" s="29">
        <f t="shared" si="39"/>
        <v>0</v>
      </c>
      <c r="I75" s="29">
        <f t="shared" si="39"/>
        <v>0</v>
      </c>
      <c r="J75" s="29">
        <f t="shared" si="39"/>
        <v>0</v>
      </c>
      <c r="K75" s="29">
        <f t="shared" ref="K75" si="40">SUM(K76:K78)</f>
        <v>0</v>
      </c>
      <c r="L75" s="29">
        <f t="shared" si="39"/>
        <v>0</v>
      </c>
      <c r="M75" s="29">
        <f t="shared" si="39"/>
        <v>0</v>
      </c>
      <c r="N75" s="29">
        <f t="shared" si="39"/>
        <v>0</v>
      </c>
      <c r="O75" s="29">
        <f t="shared" si="39"/>
        <v>0</v>
      </c>
      <c r="P75" s="29">
        <f t="shared" si="31"/>
        <v>0</v>
      </c>
    </row>
    <row r="76" spans="1:16" x14ac:dyDescent="0.25">
      <c r="A76" s="4" t="s">
        <v>63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 t="shared" si="31"/>
        <v>0</v>
      </c>
    </row>
    <row r="77" spans="1:16" x14ac:dyDescent="0.25">
      <c r="A77" s="4" t="s">
        <v>64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 t="shared" si="31"/>
        <v>0</v>
      </c>
    </row>
    <row r="78" spans="1:16" ht="30" x14ac:dyDescent="0.25">
      <c r="A78" s="4" t="s">
        <v>65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 t="shared" si="31"/>
        <v>0</v>
      </c>
    </row>
    <row r="79" spans="1:16" x14ac:dyDescent="0.25">
      <c r="A79" s="5" t="s">
        <v>34</v>
      </c>
      <c r="B79" s="8">
        <f>B15+B21+B31+B41+B49+B57+B67+B72+B75</f>
        <v>17112748585</v>
      </c>
      <c r="C79" s="8">
        <f>C15+C21+C31+C41+C57+C49+C67+C72+C75</f>
        <v>16643377266.66</v>
      </c>
      <c r="D79" s="8">
        <f t="shared" ref="D79:E79" si="41">+D15+D21+D31+D41+D49+D57+D67+D72+D75</f>
        <v>1132309832.75</v>
      </c>
      <c r="E79" s="8">
        <f t="shared" si="41"/>
        <v>1171765808.8900001</v>
      </c>
      <c r="F79" s="8">
        <f t="shared" ref="F79:O79" si="42">+F15+F21+F31+F41+F49+F57+F67+F72+F75</f>
        <v>1185592334.9400001</v>
      </c>
      <c r="G79" s="8">
        <f t="shared" si="42"/>
        <v>1211360124.0599999</v>
      </c>
      <c r="H79" s="8">
        <f t="shared" si="42"/>
        <v>1152973161.8099999</v>
      </c>
      <c r="I79" s="8">
        <f t="shared" si="42"/>
        <v>1168701528.4300001</v>
      </c>
      <c r="J79" s="8">
        <f t="shared" si="42"/>
        <v>1179898945.5700002</v>
      </c>
      <c r="K79" s="8">
        <f t="shared" ref="K79" si="43">+K15+K21+K31+K41+K49+K57+K67+K72+K75</f>
        <v>1172478004.55</v>
      </c>
      <c r="L79" s="8">
        <f t="shared" si="42"/>
        <v>1162117091.3799999</v>
      </c>
      <c r="M79" s="8">
        <f t="shared" si="42"/>
        <v>1229697124.48</v>
      </c>
      <c r="N79" s="8">
        <f t="shared" si="42"/>
        <v>1572256502.22</v>
      </c>
      <c r="O79" s="8">
        <f t="shared" si="42"/>
        <v>0</v>
      </c>
      <c r="P79" s="8">
        <f t="shared" si="31"/>
        <v>13339150459.079998</v>
      </c>
    </row>
    <row r="80" spans="1:16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5"/>
    </row>
    <row r="81" spans="1:16" x14ac:dyDescent="0.25">
      <c r="A81" s="1" t="s">
        <v>66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 t="s">
        <v>67</v>
      </c>
      <c r="B82" s="30">
        <f t="shared" ref="B82:C82" si="44">SUM(B83:B84)</f>
        <v>0</v>
      </c>
      <c r="C82" s="30">
        <f t="shared" si="44"/>
        <v>0</v>
      </c>
      <c r="D82" s="30">
        <f t="shared" ref="D82:E82" si="45">SUM(D83:D84)</f>
        <v>0</v>
      </c>
      <c r="E82" s="30">
        <f t="shared" si="45"/>
        <v>0</v>
      </c>
      <c r="F82" s="30">
        <f t="shared" ref="F82:O82" si="46">SUM(F83:F84)</f>
        <v>0</v>
      </c>
      <c r="G82" s="30">
        <f t="shared" si="46"/>
        <v>0</v>
      </c>
      <c r="H82" s="30">
        <f t="shared" si="46"/>
        <v>0</v>
      </c>
      <c r="I82" s="30">
        <f t="shared" si="46"/>
        <v>0</v>
      </c>
      <c r="J82" s="30">
        <f t="shared" si="46"/>
        <v>0</v>
      </c>
      <c r="K82" s="30">
        <f t="shared" ref="K82" si="47">SUM(K83:K84)</f>
        <v>0</v>
      </c>
      <c r="L82" s="30">
        <f t="shared" si="46"/>
        <v>0</v>
      </c>
      <c r="M82" s="30">
        <f t="shared" si="46"/>
        <v>0</v>
      </c>
      <c r="N82" s="30">
        <f t="shared" si="46"/>
        <v>299698212.5</v>
      </c>
      <c r="O82" s="30">
        <f t="shared" si="46"/>
        <v>0</v>
      </c>
      <c r="P82" s="30">
        <f t="shared" ref="P82" si="48">SUM(P83:P84)</f>
        <v>299698212.5</v>
      </c>
    </row>
    <row r="83" spans="1:16" ht="30" x14ac:dyDescent="0.25">
      <c r="A83" s="4" t="s">
        <v>68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299698212.5</v>
      </c>
      <c r="O83" s="25">
        <v>0</v>
      </c>
      <c r="P83" s="22">
        <f>SUM(D83:O83)</f>
        <v>299698212.5</v>
      </c>
    </row>
    <row r="84" spans="1:16" ht="30" x14ac:dyDescent="0.25">
      <c r="A84" s="4" t="s">
        <v>69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2">
        <f>SUM(D84:O84)</f>
        <v>0</v>
      </c>
    </row>
    <row r="85" spans="1:16" x14ac:dyDescent="0.25">
      <c r="A85" s="2" t="s">
        <v>70</v>
      </c>
      <c r="B85" s="30">
        <f t="shared" ref="B85:C85" si="49">SUM(B86:B87)</f>
        <v>0</v>
      </c>
      <c r="C85" s="30">
        <f t="shared" si="49"/>
        <v>0</v>
      </c>
      <c r="D85" s="30">
        <f t="shared" ref="D85:E85" si="50">SUM(D86:D87)</f>
        <v>0</v>
      </c>
      <c r="E85" s="30">
        <f t="shared" si="50"/>
        <v>0</v>
      </c>
      <c r="F85" s="30">
        <f t="shared" ref="F85:O85" si="51">SUM(F86:F87)</f>
        <v>0</v>
      </c>
      <c r="G85" s="30">
        <f t="shared" si="51"/>
        <v>0</v>
      </c>
      <c r="H85" s="30">
        <f t="shared" si="51"/>
        <v>0</v>
      </c>
      <c r="I85" s="30">
        <f t="shared" si="51"/>
        <v>0</v>
      </c>
      <c r="J85" s="30">
        <f t="shared" si="51"/>
        <v>0</v>
      </c>
      <c r="K85" s="30">
        <f t="shared" ref="K85" si="52">SUM(K86:K87)</f>
        <v>0</v>
      </c>
      <c r="L85" s="30">
        <f t="shared" si="51"/>
        <v>0</v>
      </c>
      <c r="M85" s="30">
        <f t="shared" si="51"/>
        <v>0</v>
      </c>
      <c r="N85" s="30">
        <f t="shared" si="51"/>
        <v>0</v>
      </c>
      <c r="O85" s="30">
        <f t="shared" si="51"/>
        <v>0</v>
      </c>
      <c r="P85" s="30">
        <f t="shared" ref="P85" si="53">SUM(P86:P87)</f>
        <v>0</v>
      </c>
    </row>
    <row r="86" spans="1:16" x14ac:dyDescent="0.25">
      <c r="A86" s="4" t="s">
        <v>71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2">
        <f>SUM(D86:O87)</f>
        <v>0</v>
      </c>
    </row>
    <row r="87" spans="1:16" x14ac:dyDescent="0.25">
      <c r="A87" s="4" t="s">
        <v>72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2">
        <f>SUM(D87:O88)</f>
        <v>0</v>
      </c>
    </row>
    <row r="88" spans="1:16" x14ac:dyDescent="0.25">
      <c r="A88" s="2" t="s">
        <v>73</v>
      </c>
      <c r="B88" s="30">
        <f t="shared" ref="B88:C88" si="54">SUM(B89:B89)</f>
        <v>0</v>
      </c>
      <c r="C88" s="30">
        <f t="shared" si="54"/>
        <v>0</v>
      </c>
      <c r="D88" s="30">
        <f t="shared" ref="D88:O88" si="55">SUM(D89:D89)</f>
        <v>0</v>
      </c>
      <c r="E88" s="30">
        <f t="shared" si="55"/>
        <v>0</v>
      </c>
      <c r="F88" s="30">
        <f t="shared" si="55"/>
        <v>0</v>
      </c>
      <c r="G88" s="30">
        <f t="shared" si="55"/>
        <v>0</v>
      </c>
      <c r="H88" s="30">
        <f t="shared" si="55"/>
        <v>0</v>
      </c>
      <c r="I88" s="30">
        <f t="shared" si="55"/>
        <v>0</v>
      </c>
      <c r="J88" s="30">
        <f t="shared" si="55"/>
        <v>0</v>
      </c>
      <c r="K88" s="30">
        <f t="shared" si="55"/>
        <v>0</v>
      </c>
      <c r="L88" s="30">
        <f t="shared" si="55"/>
        <v>0</v>
      </c>
      <c r="M88" s="30">
        <f t="shared" si="55"/>
        <v>0</v>
      </c>
      <c r="N88" s="30">
        <f t="shared" si="55"/>
        <v>0</v>
      </c>
      <c r="O88" s="30">
        <f t="shared" si="55"/>
        <v>0</v>
      </c>
      <c r="P88" s="30">
        <f>SUM(P89:P89)</f>
        <v>0</v>
      </c>
    </row>
    <row r="89" spans="1:16" x14ac:dyDescent="0.25">
      <c r="A89" s="4" t="s">
        <v>74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2">
        <f>SUM(D89:O89)</f>
        <v>0</v>
      </c>
    </row>
    <row r="90" spans="1:16" x14ac:dyDescent="0.25">
      <c r="A90" s="5" t="s">
        <v>75</v>
      </c>
      <c r="B90" s="31">
        <f t="shared" ref="B90:C90" si="56">+B82+B85+B88</f>
        <v>0</v>
      </c>
      <c r="C90" s="31">
        <f t="shared" si="56"/>
        <v>0</v>
      </c>
      <c r="D90" s="31">
        <f t="shared" ref="D90" si="57">+D82+D85+D88</f>
        <v>0</v>
      </c>
      <c r="E90" s="31">
        <f t="shared" ref="E90" si="58">+E82+E85+E88</f>
        <v>0</v>
      </c>
      <c r="F90" s="31">
        <f t="shared" ref="F90:O90" si="59">+F82+F85+F88</f>
        <v>0</v>
      </c>
      <c r="G90" s="31">
        <f t="shared" si="59"/>
        <v>0</v>
      </c>
      <c r="H90" s="31">
        <f t="shared" si="59"/>
        <v>0</v>
      </c>
      <c r="I90" s="31">
        <f t="shared" si="59"/>
        <v>0</v>
      </c>
      <c r="J90" s="31">
        <f t="shared" si="59"/>
        <v>0</v>
      </c>
      <c r="K90" s="31">
        <f t="shared" ref="K90" si="60">+K82+K85+K88</f>
        <v>0</v>
      </c>
      <c r="L90" s="31">
        <f t="shared" si="59"/>
        <v>0</v>
      </c>
      <c r="M90" s="31">
        <f t="shared" si="59"/>
        <v>0</v>
      </c>
      <c r="N90" s="8">
        <f t="shared" si="59"/>
        <v>299698212.5</v>
      </c>
      <c r="O90" s="8">
        <f t="shared" si="59"/>
        <v>0</v>
      </c>
      <c r="P90" s="31">
        <f>SUM(D90:O90)</f>
        <v>299698212.5</v>
      </c>
    </row>
    <row r="91" spans="1:1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6.5" thickBot="1" x14ac:dyDescent="0.3">
      <c r="A92" s="14" t="s">
        <v>76</v>
      </c>
      <c r="B92" s="15">
        <f t="shared" ref="B92" si="61">+B79+B90</f>
        <v>17112748585</v>
      </c>
      <c r="C92" s="15">
        <f>+C79+C90</f>
        <v>16643377266.66</v>
      </c>
      <c r="D92" s="15">
        <f t="shared" ref="D92" si="62">+D79+D90</f>
        <v>1132309832.75</v>
      </c>
      <c r="E92" s="15">
        <f t="shared" ref="E92" si="63">+E79+E90</f>
        <v>1171765808.8900001</v>
      </c>
      <c r="F92" s="15">
        <f t="shared" ref="F92:O92" si="64">+F79+F90</f>
        <v>1185592334.9400001</v>
      </c>
      <c r="G92" s="15">
        <f t="shared" si="64"/>
        <v>1211360124.0599999</v>
      </c>
      <c r="H92" s="15">
        <f t="shared" si="64"/>
        <v>1152973161.8099999</v>
      </c>
      <c r="I92" s="15">
        <f t="shared" si="64"/>
        <v>1168701528.4300001</v>
      </c>
      <c r="J92" s="15">
        <f t="shared" si="64"/>
        <v>1179898945.5700002</v>
      </c>
      <c r="K92" s="15">
        <f t="shared" ref="K92" si="65">+K79+K90</f>
        <v>1172478004.55</v>
      </c>
      <c r="L92" s="15">
        <f t="shared" si="64"/>
        <v>1162117091.3799999</v>
      </c>
      <c r="M92" s="15">
        <f t="shared" si="64"/>
        <v>1229697124.48</v>
      </c>
      <c r="N92" s="15">
        <f t="shared" si="64"/>
        <v>1871954714.72</v>
      </c>
      <c r="O92" s="15">
        <f t="shared" si="64"/>
        <v>0</v>
      </c>
      <c r="P92" s="15">
        <f t="shared" ref="P92" si="66">+P79+P90</f>
        <v>13638848671.579998</v>
      </c>
    </row>
    <row r="93" spans="1:16" ht="13.5" customHeight="1" thickTop="1" x14ac:dyDescent="0.25">
      <c r="A93" s="17" t="s">
        <v>94</v>
      </c>
    </row>
    <row r="94" spans="1:16" x14ac:dyDescent="0.25">
      <c r="A94" s="18" t="s">
        <v>95</v>
      </c>
      <c r="C94" s="25"/>
      <c r="M94" s="25"/>
      <c r="N94" s="25"/>
      <c r="P94" s="25"/>
    </row>
    <row r="95" spans="1:16" x14ac:dyDescent="0.25">
      <c r="A95" s="18" t="s">
        <v>96</v>
      </c>
    </row>
    <row r="96" spans="1:16" x14ac:dyDescent="0.25">
      <c r="A96" s="18" t="s">
        <v>97</v>
      </c>
    </row>
    <row r="97" spans="1:16" x14ac:dyDescent="0.25">
      <c r="A97" s="18" t="s">
        <v>98</v>
      </c>
      <c r="C97" s="25"/>
    </row>
    <row r="98" spans="1:16" x14ac:dyDescent="0.25">
      <c r="A98" s="18" t="s">
        <v>99</v>
      </c>
    </row>
    <row r="99" spans="1:16" x14ac:dyDescent="0.25">
      <c r="A99" s="18" t="s">
        <v>100</v>
      </c>
      <c r="C99" s="25"/>
      <c r="P99" s="25"/>
    </row>
    <row r="100" spans="1:16" x14ac:dyDescent="0.25">
      <c r="A100" s="18"/>
    </row>
    <row r="101" spans="1:16" x14ac:dyDescent="0.25">
      <c r="A101" s="18"/>
      <c r="C101" s="34"/>
    </row>
    <row r="102" spans="1:16" x14ac:dyDescent="0.25">
      <c r="C102" s="34"/>
    </row>
    <row r="103" spans="1:16" x14ac:dyDescent="0.25">
      <c r="C103" s="34"/>
    </row>
  </sheetData>
  <dataConsolidate/>
  <mergeCells count="8">
    <mergeCell ref="A3:P3"/>
    <mergeCell ref="A9:P9"/>
    <mergeCell ref="A10:P10"/>
    <mergeCell ref="A11:P11"/>
    <mergeCell ref="A8:P8"/>
    <mergeCell ref="A7:P7"/>
    <mergeCell ref="A6:P6"/>
    <mergeCell ref="A5:P5"/>
  </mergeCells>
  <printOptions horizontalCentered="1"/>
  <pageMargins left="0.70866141732283461" right="0.70866141732283461" top="0.74803149606299213" bottom="0.74803149606299213" header="0.31496062992125984" footer="0.31496062992125984"/>
  <pageSetup scale="43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2022-12-02T17:38:16Z</cp:lastPrinted>
  <dcterms:created xsi:type="dcterms:W3CDTF">2018-04-17T18:57:16Z</dcterms:created>
  <dcterms:modified xsi:type="dcterms:W3CDTF">2022-12-02T17:40:04Z</dcterms:modified>
</cp:coreProperties>
</file>