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DF\"/>
    </mc:Choice>
  </mc:AlternateContent>
  <xr:revisionPtr revIDLastSave="0" documentId="13_ncr:1_{C0EC6701-B57F-4D78-B6C6-FC28E1A5D9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MH'!$A$3:$P$103</definedName>
    <definedName name="_xlnm.Print_Titles" localSheetId="0">'Plantilla Ejecución MH'!$2:$12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3" l="1"/>
  <c r="P20" i="3" s="1"/>
  <c r="P45" i="3" l="1"/>
  <c r="P44" i="3"/>
  <c r="P42" i="3"/>
  <c r="P23" i="3"/>
  <c r="P62" i="3"/>
  <c r="P25" i="3"/>
  <c r="P27" i="3"/>
  <c r="P26" i="3"/>
  <c r="P24" i="3"/>
  <c r="P22" i="3"/>
  <c r="P21" i="3"/>
  <c r="C20" i="3" l="1"/>
  <c r="B40" i="3"/>
  <c r="C40" i="3"/>
  <c r="B20" i="3"/>
  <c r="K14" i="3"/>
  <c r="K87" i="3"/>
  <c r="K84" i="3"/>
  <c r="K81" i="3"/>
  <c r="K74" i="3"/>
  <c r="K71" i="3"/>
  <c r="K66" i="3"/>
  <c r="K56" i="3"/>
  <c r="K48" i="3"/>
  <c r="K40" i="3"/>
  <c r="K30" i="3"/>
  <c r="K20" i="3"/>
  <c r="P15" i="3"/>
  <c r="P49" i="3"/>
  <c r="P39" i="3"/>
  <c r="P88" i="3"/>
  <c r="P85" i="3"/>
  <c r="P83" i="3"/>
  <c r="P82" i="3"/>
  <c r="P63" i="3"/>
  <c r="P64" i="3"/>
  <c r="P65" i="3"/>
  <c r="P67" i="3"/>
  <c r="P68" i="3"/>
  <c r="P69" i="3"/>
  <c r="P70" i="3"/>
  <c r="P72" i="3"/>
  <c r="P73" i="3"/>
  <c r="P75" i="3"/>
  <c r="P76" i="3"/>
  <c r="P77" i="3"/>
  <c r="P58" i="3"/>
  <c r="P59" i="3"/>
  <c r="P60" i="3"/>
  <c r="P61" i="3"/>
  <c r="P57" i="3"/>
  <c r="P50" i="3"/>
  <c r="P51" i="3"/>
  <c r="P52" i="3"/>
  <c r="P53" i="3"/>
  <c r="P54" i="3"/>
  <c r="P55" i="3"/>
  <c r="P41" i="3"/>
  <c r="P43" i="3"/>
  <c r="P46" i="3"/>
  <c r="P47" i="3"/>
  <c r="P32" i="3"/>
  <c r="P33" i="3"/>
  <c r="P34" i="3"/>
  <c r="P35" i="3"/>
  <c r="P36" i="3"/>
  <c r="P37" i="3"/>
  <c r="P38" i="3"/>
  <c r="P31" i="3"/>
  <c r="P29" i="3"/>
  <c r="P16" i="3"/>
  <c r="P17" i="3"/>
  <c r="P18" i="3"/>
  <c r="P19" i="3"/>
  <c r="L87" i="3"/>
  <c r="M87" i="3"/>
  <c r="N87" i="3"/>
  <c r="O87" i="3"/>
  <c r="L84" i="3"/>
  <c r="M84" i="3"/>
  <c r="N84" i="3"/>
  <c r="O84" i="3"/>
  <c r="L81" i="3"/>
  <c r="M81" i="3"/>
  <c r="N81" i="3"/>
  <c r="O81" i="3"/>
  <c r="O89" i="3" s="1"/>
  <c r="L14" i="3"/>
  <c r="M14" i="3"/>
  <c r="N14" i="3"/>
  <c r="O14" i="3"/>
  <c r="L74" i="3"/>
  <c r="M74" i="3"/>
  <c r="N74" i="3"/>
  <c r="O74" i="3"/>
  <c r="L71" i="3"/>
  <c r="M71" i="3"/>
  <c r="N71" i="3"/>
  <c r="O71" i="3"/>
  <c r="L66" i="3"/>
  <c r="M66" i="3"/>
  <c r="N66" i="3"/>
  <c r="O66" i="3"/>
  <c r="L56" i="3"/>
  <c r="M56" i="3"/>
  <c r="N56" i="3"/>
  <c r="O56" i="3"/>
  <c r="L48" i="3"/>
  <c r="M48" i="3"/>
  <c r="N48" i="3"/>
  <c r="O48" i="3"/>
  <c r="L40" i="3"/>
  <c r="M40" i="3"/>
  <c r="N40" i="3"/>
  <c r="O40" i="3"/>
  <c r="L30" i="3"/>
  <c r="M30" i="3"/>
  <c r="N30" i="3"/>
  <c r="O30" i="3"/>
  <c r="L20" i="3"/>
  <c r="M20" i="3"/>
  <c r="N20" i="3"/>
  <c r="O20" i="3"/>
  <c r="B48" i="3"/>
  <c r="B56" i="3"/>
  <c r="B66" i="3"/>
  <c r="B71" i="3"/>
  <c r="B74" i="3"/>
  <c r="J87" i="3"/>
  <c r="J84" i="3"/>
  <c r="J81" i="3"/>
  <c r="J74" i="3"/>
  <c r="J71" i="3"/>
  <c r="J66" i="3"/>
  <c r="J56" i="3"/>
  <c r="J48" i="3"/>
  <c r="J40" i="3"/>
  <c r="J30" i="3"/>
  <c r="J20" i="3"/>
  <c r="J14" i="3"/>
  <c r="I87" i="3"/>
  <c r="I84" i="3"/>
  <c r="I81" i="3"/>
  <c r="I74" i="3"/>
  <c r="I71" i="3"/>
  <c r="I66" i="3"/>
  <c r="I56" i="3"/>
  <c r="I48" i="3"/>
  <c r="I40" i="3"/>
  <c r="I30" i="3"/>
  <c r="I20" i="3"/>
  <c r="I14" i="3"/>
  <c r="H87" i="3"/>
  <c r="H84" i="3"/>
  <c r="H81" i="3"/>
  <c r="H74" i="3"/>
  <c r="H71" i="3"/>
  <c r="H66" i="3"/>
  <c r="H56" i="3"/>
  <c r="H48" i="3"/>
  <c r="H40" i="3"/>
  <c r="H30" i="3"/>
  <c r="H20" i="3"/>
  <c r="H14" i="3"/>
  <c r="G87" i="3"/>
  <c r="G84" i="3"/>
  <c r="G81" i="3"/>
  <c r="G74" i="3"/>
  <c r="G71" i="3"/>
  <c r="G66" i="3"/>
  <c r="G56" i="3"/>
  <c r="G48" i="3"/>
  <c r="G40" i="3"/>
  <c r="G30" i="3"/>
  <c r="G20" i="3"/>
  <c r="G14" i="3"/>
  <c r="F87" i="3"/>
  <c r="F84" i="3"/>
  <c r="F81" i="3"/>
  <c r="F74" i="3"/>
  <c r="F71" i="3"/>
  <c r="F66" i="3"/>
  <c r="F56" i="3"/>
  <c r="F48" i="3"/>
  <c r="F40" i="3"/>
  <c r="F30" i="3"/>
  <c r="F20" i="3"/>
  <c r="F14" i="3"/>
  <c r="C87" i="3"/>
  <c r="B87" i="3"/>
  <c r="C84" i="3"/>
  <c r="B84" i="3"/>
  <c r="C81" i="3"/>
  <c r="B81" i="3"/>
  <c r="C74" i="3"/>
  <c r="C71" i="3"/>
  <c r="C66" i="3"/>
  <c r="C56" i="3"/>
  <c r="C48" i="3"/>
  <c r="C30" i="3"/>
  <c r="B30" i="3"/>
  <c r="C14" i="3"/>
  <c r="B14" i="3"/>
  <c r="P87" i="3"/>
  <c r="M89" i="3" l="1"/>
  <c r="P30" i="3"/>
  <c r="O78" i="3"/>
  <c r="O91" i="3" s="1"/>
  <c r="P14" i="3"/>
  <c r="N78" i="3"/>
  <c r="M78" i="3"/>
  <c r="L78" i="3"/>
  <c r="L91" i="3" s="1"/>
  <c r="N13" i="3"/>
  <c r="M13" i="3"/>
  <c r="L89" i="3"/>
  <c r="N89" i="3"/>
  <c r="O13" i="3"/>
  <c r="K89" i="3"/>
  <c r="K13" i="3"/>
  <c r="K78" i="3"/>
  <c r="K91" i="3" s="1"/>
  <c r="L13" i="3"/>
  <c r="G13" i="3"/>
  <c r="H13" i="3"/>
  <c r="F78" i="3"/>
  <c r="I13" i="3"/>
  <c r="B78" i="3"/>
  <c r="F89" i="3"/>
  <c r="G78" i="3"/>
  <c r="H78" i="3"/>
  <c r="J13" i="3"/>
  <c r="G89" i="3"/>
  <c r="H89" i="3"/>
  <c r="I78" i="3"/>
  <c r="I91" i="3" s="1"/>
  <c r="J78" i="3"/>
  <c r="F13" i="3"/>
  <c r="I89" i="3"/>
  <c r="J89" i="3"/>
  <c r="B89" i="3"/>
  <c r="C89" i="3"/>
  <c r="C78" i="3"/>
  <c r="B13" i="3"/>
  <c r="C13" i="3"/>
  <c r="P81" i="3"/>
  <c r="P56" i="3"/>
  <c r="P48" i="3"/>
  <c r="P40" i="3"/>
  <c r="M91" i="3" l="1"/>
  <c r="N91" i="3"/>
  <c r="F91" i="3"/>
  <c r="J91" i="3"/>
  <c r="H91" i="3"/>
  <c r="G91" i="3"/>
  <c r="B91" i="3"/>
  <c r="C91" i="3"/>
  <c r="E87" i="3" l="1"/>
  <c r="E84" i="3"/>
  <c r="E81" i="3"/>
  <c r="E74" i="3"/>
  <c r="E71" i="3"/>
  <c r="E66" i="3"/>
  <c r="E56" i="3"/>
  <c r="E48" i="3"/>
  <c r="E40" i="3"/>
  <c r="E30" i="3"/>
  <c r="E20" i="3"/>
  <c r="E89" i="3" l="1"/>
  <c r="E14" i="3" l="1"/>
  <c r="E78" i="3" s="1"/>
  <c r="E91" i="3" s="1"/>
  <c r="D84" i="3" l="1"/>
  <c r="D81" i="3"/>
  <c r="D74" i="3"/>
  <c r="P74" i="3" s="1"/>
  <c r="D71" i="3"/>
  <c r="P71" i="3" s="1"/>
  <c r="D66" i="3"/>
  <c r="P66" i="3" s="1"/>
  <c r="D56" i="3"/>
  <c r="D48" i="3"/>
  <c r="D30" i="3"/>
  <c r="D20" i="3"/>
  <c r="D14" i="3"/>
  <c r="D87" i="3"/>
  <c r="P86" i="3" s="1"/>
  <c r="P84" i="3" s="1"/>
  <c r="D40" i="3"/>
  <c r="P13" i="3" l="1"/>
  <c r="D13" i="3"/>
  <c r="E13" i="3"/>
  <c r="D89" i="3"/>
  <c r="P89" i="3" s="1"/>
  <c r="D78" i="3"/>
  <c r="P78" i="3" s="1"/>
  <c r="P91" i="3" l="1"/>
  <c r="D9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<sst xmlns="http://schemas.openxmlformats.org/spreadsheetml/2006/main" count="102" uniqueCount="102">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</sst>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/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0" borderId="1" xfId="1" applyNumberFormat="1" applyFont="1" applyBorder="1" applyAlignment="1">
      <alignment horizontal="right" vertical="center"/>
    </xf>
    <xf numFmtId="4" fontId="1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0" fillId="4" borderId="0" xfId="1" applyNumberFormat="1" applyFont="1" applyFill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4" fontId="1" fillId="0" borderId="0" xfId="1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0" fillId="0" borderId="0" xfId="0" applyAlignment="1"/>
    <xf numFmtId="43" fontId="0" fillId="0" borderId="0" xfId="1" applyFont="1"/>
    <xf numFmtId="39" fontId="0" fillId="0" borderId="0" xfId="0" applyNumberFormat="1" applyAlignment="1">
      <alignment horizontal="right" vertical="center"/>
    </xf>
    <xf numFmtId="43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2</xdr:row>
      <xdr:rowOff>38101</xdr:rowOff>
    </xdr:from>
    <xdr:to>
      <xdr:col>4</xdr:col>
      <xdr:colOff>696075</xdr:colOff>
      <xdr:row>7</xdr:row>
      <xdr:rowOff>9525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362825" y="123826"/>
          <a:ext cx="1258050" cy="97154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8"/>
  <sheetViews>
    <sheetView showGridLines="0" tabSelected="1" zoomScaleNormal="100" workbookViewId="0">
      <pane ySplit="12" topLeftCell="A88" activePane="bottomLeft" state="frozen"/>
      <selection pane="bottomLeft" activeCell="F108" sqref="F108"/>
    </sheetView>
  </sheetViews>
  <sheetFormatPr baseColWidth="10" defaultColWidth="9.140625" defaultRowHeight="15" x14ac:dyDescent="0.25"/>
  <cols>
    <col min="1" max="1" width="68.140625" customWidth="1"/>
    <col min="2" max="2" width="17.85546875" style="19" customWidth="1"/>
    <col min="3" max="3" width="16.28515625" style="19" customWidth="1"/>
    <col min="4" max="4" width="16.5703125" style="19" customWidth="1"/>
    <col min="5" max="5" width="15.85546875" style="19" customWidth="1"/>
    <col min="6" max="6" width="15.7109375" style="19" customWidth="1"/>
    <col min="7" max="7" width="15.42578125" style="19" customWidth="1"/>
    <col min="8" max="9" width="15.7109375" style="19" customWidth="1"/>
    <col min="10" max="10" width="16.7109375" style="19" customWidth="1"/>
    <col min="11" max="11" width="15.5703125" style="19" customWidth="1"/>
    <col min="12" max="12" width="15.28515625" style="19" hidden="1" customWidth="1"/>
    <col min="13" max="13" width="16.85546875" style="19" hidden="1" customWidth="1"/>
    <col min="14" max="14" width="15.42578125" style="19" hidden="1" customWidth="1"/>
    <col min="15" max="15" width="10.7109375" style="19" hidden="1" customWidth="1"/>
    <col min="16" max="16" width="15.5703125" style="19" customWidth="1"/>
    <col min="17" max="17" width="18.5703125" customWidth="1"/>
    <col min="18" max="18" width="19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.75" customHeight="1" x14ac:dyDescent="0.25"/>
    <row r="2" spans="1:18" ht="3" customHeight="1" x14ac:dyDescent="0.25">
      <c r="A2" s="8"/>
      <c r="B2" s="18"/>
      <c r="C2" s="18"/>
      <c r="D2" s="18"/>
      <c r="E2" s="18"/>
      <c r="F2" s="18"/>
      <c r="G2" s="18"/>
      <c r="H2" s="18"/>
      <c r="I2" s="18"/>
      <c r="J2" s="18"/>
      <c r="K2" s="21"/>
      <c r="L2" s="18"/>
      <c r="M2" s="18"/>
      <c r="N2" s="18"/>
      <c r="O2" s="18"/>
    </row>
    <row r="3" spans="1:18" ht="18.7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8" ht="3.75" customHeight="1" x14ac:dyDescent="0.25">
      <c r="A4" s="8"/>
      <c r="B4" s="18"/>
      <c r="C4" s="18"/>
      <c r="D4" s="18"/>
      <c r="E4" s="18"/>
      <c r="F4" s="18"/>
      <c r="G4" s="18"/>
      <c r="H4" s="18"/>
      <c r="I4" s="18"/>
      <c r="J4" s="18"/>
      <c r="K4" s="21"/>
      <c r="L4" s="18"/>
      <c r="M4" s="18"/>
      <c r="N4" s="18"/>
      <c r="O4" s="18"/>
    </row>
    <row r="5" spans="1:18" ht="18.75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8" ht="18.75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8" ht="18.75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8" ht="17.25" customHeight="1" x14ac:dyDescent="0.25">
      <c r="A8" s="42" t="s">
        <v>90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8" ht="14.25" customHeight="1" x14ac:dyDescent="0.25">
      <c r="A9" s="42">
        <v>2023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8" ht="13.5" customHeight="1" x14ac:dyDescent="0.25">
      <c r="A10" s="43" t="s">
        <v>91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8" ht="8.25" customHeight="1" x14ac:dyDescent="0.25">
      <c r="A11" s="1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8" s="15" customFormat="1" ht="30" customHeight="1" x14ac:dyDescent="0.25">
      <c r="A12" s="13" t="s">
        <v>0</v>
      </c>
      <c r="B12" s="14" t="s">
        <v>92</v>
      </c>
      <c r="C12" s="14" t="s">
        <v>93</v>
      </c>
      <c r="D12" s="14" t="s">
        <v>77</v>
      </c>
      <c r="E12" s="14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4" t="s">
        <v>89</v>
      </c>
    </row>
    <row r="13" spans="1:18" ht="21" customHeight="1" x14ac:dyDescent="0.25">
      <c r="A13" s="1" t="s">
        <v>1</v>
      </c>
      <c r="B13" s="26">
        <f t="shared" ref="B13:C13" si="0">+B14+B20+B30+B40+B48+B56+B66+B71+B74</f>
        <v>16656823034</v>
      </c>
      <c r="C13" s="26">
        <f t="shared" si="0"/>
        <v>16664037696.039999</v>
      </c>
      <c r="D13" s="26">
        <f>+D14+D20+D30+D40+D48+D56+D66+D71+D74</f>
        <v>1135703246.04</v>
      </c>
      <c r="E13" s="26">
        <f t="shared" ref="E13" si="1">+E14+E20+E30+E40+E48+E56+E66+E71+E74</f>
        <v>1148960549.3599999</v>
      </c>
      <c r="F13" s="26">
        <f t="shared" ref="F13:O13" si="2">+F14+F20+F30+F40+F48+F56+F66+F71+F74</f>
        <v>1164875777.4499998</v>
      </c>
      <c r="G13" s="26">
        <f t="shared" si="2"/>
        <v>1216848526.0899999</v>
      </c>
      <c r="H13" s="26">
        <f t="shared" si="2"/>
        <v>1184312547.6899998</v>
      </c>
      <c r="I13" s="26">
        <f t="shared" si="2"/>
        <v>1159764658.1999998</v>
      </c>
      <c r="J13" s="26">
        <f t="shared" si="2"/>
        <v>1241158997.5599999</v>
      </c>
      <c r="K13" s="26">
        <f t="shared" ref="K13" si="3">+K14+K20+K30+K40+K48+K56+K66+K71+K74</f>
        <v>1156169426.78</v>
      </c>
      <c r="L13" s="26">
        <f t="shared" si="2"/>
        <v>0</v>
      </c>
      <c r="M13" s="26">
        <f t="shared" si="2"/>
        <v>0</v>
      </c>
      <c r="N13" s="26">
        <f t="shared" si="2"/>
        <v>0</v>
      </c>
      <c r="O13" s="26">
        <f t="shared" si="2"/>
        <v>0</v>
      </c>
      <c r="P13" s="26">
        <f t="shared" ref="P13" si="4">+P14+P20+P30+P40+P48+P56+P66+P71+P74</f>
        <v>9407793729.170002</v>
      </c>
      <c r="Q13" s="38"/>
      <c r="R13" s="38"/>
    </row>
    <row r="14" spans="1:18" x14ac:dyDescent="0.25">
      <c r="A14" s="2" t="s">
        <v>2</v>
      </c>
      <c r="B14" s="27">
        <f>SUM(B15:B19)</f>
        <v>1371396865</v>
      </c>
      <c r="C14" s="27">
        <f>SUM(C15:C19)</f>
        <v>1371396865</v>
      </c>
      <c r="D14" s="27">
        <f t="shared" ref="D14:E14" si="5">SUM(D15:D19)</f>
        <v>76107015.299999982</v>
      </c>
      <c r="E14" s="27">
        <f t="shared" si="5"/>
        <v>77890675.809999987</v>
      </c>
      <c r="F14" s="27">
        <f t="shared" ref="F14:O14" si="6">SUM(F15:F19)</f>
        <v>77411053.959999993</v>
      </c>
      <c r="G14" s="27">
        <f t="shared" si="6"/>
        <v>135145328.44999999</v>
      </c>
      <c r="H14" s="27">
        <f t="shared" si="6"/>
        <v>78044860.239999995</v>
      </c>
      <c r="I14" s="27">
        <f t="shared" si="6"/>
        <v>78945764.349999994</v>
      </c>
      <c r="J14" s="27">
        <f t="shared" si="6"/>
        <v>79447151.120000005</v>
      </c>
      <c r="K14" s="27">
        <f>SUM(K15:K19)</f>
        <v>82074748.449999988</v>
      </c>
      <c r="L14" s="27">
        <f t="shared" si="6"/>
        <v>0</v>
      </c>
      <c r="M14" s="27">
        <f t="shared" si="6"/>
        <v>0</v>
      </c>
      <c r="N14" s="27">
        <f t="shared" si="6"/>
        <v>0</v>
      </c>
      <c r="O14" s="27">
        <f t="shared" si="6"/>
        <v>0</v>
      </c>
      <c r="P14" s="27">
        <f>SUM(P15:P19)</f>
        <v>685066597.67999995</v>
      </c>
      <c r="R14" s="22"/>
    </row>
    <row r="15" spans="1:18" ht="21" customHeight="1" x14ac:dyDescent="0.25">
      <c r="A15" s="4" t="s">
        <v>3</v>
      </c>
      <c r="B15" s="28">
        <v>832152235</v>
      </c>
      <c r="C15" s="28">
        <v>832152235</v>
      </c>
      <c r="D15" s="28">
        <v>59912165.729999997</v>
      </c>
      <c r="E15" s="29">
        <v>61431923.729999997</v>
      </c>
      <c r="F15" s="29">
        <v>60857144.619999997</v>
      </c>
      <c r="G15" s="29">
        <v>61346192.799999997</v>
      </c>
      <c r="H15" s="22">
        <v>61491210.210000001</v>
      </c>
      <c r="I15" s="22">
        <v>62403414.950000003</v>
      </c>
      <c r="J15" s="29">
        <v>62700228.659999996</v>
      </c>
      <c r="K15" s="17">
        <v>64996037.579999998</v>
      </c>
      <c r="L15" s="29">
        <v>0</v>
      </c>
      <c r="M15" s="29">
        <v>0</v>
      </c>
      <c r="N15" s="29">
        <v>0</v>
      </c>
      <c r="O15" s="29">
        <v>0</v>
      </c>
      <c r="P15" s="28">
        <f>SUM(D15:O15)</f>
        <v>495138318.27999991</v>
      </c>
      <c r="R15" s="16"/>
    </row>
    <row r="16" spans="1:18" ht="21" customHeight="1" x14ac:dyDescent="0.25">
      <c r="A16" s="4" t="s">
        <v>4</v>
      </c>
      <c r="B16" s="28">
        <v>393228000</v>
      </c>
      <c r="C16" s="28">
        <v>393228000</v>
      </c>
      <c r="D16" s="28">
        <v>7297464.25</v>
      </c>
      <c r="E16" s="29">
        <v>7503133.5599999996</v>
      </c>
      <c r="F16" s="29">
        <v>7578398.3099999996</v>
      </c>
      <c r="G16" s="29">
        <v>64776413.399999999</v>
      </c>
      <c r="H16" s="22">
        <v>7360584.3099999996</v>
      </c>
      <c r="I16" s="22">
        <v>7350197.8300000001</v>
      </c>
      <c r="J16" s="29">
        <v>7360817.1200000001</v>
      </c>
      <c r="K16" s="29">
        <v>7515395.8799999999</v>
      </c>
      <c r="L16" s="29">
        <v>0</v>
      </c>
      <c r="M16" s="29">
        <v>0</v>
      </c>
      <c r="N16" s="29">
        <v>0</v>
      </c>
      <c r="O16" s="29">
        <v>0</v>
      </c>
      <c r="P16" s="28">
        <f>SUM(D16:O16)</f>
        <v>116742404.66</v>
      </c>
      <c r="Q16" s="16"/>
      <c r="R16" s="22"/>
    </row>
    <row r="17" spans="1:37" ht="21" customHeight="1" x14ac:dyDescent="0.25">
      <c r="A17" s="4" t="s">
        <v>35</v>
      </c>
      <c r="B17" s="28">
        <v>1000000</v>
      </c>
      <c r="C17" s="28">
        <v>1000000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8">
        <f>SUM(D17:O17)</f>
        <v>0</v>
      </c>
    </row>
    <row r="18" spans="1:37" ht="21" customHeight="1" x14ac:dyDescent="0.25">
      <c r="A18" s="4" t="s">
        <v>5</v>
      </c>
      <c r="B18" s="28">
        <v>36000000</v>
      </c>
      <c r="C18" s="28">
        <v>36000000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8">
        <f>SUM(D18:O18)</f>
        <v>0</v>
      </c>
    </row>
    <row r="19" spans="1:37" ht="21" customHeight="1" x14ac:dyDescent="0.25">
      <c r="A19" s="4" t="s">
        <v>6</v>
      </c>
      <c r="B19" s="28">
        <v>109016630</v>
      </c>
      <c r="C19" s="28">
        <v>109016630</v>
      </c>
      <c r="D19" s="28">
        <v>8897385.3200000003</v>
      </c>
      <c r="E19" s="29">
        <v>8955618.5199999996</v>
      </c>
      <c r="F19" s="29">
        <v>8975511.0299999993</v>
      </c>
      <c r="G19" s="29">
        <v>9022722.25</v>
      </c>
      <c r="H19" s="29">
        <v>9193065.7200000007</v>
      </c>
      <c r="I19" s="22">
        <v>9192151.5700000003</v>
      </c>
      <c r="J19" s="29">
        <v>9386105.3399999999</v>
      </c>
      <c r="K19" s="29">
        <v>9563314.9900000002</v>
      </c>
      <c r="L19" s="29">
        <v>0</v>
      </c>
      <c r="M19" s="29">
        <v>0</v>
      </c>
      <c r="N19" s="29">
        <v>0</v>
      </c>
      <c r="O19" s="29">
        <v>0</v>
      </c>
      <c r="P19" s="28">
        <f>SUM(D19:O19)</f>
        <v>73185874.739999995</v>
      </c>
    </row>
    <row r="20" spans="1:37" ht="21" customHeight="1" x14ac:dyDescent="0.25">
      <c r="A20" s="2" t="s">
        <v>7</v>
      </c>
      <c r="B20" s="27">
        <f>SUM(B21:B29)</f>
        <v>1232598835</v>
      </c>
      <c r="C20" s="27">
        <f>SUM(C21:C29)</f>
        <v>1132617078.1199999</v>
      </c>
      <c r="D20" s="27">
        <f t="shared" ref="D20:E20" si="7">SUM(D21:D29)</f>
        <v>3348743.6</v>
      </c>
      <c r="E20" s="27">
        <f t="shared" si="7"/>
        <v>12587133.91</v>
      </c>
      <c r="F20" s="27">
        <f t="shared" ref="F20:O20" si="8">SUM(F21:F29)</f>
        <v>28191947.370000005</v>
      </c>
      <c r="G20" s="27">
        <f t="shared" si="8"/>
        <v>22408490.789999999</v>
      </c>
      <c r="H20" s="27">
        <f t="shared" si="8"/>
        <v>24583297.140000001</v>
      </c>
      <c r="I20" s="27">
        <f t="shared" si="8"/>
        <v>20987186.789999999</v>
      </c>
      <c r="J20" s="27">
        <f t="shared" si="8"/>
        <v>20275406.02</v>
      </c>
      <c r="K20" s="27">
        <f t="shared" ref="K20" si="9">SUM(K21:K29)</f>
        <v>14490550.890000001</v>
      </c>
      <c r="L20" s="27">
        <f t="shared" si="8"/>
        <v>0</v>
      </c>
      <c r="M20" s="27">
        <f t="shared" si="8"/>
        <v>0</v>
      </c>
      <c r="N20" s="27">
        <f t="shared" si="8"/>
        <v>0</v>
      </c>
      <c r="O20" s="27">
        <f t="shared" si="8"/>
        <v>0</v>
      </c>
      <c r="P20" s="30">
        <f>SUM(P21:P29)</f>
        <v>146872756.50999999</v>
      </c>
    </row>
    <row r="21" spans="1:37" ht="21" customHeight="1" x14ac:dyDescent="0.25">
      <c r="A21" s="4" t="s">
        <v>8</v>
      </c>
      <c r="B21" s="28">
        <v>53760000</v>
      </c>
      <c r="C21" s="28">
        <v>53760000</v>
      </c>
      <c r="D21" s="28">
        <v>31748.74</v>
      </c>
      <c r="E21" s="22">
        <v>4027088.3</v>
      </c>
      <c r="F21" s="29">
        <v>6931811.2599999998</v>
      </c>
      <c r="G21" s="29">
        <v>3706561.04</v>
      </c>
      <c r="H21" s="29">
        <v>3840685.14</v>
      </c>
      <c r="I21" s="29">
        <v>4171156.6</v>
      </c>
      <c r="J21" s="29">
        <v>4005155.8</v>
      </c>
      <c r="K21" s="29">
        <v>252739.89</v>
      </c>
      <c r="L21" s="29">
        <v>0</v>
      </c>
      <c r="M21" s="29">
        <v>0</v>
      </c>
      <c r="N21" s="29">
        <v>0</v>
      </c>
      <c r="O21" s="29">
        <v>0</v>
      </c>
      <c r="P21" s="28">
        <f t="shared" ref="P21:P28" si="10">SUM(D21:O21)</f>
        <v>26966946.770000003</v>
      </c>
    </row>
    <row r="22" spans="1:37" ht="22.5" customHeight="1" x14ac:dyDescent="0.25">
      <c r="A22" s="4" t="s">
        <v>9</v>
      </c>
      <c r="B22" s="28">
        <v>20000000</v>
      </c>
      <c r="C22" s="28">
        <v>24900000</v>
      </c>
      <c r="D22" s="29"/>
      <c r="E22" s="29">
        <v>0</v>
      </c>
      <c r="F22" s="29">
        <v>157917.04</v>
      </c>
      <c r="G22" s="29">
        <v>213639</v>
      </c>
      <c r="H22" s="29">
        <v>0</v>
      </c>
      <c r="I22" s="29">
        <v>192896.5</v>
      </c>
      <c r="J22" s="29">
        <v>564847.59</v>
      </c>
      <c r="K22" s="17">
        <v>607135</v>
      </c>
      <c r="L22" s="29">
        <v>0</v>
      </c>
      <c r="M22" s="29">
        <v>0</v>
      </c>
      <c r="N22" s="29">
        <v>0</v>
      </c>
      <c r="O22" s="29">
        <v>0</v>
      </c>
      <c r="P22" s="28">
        <f t="shared" si="10"/>
        <v>1736435.13</v>
      </c>
      <c r="Q22" s="16"/>
      <c r="R22" s="22"/>
    </row>
    <row r="23" spans="1:37" ht="15" customHeight="1" x14ac:dyDescent="0.25">
      <c r="A23" s="4" t="s">
        <v>10</v>
      </c>
      <c r="B23" s="28">
        <v>12500000</v>
      </c>
      <c r="C23" s="28">
        <v>12500000</v>
      </c>
      <c r="D23" s="29">
        <v>94150</v>
      </c>
      <c r="E23" s="29">
        <v>224750</v>
      </c>
      <c r="F23" s="29">
        <v>327000</v>
      </c>
      <c r="G23" s="29">
        <v>373400</v>
      </c>
      <c r="H23" s="29">
        <v>877994.16</v>
      </c>
      <c r="I23" s="29">
        <v>623748.29</v>
      </c>
      <c r="J23" s="22">
        <v>332550</v>
      </c>
      <c r="K23" s="29">
        <v>389200</v>
      </c>
      <c r="L23" s="29">
        <v>0</v>
      </c>
      <c r="M23" s="29">
        <v>0</v>
      </c>
      <c r="N23" s="29">
        <v>0</v>
      </c>
      <c r="O23" s="29">
        <v>0</v>
      </c>
      <c r="P23" s="28">
        <f>SUM(D23:O23)</f>
        <v>3242792.45</v>
      </c>
      <c r="Q23" s="22"/>
      <c r="R23" s="22"/>
    </row>
    <row r="24" spans="1:37" ht="21" customHeight="1" x14ac:dyDescent="0.25">
      <c r="A24" s="4" t="s">
        <v>11</v>
      </c>
      <c r="B24" s="28">
        <v>7000000</v>
      </c>
      <c r="C24" s="28">
        <v>7000000</v>
      </c>
      <c r="D24" s="29">
        <v>200000</v>
      </c>
      <c r="E24" s="29">
        <v>0</v>
      </c>
      <c r="F24" s="29">
        <v>0</v>
      </c>
      <c r="G24" s="29">
        <v>0</v>
      </c>
      <c r="H24" s="29">
        <v>256131.61</v>
      </c>
      <c r="I24" s="29">
        <v>528119.84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8">
        <f t="shared" si="10"/>
        <v>984251.45</v>
      </c>
    </row>
    <row r="25" spans="1:37" ht="18" customHeight="1" x14ac:dyDescent="0.25">
      <c r="A25" s="4" t="s">
        <v>12</v>
      </c>
      <c r="B25" s="28">
        <v>436162092</v>
      </c>
      <c r="C25" s="28">
        <v>436612092</v>
      </c>
      <c r="D25" s="29"/>
      <c r="E25" s="29">
        <v>823526.35</v>
      </c>
      <c r="F25" s="29">
        <v>3424707.25</v>
      </c>
      <c r="G25" s="29">
        <v>12727836.720000001</v>
      </c>
      <c r="H25" s="29">
        <v>15156717.5</v>
      </c>
      <c r="I25" s="29">
        <v>850461.98</v>
      </c>
      <c r="J25" s="29">
        <v>1056492.99</v>
      </c>
      <c r="K25" s="29">
        <v>2169437.4</v>
      </c>
      <c r="L25" s="29">
        <v>0</v>
      </c>
      <c r="M25" s="29">
        <v>0</v>
      </c>
      <c r="N25" s="29">
        <v>0</v>
      </c>
      <c r="O25" s="29">
        <v>0</v>
      </c>
      <c r="P25" s="28">
        <f>SUM(D25:O25)</f>
        <v>36209180.189999998</v>
      </c>
      <c r="T25" s="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ht="21" customHeight="1" x14ac:dyDescent="0.25">
      <c r="A26" s="4" t="s">
        <v>13</v>
      </c>
      <c r="B26" s="28">
        <v>55000000</v>
      </c>
      <c r="C26" s="28">
        <v>55000000</v>
      </c>
      <c r="D26" s="28">
        <v>1095160.8400000001</v>
      </c>
      <c r="E26" s="29">
        <v>1108213.1100000001</v>
      </c>
      <c r="F26" s="29">
        <v>5978363.2999999998</v>
      </c>
      <c r="G26" s="29">
        <v>1014819.59</v>
      </c>
      <c r="H26" s="39">
        <v>337247.7</v>
      </c>
      <c r="I26" s="29">
        <v>5684112.0899999999</v>
      </c>
      <c r="J26" s="29">
        <v>1167713.8400000001</v>
      </c>
      <c r="K26" s="29">
        <v>3497753.97</v>
      </c>
      <c r="L26" s="29">
        <v>0</v>
      </c>
      <c r="M26" s="29">
        <v>0</v>
      </c>
      <c r="N26" s="29">
        <v>0</v>
      </c>
      <c r="O26" s="29">
        <v>0</v>
      </c>
      <c r="P26" s="28">
        <f t="shared" si="10"/>
        <v>19883384.439999998</v>
      </c>
      <c r="T26" s="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ht="33.75" customHeight="1" x14ac:dyDescent="0.25">
      <c r="A27" s="4" t="s">
        <v>14</v>
      </c>
      <c r="B27" s="28">
        <v>70000000</v>
      </c>
      <c r="C27" s="28">
        <v>67900000</v>
      </c>
      <c r="D27" s="29">
        <v>0</v>
      </c>
      <c r="E27" s="29">
        <v>383491.48</v>
      </c>
      <c r="F27" s="29">
        <v>3022156.42</v>
      </c>
      <c r="G27" s="29">
        <v>125574.22</v>
      </c>
      <c r="H27" s="29">
        <v>235966.78</v>
      </c>
      <c r="I27" s="29">
        <v>2770453.47</v>
      </c>
      <c r="J27" s="29">
        <v>1542073.24</v>
      </c>
      <c r="K27" s="29">
        <v>715622.21</v>
      </c>
      <c r="L27" s="29">
        <v>0</v>
      </c>
      <c r="M27" s="29">
        <v>0</v>
      </c>
      <c r="N27" s="29">
        <v>0</v>
      </c>
      <c r="O27" s="29">
        <v>0</v>
      </c>
      <c r="P27" s="28">
        <f t="shared" si="10"/>
        <v>8795337.8200000003</v>
      </c>
      <c r="Q27" s="28"/>
    </row>
    <row r="28" spans="1:37" ht="28.5" customHeight="1" x14ac:dyDescent="0.25">
      <c r="A28" s="4" t="s">
        <v>15</v>
      </c>
      <c r="B28" s="28">
        <v>545176743</v>
      </c>
      <c r="C28" s="28">
        <v>443944986.12</v>
      </c>
      <c r="D28" s="29">
        <v>105300</v>
      </c>
      <c r="E28" s="29">
        <v>2608230.1</v>
      </c>
      <c r="F28" s="29">
        <v>5768356.6200000001</v>
      </c>
      <c r="G28" s="29">
        <v>1243044.72</v>
      </c>
      <c r="H28" s="29">
        <v>1450077.01</v>
      </c>
      <c r="I28" s="29">
        <v>3267417.55</v>
      </c>
      <c r="J28" s="29">
        <v>8668898.1199999992</v>
      </c>
      <c r="K28" s="29">
        <v>3780891.01</v>
      </c>
      <c r="L28" s="29">
        <v>0</v>
      </c>
      <c r="M28" s="29">
        <v>0</v>
      </c>
      <c r="N28" s="29">
        <v>0</v>
      </c>
      <c r="O28" s="29">
        <v>0</v>
      </c>
      <c r="P28" s="28">
        <f t="shared" si="10"/>
        <v>26892215.129999995</v>
      </c>
      <c r="R28" s="28"/>
    </row>
    <row r="29" spans="1:37" ht="21" customHeight="1" x14ac:dyDescent="0.25">
      <c r="A29" s="4" t="s">
        <v>36</v>
      </c>
      <c r="B29" s="28">
        <v>33000000</v>
      </c>
      <c r="C29" s="28">
        <v>31000000</v>
      </c>
      <c r="D29" s="29">
        <v>1822384.02</v>
      </c>
      <c r="E29" s="29">
        <v>3411834.57</v>
      </c>
      <c r="F29" s="29">
        <v>2581635.48</v>
      </c>
      <c r="G29" s="29">
        <v>3003615.5</v>
      </c>
      <c r="H29" s="29">
        <v>2428477.2400000002</v>
      </c>
      <c r="I29" s="29">
        <v>2898820.47</v>
      </c>
      <c r="J29" s="29">
        <v>2937674.44</v>
      </c>
      <c r="K29" s="29">
        <v>3077771.41</v>
      </c>
      <c r="L29" s="29">
        <v>0</v>
      </c>
      <c r="M29" s="29">
        <v>0</v>
      </c>
      <c r="N29" s="29">
        <v>0</v>
      </c>
      <c r="O29" s="29">
        <v>0</v>
      </c>
      <c r="P29" s="28">
        <f t="shared" ref="P29" si="11">SUM(D29:O29)</f>
        <v>22162213.130000003</v>
      </c>
      <c r="R29" s="28"/>
    </row>
    <row r="30" spans="1:37" ht="21" customHeight="1" x14ac:dyDescent="0.25">
      <c r="A30" s="2" t="s">
        <v>16</v>
      </c>
      <c r="B30" s="27">
        <f>SUM(B31:B39)</f>
        <v>120000000</v>
      </c>
      <c r="C30" s="27">
        <f>SUM(C31:C39)</f>
        <v>114010000</v>
      </c>
      <c r="D30" s="27">
        <f t="shared" ref="D30:E30" si="12">SUM(D31:D39)</f>
        <v>1496483</v>
      </c>
      <c r="E30" s="27">
        <f t="shared" si="12"/>
        <v>1742142.5</v>
      </c>
      <c r="F30" s="27">
        <f t="shared" ref="F30:O30" si="13">SUM(F31:F39)</f>
        <v>3029129.63</v>
      </c>
      <c r="G30" s="27">
        <f t="shared" si="13"/>
        <v>4420664.6100000003</v>
      </c>
      <c r="H30" s="27">
        <f t="shared" si="13"/>
        <v>3624414.67</v>
      </c>
      <c r="I30" s="27">
        <f t="shared" si="13"/>
        <v>3839301.84</v>
      </c>
      <c r="J30" s="27">
        <f t="shared" si="13"/>
        <v>4640898.6500000004</v>
      </c>
      <c r="K30" s="27">
        <f t="shared" ref="K30" si="14">SUM(K31:K39)</f>
        <v>6122187.6999999993</v>
      </c>
      <c r="L30" s="27">
        <f t="shared" si="13"/>
        <v>0</v>
      </c>
      <c r="M30" s="27">
        <f t="shared" si="13"/>
        <v>0</v>
      </c>
      <c r="N30" s="27">
        <f t="shared" si="13"/>
        <v>0</v>
      </c>
      <c r="O30" s="27">
        <f t="shared" si="13"/>
        <v>0</v>
      </c>
      <c r="P30" s="27">
        <f>SUM(P31:P39)</f>
        <v>28915222.599999998</v>
      </c>
      <c r="R30" s="22"/>
    </row>
    <row r="31" spans="1:37" ht="21" customHeight="1" x14ac:dyDescent="0.25">
      <c r="A31" s="4" t="s">
        <v>17</v>
      </c>
      <c r="B31" s="28">
        <v>9500000</v>
      </c>
      <c r="C31" s="28">
        <v>8500000</v>
      </c>
      <c r="D31" s="29">
        <v>0</v>
      </c>
      <c r="E31" s="29">
        <v>0</v>
      </c>
      <c r="F31" s="29">
        <v>240257.32</v>
      </c>
      <c r="G31" s="29">
        <v>27131</v>
      </c>
      <c r="H31" s="29">
        <v>0</v>
      </c>
      <c r="I31" s="29">
        <v>221469.68</v>
      </c>
      <c r="J31" s="29">
        <v>221787</v>
      </c>
      <c r="K31" s="29">
        <v>372719.72</v>
      </c>
      <c r="L31" s="29">
        <v>0</v>
      </c>
      <c r="M31" s="29">
        <v>0</v>
      </c>
      <c r="N31" s="29">
        <v>0</v>
      </c>
      <c r="O31" s="29">
        <v>0</v>
      </c>
      <c r="P31" s="28">
        <f t="shared" ref="P31:P39" si="15">SUM(D31:O31)</f>
        <v>1083364.72</v>
      </c>
    </row>
    <row r="32" spans="1:37" ht="21" customHeight="1" x14ac:dyDescent="0.25">
      <c r="A32" s="4" t="s">
        <v>18</v>
      </c>
      <c r="B32" s="28">
        <v>7000000</v>
      </c>
      <c r="C32" s="28">
        <v>7000000</v>
      </c>
      <c r="D32" s="29">
        <v>0</v>
      </c>
      <c r="E32" s="29">
        <v>110536.5</v>
      </c>
      <c r="F32" s="29">
        <v>0</v>
      </c>
      <c r="G32" s="29">
        <v>0</v>
      </c>
      <c r="H32" s="29">
        <v>0.01</v>
      </c>
      <c r="I32" s="29">
        <v>207875</v>
      </c>
      <c r="J32" s="29">
        <v>312983.2</v>
      </c>
      <c r="K32" s="29">
        <v>8903.1</v>
      </c>
      <c r="L32" s="29">
        <v>0</v>
      </c>
      <c r="M32" s="29">
        <v>0</v>
      </c>
      <c r="N32" s="29">
        <v>0</v>
      </c>
      <c r="O32" s="29">
        <v>0</v>
      </c>
      <c r="P32" s="28">
        <f t="shared" si="15"/>
        <v>640297.80999999994</v>
      </c>
    </row>
    <row r="33" spans="1:18" ht="21" customHeight="1" x14ac:dyDescent="0.25">
      <c r="A33" s="3" t="s">
        <v>101</v>
      </c>
      <c r="B33" s="28">
        <v>11500000</v>
      </c>
      <c r="C33" s="28">
        <v>8500000</v>
      </c>
      <c r="D33" s="29">
        <v>0</v>
      </c>
      <c r="E33" s="29">
        <v>0</v>
      </c>
      <c r="F33" s="29">
        <v>77075</v>
      </c>
      <c r="G33" s="29">
        <v>1381013</v>
      </c>
      <c r="H33" s="29">
        <v>264792</v>
      </c>
      <c r="I33" s="29">
        <v>188131.66</v>
      </c>
      <c r="J33" s="29">
        <v>18600</v>
      </c>
      <c r="K33" s="29">
        <v>1526678</v>
      </c>
      <c r="L33" s="29">
        <v>0</v>
      </c>
      <c r="M33" s="29">
        <v>0</v>
      </c>
      <c r="N33" s="29">
        <v>0</v>
      </c>
      <c r="O33" s="29">
        <v>0</v>
      </c>
      <c r="P33" s="28">
        <f t="shared" si="15"/>
        <v>3456289.66</v>
      </c>
    </row>
    <row r="34" spans="1:18" ht="21" customHeight="1" x14ac:dyDescent="0.25">
      <c r="A34" s="4" t="s">
        <v>19</v>
      </c>
      <c r="B34" s="28">
        <v>3000000</v>
      </c>
      <c r="C34" s="28">
        <v>2000000</v>
      </c>
      <c r="D34" s="29">
        <v>0</v>
      </c>
      <c r="E34" s="29">
        <v>0</v>
      </c>
      <c r="F34" s="29">
        <v>0</v>
      </c>
      <c r="G34" s="29">
        <v>42362</v>
      </c>
      <c r="H34" s="29">
        <v>0</v>
      </c>
      <c r="I34" s="29">
        <v>273172.06</v>
      </c>
      <c r="J34" s="29">
        <v>16650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8">
        <f t="shared" si="15"/>
        <v>332184.06</v>
      </c>
    </row>
    <row r="35" spans="1:18" ht="21" customHeight="1" x14ac:dyDescent="0.25">
      <c r="A35" s="4" t="s">
        <v>20</v>
      </c>
      <c r="B35" s="28">
        <v>4500000</v>
      </c>
      <c r="C35" s="28">
        <v>3500000</v>
      </c>
      <c r="D35" s="29">
        <v>0</v>
      </c>
      <c r="E35" s="29">
        <v>0</v>
      </c>
      <c r="F35" s="29">
        <v>0.01</v>
      </c>
      <c r="G35" s="29">
        <v>0</v>
      </c>
      <c r="H35" s="29">
        <v>3327.6</v>
      </c>
      <c r="I35" s="29">
        <v>55170.6</v>
      </c>
      <c r="J35" s="29">
        <v>0</v>
      </c>
      <c r="K35" s="29">
        <v>439986.51</v>
      </c>
      <c r="L35" s="29">
        <v>0</v>
      </c>
      <c r="M35" s="29">
        <v>0</v>
      </c>
      <c r="N35" s="29">
        <v>0</v>
      </c>
      <c r="O35" s="29">
        <v>0</v>
      </c>
      <c r="P35" s="28">
        <f t="shared" si="15"/>
        <v>498484.72000000003</v>
      </c>
    </row>
    <row r="36" spans="1:18" ht="21" customHeight="1" x14ac:dyDescent="0.25">
      <c r="A36" s="4" t="s">
        <v>21</v>
      </c>
      <c r="B36" s="28">
        <v>5500000</v>
      </c>
      <c r="C36" s="28">
        <v>5500000</v>
      </c>
      <c r="D36" s="29">
        <v>0</v>
      </c>
      <c r="E36" s="29">
        <v>0</v>
      </c>
      <c r="F36" s="29">
        <v>173870.34</v>
      </c>
      <c r="G36" s="29">
        <v>12193.27</v>
      </c>
      <c r="H36" s="29">
        <v>14240.08</v>
      </c>
      <c r="I36" s="29">
        <v>52732.959999999999</v>
      </c>
      <c r="J36" s="29">
        <v>6333.3</v>
      </c>
      <c r="K36" s="29">
        <v>138332.35</v>
      </c>
      <c r="L36" s="29">
        <v>0</v>
      </c>
      <c r="M36" s="29">
        <v>0</v>
      </c>
      <c r="N36" s="29">
        <v>0</v>
      </c>
      <c r="O36" s="29">
        <v>0</v>
      </c>
      <c r="P36" s="28">
        <f t="shared" si="15"/>
        <v>397702.29999999993</v>
      </c>
    </row>
    <row r="37" spans="1:18" ht="19.5" customHeight="1" x14ac:dyDescent="0.25">
      <c r="A37" s="4" t="s">
        <v>22</v>
      </c>
      <c r="B37" s="28">
        <v>40000000</v>
      </c>
      <c r="C37" s="28">
        <v>41510000</v>
      </c>
      <c r="D37" s="29">
        <v>1496483</v>
      </c>
      <c r="E37" s="29">
        <v>1561750</v>
      </c>
      <c r="F37" s="29">
        <v>2108450</v>
      </c>
      <c r="G37" s="29">
        <v>1708874.6</v>
      </c>
      <c r="H37" s="29">
        <v>2440950.73</v>
      </c>
      <c r="I37" s="29">
        <v>1717076.23</v>
      </c>
      <c r="J37" s="29">
        <v>2262569</v>
      </c>
      <c r="K37" s="29">
        <v>1790207</v>
      </c>
      <c r="L37" s="29">
        <v>0</v>
      </c>
      <c r="M37" s="29">
        <v>0</v>
      </c>
      <c r="N37" s="29">
        <v>0</v>
      </c>
      <c r="O37" s="29">
        <v>0</v>
      </c>
      <c r="P37" s="28">
        <f t="shared" si="15"/>
        <v>15086360.560000001</v>
      </c>
    </row>
    <row r="38" spans="1:18" ht="36" customHeight="1" x14ac:dyDescent="0.25">
      <c r="A38" s="4" t="s">
        <v>37</v>
      </c>
      <c r="B38" s="28">
        <v>0</v>
      </c>
      <c r="C38" s="28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8">
        <f t="shared" si="15"/>
        <v>0</v>
      </c>
    </row>
    <row r="39" spans="1:18" ht="14.25" customHeight="1" x14ac:dyDescent="0.25">
      <c r="A39" s="4" t="s">
        <v>23</v>
      </c>
      <c r="B39" s="28">
        <v>39000000</v>
      </c>
      <c r="C39" s="28">
        <v>37500000</v>
      </c>
      <c r="D39" s="29">
        <v>0</v>
      </c>
      <c r="E39" s="29">
        <v>69856</v>
      </c>
      <c r="F39" s="29">
        <v>429476.96</v>
      </c>
      <c r="G39" s="29">
        <v>1249090.74</v>
      </c>
      <c r="H39" s="29">
        <v>901104.25</v>
      </c>
      <c r="I39" s="29">
        <v>1123673.6499999999</v>
      </c>
      <c r="J39" s="29">
        <v>1801976.15</v>
      </c>
      <c r="K39" s="29">
        <v>1845361.02</v>
      </c>
      <c r="L39" s="29">
        <v>0</v>
      </c>
      <c r="M39" s="29">
        <v>0</v>
      </c>
      <c r="N39" s="29">
        <v>0</v>
      </c>
      <c r="O39" s="29">
        <v>0</v>
      </c>
      <c r="P39" s="28">
        <f t="shared" si="15"/>
        <v>7420538.7699999996</v>
      </c>
    </row>
    <row r="40" spans="1:18" s="37" customFormat="1" ht="24" customHeight="1" x14ac:dyDescent="0.25">
      <c r="A40" s="34" t="s">
        <v>24</v>
      </c>
      <c r="B40" s="35">
        <f>SUM(B41:B47)</f>
        <v>13311308448</v>
      </c>
      <c r="C40" s="35">
        <f>SUM(C41:C47)</f>
        <v>13314008448</v>
      </c>
      <c r="D40" s="36">
        <f t="shared" ref="D40" si="16">SUM(D41:D47)</f>
        <v>1054751004.14</v>
      </c>
      <c r="E40" s="36">
        <f t="shared" ref="E40" si="17">SUM(E41:E47)</f>
        <v>1056740597.14</v>
      </c>
      <c r="F40" s="36">
        <f t="shared" ref="F40:O40" si="18">SUM(F41:F47)</f>
        <v>1054751004.14</v>
      </c>
      <c r="G40" s="36">
        <f t="shared" si="18"/>
        <v>1054751004.14</v>
      </c>
      <c r="H40" s="36">
        <f t="shared" si="18"/>
        <v>1075304151.0599999</v>
      </c>
      <c r="I40" s="36">
        <f t="shared" si="18"/>
        <v>1053548478.15</v>
      </c>
      <c r="J40" s="36">
        <f t="shared" si="18"/>
        <v>1053286502.01</v>
      </c>
      <c r="K40" s="36">
        <f t="shared" ref="K40" si="19">SUM(K41:K47)</f>
        <v>1053098478.15</v>
      </c>
      <c r="L40" s="36">
        <f t="shared" si="18"/>
        <v>0</v>
      </c>
      <c r="M40" s="36">
        <f t="shared" si="18"/>
        <v>0</v>
      </c>
      <c r="N40" s="36">
        <f t="shared" si="18"/>
        <v>0</v>
      </c>
      <c r="O40" s="36">
        <f t="shared" si="18"/>
        <v>0</v>
      </c>
      <c r="P40" s="36">
        <f t="shared" ref="P40" si="20">SUM(P41:P47)</f>
        <v>8456231218.9300003</v>
      </c>
    </row>
    <row r="41" spans="1:18" ht="21" customHeight="1" x14ac:dyDescent="0.25">
      <c r="A41" s="4" t="s">
        <v>25</v>
      </c>
      <c r="B41" s="31">
        <v>300050000</v>
      </c>
      <c r="C41" s="28">
        <v>302750000</v>
      </c>
      <c r="D41" s="29">
        <v>0</v>
      </c>
      <c r="E41" s="29">
        <v>10000</v>
      </c>
      <c r="F41" s="29">
        <v>0</v>
      </c>
      <c r="G41" s="29">
        <v>0</v>
      </c>
      <c r="H41" s="29">
        <v>65500</v>
      </c>
      <c r="I41" s="29">
        <v>450000</v>
      </c>
      <c r="J41" s="29">
        <v>188023.86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8">
        <f t="shared" ref="P41:P47" si="21">SUM(D41:O41)</f>
        <v>713523.86</v>
      </c>
    </row>
    <row r="42" spans="1:18" ht="28.5" customHeight="1" x14ac:dyDescent="0.25">
      <c r="A42" s="4" t="s">
        <v>38</v>
      </c>
      <c r="B42" s="31">
        <v>12641261556</v>
      </c>
      <c r="C42" s="28">
        <v>12641261556</v>
      </c>
      <c r="D42" s="29">
        <v>1025604238.99</v>
      </c>
      <c r="E42" s="29">
        <v>1025604238.99</v>
      </c>
      <c r="F42" s="29">
        <v>1025604238.99</v>
      </c>
      <c r="G42" s="29">
        <v>1025604238.99</v>
      </c>
      <c r="H42" s="29">
        <v>1044649935.8099999</v>
      </c>
      <c r="I42" s="29">
        <v>1023951713</v>
      </c>
      <c r="J42" s="29">
        <v>1023951713</v>
      </c>
      <c r="K42" s="29">
        <v>1023951713</v>
      </c>
      <c r="L42" s="29">
        <v>0</v>
      </c>
      <c r="M42" s="29">
        <v>0</v>
      </c>
      <c r="N42" s="29">
        <v>0</v>
      </c>
      <c r="O42" s="29">
        <v>0</v>
      </c>
      <c r="P42" s="28">
        <f>SUM(D42:O42)</f>
        <v>8218922030.7700005</v>
      </c>
    </row>
    <row r="43" spans="1:18" ht="24" customHeight="1" x14ac:dyDescent="0.25">
      <c r="A43" s="4" t="s">
        <v>39</v>
      </c>
      <c r="B43" s="31">
        <v>0</v>
      </c>
      <c r="C43" s="28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8">
        <f t="shared" si="21"/>
        <v>0</v>
      </c>
    </row>
    <row r="44" spans="1:18" ht="34.5" customHeight="1" x14ac:dyDescent="0.25">
      <c r="A44" s="4" t="s">
        <v>40</v>
      </c>
      <c r="B44" s="31">
        <v>165970777</v>
      </c>
      <c r="C44" s="28">
        <v>165970777</v>
      </c>
      <c r="D44" s="29">
        <v>12766982.84</v>
      </c>
      <c r="E44" s="29">
        <v>12766982.84</v>
      </c>
      <c r="F44" s="29">
        <v>12766982.84</v>
      </c>
      <c r="G44" s="29">
        <v>12766982.84</v>
      </c>
      <c r="H44" s="29">
        <v>12766982.84</v>
      </c>
      <c r="I44" s="29">
        <v>12766982.84</v>
      </c>
      <c r="J44" s="29">
        <v>12766982.84</v>
      </c>
      <c r="K44" s="29">
        <v>12766982.84</v>
      </c>
      <c r="L44" s="29">
        <v>0</v>
      </c>
      <c r="M44" s="29">
        <v>0</v>
      </c>
      <c r="N44" s="29">
        <v>0</v>
      </c>
      <c r="O44" s="29">
        <v>0</v>
      </c>
      <c r="P44" s="28">
        <f>SUM(D44:O44)</f>
        <v>102135862.72000001</v>
      </c>
      <c r="R44" s="28">
        <v>18885242.280000001</v>
      </c>
    </row>
    <row r="45" spans="1:18" ht="35.25" customHeight="1" x14ac:dyDescent="0.25">
      <c r="A45" s="4" t="s">
        <v>41</v>
      </c>
      <c r="B45" s="31">
        <v>200461915</v>
      </c>
      <c r="C45" s="28">
        <v>200461915</v>
      </c>
      <c r="D45" s="29">
        <v>16379782.310000001</v>
      </c>
      <c r="E45" s="29">
        <v>16379782.310000001</v>
      </c>
      <c r="F45" s="29">
        <v>16379782.310000001</v>
      </c>
      <c r="G45" s="29">
        <v>16379782.310000001</v>
      </c>
      <c r="H45" s="29">
        <v>16379782.310000001</v>
      </c>
      <c r="I45" s="29">
        <v>16379782.310000001</v>
      </c>
      <c r="J45" s="29">
        <v>16379782.310000001</v>
      </c>
      <c r="K45" s="29">
        <v>16379782.310000001</v>
      </c>
      <c r="L45" s="29">
        <v>0</v>
      </c>
      <c r="M45" s="29">
        <v>0</v>
      </c>
      <c r="N45" s="29">
        <v>0</v>
      </c>
      <c r="O45" s="29">
        <v>0</v>
      </c>
      <c r="P45" s="28">
        <f>SUM(D45:O45)</f>
        <v>131038258.48</v>
      </c>
      <c r="Q45" s="16"/>
    </row>
    <row r="46" spans="1:18" ht="18.75" customHeight="1" x14ac:dyDescent="0.25">
      <c r="A46" s="4" t="s">
        <v>26</v>
      </c>
      <c r="B46" s="28">
        <v>3564200</v>
      </c>
      <c r="C46" s="28">
        <v>3564200</v>
      </c>
      <c r="D46" s="28">
        <v>0</v>
      </c>
      <c r="E46" s="28">
        <v>1979593</v>
      </c>
      <c r="F46" s="28">
        <v>0</v>
      </c>
      <c r="G46" s="28">
        <v>0</v>
      </c>
      <c r="H46" s="28">
        <v>1441950.1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f t="shared" si="21"/>
        <v>3421543.1</v>
      </c>
    </row>
    <row r="47" spans="1:18" ht="27" customHeight="1" x14ac:dyDescent="0.25">
      <c r="A47" s="4" t="s">
        <v>42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f t="shared" si="21"/>
        <v>0</v>
      </c>
    </row>
    <row r="48" spans="1:18" ht="20.25" customHeight="1" x14ac:dyDescent="0.25">
      <c r="A48" s="2" t="s">
        <v>43</v>
      </c>
      <c r="B48" s="27">
        <f>SUM(B49:B55)</f>
        <v>573264224</v>
      </c>
      <c r="C48" s="27">
        <f>SUM(C49:C55)</f>
        <v>573264224</v>
      </c>
      <c r="D48" s="30">
        <f t="shared" ref="D48:E48" si="22">SUM(D49:D55)</f>
        <v>0</v>
      </c>
      <c r="E48" s="30">
        <f t="shared" si="22"/>
        <v>0</v>
      </c>
      <c r="F48" s="30">
        <f t="shared" ref="F48:O48" si="23">SUM(F49:F55)</f>
        <v>0</v>
      </c>
      <c r="G48" s="30">
        <f t="shared" si="23"/>
        <v>0</v>
      </c>
      <c r="H48" s="30">
        <f t="shared" si="23"/>
        <v>0</v>
      </c>
      <c r="I48" s="30">
        <f t="shared" si="23"/>
        <v>0</v>
      </c>
      <c r="J48" s="30">
        <f t="shared" si="23"/>
        <v>83509039.760000005</v>
      </c>
      <c r="K48" s="30">
        <f t="shared" ref="K48" si="24">SUM(K49:K55)</f>
        <v>0</v>
      </c>
      <c r="L48" s="30">
        <f t="shared" si="23"/>
        <v>0</v>
      </c>
      <c r="M48" s="30">
        <f t="shared" si="23"/>
        <v>0</v>
      </c>
      <c r="N48" s="30">
        <f t="shared" si="23"/>
        <v>0</v>
      </c>
      <c r="O48" s="30">
        <f t="shared" si="23"/>
        <v>0</v>
      </c>
      <c r="P48" s="30">
        <f t="shared" ref="P48" si="25">SUM(P49:P55)</f>
        <v>83509039.760000005</v>
      </c>
    </row>
    <row r="49" spans="1:16" ht="21" customHeight="1" x14ac:dyDescent="0.25">
      <c r="A49" s="4" t="s">
        <v>44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f t="shared" ref="P49:P55" si="26">SUM(D49:O49)</f>
        <v>0</v>
      </c>
    </row>
    <row r="50" spans="1:16" ht="33.75" customHeight="1" x14ac:dyDescent="0.25">
      <c r="A50" s="4" t="s">
        <v>45</v>
      </c>
      <c r="B50" s="28">
        <v>573264224</v>
      </c>
      <c r="C50" s="28">
        <v>573264224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83509039.760000005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f t="shared" si="26"/>
        <v>83509039.760000005</v>
      </c>
    </row>
    <row r="51" spans="1:16" x14ac:dyDescent="0.25">
      <c r="A51" s="4" t="s">
        <v>46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f t="shared" si="26"/>
        <v>0</v>
      </c>
    </row>
    <row r="52" spans="1:16" ht="33.75" customHeight="1" x14ac:dyDescent="0.25">
      <c r="A52" s="4" t="s">
        <v>47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f t="shared" si="26"/>
        <v>0</v>
      </c>
    </row>
    <row r="53" spans="1:16" ht="33" customHeight="1" x14ac:dyDescent="0.25">
      <c r="A53" s="4" t="s">
        <v>48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f t="shared" si="26"/>
        <v>0</v>
      </c>
    </row>
    <row r="54" spans="1:16" ht="21" customHeight="1" x14ac:dyDescent="0.25">
      <c r="A54" s="4" t="s">
        <v>49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f t="shared" si="26"/>
        <v>0</v>
      </c>
    </row>
    <row r="55" spans="1:16" ht="32.25" customHeight="1" x14ac:dyDescent="0.25">
      <c r="A55" s="4" t="s">
        <v>50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f t="shared" si="26"/>
        <v>0</v>
      </c>
    </row>
    <row r="56" spans="1:16" ht="17.25" customHeight="1" x14ac:dyDescent="0.25">
      <c r="A56" s="34" t="s">
        <v>27</v>
      </c>
      <c r="B56" s="35">
        <f>SUM(B57:B65)</f>
        <v>48254662</v>
      </c>
      <c r="C56" s="35">
        <f>SUM(C57:C65)</f>
        <v>158741080.92000002</v>
      </c>
      <c r="D56" s="35">
        <f t="shared" ref="D56" si="27">SUM(D57:D65)</f>
        <v>0</v>
      </c>
      <c r="E56" s="35">
        <f t="shared" ref="E56" si="28">SUM(E57:E65)</f>
        <v>0</v>
      </c>
      <c r="F56" s="35">
        <f t="shared" ref="F56:O56" si="29">SUM(F57:F65)</f>
        <v>1492642.35</v>
      </c>
      <c r="G56" s="35">
        <f t="shared" si="29"/>
        <v>123038.1</v>
      </c>
      <c r="H56" s="35">
        <f t="shared" si="29"/>
        <v>2755824.58</v>
      </c>
      <c r="I56" s="35">
        <f t="shared" si="29"/>
        <v>2443927.0700000003</v>
      </c>
      <c r="J56" s="35">
        <f t="shared" si="29"/>
        <v>0</v>
      </c>
      <c r="K56" s="35">
        <f t="shared" ref="K56" si="30">SUM(K57:K65)</f>
        <v>383461.59</v>
      </c>
      <c r="L56" s="35">
        <f t="shared" si="29"/>
        <v>0</v>
      </c>
      <c r="M56" s="35">
        <f t="shared" si="29"/>
        <v>0</v>
      </c>
      <c r="N56" s="35">
        <f t="shared" si="29"/>
        <v>0</v>
      </c>
      <c r="O56" s="35">
        <f t="shared" si="29"/>
        <v>0</v>
      </c>
      <c r="P56" s="35">
        <f t="shared" ref="P56" si="31">SUM(P57:P65)</f>
        <v>7198893.6900000004</v>
      </c>
    </row>
    <row r="57" spans="1:16" ht="21" customHeight="1" x14ac:dyDescent="0.25">
      <c r="A57" s="4" t="s">
        <v>28</v>
      </c>
      <c r="B57" s="28">
        <v>21312825</v>
      </c>
      <c r="C57" s="28">
        <v>123799243.92</v>
      </c>
      <c r="D57" s="29">
        <v>0</v>
      </c>
      <c r="E57" s="29">
        <v>0</v>
      </c>
      <c r="F57" s="29">
        <v>695542.14</v>
      </c>
      <c r="G57" s="29">
        <v>104754</v>
      </c>
      <c r="H57" s="29">
        <v>1260896.29</v>
      </c>
      <c r="I57" s="29">
        <v>108160.4</v>
      </c>
      <c r="J57" s="29">
        <v>0</v>
      </c>
      <c r="K57" s="29">
        <v>317452.39</v>
      </c>
      <c r="L57" s="29">
        <v>0</v>
      </c>
      <c r="M57" s="29">
        <v>0</v>
      </c>
      <c r="N57" s="29">
        <v>0</v>
      </c>
      <c r="O57" s="29">
        <v>0</v>
      </c>
      <c r="P57" s="28">
        <f t="shared" ref="P57:P78" si="32">SUM(D57:O57)</f>
        <v>2486805.2200000002</v>
      </c>
    </row>
    <row r="58" spans="1:16" ht="21" customHeight="1" x14ac:dyDescent="0.25">
      <c r="A58" s="4" t="s">
        <v>29</v>
      </c>
      <c r="B58" s="28">
        <v>3150000</v>
      </c>
      <c r="C58" s="28">
        <v>4450000</v>
      </c>
      <c r="D58" s="28">
        <v>0</v>
      </c>
      <c r="E58" s="28">
        <v>0</v>
      </c>
      <c r="F58" s="28">
        <v>713320.21</v>
      </c>
      <c r="G58" s="28">
        <v>0</v>
      </c>
      <c r="H58" s="28">
        <v>1034278.85</v>
      </c>
      <c r="I58" s="28">
        <v>1014501.06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f t="shared" si="32"/>
        <v>2762100.12</v>
      </c>
    </row>
    <row r="59" spans="1:16" ht="21" customHeight="1" x14ac:dyDescent="0.25">
      <c r="A59" s="4" t="s">
        <v>30</v>
      </c>
      <c r="B59" s="28">
        <v>650000</v>
      </c>
      <c r="C59" s="28">
        <v>650000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f t="shared" si="32"/>
        <v>0</v>
      </c>
    </row>
    <row r="60" spans="1:16" ht="21" customHeight="1" x14ac:dyDescent="0.25">
      <c r="A60" s="4" t="s">
        <v>31</v>
      </c>
      <c r="B60" s="28">
        <v>1250000</v>
      </c>
      <c r="C60" s="28">
        <v>1650000</v>
      </c>
      <c r="D60" s="28">
        <v>0</v>
      </c>
      <c r="E60" s="28">
        <v>0</v>
      </c>
      <c r="F60" s="28">
        <v>0</v>
      </c>
      <c r="G60" s="28">
        <v>0</v>
      </c>
      <c r="H60" s="28">
        <v>420425.61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f t="shared" si="32"/>
        <v>420425.61</v>
      </c>
    </row>
    <row r="61" spans="1:16" ht="21" customHeight="1" x14ac:dyDescent="0.25">
      <c r="A61" s="4" t="s">
        <v>32</v>
      </c>
      <c r="B61" s="28">
        <v>7391837</v>
      </c>
      <c r="C61" s="28">
        <v>17391837</v>
      </c>
      <c r="D61" s="28">
        <v>0</v>
      </c>
      <c r="E61" s="28">
        <v>0</v>
      </c>
      <c r="F61" s="28">
        <v>83780</v>
      </c>
      <c r="G61" s="28">
        <v>18284.099999999999</v>
      </c>
      <c r="H61" s="28">
        <v>40223.83</v>
      </c>
      <c r="I61" s="28">
        <v>44446.61</v>
      </c>
      <c r="J61" s="28">
        <v>0</v>
      </c>
      <c r="K61" s="28">
        <v>66009.2</v>
      </c>
      <c r="L61" s="28">
        <v>0</v>
      </c>
      <c r="M61" s="28">
        <v>0</v>
      </c>
      <c r="N61" s="28">
        <v>0</v>
      </c>
      <c r="O61" s="28">
        <v>0</v>
      </c>
      <c r="P61" s="28">
        <f t="shared" si="32"/>
        <v>252743.74</v>
      </c>
    </row>
    <row r="62" spans="1:16" ht="21" customHeight="1" x14ac:dyDescent="0.25">
      <c r="A62" s="4" t="s">
        <v>51</v>
      </c>
      <c r="B62" s="28">
        <v>3500000</v>
      </c>
      <c r="C62" s="28">
        <v>3770000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1276819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f>SUM(D62:O62)</f>
        <v>1276819</v>
      </c>
    </row>
    <row r="63" spans="1:16" ht="21" customHeight="1" x14ac:dyDescent="0.25">
      <c r="A63" s="4" t="s">
        <v>52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f t="shared" si="32"/>
        <v>0</v>
      </c>
    </row>
    <row r="64" spans="1:16" ht="21" customHeight="1" x14ac:dyDescent="0.25">
      <c r="A64" s="4" t="s">
        <v>33</v>
      </c>
      <c r="B64" s="28">
        <v>10000000</v>
      </c>
      <c r="C64" s="28">
        <v>6030000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f t="shared" si="32"/>
        <v>0</v>
      </c>
    </row>
    <row r="65" spans="1:16" ht="21" customHeight="1" x14ac:dyDescent="0.25">
      <c r="A65" s="4" t="s">
        <v>53</v>
      </c>
      <c r="B65" s="28">
        <v>1000000</v>
      </c>
      <c r="C65" s="28">
        <v>1000000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f t="shared" si="32"/>
        <v>0</v>
      </c>
    </row>
    <row r="66" spans="1:16" x14ac:dyDescent="0.25">
      <c r="A66" s="2" t="s">
        <v>54</v>
      </c>
      <c r="B66" s="27">
        <f>SUM(B67:B70)</f>
        <v>0</v>
      </c>
      <c r="C66" s="27">
        <f>SUM(C67:C70)</f>
        <v>0</v>
      </c>
      <c r="D66" s="27">
        <f t="shared" ref="D66:E66" si="33">SUM(D67:D70)</f>
        <v>0</v>
      </c>
      <c r="E66" s="27">
        <f t="shared" si="33"/>
        <v>0</v>
      </c>
      <c r="F66" s="27">
        <f t="shared" ref="F66:O66" si="34">SUM(F67:F70)</f>
        <v>0</v>
      </c>
      <c r="G66" s="27">
        <f t="shared" si="34"/>
        <v>0</v>
      </c>
      <c r="H66" s="27">
        <f t="shared" si="34"/>
        <v>0</v>
      </c>
      <c r="I66" s="27">
        <f t="shared" si="34"/>
        <v>0</v>
      </c>
      <c r="J66" s="27">
        <f t="shared" si="34"/>
        <v>0</v>
      </c>
      <c r="K66" s="27">
        <f t="shared" ref="K66" si="35">SUM(K67:K70)</f>
        <v>0</v>
      </c>
      <c r="L66" s="27">
        <f t="shared" si="34"/>
        <v>0</v>
      </c>
      <c r="M66" s="27">
        <f t="shared" si="34"/>
        <v>0</v>
      </c>
      <c r="N66" s="27">
        <f t="shared" si="34"/>
        <v>0</v>
      </c>
      <c r="O66" s="27">
        <f t="shared" si="34"/>
        <v>0</v>
      </c>
      <c r="P66" s="27">
        <f t="shared" si="32"/>
        <v>0</v>
      </c>
    </row>
    <row r="67" spans="1:16" ht="21" customHeight="1" x14ac:dyDescent="0.25">
      <c r="A67" s="4" t="s">
        <v>55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f t="shared" si="32"/>
        <v>0</v>
      </c>
    </row>
    <row r="68" spans="1:16" ht="21" customHeight="1" x14ac:dyDescent="0.25">
      <c r="A68" s="4" t="s">
        <v>56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f t="shared" si="32"/>
        <v>0</v>
      </c>
    </row>
    <row r="69" spans="1:16" ht="21" customHeight="1" x14ac:dyDescent="0.25">
      <c r="A69" s="4" t="s">
        <v>57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f t="shared" si="32"/>
        <v>0</v>
      </c>
    </row>
    <row r="70" spans="1:16" ht="35.25" customHeight="1" x14ac:dyDescent="0.25">
      <c r="A70" s="4" t="s">
        <v>58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f t="shared" si="32"/>
        <v>0</v>
      </c>
    </row>
    <row r="71" spans="1:16" ht="21" customHeight="1" x14ac:dyDescent="0.25">
      <c r="A71" s="2" t="s">
        <v>59</v>
      </c>
      <c r="B71" s="27">
        <f>SUM(B72:B73)</f>
        <v>0</v>
      </c>
      <c r="C71" s="27">
        <f>SUM(C72:C73)</f>
        <v>0</v>
      </c>
      <c r="D71" s="27">
        <f t="shared" ref="D71:E71" si="36">SUM(D72:D73)</f>
        <v>0</v>
      </c>
      <c r="E71" s="27">
        <f t="shared" si="36"/>
        <v>0</v>
      </c>
      <c r="F71" s="27">
        <f t="shared" ref="F71:O71" si="37">SUM(F72:F73)</f>
        <v>0</v>
      </c>
      <c r="G71" s="27">
        <f t="shared" si="37"/>
        <v>0</v>
      </c>
      <c r="H71" s="27">
        <f t="shared" si="37"/>
        <v>0</v>
      </c>
      <c r="I71" s="27">
        <f t="shared" si="37"/>
        <v>0</v>
      </c>
      <c r="J71" s="27">
        <f t="shared" si="37"/>
        <v>0</v>
      </c>
      <c r="K71" s="27">
        <f t="shared" ref="K71" si="38">SUM(K72:K73)</f>
        <v>0</v>
      </c>
      <c r="L71" s="27">
        <f t="shared" si="37"/>
        <v>0</v>
      </c>
      <c r="M71" s="27">
        <f t="shared" si="37"/>
        <v>0</v>
      </c>
      <c r="N71" s="27">
        <f t="shared" si="37"/>
        <v>0</v>
      </c>
      <c r="O71" s="27">
        <f t="shared" si="37"/>
        <v>0</v>
      </c>
      <c r="P71" s="27">
        <f t="shared" si="32"/>
        <v>0</v>
      </c>
    </row>
    <row r="72" spans="1:16" ht="21" customHeight="1" x14ac:dyDescent="0.25">
      <c r="A72" s="4" t="s">
        <v>60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f t="shared" si="32"/>
        <v>0</v>
      </c>
    </row>
    <row r="73" spans="1:16" ht="21" customHeight="1" x14ac:dyDescent="0.25">
      <c r="A73" s="4" t="s">
        <v>61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f t="shared" si="32"/>
        <v>0</v>
      </c>
    </row>
    <row r="74" spans="1:16" ht="21" customHeight="1" x14ac:dyDescent="0.25">
      <c r="A74" s="2" t="s">
        <v>62</v>
      </c>
      <c r="B74" s="27">
        <f>SUM(B75:B77)</f>
        <v>0</v>
      </c>
      <c r="C74" s="27">
        <f>SUM(C75:C77)</f>
        <v>0</v>
      </c>
      <c r="D74" s="27">
        <f t="shared" ref="D74:E74" si="39">SUM(D75:D77)</f>
        <v>0</v>
      </c>
      <c r="E74" s="27">
        <f t="shared" si="39"/>
        <v>0</v>
      </c>
      <c r="F74" s="27">
        <f t="shared" ref="F74:O74" si="40">SUM(F75:F77)</f>
        <v>0</v>
      </c>
      <c r="G74" s="27">
        <f t="shared" si="40"/>
        <v>0</v>
      </c>
      <c r="H74" s="27">
        <f t="shared" si="40"/>
        <v>0</v>
      </c>
      <c r="I74" s="27">
        <f t="shared" si="40"/>
        <v>0</v>
      </c>
      <c r="J74" s="27">
        <f t="shared" si="40"/>
        <v>0</v>
      </c>
      <c r="K74" s="27">
        <f t="shared" ref="K74" si="41">SUM(K75:K77)</f>
        <v>0</v>
      </c>
      <c r="L74" s="27">
        <f t="shared" si="40"/>
        <v>0</v>
      </c>
      <c r="M74" s="27">
        <f t="shared" si="40"/>
        <v>0</v>
      </c>
      <c r="N74" s="27">
        <f t="shared" si="40"/>
        <v>0</v>
      </c>
      <c r="O74" s="27">
        <f t="shared" si="40"/>
        <v>0</v>
      </c>
      <c r="P74" s="27">
        <f t="shared" si="32"/>
        <v>0</v>
      </c>
    </row>
    <row r="75" spans="1:16" ht="21" customHeight="1" x14ac:dyDescent="0.25">
      <c r="A75" s="4" t="s">
        <v>63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f t="shared" si="32"/>
        <v>0</v>
      </c>
    </row>
    <row r="76" spans="1:16" ht="21" customHeight="1" x14ac:dyDescent="0.25">
      <c r="A76" s="4" t="s">
        <v>64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f t="shared" si="32"/>
        <v>0</v>
      </c>
    </row>
    <row r="77" spans="1:16" ht="21" customHeight="1" x14ac:dyDescent="0.25">
      <c r="A77" s="4" t="s">
        <v>65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f t="shared" si="32"/>
        <v>0</v>
      </c>
    </row>
    <row r="78" spans="1:16" ht="20.25" customHeight="1" x14ac:dyDescent="0.25">
      <c r="A78" s="5" t="s">
        <v>34</v>
      </c>
      <c r="B78" s="25">
        <f>B14+B20+B30+B40+B48+B56+B66+B71+B74</f>
        <v>16656823034</v>
      </c>
      <c r="C78" s="25">
        <f>C14+C20+C30+C40+C56+C48+C66+C71+C74</f>
        <v>16664037696.039999</v>
      </c>
      <c r="D78" s="25">
        <f t="shared" ref="D78:E78" si="42">+D14+D20+D30+D40+D48+D56+D66+D71+D74</f>
        <v>1135703246.04</v>
      </c>
      <c r="E78" s="25">
        <f t="shared" si="42"/>
        <v>1148960549.3599999</v>
      </c>
      <c r="F78" s="25">
        <f t="shared" ref="F78:O78" si="43">+F14+F20+F30+F40+F48+F56+F66+F71+F74</f>
        <v>1164875777.4499998</v>
      </c>
      <c r="G78" s="25">
        <f t="shared" si="43"/>
        <v>1216848526.0899999</v>
      </c>
      <c r="H78" s="25">
        <f t="shared" si="43"/>
        <v>1184312547.6899998</v>
      </c>
      <c r="I78" s="25">
        <f t="shared" si="43"/>
        <v>1159764658.1999998</v>
      </c>
      <c r="J78" s="25">
        <f t="shared" si="43"/>
        <v>1241158997.5599999</v>
      </c>
      <c r="K78" s="25">
        <f t="shared" ref="K78" si="44">+K14+K20+K30+K40+K48+K56+K66+K71+K74</f>
        <v>1156169426.78</v>
      </c>
      <c r="L78" s="25">
        <f t="shared" si="43"/>
        <v>0</v>
      </c>
      <c r="M78" s="25">
        <f t="shared" si="43"/>
        <v>0</v>
      </c>
      <c r="N78" s="25">
        <f t="shared" si="43"/>
        <v>0</v>
      </c>
      <c r="O78" s="25">
        <f t="shared" si="43"/>
        <v>0</v>
      </c>
      <c r="P78" s="25">
        <f t="shared" si="32"/>
        <v>9407793729.1700001</v>
      </c>
    </row>
    <row r="79" spans="1:16" ht="7.5" customHeight="1" x14ac:dyDescent="0.25">
      <c r="A79" s="3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1:16" ht="16.5" customHeight="1" x14ac:dyDescent="0.25">
      <c r="A80" s="1" t="s">
        <v>66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8" ht="19.5" customHeight="1" x14ac:dyDescent="0.25">
      <c r="A81" s="2" t="s">
        <v>67</v>
      </c>
      <c r="B81" s="30">
        <f t="shared" ref="B81:C81" si="45">SUM(B82:B83)</f>
        <v>0</v>
      </c>
      <c r="C81" s="30">
        <f t="shared" si="45"/>
        <v>0</v>
      </c>
      <c r="D81" s="30">
        <f t="shared" ref="D81:E81" si="46">SUM(D82:D83)</f>
        <v>0</v>
      </c>
      <c r="E81" s="30">
        <f t="shared" si="46"/>
        <v>0</v>
      </c>
      <c r="F81" s="30">
        <f t="shared" ref="F81:O81" si="47">SUM(F82:F83)</f>
        <v>0</v>
      </c>
      <c r="G81" s="30">
        <f t="shared" si="47"/>
        <v>0</v>
      </c>
      <c r="H81" s="30">
        <f t="shared" si="47"/>
        <v>0</v>
      </c>
      <c r="I81" s="30">
        <f t="shared" si="47"/>
        <v>0</v>
      </c>
      <c r="J81" s="30">
        <f t="shared" si="47"/>
        <v>0</v>
      </c>
      <c r="K81" s="30">
        <f t="shared" ref="K81" si="48">SUM(K82:K83)</f>
        <v>0</v>
      </c>
      <c r="L81" s="30">
        <f t="shared" si="47"/>
        <v>0</v>
      </c>
      <c r="M81" s="30">
        <f t="shared" si="47"/>
        <v>0</v>
      </c>
      <c r="N81" s="30">
        <f t="shared" si="47"/>
        <v>0</v>
      </c>
      <c r="O81" s="30">
        <f t="shared" si="47"/>
        <v>0</v>
      </c>
      <c r="P81" s="30">
        <f t="shared" ref="P81" si="49">SUM(P82:P83)</f>
        <v>0</v>
      </c>
    </row>
    <row r="82" spans="1:18" ht="21" customHeight="1" x14ac:dyDescent="0.25">
      <c r="A82" s="4" t="s">
        <v>68</v>
      </c>
      <c r="B82" s="29">
        <v>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8">
        <f>SUM(D82:O82)</f>
        <v>0</v>
      </c>
    </row>
    <row r="83" spans="1:18" ht="21" customHeight="1" x14ac:dyDescent="0.25">
      <c r="A83" s="4" t="s">
        <v>69</v>
      </c>
      <c r="B83" s="29">
        <v>0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8">
        <f>SUM(D83:O83)</f>
        <v>0</v>
      </c>
    </row>
    <row r="84" spans="1:18" ht="21" customHeight="1" x14ac:dyDescent="0.25">
      <c r="A84" s="2" t="s">
        <v>70</v>
      </c>
      <c r="B84" s="30">
        <f t="shared" ref="B84:C84" si="50">SUM(B85:B86)</f>
        <v>0</v>
      </c>
      <c r="C84" s="30">
        <f t="shared" si="50"/>
        <v>0</v>
      </c>
      <c r="D84" s="30">
        <f t="shared" ref="D84:E84" si="51">SUM(D85:D86)</f>
        <v>0</v>
      </c>
      <c r="E84" s="30">
        <f t="shared" si="51"/>
        <v>0</v>
      </c>
      <c r="F84" s="30">
        <f t="shared" ref="F84:O84" si="52">SUM(F85:F86)</f>
        <v>0</v>
      </c>
      <c r="G84" s="30">
        <f t="shared" si="52"/>
        <v>0</v>
      </c>
      <c r="H84" s="30">
        <f t="shared" si="52"/>
        <v>0</v>
      </c>
      <c r="I84" s="30">
        <f t="shared" si="52"/>
        <v>0</v>
      </c>
      <c r="J84" s="30">
        <f t="shared" si="52"/>
        <v>0</v>
      </c>
      <c r="K84" s="30">
        <f t="shared" ref="K84" si="53">SUM(K85:K86)</f>
        <v>0</v>
      </c>
      <c r="L84" s="30">
        <f t="shared" si="52"/>
        <v>0</v>
      </c>
      <c r="M84" s="30">
        <f t="shared" si="52"/>
        <v>0</v>
      </c>
      <c r="N84" s="30">
        <f t="shared" si="52"/>
        <v>0</v>
      </c>
      <c r="O84" s="30">
        <f t="shared" si="52"/>
        <v>0</v>
      </c>
      <c r="P84" s="30">
        <f t="shared" ref="P84" si="54">SUM(P85:P86)</f>
        <v>0</v>
      </c>
    </row>
    <row r="85" spans="1:18" ht="21" customHeight="1" x14ac:dyDescent="0.25">
      <c r="A85" s="4" t="s">
        <v>71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8">
        <f>SUM(D85:O86)</f>
        <v>0</v>
      </c>
    </row>
    <row r="86" spans="1:18" ht="21" customHeight="1" x14ac:dyDescent="0.25">
      <c r="A86" s="4" t="s">
        <v>72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8">
        <f>SUM(D86:O87)</f>
        <v>0</v>
      </c>
    </row>
    <row r="87" spans="1:18" ht="21" customHeight="1" x14ac:dyDescent="0.25">
      <c r="A87" s="2" t="s">
        <v>73</v>
      </c>
      <c r="B87" s="30">
        <f t="shared" ref="B87:C87" si="55">SUM(B88:B88)</f>
        <v>0</v>
      </c>
      <c r="C87" s="30">
        <f t="shared" si="55"/>
        <v>0</v>
      </c>
      <c r="D87" s="30">
        <f t="shared" ref="D87:O87" si="56">SUM(D88:D88)</f>
        <v>0</v>
      </c>
      <c r="E87" s="30">
        <f t="shared" si="56"/>
        <v>0</v>
      </c>
      <c r="F87" s="30">
        <f t="shared" si="56"/>
        <v>0</v>
      </c>
      <c r="G87" s="30">
        <f t="shared" si="56"/>
        <v>0</v>
      </c>
      <c r="H87" s="30">
        <f t="shared" si="56"/>
        <v>0</v>
      </c>
      <c r="I87" s="30">
        <f t="shared" si="56"/>
        <v>0</v>
      </c>
      <c r="J87" s="30">
        <f t="shared" si="56"/>
        <v>0</v>
      </c>
      <c r="K87" s="30">
        <f t="shared" si="56"/>
        <v>0</v>
      </c>
      <c r="L87" s="30">
        <f t="shared" si="56"/>
        <v>0</v>
      </c>
      <c r="M87" s="30">
        <f t="shared" si="56"/>
        <v>0</v>
      </c>
      <c r="N87" s="30">
        <f t="shared" si="56"/>
        <v>0</v>
      </c>
      <c r="O87" s="30">
        <f t="shared" si="56"/>
        <v>0</v>
      </c>
      <c r="P87" s="30">
        <f>SUM(P88:P88)</f>
        <v>0</v>
      </c>
    </row>
    <row r="88" spans="1:18" ht="21" customHeight="1" x14ac:dyDescent="0.25">
      <c r="A88" s="4" t="s">
        <v>74</v>
      </c>
      <c r="B88" s="29">
        <v>0</v>
      </c>
      <c r="C88" s="29">
        <v>0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8">
        <f>SUM(D88:O88)</f>
        <v>0</v>
      </c>
    </row>
    <row r="89" spans="1:18" ht="21.75" customHeight="1" x14ac:dyDescent="0.25">
      <c r="A89" s="5" t="s">
        <v>75</v>
      </c>
      <c r="B89" s="25">
        <f t="shared" ref="B89:C89" si="57">+B81+B84+B87</f>
        <v>0</v>
      </c>
      <c r="C89" s="25">
        <f t="shared" si="57"/>
        <v>0</v>
      </c>
      <c r="D89" s="25">
        <f t="shared" ref="D89" si="58">+D81+D84+D87</f>
        <v>0</v>
      </c>
      <c r="E89" s="25">
        <f t="shared" ref="E89" si="59">+E81+E84+E87</f>
        <v>0</v>
      </c>
      <c r="F89" s="25">
        <f t="shared" ref="F89:O89" si="60">+F81+F84+F87</f>
        <v>0</v>
      </c>
      <c r="G89" s="25">
        <f t="shared" si="60"/>
        <v>0</v>
      </c>
      <c r="H89" s="25">
        <f t="shared" si="60"/>
        <v>0</v>
      </c>
      <c r="I89" s="25">
        <f t="shared" si="60"/>
        <v>0</v>
      </c>
      <c r="J89" s="25">
        <f t="shared" si="60"/>
        <v>0</v>
      </c>
      <c r="K89" s="25">
        <f t="shared" ref="K89" si="61">+K81+K84+K87</f>
        <v>0</v>
      </c>
      <c r="L89" s="25">
        <f t="shared" si="60"/>
        <v>0</v>
      </c>
      <c r="M89" s="25">
        <f t="shared" si="60"/>
        <v>0</v>
      </c>
      <c r="N89" s="25">
        <f t="shared" si="60"/>
        <v>0</v>
      </c>
      <c r="O89" s="25">
        <f t="shared" si="60"/>
        <v>0</v>
      </c>
      <c r="P89" s="25">
        <f>SUM(D89:O89)</f>
        <v>0</v>
      </c>
    </row>
    <row r="90" spans="1:18" x14ac:dyDescent="0.25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1:18" ht="22.5" customHeight="1" thickBot="1" x14ac:dyDescent="0.3">
      <c r="A91" s="9" t="s">
        <v>76</v>
      </c>
      <c r="B91" s="33">
        <f t="shared" ref="B91:P91" si="62">+B78+B89</f>
        <v>16656823034</v>
      </c>
      <c r="C91" s="33">
        <f t="shared" si="62"/>
        <v>16664037696.039999</v>
      </c>
      <c r="D91" s="33">
        <f t="shared" si="62"/>
        <v>1135703246.04</v>
      </c>
      <c r="E91" s="33">
        <f t="shared" si="62"/>
        <v>1148960549.3599999</v>
      </c>
      <c r="F91" s="33">
        <f t="shared" si="62"/>
        <v>1164875777.4499998</v>
      </c>
      <c r="G91" s="33">
        <f t="shared" si="62"/>
        <v>1216848526.0899999</v>
      </c>
      <c r="H91" s="33">
        <f t="shared" si="62"/>
        <v>1184312547.6899998</v>
      </c>
      <c r="I91" s="33">
        <f>+I78+I89</f>
        <v>1159764658.1999998</v>
      </c>
      <c r="J91" s="33">
        <f t="shared" si="62"/>
        <v>1241158997.5599999</v>
      </c>
      <c r="K91" s="33">
        <f t="shared" si="62"/>
        <v>1156169426.78</v>
      </c>
      <c r="L91" s="33">
        <f t="shared" si="62"/>
        <v>0</v>
      </c>
      <c r="M91" s="33">
        <f t="shared" si="62"/>
        <v>0</v>
      </c>
      <c r="N91" s="33">
        <f t="shared" si="62"/>
        <v>0</v>
      </c>
      <c r="O91" s="33">
        <f t="shared" si="62"/>
        <v>0</v>
      </c>
      <c r="P91" s="33">
        <f t="shared" si="62"/>
        <v>9407793729.1700001</v>
      </c>
    </row>
    <row r="92" spans="1:18" ht="13.5" customHeight="1" thickTop="1" x14ac:dyDescent="0.25">
      <c r="A92" s="11" t="s">
        <v>94</v>
      </c>
      <c r="B92" s="23"/>
      <c r="C92" s="23"/>
    </row>
    <row r="93" spans="1:18" x14ac:dyDescent="0.25">
      <c r="A93" s="12" t="s">
        <v>95</v>
      </c>
      <c r="B93" s="24"/>
      <c r="D93" s="17"/>
      <c r="E93" s="22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8" x14ac:dyDescent="0.25">
      <c r="A94" s="12"/>
      <c r="B94" s="24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38"/>
      <c r="R94" s="40"/>
    </row>
    <row r="95" spans="1:18" x14ac:dyDescent="0.25">
      <c r="A95" s="12" t="s">
        <v>96</v>
      </c>
      <c r="D95" s="17"/>
      <c r="F95" s="17"/>
      <c r="H95" s="17"/>
      <c r="I95" s="22"/>
      <c r="J95" s="22"/>
      <c r="K95" s="17"/>
      <c r="O95" s="17"/>
      <c r="P95" s="17"/>
    </row>
    <row r="96" spans="1:18" x14ac:dyDescent="0.25">
      <c r="A96" s="12" t="s">
        <v>97</v>
      </c>
      <c r="E96" s="17"/>
      <c r="F96" s="17"/>
      <c r="I96" s="17"/>
      <c r="J96" s="17"/>
      <c r="O96" s="17"/>
    </row>
    <row r="97" spans="1:16" x14ac:dyDescent="0.25">
      <c r="A97" s="12" t="s">
        <v>98</v>
      </c>
      <c r="B97" s="23"/>
      <c r="C97" s="23"/>
      <c r="J97" s="17"/>
      <c r="P97" s="17"/>
    </row>
    <row r="98" spans="1:16" x14ac:dyDescent="0.25">
      <c r="A98" s="12" t="s">
        <v>99</v>
      </c>
      <c r="B98" s="23"/>
      <c r="C98" s="23"/>
      <c r="I98" s="17"/>
      <c r="O98" s="23"/>
      <c r="P98" s="23"/>
    </row>
    <row r="99" spans="1:16" x14ac:dyDescent="0.25">
      <c r="A99" s="12" t="s">
        <v>100</v>
      </c>
      <c r="B99" s="23"/>
      <c r="C99" s="23"/>
      <c r="P99" s="23"/>
    </row>
    <row r="100" spans="1:16" x14ac:dyDescent="0.25">
      <c r="A100" s="12"/>
      <c r="B100" s="23"/>
      <c r="C100" s="23"/>
      <c r="H100" s="23"/>
      <c r="I100" s="23"/>
      <c r="J100" s="23"/>
      <c r="O100" s="24"/>
      <c r="P100" s="23"/>
    </row>
    <row r="101" spans="1:16" x14ac:dyDescent="0.25">
      <c r="A101" s="12"/>
      <c r="B101" s="23"/>
      <c r="C101" s="23"/>
      <c r="H101" s="23"/>
      <c r="I101" s="23"/>
      <c r="J101" s="23"/>
      <c r="P101" s="23"/>
    </row>
    <row r="102" spans="1:16" x14ac:dyDescent="0.25">
      <c r="B102" s="23"/>
      <c r="C102" s="23"/>
      <c r="H102" s="23"/>
      <c r="I102" s="23"/>
      <c r="J102" s="23"/>
      <c r="P102" s="23"/>
    </row>
    <row r="103" spans="1:16" x14ac:dyDescent="0.25">
      <c r="B103" s="23"/>
      <c r="C103" s="23"/>
      <c r="H103" s="23"/>
      <c r="I103" s="23"/>
      <c r="J103" s="23"/>
      <c r="O103" s="23"/>
      <c r="P103" s="23"/>
    </row>
    <row r="104" spans="1:16" x14ac:dyDescent="0.25">
      <c r="H104" s="23"/>
      <c r="I104" s="23"/>
      <c r="J104" s="23"/>
      <c r="O104" s="23"/>
    </row>
    <row r="105" spans="1:16" x14ac:dyDescent="0.25">
      <c r="D105" s="38"/>
      <c r="H105" s="23"/>
      <c r="I105" s="23"/>
      <c r="J105" s="23"/>
      <c r="O105" s="23"/>
    </row>
    <row r="106" spans="1:16" x14ac:dyDescent="0.25">
      <c r="D106" s="23"/>
      <c r="H106" s="23"/>
      <c r="I106" s="23"/>
      <c r="J106" s="23"/>
      <c r="O106" s="23"/>
    </row>
    <row r="107" spans="1:16" x14ac:dyDescent="0.25">
      <c r="D107" s="23"/>
      <c r="O107" s="23"/>
    </row>
    <row r="108" spans="1:16" x14ac:dyDescent="0.25">
      <c r="B108" s="17"/>
      <c r="C108" s="17"/>
      <c r="D108" s="23"/>
    </row>
    <row r="109" spans="1:16" x14ac:dyDescent="0.25">
      <c r="B109" s="17"/>
      <c r="C109" s="17"/>
      <c r="I109" s="17"/>
    </row>
    <row r="110" spans="1:16" x14ac:dyDescent="0.25">
      <c r="B110" s="17"/>
      <c r="C110" s="17"/>
    </row>
    <row r="111" spans="1:16" x14ac:dyDescent="0.25">
      <c r="B111" s="17"/>
    </row>
    <row r="112" spans="1:16" x14ac:dyDescent="0.25">
      <c r="C112" s="17"/>
    </row>
    <row r="121" spans="3:3" x14ac:dyDescent="0.25">
      <c r="C121" s="23"/>
    </row>
    <row r="122" spans="3:3" x14ac:dyDescent="0.25">
      <c r="C122" s="23"/>
    </row>
    <row r="123" spans="3:3" x14ac:dyDescent="0.25">
      <c r="C123" s="23"/>
    </row>
    <row r="124" spans="3:3" x14ac:dyDescent="0.25">
      <c r="C124" s="23"/>
    </row>
    <row r="125" spans="3:3" x14ac:dyDescent="0.25">
      <c r="C125" s="23"/>
    </row>
    <row r="126" spans="3:3" x14ac:dyDescent="0.25">
      <c r="C126" s="23"/>
    </row>
    <row r="127" spans="3:3" x14ac:dyDescent="0.25">
      <c r="C127" s="23"/>
    </row>
    <row r="128" spans="3:3" x14ac:dyDescent="0.25">
      <c r="C128" s="24"/>
    </row>
  </sheetData>
  <dataConsolidate/>
  <mergeCells count="7">
    <mergeCell ref="A3:P3"/>
    <mergeCell ref="A8:P8"/>
    <mergeCell ref="A9:P9"/>
    <mergeCell ref="A10:P10"/>
    <mergeCell ref="A7:P7"/>
    <mergeCell ref="A6:P6"/>
    <mergeCell ref="A5:P5"/>
  </mergeCells>
  <printOptions horizontalCentered="1"/>
  <pageMargins left="0.19685039370078741" right="0.19685039370078741" top="0.39370078740157483" bottom="0.39370078740157483" header="0.31496062992125984" footer="0.31496062992125984"/>
  <pageSetup scale="55" fitToHeight="2" orientation="landscape" r:id="rId1"/>
  <rowBreaks count="3" manualBreakCount="3">
    <brk id="39" max="16383" man="1"/>
    <brk id="55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2023-09-04T15:20:49Z</cp:lastPrinted>
  <dcterms:created xsi:type="dcterms:W3CDTF">2018-04-17T18:57:16Z</dcterms:created>
  <dcterms:modified xsi:type="dcterms:W3CDTF">2023-09-04T15:26:53Z</dcterms:modified>
</cp:coreProperties>
</file>