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04CFCC61-9364-4737-8817-DC102435CA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1" i="3" s="1"/>
  <c r="P30" i="3"/>
  <c r="P29" i="3"/>
  <c r="P28" i="3"/>
  <c r="P27" i="3"/>
  <c r="P26" i="3"/>
  <c r="P25" i="3"/>
  <c r="P24" i="3"/>
  <c r="P23" i="3"/>
  <c r="P22" i="3"/>
  <c r="P20" i="3"/>
  <c r="P15" i="3" s="1"/>
  <c r="P19" i="3"/>
  <c r="P18" i="3"/>
  <c r="P17" i="3"/>
  <c r="P16" i="3"/>
  <c r="P88" i="3"/>
  <c r="G14" i="3"/>
  <c r="H14" i="3"/>
  <c r="F79" i="3"/>
  <c r="N14" i="3"/>
  <c r="I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L92" i="3"/>
  <c r="M92" i="3"/>
  <c r="F92" i="3"/>
  <c r="J92" i="3"/>
  <c r="H92" i="3"/>
  <c r="I92" i="3"/>
  <c r="N92" i="3"/>
  <c r="O92" i="3"/>
  <c r="G92" i="3"/>
  <c r="B92" i="3"/>
  <c r="C92" i="3"/>
  <c r="P90" i="3"/>
  <c r="E88" i="3"/>
  <c r="E85" i="3"/>
  <c r="E82" i="3"/>
  <c r="E75" i="3"/>
  <c r="E72" i="3"/>
  <c r="E67" i="3"/>
  <c r="E57" i="3"/>
  <c r="E49" i="3"/>
  <c r="E41" i="3"/>
  <c r="E21" i="3"/>
  <c r="E90" i="3"/>
  <c r="E15" i="3"/>
  <c r="E79" i="3"/>
  <c r="E92" i="3"/>
  <c r="D85" i="3"/>
  <c r="D82" i="3"/>
  <c r="D75" i="3"/>
  <c r="D72" i="3"/>
  <c r="D67" i="3"/>
  <c r="D57" i="3"/>
  <c r="D49" i="3"/>
  <c r="D31" i="3"/>
  <c r="D21" i="3"/>
  <c r="D15" i="3"/>
  <c r="D88" i="3"/>
  <c r="D41" i="3"/>
  <c r="D14" i="3"/>
  <c r="E14" i="3"/>
  <c r="D90" i="3"/>
  <c r="D79" i="3"/>
  <c r="D92" i="3"/>
  <c r="K14" i="3" l="1"/>
  <c r="K79" i="3"/>
  <c r="K92" i="3" s="1"/>
  <c r="P21" i="3"/>
  <c r="P79" i="3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<sst xmlns="http://schemas.openxmlformats.org/spreadsheetml/2006/main" count="103" uniqueCount="103">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</sst>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2189673</xdr:colOff>
      <xdr:row>1</xdr:row>
      <xdr:rowOff>147638</xdr:rowOff>
    </xdr:from>
    <xdr:to>
      <xdr:col>5</xdr:col>
      <xdr:colOff>398689</xdr:colOff>
      <xdr:row>6</xdr:row>
      <xdr:rowOff>4763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7072486" y="195263"/>
          <a:ext cx="2971516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74" zoomScale="40" zoomScaleNormal="40" zoomScaleSheetLayoutView="40" workbookViewId="0">
      <selection activeCell="T83" sqref="T83"/>
    </sheetView>
  </sheetViews>
  <sheetFormatPr baseColWidth="10" defaultColWidth="9.140625" defaultRowHeight="23.25" x14ac:dyDescent="0.35"/>
  <cols>
    <col min="1" max="1" width="130.140625" style="35" customWidth="1"/>
    <col min="2" max="2" width="42.7109375" style="6" customWidth="1"/>
    <col min="3" max="3" width="43.85546875" style="6" customWidth="1"/>
    <col min="4" max="8" width="35.7109375" style="6" customWidth="1"/>
    <col min="9" max="9" width="38.85546875" style="6" customWidth="1"/>
    <col min="10" max="10" width="37.42578125" style="6" customWidth="1"/>
    <col min="11" max="11" width="38" style="6" customWidth="1"/>
    <col min="12" max="15" width="45.7109375" style="6" hidden="1" customWidth="1"/>
    <col min="16" max="16" width="35.7109375" style="6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.75" customHeight="1" x14ac:dyDescent="0.4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8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6.2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6.95" customHeight="1" x14ac:dyDescent="0.25">
      <c r="A7" s="2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4.95" customHeight="1" x14ac:dyDescent="0.25">
      <c r="A8" s="36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4.95" customHeight="1" x14ac:dyDescent="0.25">
      <c r="A9" s="36" t="s">
        <v>91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26.25" customHeight="1" x14ac:dyDescent="0.25">
      <c r="A10" s="36">
        <v>2023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24.75" customHeight="1" x14ac:dyDescent="0.3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8.25" customHeight="1" x14ac:dyDescent="0.4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3" customFormat="1" ht="69.95" customHeight="1" x14ac:dyDescent="0.25">
      <c r="A13" s="9" t="s">
        <v>0</v>
      </c>
      <c r="B13" s="9" t="s">
        <v>93</v>
      </c>
      <c r="C13" s="9" t="s">
        <v>94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60" customHeight="1" x14ac:dyDescent="0.25">
      <c r="A14" s="10" t="s">
        <v>1</v>
      </c>
      <c r="B14" s="11">
        <f t="shared" ref="B14:C14" si="0">+B15+B21+B31+B41+B49+B57+B67+B72+B75</f>
        <v>122713372</v>
      </c>
      <c r="C14" s="11">
        <f t="shared" si="0"/>
        <v>133420928.62</v>
      </c>
      <c r="D14" s="11">
        <f>+D15+D21+D31+D41+D49+D57+D67+D72+D75</f>
        <v>5269716.6100000003</v>
      </c>
      <c r="E14" s="11">
        <f t="shared" ref="E14" si="1">+E15+E21+E31+E41+E49+E57+E67+E72+E75</f>
        <v>5518059.9699999997</v>
      </c>
      <c r="F14" s="11">
        <f t="shared" ref="F14:O14" si="2">+F15+F21+F31+F41+F49+F57+F67+F72+F75</f>
        <v>6038180.21</v>
      </c>
      <c r="G14" s="11">
        <f t="shared" si="2"/>
        <v>10921318.439999999</v>
      </c>
      <c r="H14" s="11">
        <f t="shared" si="2"/>
        <v>7564598.29</v>
      </c>
      <c r="I14" s="11">
        <f t="shared" si="2"/>
        <v>6665040.5600000005</v>
      </c>
      <c r="J14" s="11">
        <f t="shared" si="2"/>
        <v>5875060.3599999994</v>
      </c>
      <c r="K14" s="11">
        <f t="shared" si="2"/>
        <v>6360927.1700000009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54212901.609999992</v>
      </c>
    </row>
    <row r="15" spans="1:16" ht="60" customHeight="1" x14ac:dyDescent="0.5">
      <c r="A15" s="12" t="s">
        <v>2</v>
      </c>
      <c r="B15" s="13">
        <f>SUM(B16:B20)</f>
        <v>88193968</v>
      </c>
      <c r="C15" s="13">
        <f>SUM(C16:C20)</f>
        <v>92793968</v>
      </c>
      <c r="D15" s="13">
        <f t="shared" ref="D15:E15" si="4">SUM(D16:D20)</f>
        <v>5031469.32</v>
      </c>
      <c r="E15" s="13">
        <f t="shared" si="4"/>
        <v>5228323.51</v>
      </c>
      <c r="F15" s="13">
        <f t="shared" ref="F15:O15" si="5">SUM(F16:F20)</f>
        <v>5347264.38</v>
      </c>
      <c r="G15" s="13">
        <f t="shared" si="5"/>
        <v>9644492.7400000002</v>
      </c>
      <c r="H15" s="13">
        <f t="shared" si="5"/>
        <v>5456157.3100000005</v>
      </c>
      <c r="I15" s="13">
        <f t="shared" si="5"/>
        <v>5472297.9100000001</v>
      </c>
      <c r="J15" s="13">
        <f t="shared" si="5"/>
        <v>5512427.2999999998</v>
      </c>
      <c r="K15" s="13">
        <f t="shared" si="5"/>
        <v>5403123.9100000001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47095556.379999995</v>
      </c>
    </row>
    <row r="16" spans="1:16" ht="60" customHeight="1" x14ac:dyDescent="0.5">
      <c r="A16" s="21" t="s">
        <v>3</v>
      </c>
      <c r="B16" s="14">
        <v>55261200</v>
      </c>
      <c r="C16" s="14">
        <v>59031200</v>
      </c>
      <c r="D16" s="14">
        <v>4034600</v>
      </c>
      <c r="E16" s="14">
        <v>4207833.33</v>
      </c>
      <c r="F16" s="14">
        <v>4311000</v>
      </c>
      <c r="G16" s="14">
        <v>4396000</v>
      </c>
      <c r="H16" s="14">
        <v>4400500</v>
      </c>
      <c r="I16" s="14">
        <v>4414500</v>
      </c>
      <c r="J16" s="14">
        <v>4449500</v>
      </c>
      <c r="K16" s="14">
        <v>4354500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34568433.329999998</v>
      </c>
    </row>
    <row r="17" spans="1:37" ht="60" customHeight="1" x14ac:dyDescent="0.5">
      <c r="A17" s="21" t="s">
        <v>4</v>
      </c>
      <c r="B17" s="14">
        <v>24042000</v>
      </c>
      <c r="C17" s="14">
        <v>24337000</v>
      </c>
      <c r="D17" s="14">
        <v>401000</v>
      </c>
      <c r="E17" s="14">
        <v>401000</v>
      </c>
      <c r="F17" s="14">
        <v>401000</v>
      </c>
      <c r="G17" s="14">
        <v>4593008.33</v>
      </c>
      <c r="H17" s="14">
        <v>401000</v>
      </c>
      <c r="I17" s="14">
        <v>401000</v>
      </c>
      <c r="J17" s="14">
        <v>401000</v>
      </c>
      <c r="K17" s="14">
        <v>401000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7400008.3300000001</v>
      </c>
    </row>
    <row r="18" spans="1:37" ht="60" customHeight="1" x14ac:dyDescent="0.5">
      <c r="A18" s="21" t="s">
        <v>36</v>
      </c>
      <c r="B18" s="14">
        <v>0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SUM(D18:O18)</f>
        <v>0</v>
      </c>
    </row>
    <row r="19" spans="1:37" ht="60" customHeight="1" x14ac:dyDescent="0.5">
      <c r="A19" s="21" t="s">
        <v>5</v>
      </c>
      <c r="B19" s="14">
        <v>1500000</v>
      </c>
      <c r="C19" s="14">
        <v>1500000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>SUM(D19:O19)</f>
        <v>0</v>
      </c>
    </row>
    <row r="20" spans="1:37" ht="60" customHeight="1" x14ac:dyDescent="0.5">
      <c r="A20" s="21" t="s">
        <v>6</v>
      </c>
      <c r="B20" s="14">
        <v>7390768</v>
      </c>
      <c r="C20" s="14">
        <v>7925768</v>
      </c>
      <c r="D20" s="14">
        <v>595869.31999999995</v>
      </c>
      <c r="E20" s="14">
        <v>619490.18000000005</v>
      </c>
      <c r="F20" s="14">
        <v>635264.38</v>
      </c>
      <c r="G20" s="14">
        <v>655484.41</v>
      </c>
      <c r="H20" s="14">
        <v>654657.31000000006</v>
      </c>
      <c r="I20" s="14">
        <v>656797.91</v>
      </c>
      <c r="J20" s="14">
        <v>661927.30000000005</v>
      </c>
      <c r="K20" s="14">
        <v>647623.91</v>
      </c>
      <c r="L20" s="14">
        <v>0</v>
      </c>
      <c r="M20" s="14">
        <v>0</v>
      </c>
      <c r="N20" s="14">
        <v>0</v>
      </c>
      <c r="O20" s="14">
        <v>0</v>
      </c>
      <c r="P20" s="14">
        <f>SUM(D20:O20)</f>
        <v>5127114.7200000007</v>
      </c>
    </row>
    <row r="21" spans="1:37" ht="60" customHeight="1" x14ac:dyDescent="0.5">
      <c r="A21" s="12" t="s">
        <v>7</v>
      </c>
      <c r="B21" s="13">
        <f>SUM(B22:B30)</f>
        <v>20000000</v>
      </c>
      <c r="C21" s="13">
        <f>SUM(C22:C30)</f>
        <v>27107556.620000001</v>
      </c>
      <c r="D21" s="13">
        <f t="shared" ref="D21:E21" si="7">SUM(D22:D30)</f>
        <v>74597.289999999994</v>
      </c>
      <c r="E21" s="13">
        <f t="shared" si="7"/>
        <v>126086.46</v>
      </c>
      <c r="F21" s="13">
        <f t="shared" ref="F21:O21" si="8">SUM(F22:F30)</f>
        <v>73948.66</v>
      </c>
      <c r="G21" s="13">
        <f t="shared" si="8"/>
        <v>1106175.7</v>
      </c>
      <c r="H21" s="13">
        <f t="shared" si="8"/>
        <v>536645.17999999993</v>
      </c>
      <c r="I21" s="13">
        <f t="shared" si="8"/>
        <v>88083.32</v>
      </c>
      <c r="J21" s="13">
        <f t="shared" si="8"/>
        <v>169663.06</v>
      </c>
      <c r="K21" s="13">
        <f t="shared" si="8"/>
        <v>104742.74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6">
        <f t="shared" ref="P21" si="9">SUM(P22:P30)</f>
        <v>2279942.41</v>
      </c>
    </row>
    <row r="22" spans="1:37" ht="60" customHeight="1" x14ac:dyDescent="0.5">
      <c r="A22" s="21" t="s">
        <v>8</v>
      </c>
      <c r="B22" s="14">
        <v>500000</v>
      </c>
      <c r="C22" s="14">
        <v>500000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30" si="10">SUM(D22:O22)</f>
        <v>0</v>
      </c>
    </row>
    <row r="23" spans="1:37" ht="60" customHeight="1" x14ac:dyDescent="0.5">
      <c r="A23" s="21" t="s">
        <v>9</v>
      </c>
      <c r="B23" s="14">
        <v>500000</v>
      </c>
      <c r="C23" s="14">
        <v>500000</v>
      </c>
      <c r="D23" s="17">
        <v>0</v>
      </c>
      <c r="E23" s="17">
        <v>0</v>
      </c>
      <c r="F23" s="17">
        <v>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4">
        <f t="shared" si="10"/>
        <v>0</v>
      </c>
    </row>
    <row r="24" spans="1:37" ht="60" customHeight="1" x14ac:dyDescent="0.5">
      <c r="A24" s="21" t="s">
        <v>10</v>
      </c>
      <c r="B24" s="14">
        <v>1500000</v>
      </c>
      <c r="C24" s="14">
        <v>1500000</v>
      </c>
      <c r="D24" s="15">
        <v>0</v>
      </c>
      <c r="E24" s="15">
        <v>46287.86</v>
      </c>
      <c r="F24" s="15">
        <v>1200</v>
      </c>
      <c r="G24" s="15">
        <v>3400</v>
      </c>
      <c r="H24" s="15">
        <v>322735.62</v>
      </c>
      <c r="I24" s="15">
        <v>900</v>
      </c>
      <c r="J24" s="15">
        <v>81755.520000000004</v>
      </c>
      <c r="K24" s="15">
        <v>15450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10"/>
        <v>471729</v>
      </c>
    </row>
    <row r="25" spans="1:37" ht="60" customHeight="1" x14ac:dyDescent="0.5">
      <c r="A25" s="21" t="s">
        <v>11</v>
      </c>
      <c r="B25" s="14">
        <v>500000</v>
      </c>
      <c r="C25" s="14">
        <v>500000</v>
      </c>
      <c r="D25" s="15">
        <v>0</v>
      </c>
      <c r="E25" s="15">
        <v>0</v>
      </c>
      <c r="F25" s="15">
        <v>0</v>
      </c>
      <c r="G25" s="15">
        <v>0</v>
      </c>
      <c r="H25" s="15">
        <v>170538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10"/>
        <v>170538</v>
      </c>
    </row>
    <row r="26" spans="1:37" ht="60" customHeight="1" x14ac:dyDescent="0.5">
      <c r="A26" s="21" t="s">
        <v>12</v>
      </c>
      <c r="B26" s="14">
        <v>4000000</v>
      </c>
      <c r="C26" s="14">
        <v>2900000</v>
      </c>
      <c r="D26" s="15">
        <v>0</v>
      </c>
      <c r="E26" s="15">
        <v>0</v>
      </c>
      <c r="F26" s="15">
        <v>0</v>
      </c>
      <c r="G26" s="15">
        <v>1060304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0" customHeight="1" x14ac:dyDescent="0.5">
      <c r="A27" s="21" t="s">
        <v>13</v>
      </c>
      <c r="B27" s="14">
        <v>2800000</v>
      </c>
      <c r="C27" s="14">
        <v>2800000</v>
      </c>
      <c r="D27" s="14">
        <v>74597.289999999994</v>
      </c>
      <c r="E27" s="14">
        <v>79798.600000000006</v>
      </c>
      <c r="F27" s="14">
        <v>72748.66</v>
      </c>
      <c r="G27" s="14">
        <v>42471.7</v>
      </c>
      <c r="H27" s="14">
        <v>43371.56</v>
      </c>
      <c r="I27" s="14">
        <v>87183.32</v>
      </c>
      <c r="J27" s="14">
        <v>87907.54</v>
      </c>
      <c r="K27" s="14">
        <v>89292.74</v>
      </c>
      <c r="L27" s="14">
        <v>0</v>
      </c>
      <c r="M27" s="14">
        <v>0</v>
      </c>
      <c r="N27" s="14">
        <v>0</v>
      </c>
      <c r="O27" s="14">
        <v>0</v>
      </c>
      <c r="P27" s="14">
        <f t="shared" si="10"/>
        <v>577371.41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0" customHeight="1" x14ac:dyDescent="0.25">
      <c r="A28" s="21" t="s">
        <v>14</v>
      </c>
      <c r="B28" s="19">
        <v>1000000</v>
      </c>
      <c r="C28" s="19">
        <v>1000000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9">
        <f t="shared" si="10"/>
        <v>0</v>
      </c>
    </row>
    <row r="29" spans="1:37" ht="60" customHeight="1" x14ac:dyDescent="0.5">
      <c r="A29" s="21" t="s">
        <v>15</v>
      </c>
      <c r="B29" s="14">
        <v>8700000</v>
      </c>
      <c r="C29" s="14">
        <v>16907556.620000001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4">
        <f t="shared" si="10"/>
        <v>0</v>
      </c>
    </row>
    <row r="30" spans="1:37" ht="60" customHeight="1" x14ac:dyDescent="0.5">
      <c r="A30" s="21" t="s">
        <v>37</v>
      </c>
      <c r="B30" s="14">
        <v>500000</v>
      </c>
      <c r="C30" s="14">
        <v>500000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10"/>
        <v>0</v>
      </c>
    </row>
    <row r="31" spans="1:37" ht="60" customHeight="1" x14ac:dyDescent="0.5">
      <c r="A31" s="12" t="s">
        <v>16</v>
      </c>
      <c r="B31" s="13">
        <f>SUM(B32:B40)</f>
        <v>11550404</v>
      </c>
      <c r="C31" s="13">
        <f>SUM(C32:C40)</f>
        <v>10550404</v>
      </c>
      <c r="D31" s="13">
        <f t="shared" ref="D31:E31" si="11">SUM(D32:D40)</f>
        <v>163650</v>
      </c>
      <c r="E31" s="13">
        <f t="shared" si="11"/>
        <v>163650</v>
      </c>
      <c r="F31" s="13">
        <f t="shared" ref="F31:O31" si="12">SUM(F32:F40)</f>
        <v>554545.17000000004</v>
      </c>
      <c r="G31" s="13">
        <f t="shared" si="12"/>
        <v>170650</v>
      </c>
      <c r="H31" s="13">
        <f t="shared" si="12"/>
        <v>169000</v>
      </c>
      <c r="I31" s="13">
        <f t="shared" si="12"/>
        <v>1104659.33</v>
      </c>
      <c r="J31" s="13">
        <f t="shared" si="12"/>
        <v>192970</v>
      </c>
      <c r="K31" s="13">
        <f t="shared" si="12"/>
        <v>634480.31999999995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3153604.8200000003</v>
      </c>
    </row>
    <row r="32" spans="1:37" ht="60" customHeight="1" x14ac:dyDescent="0.5">
      <c r="A32" s="21" t="s">
        <v>17</v>
      </c>
      <c r="B32" s="14">
        <v>2250000</v>
      </c>
      <c r="C32" s="14">
        <v>2250000</v>
      </c>
      <c r="D32" s="20">
        <v>0</v>
      </c>
      <c r="E32" s="20">
        <v>0</v>
      </c>
      <c r="F32" s="20">
        <v>269855.37</v>
      </c>
      <c r="G32" s="20">
        <v>0</v>
      </c>
      <c r="H32" s="20">
        <v>0</v>
      </c>
      <c r="I32" s="20">
        <v>278278.8</v>
      </c>
      <c r="J32" s="20">
        <v>23970</v>
      </c>
      <c r="K32" s="20">
        <v>226260.32</v>
      </c>
      <c r="L32" s="20">
        <v>0</v>
      </c>
      <c r="M32" s="20">
        <v>0</v>
      </c>
      <c r="N32" s="20">
        <v>0</v>
      </c>
      <c r="O32" s="20">
        <v>0</v>
      </c>
      <c r="P32" s="14">
        <f t="shared" ref="P32:P40" si="14">SUM(D32:O32)</f>
        <v>798364.49</v>
      </c>
    </row>
    <row r="33" spans="1:16" ht="60" customHeight="1" x14ac:dyDescent="0.5">
      <c r="A33" s="21" t="s">
        <v>18</v>
      </c>
      <c r="B33" s="14">
        <v>250000</v>
      </c>
      <c r="C33" s="14">
        <v>950000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13275</v>
      </c>
      <c r="L33" s="15">
        <v>0</v>
      </c>
      <c r="M33" s="15">
        <v>0</v>
      </c>
      <c r="N33" s="15">
        <v>0</v>
      </c>
      <c r="O33" s="15">
        <v>0</v>
      </c>
      <c r="P33" s="14">
        <f t="shared" si="14"/>
        <v>13275</v>
      </c>
    </row>
    <row r="34" spans="1:16" ht="60" customHeight="1" x14ac:dyDescent="0.25">
      <c r="A34" s="21" t="s">
        <v>19</v>
      </c>
      <c r="B34" s="19">
        <v>1500000</v>
      </c>
      <c r="C34" s="19">
        <v>1500000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127935.6</v>
      </c>
      <c r="J34" s="17">
        <v>0</v>
      </c>
      <c r="K34" s="17">
        <v>217922.4</v>
      </c>
      <c r="L34" s="17">
        <v>0</v>
      </c>
      <c r="M34" s="17">
        <v>0</v>
      </c>
      <c r="N34" s="17">
        <v>0</v>
      </c>
      <c r="O34" s="17">
        <v>0</v>
      </c>
      <c r="P34" s="19">
        <f t="shared" si="14"/>
        <v>345858</v>
      </c>
    </row>
    <row r="35" spans="1:16" ht="60" customHeight="1" x14ac:dyDescent="0.5">
      <c r="A35" s="21" t="s">
        <v>20</v>
      </c>
      <c r="B35" s="14">
        <v>500000</v>
      </c>
      <c r="C35" s="14">
        <v>100000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14"/>
        <v>0</v>
      </c>
    </row>
    <row r="36" spans="1:16" ht="60" customHeight="1" x14ac:dyDescent="0.5">
      <c r="A36" s="21" t="s">
        <v>21</v>
      </c>
      <c r="B36" s="19">
        <v>250000</v>
      </c>
      <c r="C36" s="19">
        <v>50000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4">
        <f t="shared" si="14"/>
        <v>0</v>
      </c>
    </row>
    <row r="37" spans="1:16" ht="60" customHeight="1" x14ac:dyDescent="0.5">
      <c r="A37" s="21" t="s">
        <v>22</v>
      </c>
      <c r="B37" s="19">
        <v>250000</v>
      </c>
      <c r="C37" s="19">
        <v>150000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4">
        <f t="shared" si="14"/>
        <v>0</v>
      </c>
    </row>
    <row r="38" spans="1:16" ht="60" customHeight="1" x14ac:dyDescent="0.25">
      <c r="A38" s="21" t="s">
        <v>23</v>
      </c>
      <c r="B38" s="22">
        <v>3000404</v>
      </c>
      <c r="C38" s="19">
        <v>3000404</v>
      </c>
      <c r="D38" s="19">
        <v>163650</v>
      </c>
      <c r="E38" s="19">
        <v>163650</v>
      </c>
      <c r="F38" s="19">
        <v>167150</v>
      </c>
      <c r="G38" s="19">
        <v>170650</v>
      </c>
      <c r="H38" s="19">
        <v>169000</v>
      </c>
      <c r="I38" s="19">
        <v>169000</v>
      </c>
      <c r="J38" s="19">
        <v>169000</v>
      </c>
      <c r="K38" s="19">
        <v>169000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1341100</v>
      </c>
    </row>
    <row r="39" spans="1:16" ht="60" customHeight="1" x14ac:dyDescent="0.25">
      <c r="A39" s="21" t="s">
        <v>38</v>
      </c>
      <c r="B39" s="19">
        <v>0</v>
      </c>
      <c r="C39" s="19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9">
        <f t="shared" si="14"/>
        <v>0</v>
      </c>
    </row>
    <row r="40" spans="1:16" ht="60" customHeight="1" x14ac:dyDescent="0.5">
      <c r="A40" s="21" t="s">
        <v>24</v>
      </c>
      <c r="B40" s="14">
        <v>3550000</v>
      </c>
      <c r="C40" s="14">
        <v>2550000</v>
      </c>
      <c r="D40" s="15">
        <v>0</v>
      </c>
      <c r="E40" s="15">
        <v>0</v>
      </c>
      <c r="F40" s="15">
        <v>117539.8</v>
      </c>
      <c r="G40" s="15">
        <v>0</v>
      </c>
      <c r="H40" s="15">
        <v>0</v>
      </c>
      <c r="I40" s="15">
        <v>529444.93000000005</v>
      </c>
      <c r="J40" s="15">
        <v>0</v>
      </c>
      <c r="K40" s="15">
        <v>8022.6</v>
      </c>
      <c r="L40" s="15">
        <v>0</v>
      </c>
      <c r="M40" s="15">
        <v>0</v>
      </c>
      <c r="N40" s="15">
        <v>0</v>
      </c>
      <c r="O40" s="15">
        <v>0</v>
      </c>
      <c r="P40" s="14">
        <f t="shared" si="14"/>
        <v>655007.33000000007</v>
      </c>
    </row>
    <row r="41" spans="1:16" ht="60" customHeight="1" x14ac:dyDescent="0.5">
      <c r="A41" s="12" t="s">
        <v>25</v>
      </c>
      <c r="B41" s="13">
        <f>SUM(B42:B48)</f>
        <v>500000</v>
      </c>
      <c r="C41" s="13">
        <f>SUM(C42:C48)</f>
        <v>500000</v>
      </c>
      <c r="D41" s="23">
        <f t="shared" ref="D41" si="15">SUM(D42:D48)</f>
        <v>0</v>
      </c>
      <c r="E41" s="23">
        <f t="shared" ref="E41" si="16">SUM(E42:E48)</f>
        <v>0</v>
      </c>
      <c r="F41" s="23">
        <f t="shared" ref="F41:O41" si="17">SUM(F42:F48)</f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ref="P41" si="18">SUM(P42:P48)</f>
        <v>0</v>
      </c>
    </row>
    <row r="42" spans="1:16" ht="60" customHeight="1" x14ac:dyDescent="0.5">
      <c r="A42" s="21" t="s">
        <v>26</v>
      </c>
      <c r="B42" s="19">
        <v>500000</v>
      </c>
      <c r="C42" s="19">
        <v>500000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4">
        <f t="shared" ref="P42:P48" si="19">SUM(D42:O42)</f>
        <v>0</v>
      </c>
    </row>
    <row r="43" spans="1:16" ht="60" customHeight="1" x14ac:dyDescent="0.5">
      <c r="A43" s="21" t="s">
        <v>39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9"/>
        <v>0</v>
      </c>
    </row>
    <row r="44" spans="1:16" ht="60" customHeight="1" x14ac:dyDescent="0.5">
      <c r="A44" s="21" t="s">
        <v>40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9"/>
        <v>0</v>
      </c>
    </row>
    <row r="45" spans="1:16" ht="60" customHeight="1" x14ac:dyDescent="0.5">
      <c r="A45" s="21" t="s">
        <v>41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9"/>
        <v>0</v>
      </c>
    </row>
    <row r="46" spans="1:16" ht="60" customHeight="1" x14ac:dyDescent="0.5">
      <c r="A46" s="21" t="s">
        <v>42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9"/>
        <v>0</v>
      </c>
    </row>
    <row r="47" spans="1:16" ht="60" customHeight="1" x14ac:dyDescent="0.5">
      <c r="A47" s="21" t="s">
        <v>27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9"/>
        <v>0</v>
      </c>
    </row>
    <row r="48" spans="1:16" ht="60" customHeight="1" x14ac:dyDescent="0.5">
      <c r="A48" s="21" t="s">
        <v>43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9"/>
        <v>0</v>
      </c>
    </row>
    <row r="49" spans="1:16" ht="60" customHeight="1" x14ac:dyDescent="0.5">
      <c r="A49" s="12" t="s">
        <v>44</v>
      </c>
      <c r="B49" s="13">
        <f>SUM(B50:B56)</f>
        <v>0</v>
      </c>
      <c r="C49" s="13">
        <f>SUM(C50:C56)</f>
        <v>0</v>
      </c>
      <c r="D49" s="23">
        <f t="shared" ref="D49:E49" si="20">SUM(D50:D56)</f>
        <v>0</v>
      </c>
      <c r="E49" s="23">
        <f t="shared" si="20"/>
        <v>0</v>
      </c>
      <c r="F49" s="23">
        <f t="shared" ref="F49:O49" si="21">SUM(F50:F56)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0</v>
      </c>
      <c r="K49" s="23">
        <f t="shared" si="21"/>
        <v>0</v>
      </c>
      <c r="L49" s="23">
        <f t="shared" si="21"/>
        <v>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ref="P49" si="22">SUM(P50:P56)</f>
        <v>0</v>
      </c>
    </row>
    <row r="50" spans="1:16" ht="60" customHeight="1" x14ac:dyDescent="0.5">
      <c r="A50" s="21" t="s">
        <v>45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ref="P50:P56" si="23">SUM(D50:O50)</f>
        <v>0</v>
      </c>
    </row>
    <row r="51" spans="1:16" ht="60" customHeight="1" x14ac:dyDescent="0.5">
      <c r="A51" s="21" t="s">
        <v>46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3"/>
        <v>0</v>
      </c>
    </row>
    <row r="52" spans="1:16" ht="60" customHeight="1" x14ac:dyDescent="0.5">
      <c r="A52" s="21" t="s">
        <v>47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3"/>
        <v>0</v>
      </c>
    </row>
    <row r="53" spans="1:16" ht="60" customHeight="1" x14ac:dyDescent="0.5">
      <c r="A53" s="21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3"/>
        <v>0</v>
      </c>
    </row>
    <row r="54" spans="1:16" ht="60" customHeight="1" x14ac:dyDescent="0.5">
      <c r="A54" s="21" t="s">
        <v>49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23"/>
        <v>0</v>
      </c>
    </row>
    <row r="55" spans="1:16" ht="60" customHeight="1" x14ac:dyDescent="0.5">
      <c r="A55" s="21" t="s">
        <v>50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3"/>
        <v>0</v>
      </c>
    </row>
    <row r="56" spans="1:16" ht="60" customHeight="1" x14ac:dyDescent="0.5">
      <c r="A56" s="21" t="s">
        <v>51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3"/>
        <v>0</v>
      </c>
    </row>
    <row r="57" spans="1:16" ht="60" customHeight="1" x14ac:dyDescent="0.5">
      <c r="A57" s="12" t="s">
        <v>28</v>
      </c>
      <c r="B57" s="13">
        <f>SUM(B58:B66)</f>
        <v>2469000</v>
      </c>
      <c r="C57" s="13">
        <f>SUM(C58:C66)</f>
        <v>2469000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62422</v>
      </c>
      <c r="G57" s="13">
        <f t="shared" si="26"/>
        <v>0</v>
      </c>
      <c r="H57" s="13">
        <f t="shared" si="26"/>
        <v>1402795.8</v>
      </c>
      <c r="I57" s="13">
        <f t="shared" si="26"/>
        <v>0</v>
      </c>
      <c r="J57" s="13">
        <f t="shared" si="26"/>
        <v>0</v>
      </c>
      <c r="K57" s="13">
        <f t="shared" si="26"/>
        <v>218580.2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1683798</v>
      </c>
    </row>
    <row r="58" spans="1:16" ht="60" customHeight="1" x14ac:dyDescent="0.5">
      <c r="A58" s="21" t="s">
        <v>29</v>
      </c>
      <c r="B58" s="14">
        <v>1750000</v>
      </c>
      <c r="C58" s="14">
        <v>1750000</v>
      </c>
      <c r="D58" s="15">
        <v>0</v>
      </c>
      <c r="E58" s="15">
        <v>0</v>
      </c>
      <c r="F58" s="15">
        <v>62422</v>
      </c>
      <c r="G58" s="15">
        <v>0</v>
      </c>
      <c r="H58" s="15">
        <v>1402795.8</v>
      </c>
      <c r="I58" s="15">
        <v>0</v>
      </c>
      <c r="J58" s="15">
        <v>0</v>
      </c>
      <c r="K58" s="15">
        <v>218580.2</v>
      </c>
      <c r="L58" s="15">
        <v>0</v>
      </c>
      <c r="M58" s="15">
        <v>0</v>
      </c>
      <c r="N58" s="15">
        <v>0</v>
      </c>
      <c r="O58" s="15">
        <v>0</v>
      </c>
      <c r="P58" s="14">
        <f t="shared" ref="P58:P66" si="28">SUM(D58:O58)</f>
        <v>1683798</v>
      </c>
    </row>
    <row r="59" spans="1:16" ht="60" customHeight="1" x14ac:dyDescent="0.5">
      <c r="A59" s="21" t="s">
        <v>30</v>
      </c>
      <c r="B59" s="19">
        <v>119000</v>
      </c>
      <c r="C59" s="19">
        <v>119000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8"/>
        <v>0</v>
      </c>
    </row>
    <row r="60" spans="1:16" ht="60" customHeight="1" x14ac:dyDescent="0.5">
      <c r="A60" s="21" t="s">
        <v>31</v>
      </c>
      <c r="B60" s="19">
        <v>0</v>
      </c>
      <c r="C60" s="19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8"/>
        <v>0</v>
      </c>
    </row>
    <row r="61" spans="1:16" ht="60" customHeight="1" x14ac:dyDescent="0.5">
      <c r="A61" s="21" t="s">
        <v>32</v>
      </c>
      <c r="B61" s="19">
        <v>150000</v>
      </c>
      <c r="C61" s="19">
        <v>150000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8"/>
        <v>0</v>
      </c>
    </row>
    <row r="62" spans="1:16" ht="60" customHeight="1" x14ac:dyDescent="0.5">
      <c r="A62" s="21" t="s">
        <v>33</v>
      </c>
      <c r="B62" s="14">
        <v>250000</v>
      </c>
      <c r="C62" s="14">
        <v>250000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8"/>
        <v>0</v>
      </c>
    </row>
    <row r="63" spans="1:16" ht="60" customHeight="1" x14ac:dyDescent="0.5">
      <c r="A63" s="21" t="s">
        <v>52</v>
      </c>
      <c r="B63" s="14">
        <v>50000</v>
      </c>
      <c r="C63" s="14">
        <v>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8"/>
        <v>0</v>
      </c>
    </row>
    <row r="64" spans="1:16" ht="60" customHeight="1" x14ac:dyDescent="0.5">
      <c r="A64" s="21" t="s">
        <v>53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28"/>
        <v>0</v>
      </c>
    </row>
    <row r="65" spans="1:16" ht="60" customHeight="1" x14ac:dyDescent="0.5">
      <c r="A65" s="21" t="s">
        <v>34</v>
      </c>
      <c r="B65" s="14">
        <v>150000</v>
      </c>
      <c r="C65" s="14">
        <v>150000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8"/>
        <v>0</v>
      </c>
    </row>
    <row r="66" spans="1:16" ht="60" customHeight="1" x14ac:dyDescent="0.5">
      <c r="A66" s="21" t="s">
        <v>54</v>
      </c>
      <c r="B66" s="19">
        <v>0</v>
      </c>
      <c r="C66" s="1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8"/>
        <v>0</v>
      </c>
    </row>
    <row r="67" spans="1:16" ht="60" customHeight="1" x14ac:dyDescent="0.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60" customHeight="1" x14ac:dyDescent="0.5">
      <c r="A68" s="21" t="s">
        <v>56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ht="60" customHeight="1" x14ac:dyDescent="0.5">
      <c r="A69" s="21" t="s">
        <v>57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>SUM(D69:O69)</f>
        <v>0</v>
      </c>
    </row>
    <row r="70" spans="1:16" ht="60" customHeight="1" x14ac:dyDescent="0.5">
      <c r="A70" s="21" t="s">
        <v>58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ht="60" customHeight="1" x14ac:dyDescent="0.5">
      <c r="A71" s="21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ht="60" customHeight="1" x14ac:dyDescent="0.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60" customHeight="1" x14ac:dyDescent="0.5">
      <c r="A73" s="21" t="s">
        <v>61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ht="60" customHeight="1" x14ac:dyDescent="0.5">
      <c r="A74" s="21" t="s">
        <v>62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ht="60" customHeight="1" x14ac:dyDescent="0.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60" customHeight="1" x14ac:dyDescent="0.5">
      <c r="A76" s="21" t="s">
        <v>64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>SUM(D76:O76)</f>
        <v>0</v>
      </c>
    </row>
    <row r="77" spans="1:16" ht="60" customHeight="1" x14ac:dyDescent="0.5">
      <c r="A77" s="21" t="s">
        <v>65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>SUM(D77:O77)</f>
        <v>0</v>
      </c>
    </row>
    <row r="78" spans="1:16" ht="60" customHeight="1" x14ac:dyDescent="0.5">
      <c r="A78" s="21" t="s">
        <v>66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ht="60" customHeight="1" x14ac:dyDescent="0.25">
      <c r="A79" s="24" t="s">
        <v>35</v>
      </c>
      <c r="B79" s="25">
        <f>B15+B21+B31+B41+B49+B57+B67+B72+B75</f>
        <v>122713372</v>
      </c>
      <c r="C79" s="25">
        <f>C15+C21+C31+C41+C57+C49+C67+C72+C75</f>
        <v>133420928.62</v>
      </c>
      <c r="D79" s="25">
        <f t="shared" ref="D79:E79" si="38">+D15+D21+D31+D41+D49+D57+D67+D72+D75</f>
        <v>5269716.6100000003</v>
      </c>
      <c r="E79" s="25">
        <f t="shared" si="38"/>
        <v>5518059.9699999997</v>
      </c>
      <c r="F79" s="25">
        <f t="shared" ref="F79:O79" si="39">+F15+F21+F31+F41+F49+F57+F67+F72+F75</f>
        <v>6038180.21</v>
      </c>
      <c r="G79" s="25">
        <f t="shared" si="39"/>
        <v>10921318.439999999</v>
      </c>
      <c r="H79" s="25">
        <f t="shared" si="39"/>
        <v>7564598.29</v>
      </c>
      <c r="I79" s="25">
        <f t="shared" si="39"/>
        <v>6665040.5600000005</v>
      </c>
      <c r="J79" s="25">
        <f t="shared" si="39"/>
        <v>5875060.3599999994</v>
      </c>
      <c r="K79" s="25">
        <f t="shared" si="39"/>
        <v>6360927.1700000009</v>
      </c>
      <c r="L79" s="25">
        <f t="shared" si="39"/>
        <v>0</v>
      </c>
      <c r="M79" s="25">
        <f t="shared" si="39"/>
        <v>0</v>
      </c>
      <c r="N79" s="25">
        <f t="shared" si="39"/>
        <v>0</v>
      </c>
      <c r="O79" s="25">
        <f t="shared" si="39"/>
        <v>0</v>
      </c>
      <c r="P79" s="25">
        <f t="shared" ref="P79" si="40">+P15+P21+P31+P41+P49+P57+P67+P72+P75</f>
        <v>54212901.609999992</v>
      </c>
    </row>
    <row r="80" spans="1:16" ht="20.25" customHeight="1" x14ac:dyDescent="0.5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1:16" ht="60" customHeight="1" x14ac:dyDescent="0.25">
      <c r="A81" s="10" t="s">
        <v>67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60" customHeight="1" x14ac:dyDescent="0.5">
      <c r="A82" s="12" t="s">
        <v>68</v>
      </c>
      <c r="B82" s="16">
        <f t="shared" ref="B82:C82" si="41">SUM(B83:B84)</f>
        <v>0</v>
      </c>
      <c r="C82" s="16">
        <f t="shared" si="41"/>
        <v>0</v>
      </c>
      <c r="D82" s="16">
        <f t="shared" ref="D82:E82" si="42">SUM(D83:D84)</f>
        <v>0</v>
      </c>
      <c r="E82" s="16">
        <f t="shared" si="42"/>
        <v>0</v>
      </c>
      <c r="F82" s="16">
        <f t="shared" ref="F82:O82" si="43">SUM(F83:F84)</f>
        <v>0</v>
      </c>
      <c r="G82" s="16">
        <f t="shared" si="43"/>
        <v>0</v>
      </c>
      <c r="H82" s="16">
        <f t="shared" si="43"/>
        <v>0</v>
      </c>
      <c r="I82" s="16">
        <f t="shared" si="43"/>
        <v>0</v>
      </c>
      <c r="J82" s="16">
        <f t="shared" si="43"/>
        <v>0</v>
      </c>
      <c r="K82" s="16">
        <f t="shared" si="43"/>
        <v>0</v>
      </c>
      <c r="L82" s="16">
        <f t="shared" si="43"/>
        <v>0</v>
      </c>
      <c r="M82" s="16">
        <f t="shared" si="43"/>
        <v>0</v>
      </c>
      <c r="N82" s="16">
        <f t="shared" si="43"/>
        <v>0</v>
      </c>
      <c r="O82" s="16">
        <f t="shared" si="43"/>
        <v>0</v>
      </c>
      <c r="P82" s="16">
        <f t="shared" ref="P82" si="44">SUM(P83:P84)</f>
        <v>0</v>
      </c>
    </row>
    <row r="83" spans="1:16" ht="60" customHeight="1" x14ac:dyDescent="0.5">
      <c r="A83" s="21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4">
        <f>SUM(D83:O83)</f>
        <v>0</v>
      </c>
    </row>
    <row r="84" spans="1:16" ht="60" customHeight="1" x14ac:dyDescent="0.5">
      <c r="A84" s="21" t="s">
        <v>70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4">
        <f>SUM(D84:O84)</f>
        <v>0</v>
      </c>
    </row>
    <row r="85" spans="1:16" ht="60" customHeight="1" x14ac:dyDescent="0.5">
      <c r="A85" s="12" t="s">
        <v>71</v>
      </c>
      <c r="B85" s="16">
        <f t="shared" ref="B85:C85" si="45">SUM(B86:B87)</f>
        <v>0</v>
      </c>
      <c r="C85" s="16">
        <f t="shared" si="45"/>
        <v>0</v>
      </c>
      <c r="D85" s="16">
        <f t="shared" ref="D85:E85" si="46">SUM(D86:D87)</f>
        <v>0</v>
      </c>
      <c r="E85" s="16">
        <f t="shared" si="46"/>
        <v>0</v>
      </c>
      <c r="F85" s="16">
        <f t="shared" ref="F85:O85" si="47">SUM(F86:F87)</f>
        <v>0</v>
      </c>
      <c r="G85" s="16">
        <f t="shared" si="47"/>
        <v>0</v>
      </c>
      <c r="H85" s="16">
        <f t="shared" si="47"/>
        <v>0</v>
      </c>
      <c r="I85" s="16">
        <f t="shared" si="47"/>
        <v>0</v>
      </c>
      <c r="J85" s="16">
        <f t="shared" si="47"/>
        <v>0</v>
      </c>
      <c r="K85" s="16">
        <f t="shared" si="47"/>
        <v>0</v>
      </c>
      <c r="L85" s="16">
        <f t="shared" si="47"/>
        <v>0</v>
      </c>
      <c r="M85" s="16">
        <f t="shared" si="47"/>
        <v>0</v>
      </c>
      <c r="N85" s="16">
        <f t="shared" si="47"/>
        <v>0</v>
      </c>
      <c r="O85" s="16">
        <f t="shared" si="47"/>
        <v>0</v>
      </c>
      <c r="P85" s="16">
        <f t="shared" ref="P85" si="48">SUM(P86:P87)</f>
        <v>0</v>
      </c>
    </row>
    <row r="86" spans="1:16" ht="60" customHeight="1" x14ac:dyDescent="0.5">
      <c r="A86" s="21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4">
        <f>SUM(D86:O86)</f>
        <v>0</v>
      </c>
    </row>
    <row r="87" spans="1:16" ht="60" customHeight="1" x14ac:dyDescent="0.5">
      <c r="A87" s="21" t="s">
        <v>73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4">
        <f>SUM(D87:O87)</f>
        <v>0</v>
      </c>
    </row>
    <row r="88" spans="1:16" ht="60" customHeight="1" x14ac:dyDescent="0.5">
      <c r="A88" s="12" t="s">
        <v>74</v>
      </c>
      <c r="B88" s="16">
        <f t="shared" ref="B88:C88" si="49">SUM(B89:B89)</f>
        <v>0</v>
      </c>
      <c r="C88" s="16">
        <f t="shared" si="49"/>
        <v>0</v>
      </c>
      <c r="D88" s="16">
        <f t="shared" ref="D88:O88" si="50">SUM(D89:D89)</f>
        <v>0</v>
      </c>
      <c r="E88" s="16">
        <f t="shared" si="50"/>
        <v>0</v>
      </c>
      <c r="F88" s="16">
        <f t="shared" si="50"/>
        <v>0</v>
      </c>
      <c r="G88" s="16">
        <f t="shared" si="50"/>
        <v>0</v>
      </c>
      <c r="H88" s="16">
        <f t="shared" si="50"/>
        <v>0</v>
      </c>
      <c r="I88" s="16">
        <f t="shared" si="50"/>
        <v>0</v>
      </c>
      <c r="J88" s="16">
        <f t="shared" si="50"/>
        <v>0</v>
      </c>
      <c r="K88" s="16">
        <f t="shared" si="50"/>
        <v>0</v>
      </c>
      <c r="L88" s="16">
        <f t="shared" si="50"/>
        <v>0</v>
      </c>
      <c r="M88" s="16">
        <f t="shared" si="50"/>
        <v>0</v>
      </c>
      <c r="N88" s="16">
        <f t="shared" si="50"/>
        <v>0</v>
      </c>
      <c r="O88" s="16">
        <f t="shared" si="50"/>
        <v>0</v>
      </c>
      <c r="P88" s="16">
        <f>SUM(P89:P89)</f>
        <v>0</v>
      </c>
    </row>
    <row r="89" spans="1:16" ht="60" customHeight="1" x14ac:dyDescent="0.5">
      <c r="A89" s="21" t="s">
        <v>75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4">
        <f>SUM(D89:O89)</f>
        <v>0</v>
      </c>
    </row>
    <row r="90" spans="1:16" ht="60" customHeight="1" x14ac:dyDescent="0.25">
      <c r="A90" s="24" t="s">
        <v>76</v>
      </c>
      <c r="B90" s="25">
        <f t="shared" ref="B90:C90" si="51">+B82+B85+B88</f>
        <v>0</v>
      </c>
      <c r="C90" s="25">
        <f t="shared" si="51"/>
        <v>0</v>
      </c>
      <c r="D90" s="25">
        <f t="shared" ref="D90" si="52">+D82+D85+D88</f>
        <v>0</v>
      </c>
      <c r="E90" s="25">
        <f t="shared" ref="E90" si="53">+E82+E85+E88</f>
        <v>0</v>
      </c>
      <c r="F90" s="25">
        <f t="shared" ref="F90:O90" si="54">+F82+F85+F88</f>
        <v>0</v>
      </c>
      <c r="G90" s="25">
        <f t="shared" si="54"/>
        <v>0</v>
      </c>
      <c r="H90" s="25">
        <f t="shared" si="54"/>
        <v>0</v>
      </c>
      <c r="I90" s="25">
        <f t="shared" si="54"/>
        <v>0</v>
      </c>
      <c r="J90" s="25">
        <f t="shared" si="54"/>
        <v>0</v>
      </c>
      <c r="K90" s="25">
        <f t="shared" si="54"/>
        <v>0</v>
      </c>
      <c r="L90" s="25">
        <f t="shared" si="54"/>
        <v>0</v>
      </c>
      <c r="M90" s="25">
        <f t="shared" si="54"/>
        <v>0</v>
      </c>
      <c r="N90" s="25">
        <f t="shared" si="54"/>
        <v>0</v>
      </c>
      <c r="O90" s="25">
        <f t="shared" si="54"/>
        <v>0</v>
      </c>
      <c r="P90" s="25">
        <f t="shared" ref="P90" si="55">+P82+P85+P88</f>
        <v>0</v>
      </c>
    </row>
    <row r="91" spans="1:16" ht="27.75" customHeight="1" x14ac:dyDescent="0.5">
      <c r="A91" s="3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60" customHeight="1" thickBot="1" x14ac:dyDescent="0.3">
      <c r="A92" s="27" t="s">
        <v>77</v>
      </c>
      <c r="B92" s="28">
        <f t="shared" ref="B92" si="56">+B79+B90</f>
        <v>122713372</v>
      </c>
      <c r="C92" s="28">
        <f>+C79+C90</f>
        <v>133420928.62</v>
      </c>
      <c r="D92" s="28">
        <f t="shared" ref="D92" si="57">+D79+D90</f>
        <v>5269716.6100000003</v>
      </c>
      <c r="E92" s="28">
        <f t="shared" ref="E92" si="58">+E79+E90</f>
        <v>5518059.9699999997</v>
      </c>
      <c r="F92" s="28">
        <f t="shared" ref="F92:O92" si="59">+F79+F90</f>
        <v>6038180.21</v>
      </c>
      <c r="G92" s="28">
        <f t="shared" si="59"/>
        <v>10921318.439999999</v>
      </c>
      <c r="H92" s="28">
        <f t="shared" si="59"/>
        <v>7564598.29</v>
      </c>
      <c r="I92" s="28">
        <f t="shared" si="59"/>
        <v>6665040.5600000005</v>
      </c>
      <c r="J92" s="28">
        <f t="shared" si="59"/>
        <v>5875060.3599999994</v>
      </c>
      <c r="K92" s="28">
        <f t="shared" si="59"/>
        <v>6360927.1700000009</v>
      </c>
      <c r="L92" s="28">
        <f t="shared" si="59"/>
        <v>0</v>
      </c>
      <c r="M92" s="28">
        <f t="shared" si="59"/>
        <v>0</v>
      </c>
      <c r="N92" s="28">
        <f t="shared" si="59"/>
        <v>0</v>
      </c>
      <c r="O92" s="28">
        <f t="shared" si="59"/>
        <v>0</v>
      </c>
      <c r="P92" s="28">
        <f t="shared" ref="P92" si="60">+P79+P90</f>
        <v>54212901.609999992</v>
      </c>
    </row>
    <row r="93" spans="1:16" ht="32.25" customHeight="1" thickTop="1" x14ac:dyDescent="0.4">
      <c r="A93" s="3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">
      <c r="A94" s="3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">
      <c r="A95" s="3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">
      <c r="A96" s="3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">
      <c r="A97" s="3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">
      <c r="A98" s="33" t="s">
        <v>100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">
      <c r="A99" s="33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95" customHeight="1" x14ac:dyDescent="0.35">
      <c r="A100" s="3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3" fitToHeight="3" orientation="landscape" r:id="rId1"/>
  <rowBreaks count="3" manualBreakCount="3">
    <brk id="40" max="15" man="1"/>
    <brk id="66" max="15" man="1"/>
    <brk id="10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2023-09-01T17:29:18Z</cp:lastPrinted>
  <dcterms:created xsi:type="dcterms:W3CDTF">2018-04-17T18:57:16Z</dcterms:created>
  <dcterms:modified xsi:type="dcterms:W3CDTF">2023-09-01T17:29:40Z</dcterms:modified>
</cp:coreProperties>
</file>