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suazo\Desktop\EJECUCION MENSUAL 2023\"/>
    </mc:Choice>
  </mc:AlternateContent>
  <xr:revisionPtr revIDLastSave="0" documentId="13_ncr:1_{C4281902-177D-4870-94BB-E91B48008D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TUBRE 2023" sheetId="3" r:id="rId1"/>
  </sheets>
  <definedNames>
    <definedName name="_xlnm.Print_Area" localSheetId="0">'OCTUBRE 2023'!$A$3:$P$105</definedName>
    <definedName name="_xlnm.Print_Titles" localSheetId="0">'OCTUBRE 2023'!$2:$13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3" l="1"/>
  <c r="C49" i="3"/>
  <c r="C41" i="3"/>
  <c r="C31" i="3"/>
  <c r="C21" i="3"/>
  <c r="C15" i="3"/>
  <c r="B15" i="3"/>
  <c r="C14" i="3" l="1"/>
  <c r="B79" i="3" l="1"/>
  <c r="D79" i="3"/>
  <c r="P14" i="3"/>
  <c r="B14" i="3"/>
  <c r="C75" i="3"/>
  <c r="C72" i="3"/>
  <c r="C67" i="3"/>
  <c r="C79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C92" i="3" s="1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P90" i="3"/>
  <c r="P79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<sst xmlns="http://schemas.openxmlformats.org/spreadsheetml/2006/main" count="105" uniqueCount="104">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</sst>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2</xdr:row>
      <xdr:rowOff>28574</xdr:rowOff>
    </xdr:from>
    <xdr:to>
      <xdr:col>5</xdr:col>
      <xdr:colOff>600075</xdr:colOff>
      <xdr:row>7</xdr:row>
      <xdr:rowOff>57148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7515225" y="114299"/>
          <a:ext cx="1209675" cy="108584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6"/>
  <sheetViews>
    <sheetView showGridLines="0" tabSelected="1" zoomScaleNormal="100" workbookViewId="0">
      <selection activeCell="D6" sqref="D6"/>
    </sheetView>
  </sheetViews>
  <sheetFormatPr baseColWidth="10" defaultColWidth="9.140625" defaultRowHeight="15" x14ac:dyDescent="0.25"/>
  <cols>
    <col min="1" max="1" width="59.85546875" customWidth="1"/>
    <col min="2" max="2" width="16" customWidth="1"/>
    <col min="3" max="3" width="15.85546875" customWidth="1"/>
    <col min="4" max="4" width="14.7109375" customWidth="1"/>
    <col min="5" max="5" width="15.42578125" customWidth="1"/>
    <col min="6" max="6" width="12.5703125" customWidth="1"/>
    <col min="7" max="7" width="13" customWidth="1"/>
    <col min="8" max="8" width="14" customWidth="1"/>
    <col min="9" max="9" width="12.85546875" customWidth="1"/>
    <col min="10" max="10" width="13.42578125" customWidth="1"/>
    <col min="11" max="11" width="14.85546875" customWidth="1"/>
    <col min="12" max="12" width="15.28515625" customWidth="1"/>
    <col min="13" max="13" width="14.5703125" customWidth="1"/>
    <col min="14" max="14" width="15.42578125" hidden="1" customWidth="1"/>
    <col min="15" max="15" width="13" hidden="1" customWidth="1"/>
    <col min="16" max="16" width="15.710937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8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ht="23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ht="18.75" customHeight="1" x14ac:dyDescent="0.25">
      <c r="A8" s="32" t="s">
        <v>101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21" customHeight="1" x14ac:dyDescent="0.25">
      <c r="A9" s="32" t="s">
        <v>90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3.5" customHeight="1" x14ac:dyDescent="0.25">
      <c r="A10" s="32">
        <v>2023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6.5" customHeight="1" x14ac:dyDescent="0.25">
      <c r="A11" s="33" t="s">
        <v>91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3" hidden="1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6" customFormat="1" ht="30" customHeight="1" x14ac:dyDescent="0.25">
      <c r="A13" s="24" t="s">
        <v>0</v>
      </c>
      <c r="B13" s="25" t="s">
        <v>92</v>
      </c>
      <c r="C13" s="25" t="s">
        <v>93</v>
      </c>
      <c r="D13" s="25" t="s">
        <v>77</v>
      </c>
      <c r="E13" s="25" t="s">
        <v>78</v>
      </c>
      <c r="F13" s="25" t="s">
        <v>79</v>
      </c>
      <c r="G13" s="25" t="s">
        <v>80</v>
      </c>
      <c r="H13" s="25" t="s">
        <v>81</v>
      </c>
      <c r="I13" s="25" t="s">
        <v>82</v>
      </c>
      <c r="J13" s="25" t="s">
        <v>83</v>
      </c>
      <c r="K13" s="25" t="s">
        <v>84</v>
      </c>
      <c r="L13" s="25" t="s">
        <v>85</v>
      </c>
      <c r="M13" s="25" t="s">
        <v>86</v>
      </c>
      <c r="N13" s="25" t="s">
        <v>87</v>
      </c>
      <c r="O13" s="25" t="s">
        <v>88</v>
      </c>
      <c r="P13" s="25" t="s">
        <v>89</v>
      </c>
    </row>
    <row r="14" spans="1:16" x14ac:dyDescent="0.25">
      <c r="A14" s="1" t="s">
        <v>1</v>
      </c>
      <c r="B14" s="14">
        <f>+B15+B21+B31+B41+B49+B57+B67+B72+B75</f>
        <v>158062578</v>
      </c>
      <c r="C14" s="14">
        <f>+C15+C21+C31+C41+C49+C57+C67+C72+C75</f>
        <v>121358828.62</v>
      </c>
      <c r="D14" s="14">
        <f>+D15+D21+D31+D41+D49+D57+D67+D72+D75</f>
        <v>4422833.75</v>
      </c>
      <c r="E14" s="14">
        <f t="shared" ref="E14" si="0">+E15+E21+E31+E41+E49+E57+E67+E72+E75</f>
        <v>4955289.5599999996</v>
      </c>
      <c r="F14" s="14">
        <f t="shared" ref="F14:O14" si="1">+F15+F21+F31+F41+F49+F57+F67+F72+F75</f>
        <v>4733619.17</v>
      </c>
      <c r="G14" s="14">
        <f t="shared" si="1"/>
        <v>7982084.6899999995</v>
      </c>
      <c r="H14" s="14">
        <f t="shared" si="1"/>
        <v>5085351.8099999996</v>
      </c>
      <c r="I14" s="14">
        <f t="shared" si="1"/>
        <v>4991753.6399999997</v>
      </c>
      <c r="J14" s="14">
        <f t="shared" si="1"/>
        <v>6670502.7599999998</v>
      </c>
      <c r="K14" s="14">
        <f t="shared" si="1"/>
        <v>6355664.9199999999</v>
      </c>
      <c r="L14" s="14">
        <f t="shared" si="1"/>
        <v>5782756.7999999998</v>
      </c>
      <c r="M14" s="14">
        <f t="shared" si="1"/>
        <v>8885202.6699999999</v>
      </c>
      <c r="N14" s="14">
        <f t="shared" si="1"/>
        <v>0</v>
      </c>
      <c r="O14" s="14">
        <f t="shared" si="1"/>
        <v>0</v>
      </c>
      <c r="P14" s="14">
        <f>+P15+P21+P31+P41+P49+P57+P67+P72+P75</f>
        <v>59865059.769999996</v>
      </c>
    </row>
    <row r="15" spans="1:16" x14ac:dyDescent="0.25">
      <c r="A15" s="2" t="s">
        <v>2</v>
      </c>
      <c r="B15" s="7">
        <f>SUM(B16:B20)</f>
        <v>75094950</v>
      </c>
      <c r="C15" s="7">
        <f>SUM(C16:C20)</f>
        <v>78432808.5</v>
      </c>
      <c r="D15" s="7">
        <f t="shared" ref="D15:E15" si="2">SUM(D16:D20)</f>
        <v>4248995.95</v>
      </c>
      <c r="E15" s="7">
        <f t="shared" si="2"/>
        <v>4459733.55</v>
      </c>
      <c r="F15" s="7">
        <f t="shared" ref="F15:O15" si="3">SUM(F16:F20)</f>
        <v>4309553.3499999996</v>
      </c>
      <c r="G15" s="7">
        <f t="shared" si="3"/>
        <v>7660584.4699999997</v>
      </c>
      <c r="H15" s="7">
        <f t="shared" si="3"/>
        <v>4560210.88</v>
      </c>
      <c r="I15" s="7">
        <f t="shared" si="3"/>
        <v>4673578.17</v>
      </c>
      <c r="J15" s="7">
        <f t="shared" si="3"/>
        <v>4894286.4399999995</v>
      </c>
      <c r="K15" s="7">
        <f t="shared" si="3"/>
        <v>4735576.1099999994</v>
      </c>
      <c r="L15" s="7">
        <f t="shared" si="3"/>
        <v>5304982.18</v>
      </c>
      <c r="M15" s="7">
        <f t="shared" si="3"/>
        <v>8111921.7299999995</v>
      </c>
      <c r="N15" s="7">
        <f t="shared" si="3"/>
        <v>0</v>
      </c>
      <c r="O15" s="7">
        <f t="shared" si="3"/>
        <v>0</v>
      </c>
      <c r="P15" s="7">
        <f t="shared" ref="P15" si="4">SUM(P16:P20)</f>
        <v>52959422.829999998</v>
      </c>
    </row>
    <row r="16" spans="1:16" ht="15" customHeight="1" x14ac:dyDescent="0.25">
      <c r="A16" s="4" t="s">
        <v>3</v>
      </c>
      <c r="B16" s="11">
        <v>43705000</v>
      </c>
      <c r="C16" s="11">
        <v>49924333.329999998</v>
      </c>
      <c r="D16" s="11">
        <v>3386166.67</v>
      </c>
      <c r="E16" s="11">
        <v>3561515.38</v>
      </c>
      <c r="F16" s="11">
        <v>3403652.67</v>
      </c>
      <c r="G16" s="11">
        <v>3420486</v>
      </c>
      <c r="H16" s="11">
        <v>3560486</v>
      </c>
      <c r="I16" s="11">
        <v>3690486</v>
      </c>
      <c r="J16" s="11">
        <v>3865486</v>
      </c>
      <c r="K16" s="11">
        <v>3748174.05</v>
      </c>
      <c r="L16" s="11">
        <v>3830000</v>
      </c>
      <c r="M16" s="11">
        <v>3249096.67</v>
      </c>
      <c r="N16" s="11">
        <v>0</v>
      </c>
      <c r="O16" s="11">
        <v>0</v>
      </c>
      <c r="P16" s="11">
        <f>SUM(D16:O16)</f>
        <v>35715549.439999998</v>
      </c>
    </row>
    <row r="17" spans="1:37" ht="15" customHeight="1" x14ac:dyDescent="0.25">
      <c r="A17" s="4" t="s">
        <v>4</v>
      </c>
      <c r="B17" s="11">
        <v>24758750</v>
      </c>
      <c r="C17" s="11">
        <v>21113666.66</v>
      </c>
      <c r="D17" s="11">
        <v>379000</v>
      </c>
      <c r="E17" s="11">
        <v>394333.33</v>
      </c>
      <c r="F17" s="11">
        <v>399000</v>
      </c>
      <c r="G17" s="11">
        <v>3722950</v>
      </c>
      <c r="H17" s="11">
        <v>459000</v>
      </c>
      <c r="I17" s="11">
        <v>423000</v>
      </c>
      <c r="J17" s="11">
        <v>443000</v>
      </c>
      <c r="K17" s="11">
        <v>423000</v>
      </c>
      <c r="L17" s="11">
        <v>423000</v>
      </c>
      <c r="M17" s="11">
        <v>4304504.17</v>
      </c>
      <c r="N17" s="11">
        <v>0</v>
      </c>
      <c r="O17" s="11">
        <v>0</v>
      </c>
      <c r="P17" s="11">
        <f>SUM(D17:O17)</f>
        <v>11370787.5</v>
      </c>
      <c r="S17" t="s">
        <v>103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600000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484742.12</v>
      </c>
      <c r="M19" s="8">
        <v>0</v>
      </c>
      <c r="N19" s="8">
        <v>0</v>
      </c>
      <c r="O19" s="8">
        <v>0</v>
      </c>
      <c r="P19" s="11">
        <f>SUM(D19:O19)</f>
        <v>484742.12</v>
      </c>
    </row>
    <row r="20" spans="1:37" ht="15" customHeight="1" x14ac:dyDescent="0.25">
      <c r="A20" s="4" t="s">
        <v>6</v>
      </c>
      <c r="B20" s="11">
        <v>5631200</v>
      </c>
      <c r="C20" s="11">
        <v>6794808.5099999998</v>
      </c>
      <c r="D20" s="11">
        <v>483829.28</v>
      </c>
      <c r="E20" s="11">
        <v>503884.84</v>
      </c>
      <c r="F20" s="11">
        <v>506900.68</v>
      </c>
      <c r="G20" s="11">
        <v>517148.47</v>
      </c>
      <c r="H20" s="11">
        <v>540724.88</v>
      </c>
      <c r="I20" s="11">
        <v>560092.17000000004</v>
      </c>
      <c r="J20" s="8">
        <v>585800.43999999994</v>
      </c>
      <c r="K20" s="8">
        <v>564402.06000000006</v>
      </c>
      <c r="L20" s="11">
        <v>567240.06000000006</v>
      </c>
      <c r="M20" s="11">
        <v>558320.89</v>
      </c>
      <c r="N20" s="11">
        <v>0</v>
      </c>
      <c r="O20" s="11">
        <v>0</v>
      </c>
      <c r="P20" s="11">
        <f>SUM(D20:O20)</f>
        <v>5388343.7700000005</v>
      </c>
    </row>
    <row r="21" spans="1:37" x14ac:dyDescent="0.25">
      <c r="A21" s="2" t="s">
        <v>7</v>
      </c>
      <c r="B21" s="7">
        <f>SUM(B22:B30)</f>
        <v>59065628</v>
      </c>
      <c r="C21" s="7">
        <f>SUM(C22:C30)</f>
        <v>25524020.119999997</v>
      </c>
      <c r="D21" s="7">
        <f t="shared" ref="D21:E21" si="5">SUM(D22:D30)</f>
        <v>16837.8</v>
      </c>
      <c r="E21" s="7">
        <f t="shared" si="5"/>
        <v>337556.00999999995</v>
      </c>
      <c r="F21" s="7">
        <f t="shared" ref="F21:O21" si="6">SUM(F22:F30)</f>
        <v>18598.420000000002</v>
      </c>
      <c r="G21" s="7">
        <f t="shared" si="6"/>
        <v>109844.22</v>
      </c>
      <c r="H21" s="7">
        <f t="shared" si="6"/>
        <v>292494.93</v>
      </c>
      <c r="I21" s="7">
        <f t="shared" si="6"/>
        <v>88327.47</v>
      </c>
      <c r="J21" s="7">
        <f t="shared" si="6"/>
        <v>83145.679999999993</v>
      </c>
      <c r="K21" s="7">
        <f t="shared" si="6"/>
        <v>873173.37</v>
      </c>
      <c r="L21" s="7">
        <f t="shared" si="6"/>
        <v>20684.54</v>
      </c>
      <c r="M21" s="7">
        <f t="shared" si="6"/>
        <v>307032.54000000004</v>
      </c>
      <c r="N21" s="7">
        <f t="shared" si="6"/>
        <v>0</v>
      </c>
      <c r="O21" s="7">
        <f t="shared" si="6"/>
        <v>0</v>
      </c>
      <c r="P21" s="12">
        <f t="shared" ref="P21" si="7">SUM(P22:P30)</f>
        <v>2147694.98</v>
      </c>
    </row>
    <row r="22" spans="1:37" x14ac:dyDescent="0.25">
      <c r="A22" s="4" t="s">
        <v>8</v>
      </c>
      <c r="B22" s="11">
        <v>2600000</v>
      </c>
      <c r="C22" s="11">
        <v>2600000</v>
      </c>
      <c r="D22" s="11">
        <v>0</v>
      </c>
      <c r="E22" s="11">
        <v>0</v>
      </c>
      <c r="F22" s="11">
        <v>24927.7</v>
      </c>
      <c r="G22" s="11">
        <v>7334.95</v>
      </c>
      <c r="H22" s="11">
        <v>4831.87</v>
      </c>
      <c r="I22" s="11">
        <v>13103.57</v>
      </c>
      <c r="J22" s="11">
        <v>7139.6</v>
      </c>
      <c r="K22" s="11">
        <v>9688.42</v>
      </c>
      <c r="L22" s="11">
        <v>0</v>
      </c>
      <c r="M22" s="11">
        <v>21614.799999999999</v>
      </c>
      <c r="N22" s="11">
        <v>0</v>
      </c>
      <c r="O22" s="11">
        <v>0</v>
      </c>
      <c r="P22" s="11">
        <f t="shared" ref="P22:P30" si="8">SUM(D22:O22)</f>
        <v>88640.91</v>
      </c>
    </row>
    <row r="23" spans="1:37" x14ac:dyDescent="0.25">
      <c r="A23" s="4" t="s">
        <v>9</v>
      </c>
      <c r="B23" s="11">
        <v>1000000</v>
      </c>
      <c r="C23" s="11">
        <v>100000</v>
      </c>
      <c r="D23" s="30">
        <v>0</v>
      </c>
      <c r="E23" s="30">
        <v>0</v>
      </c>
      <c r="F23" s="30">
        <v>0</v>
      </c>
      <c r="G23" s="30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8"/>
        <v>0</v>
      </c>
    </row>
    <row r="24" spans="1:37" x14ac:dyDescent="0.25">
      <c r="A24" s="4" t="s">
        <v>10</v>
      </c>
      <c r="B24" s="11">
        <v>1400000</v>
      </c>
      <c r="C24" s="11">
        <v>1400000</v>
      </c>
      <c r="D24" s="8">
        <v>0</v>
      </c>
      <c r="E24" s="8">
        <v>209364.83</v>
      </c>
      <c r="F24" s="8">
        <v>0</v>
      </c>
      <c r="G24" s="8">
        <v>0</v>
      </c>
      <c r="H24" s="8">
        <v>175738.8</v>
      </c>
      <c r="I24" s="8">
        <v>0</v>
      </c>
      <c r="J24" s="8">
        <v>0</v>
      </c>
      <c r="K24" s="8">
        <v>0</v>
      </c>
      <c r="L24" s="8">
        <v>0</v>
      </c>
      <c r="M24" s="8">
        <v>40113.360000000001</v>
      </c>
      <c r="N24" s="8">
        <v>0</v>
      </c>
      <c r="O24" s="8">
        <v>0</v>
      </c>
      <c r="P24" s="11">
        <f t="shared" si="8"/>
        <v>425216.99</v>
      </c>
    </row>
    <row r="25" spans="1:37" ht="18" customHeight="1" x14ac:dyDescent="0.25">
      <c r="A25" s="4" t="s">
        <v>11</v>
      </c>
      <c r="B25" s="11">
        <v>1000000</v>
      </c>
      <c r="C25" s="11">
        <v>400000</v>
      </c>
      <c r="D25" s="8">
        <v>0</v>
      </c>
      <c r="E25" s="8">
        <v>0</v>
      </c>
      <c r="F25" s="8">
        <v>0</v>
      </c>
      <c r="G25" s="8">
        <v>0</v>
      </c>
      <c r="H25" s="8">
        <v>50837.86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8"/>
        <v>50837.86</v>
      </c>
    </row>
    <row r="26" spans="1:37" x14ac:dyDescent="0.25">
      <c r="A26" s="4" t="s">
        <v>12</v>
      </c>
      <c r="B26" s="11">
        <v>7100000</v>
      </c>
      <c r="C26" s="11">
        <v>3500000</v>
      </c>
      <c r="D26" s="8">
        <v>0</v>
      </c>
      <c r="E26" s="8">
        <v>112000</v>
      </c>
      <c r="F26" s="8">
        <v>-6329.28</v>
      </c>
      <c r="G26" s="8">
        <v>112000</v>
      </c>
      <c r="H26" s="8">
        <v>56000</v>
      </c>
      <c r="I26" s="8">
        <v>56000</v>
      </c>
      <c r="J26" s="8">
        <v>56000</v>
      </c>
      <c r="K26" s="8">
        <v>0</v>
      </c>
      <c r="L26" s="8">
        <v>0</v>
      </c>
      <c r="M26" s="8">
        <v>168000</v>
      </c>
      <c r="N26" s="8">
        <v>0</v>
      </c>
      <c r="O26" s="8">
        <v>0</v>
      </c>
      <c r="P26" s="11">
        <f t="shared" si="8"/>
        <v>553670.72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600000</v>
      </c>
      <c r="D27" s="11">
        <v>0</v>
      </c>
      <c r="E27" s="11">
        <v>16191.18</v>
      </c>
      <c r="F27" s="11">
        <v>0</v>
      </c>
      <c r="G27" s="11">
        <v>-9490.73</v>
      </c>
      <c r="H27" s="11">
        <v>5086.3999999999996</v>
      </c>
      <c r="I27" s="11">
        <v>19223.900000000001</v>
      </c>
      <c r="J27" s="11">
        <v>20006.080000000002</v>
      </c>
      <c r="K27" s="11">
        <v>20788.259999999998</v>
      </c>
      <c r="L27" s="11">
        <v>20684.54</v>
      </c>
      <c r="M27" s="11">
        <v>19823.88</v>
      </c>
      <c r="N27" s="11">
        <v>0</v>
      </c>
      <c r="O27" s="11">
        <v>0</v>
      </c>
      <c r="P27" s="11">
        <f t="shared" si="8"/>
        <v>112313.51000000001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28">
        <v>1300000</v>
      </c>
      <c r="C28" s="28">
        <v>1300000</v>
      </c>
      <c r="D28" s="30">
        <v>16837.8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7">
        <f t="shared" si="8"/>
        <v>16837.8</v>
      </c>
    </row>
    <row r="29" spans="1:37" ht="30" x14ac:dyDescent="0.25">
      <c r="A29" s="4" t="s">
        <v>15</v>
      </c>
      <c r="B29" s="11">
        <v>42965628</v>
      </c>
      <c r="C29" s="11">
        <v>14924020.119999999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842696.69</v>
      </c>
      <c r="L29" s="6">
        <v>0</v>
      </c>
      <c r="M29" s="6">
        <v>57480.5</v>
      </c>
      <c r="N29" s="6">
        <v>0</v>
      </c>
      <c r="O29" s="6">
        <v>0</v>
      </c>
      <c r="P29" s="11">
        <f t="shared" si="8"/>
        <v>900177.19</v>
      </c>
    </row>
    <row r="30" spans="1:37" x14ac:dyDescent="0.25">
      <c r="A30" s="4" t="s">
        <v>36</v>
      </c>
      <c r="B30" s="11">
        <v>700000</v>
      </c>
      <c r="C30" s="11">
        <v>700000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8"/>
        <v>0</v>
      </c>
    </row>
    <row r="31" spans="1:37" x14ac:dyDescent="0.25">
      <c r="A31" s="2" t="s">
        <v>16</v>
      </c>
      <c r="B31" s="7">
        <f>SUM(B32:B40)</f>
        <v>15202000</v>
      </c>
      <c r="C31" s="7">
        <f>SUM(C32:C40)</f>
        <v>8702000</v>
      </c>
      <c r="D31" s="7">
        <f t="shared" ref="D31:E31" si="9">SUM(D32:D40)</f>
        <v>157000</v>
      </c>
      <c r="E31" s="7">
        <f t="shared" si="9"/>
        <v>158000</v>
      </c>
      <c r="F31" s="7">
        <f t="shared" ref="F31:O31" si="10">SUM(F32:F40)</f>
        <v>405467.4</v>
      </c>
      <c r="G31" s="7">
        <f t="shared" si="10"/>
        <v>211656</v>
      </c>
      <c r="H31" s="7">
        <f t="shared" si="10"/>
        <v>232646</v>
      </c>
      <c r="I31" s="7">
        <f t="shared" si="10"/>
        <v>229848</v>
      </c>
      <c r="J31" s="7">
        <f t="shared" si="10"/>
        <v>589980.57999999996</v>
      </c>
      <c r="K31" s="7">
        <f t="shared" si="10"/>
        <v>746915.44</v>
      </c>
      <c r="L31" s="7">
        <f t="shared" si="10"/>
        <v>457090.08</v>
      </c>
      <c r="M31" s="7">
        <f t="shared" si="10"/>
        <v>466248.4</v>
      </c>
      <c r="N31" s="7">
        <f t="shared" si="10"/>
        <v>0</v>
      </c>
      <c r="O31" s="7">
        <f t="shared" si="10"/>
        <v>0</v>
      </c>
      <c r="P31" s="7">
        <f t="shared" ref="P31" si="11">SUM(P32:P40)</f>
        <v>3654851.9</v>
      </c>
    </row>
    <row r="32" spans="1:37" x14ac:dyDescent="0.25">
      <c r="A32" s="4" t="s">
        <v>17</v>
      </c>
      <c r="B32" s="11">
        <v>600000</v>
      </c>
      <c r="C32" s="11">
        <v>2200000</v>
      </c>
      <c r="D32" s="15">
        <v>0</v>
      </c>
      <c r="E32" s="15">
        <v>0</v>
      </c>
      <c r="F32" s="15">
        <v>226767.4</v>
      </c>
      <c r="G32" s="15">
        <v>42156</v>
      </c>
      <c r="H32" s="15">
        <v>19646</v>
      </c>
      <c r="I32" s="15">
        <v>36848</v>
      </c>
      <c r="J32" s="15">
        <v>207470.58</v>
      </c>
      <c r="K32" s="15">
        <v>226192.98</v>
      </c>
      <c r="L32" s="15">
        <v>33962.199999999997</v>
      </c>
      <c r="M32" s="15">
        <v>20625</v>
      </c>
      <c r="N32" s="15">
        <v>0</v>
      </c>
      <c r="O32" s="15">
        <v>0</v>
      </c>
      <c r="P32" s="11">
        <f t="shared" ref="P32:P40" si="12">SUM(D32:O32)</f>
        <v>813668.15999999992</v>
      </c>
    </row>
    <row r="33" spans="1:16" x14ac:dyDescent="0.25">
      <c r="A33" s="4" t="s">
        <v>18</v>
      </c>
      <c r="B33" s="11">
        <v>117000</v>
      </c>
      <c r="C33" s="11">
        <v>637000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2"/>
        <v>0</v>
      </c>
    </row>
    <row r="34" spans="1:16" x14ac:dyDescent="0.25">
      <c r="A34" s="3" t="s">
        <v>102</v>
      </c>
      <c r="B34" s="27">
        <v>230000</v>
      </c>
      <c r="C34" s="27">
        <v>1030000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217922.4</v>
      </c>
      <c r="L34" s="30">
        <v>16284</v>
      </c>
      <c r="M34" s="30">
        <v>104760.4</v>
      </c>
      <c r="N34" s="30">
        <v>0</v>
      </c>
      <c r="O34" s="30">
        <v>0</v>
      </c>
      <c r="P34" s="27">
        <f t="shared" si="12"/>
        <v>338966.8</v>
      </c>
    </row>
    <row r="35" spans="1:16" x14ac:dyDescent="0.25">
      <c r="A35" s="4" t="s">
        <v>19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2"/>
        <v>0</v>
      </c>
    </row>
    <row r="36" spans="1:16" x14ac:dyDescent="0.25">
      <c r="A36" s="4" t="s">
        <v>20</v>
      </c>
      <c r="B36" s="27">
        <v>36000</v>
      </c>
      <c r="C36" s="27">
        <v>16000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2"/>
        <v>0</v>
      </c>
    </row>
    <row r="37" spans="1:16" ht="30" x14ac:dyDescent="0.25">
      <c r="A37" s="4" t="s">
        <v>21</v>
      </c>
      <c r="B37" s="27">
        <v>24000</v>
      </c>
      <c r="C37" s="27">
        <v>24000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2"/>
        <v>0</v>
      </c>
    </row>
    <row r="38" spans="1:16" ht="30" x14ac:dyDescent="0.25">
      <c r="A38" s="4" t="s">
        <v>22</v>
      </c>
      <c r="B38" s="29">
        <v>2745000</v>
      </c>
      <c r="C38" s="29">
        <v>2745000</v>
      </c>
      <c r="D38" s="27">
        <v>157000</v>
      </c>
      <c r="E38" s="27">
        <v>158000</v>
      </c>
      <c r="F38" s="27">
        <v>178700</v>
      </c>
      <c r="G38" s="27">
        <v>169500</v>
      </c>
      <c r="H38" s="27">
        <v>213000</v>
      </c>
      <c r="I38" s="27">
        <v>193000</v>
      </c>
      <c r="J38" s="27">
        <v>217000</v>
      </c>
      <c r="K38" s="27">
        <v>234000</v>
      </c>
      <c r="L38" s="27">
        <v>219500</v>
      </c>
      <c r="M38" s="27">
        <v>219500</v>
      </c>
      <c r="N38" s="27">
        <v>0</v>
      </c>
      <c r="O38" s="27">
        <v>0</v>
      </c>
      <c r="P38" s="27">
        <f t="shared" si="12"/>
        <v>1959200</v>
      </c>
    </row>
    <row r="39" spans="1:16" ht="30" x14ac:dyDescent="0.25">
      <c r="A39" s="4" t="s">
        <v>37</v>
      </c>
      <c r="B39" s="27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7">
        <f t="shared" si="12"/>
        <v>0</v>
      </c>
    </row>
    <row r="40" spans="1:16" x14ac:dyDescent="0.25">
      <c r="A40" s="4" t="s">
        <v>23</v>
      </c>
      <c r="B40" s="11">
        <v>11450000</v>
      </c>
      <c r="C40" s="11">
        <v>2050000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165510</v>
      </c>
      <c r="K40" s="8">
        <v>68800.06</v>
      </c>
      <c r="L40" s="8">
        <v>187343.88</v>
      </c>
      <c r="M40" s="8">
        <v>121363</v>
      </c>
      <c r="N40" s="8">
        <v>0</v>
      </c>
      <c r="O40" s="8">
        <v>0</v>
      </c>
      <c r="P40" s="11">
        <f t="shared" si="12"/>
        <v>543016.93999999994</v>
      </c>
    </row>
    <row r="41" spans="1:16" x14ac:dyDescent="0.25">
      <c r="A41" s="2" t="s">
        <v>24</v>
      </c>
      <c r="B41" s="7">
        <f>SUM(B42:B48)</f>
        <v>500000</v>
      </c>
      <c r="C41" s="7">
        <f>SUM(C42:C48)</f>
        <v>500000</v>
      </c>
      <c r="D41" s="9">
        <f t="shared" ref="D41" si="13">SUM(D42:D48)</f>
        <v>0</v>
      </c>
      <c r="E41" s="9">
        <f t="shared" ref="E41" si="14">SUM(E42:E48)</f>
        <v>0</v>
      </c>
      <c r="F41" s="9">
        <f t="shared" ref="F41:O41" si="15">SUM(F42:F48)</f>
        <v>0</v>
      </c>
      <c r="G41" s="9">
        <f t="shared" si="15"/>
        <v>0</v>
      </c>
      <c r="H41" s="9">
        <f t="shared" si="15"/>
        <v>0</v>
      </c>
      <c r="I41" s="9">
        <f t="shared" si="15"/>
        <v>0</v>
      </c>
      <c r="J41" s="9">
        <f t="shared" si="15"/>
        <v>0</v>
      </c>
      <c r="K41" s="9">
        <f t="shared" si="15"/>
        <v>0</v>
      </c>
      <c r="L41" s="9">
        <f t="shared" si="15"/>
        <v>0</v>
      </c>
      <c r="M41" s="9">
        <f t="shared" si="15"/>
        <v>0</v>
      </c>
      <c r="N41" s="9">
        <f t="shared" si="15"/>
        <v>0</v>
      </c>
      <c r="O41" s="9">
        <f t="shared" si="15"/>
        <v>0</v>
      </c>
      <c r="P41" s="9">
        <f t="shared" ref="P41" si="16">SUM(P42:P48)</f>
        <v>0</v>
      </c>
    </row>
    <row r="42" spans="1:16" x14ac:dyDescent="0.25">
      <c r="A42" s="4" t="s">
        <v>25</v>
      </c>
      <c r="B42" s="27">
        <v>500000</v>
      </c>
      <c r="C42" s="27">
        <v>500000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7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7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7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7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7"/>
        <v>0</v>
      </c>
    </row>
    <row r="47" spans="1:16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7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7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8">SUM(D50:D56)</f>
        <v>0</v>
      </c>
      <c r="E49" s="9">
        <f t="shared" si="18"/>
        <v>0</v>
      </c>
      <c r="F49" s="9">
        <f t="shared" ref="F49:O49" si="19">SUM(F50:F56)</f>
        <v>0</v>
      </c>
      <c r="G49" s="9">
        <f t="shared" si="19"/>
        <v>0</v>
      </c>
      <c r="H49" s="9">
        <f t="shared" si="19"/>
        <v>0</v>
      </c>
      <c r="I49" s="9">
        <f t="shared" si="19"/>
        <v>0</v>
      </c>
      <c r="J49" s="9">
        <f t="shared" si="19"/>
        <v>0</v>
      </c>
      <c r="K49" s="9">
        <f t="shared" si="19"/>
        <v>0</v>
      </c>
      <c r="L49" s="9">
        <f t="shared" si="19"/>
        <v>0</v>
      </c>
      <c r="M49" s="9">
        <f t="shared" si="19"/>
        <v>0</v>
      </c>
      <c r="N49" s="9">
        <f t="shared" si="19"/>
        <v>0</v>
      </c>
      <c r="O49" s="9">
        <f t="shared" si="19"/>
        <v>0</v>
      </c>
      <c r="P49" s="9">
        <f t="shared" ref="P49" si="20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1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1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1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1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1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1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1"/>
        <v>0</v>
      </c>
    </row>
    <row r="57" spans="1:16" x14ac:dyDescent="0.25">
      <c r="A57" s="2" t="s">
        <v>27</v>
      </c>
      <c r="B57" s="7">
        <f>SUM(B58:B66)</f>
        <v>8200000</v>
      </c>
      <c r="C57" s="7">
        <f>SUM(C58:C66)</f>
        <v>8200000</v>
      </c>
      <c r="D57" s="7">
        <f t="shared" ref="D57" si="22">SUM(D58:D66)</f>
        <v>0</v>
      </c>
      <c r="E57" s="7">
        <f t="shared" ref="E57" si="23">SUM(E58:E66)</f>
        <v>0</v>
      </c>
      <c r="F57" s="7">
        <f t="shared" ref="F57:O57" si="24">SUM(F58:F66)</f>
        <v>0</v>
      </c>
      <c r="G57" s="7">
        <f t="shared" si="24"/>
        <v>0</v>
      </c>
      <c r="H57" s="7">
        <f t="shared" si="24"/>
        <v>0</v>
      </c>
      <c r="I57" s="7">
        <f t="shared" si="24"/>
        <v>0</v>
      </c>
      <c r="J57" s="7">
        <f t="shared" si="24"/>
        <v>1103090.06</v>
      </c>
      <c r="K57" s="7">
        <f t="shared" si="24"/>
        <v>0</v>
      </c>
      <c r="L57" s="7">
        <f t="shared" si="24"/>
        <v>0</v>
      </c>
      <c r="M57" s="7">
        <f t="shared" si="24"/>
        <v>0</v>
      </c>
      <c r="N57" s="7">
        <f t="shared" si="24"/>
        <v>0</v>
      </c>
      <c r="O57" s="7">
        <f t="shared" si="24"/>
        <v>0</v>
      </c>
      <c r="P57" s="7">
        <f t="shared" ref="P57" si="25">SUM(P58:P66)</f>
        <v>1103090.06</v>
      </c>
    </row>
    <row r="58" spans="1:16" x14ac:dyDescent="0.25">
      <c r="A58" s="4" t="s">
        <v>28</v>
      </c>
      <c r="B58" s="11">
        <v>3000000</v>
      </c>
      <c r="C58" s="11">
        <v>3000000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1103090.06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6">SUM(D58:O58)</f>
        <v>1103090.06</v>
      </c>
    </row>
    <row r="59" spans="1:16" x14ac:dyDescent="0.25">
      <c r="A59" s="4" t="s">
        <v>29</v>
      </c>
      <c r="B59" s="27">
        <v>0</v>
      </c>
      <c r="C59" s="27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6"/>
        <v>0</v>
      </c>
    </row>
    <row r="60" spans="1:16" x14ac:dyDescent="0.25">
      <c r="A60" s="4" t="s">
        <v>30</v>
      </c>
      <c r="B60" s="27">
        <v>0</v>
      </c>
      <c r="C60" s="27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6"/>
        <v>0</v>
      </c>
    </row>
    <row r="61" spans="1:16" ht="30" x14ac:dyDescent="0.25">
      <c r="A61" s="4" t="s">
        <v>31</v>
      </c>
      <c r="B61" s="27">
        <v>1000000</v>
      </c>
      <c r="C61" s="27">
        <v>1000000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6"/>
        <v>0</v>
      </c>
    </row>
    <row r="62" spans="1:16" x14ac:dyDescent="0.25">
      <c r="A62" s="4" t="s">
        <v>32</v>
      </c>
      <c r="B62" s="11">
        <v>200000</v>
      </c>
      <c r="C62" s="11">
        <v>200000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6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6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6"/>
        <v>0</v>
      </c>
    </row>
    <row r="65" spans="1:16" x14ac:dyDescent="0.25">
      <c r="A65" s="4" t="s">
        <v>33</v>
      </c>
      <c r="B65" s="11">
        <v>4000000</v>
      </c>
      <c r="C65" s="11">
        <v>4000000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6"/>
        <v>0</v>
      </c>
    </row>
    <row r="66" spans="1:16" ht="30" x14ac:dyDescent="0.25">
      <c r="A66" s="4" t="s">
        <v>53</v>
      </c>
      <c r="B66" s="27">
        <v>0</v>
      </c>
      <c r="C66" s="2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6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7">SUM(D68:D71)</f>
        <v>0</v>
      </c>
      <c r="E67" s="7">
        <f t="shared" si="27"/>
        <v>0</v>
      </c>
      <c r="F67" s="7">
        <f t="shared" ref="F67:O67" si="28">SUM(F68:F71)</f>
        <v>0</v>
      </c>
      <c r="G67" s="7">
        <f t="shared" si="28"/>
        <v>0</v>
      </c>
      <c r="H67" s="7">
        <f t="shared" si="28"/>
        <v>0</v>
      </c>
      <c r="I67" s="7">
        <f t="shared" si="28"/>
        <v>0</v>
      </c>
      <c r="J67" s="7">
        <f t="shared" si="28"/>
        <v>0</v>
      </c>
      <c r="K67" s="7">
        <f t="shared" si="28"/>
        <v>0</v>
      </c>
      <c r="L67" s="7">
        <f t="shared" si="28"/>
        <v>0</v>
      </c>
      <c r="M67" s="7">
        <f t="shared" si="28"/>
        <v>0</v>
      </c>
      <c r="N67" s="7">
        <f t="shared" si="28"/>
        <v>0</v>
      </c>
      <c r="O67" s="7">
        <f t="shared" si="28"/>
        <v>0</v>
      </c>
      <c r="P67" s="7">
        <f t="shared" ref="P67" si="29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0">SUM(D73:D74)</f>
        <v>0</v>
      </c>
      <c r="E72" s="7">
        <f t="shared" si="30"/>
        <v>0</v>
      </c>
      <c r="F72" s="7">
        <f t="shared" ref="F72:O72" si="31">SUM(F73:F74)</f>
        <v>0</v>
      </c>
      <c r="G72" s="7">
        <f t="shared" si="31"/>
        <v>0</v>
      </c>
      <c r="H72" s="7">
        <f t="shared" si="31"/>
        <v>0</v>
      </c>
      <c r="I72" s="7">
        <f t="shared" si="31"/>
        <v>0</v>
      </c>
      <c r="J72" s="7">
        <f t="shared" si="31"/>
        <v>0</v>
      </c>
      <c r="K72" s="7">
        <f t="shared" si="31"/>
        <v>0</v>
      </c>
      <c r="L72" s="7">
        <f t="shared" si="31"/>
        <v>0</v>
      </c>
      <c r="M72" s="7">
        <f t="shared" si="31"/>
        <v>0</v>
      </c>
      <c r="N72" s="7">
        <f t="shared" si="31"/>
        <v>0</v>
      </c>
      <c r="O72" s="7">
        <f t="shared" si="31"/>
        <v>0</v>
      </c>
      <c r="P72" s="7">
        <f t="shared" ref="P72" si="32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3">SUM(D76:D78)</f>
        <v>0</v>
      </c>
      <c r="E75" s="7">
        <f t="shared" si="33"/>
        <v>0</v>
      </c>
      <c r="F75" s="7">
        <f t="shared" ref="F75:O75" si="34">SUM(F76:F78)</f>
        <v>0</v>
      </c>
      <c r="G75" s="7">
        <f t="shared" si="34"/>
        <v>0</v>
      </c>
      <c r="H75" s="7">
        <f t="shared" si="34"/>
        <v>0</v>
      </c>
      <c r="I75" s="7">
        <f t="shared" si="34"/>
        <v>0</v>
      </c>
      <c r="J75" s="7">
        <f t="shared" si="34"/>
        <v>0</v>
      </c>
      <c r="K75" s="7">
        <f t="shared" si="34"/>
        <v>0</v>
      </c>
      <c r="L75" s="7">
        <f t="shared" si="34"/>
        <v>0</v>
      </c>
      <c r="M75" s="7">
        <f t="shared" si="34"/>
        <v>0</v>
      </c>
      <c r="N75" s="7">
        <f t="shared" si="34"/>
        <v>0</v>
      </c>
      <c r="O75" s="7">
        <f t="shared" si="34"/>
        <v>0</v>
      </c>
      <c r="P75" s="7">
        <f t="shared" ref="P75" si="35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158062578</v>
      </c>
      <c r="C79" s="10">
        <f>C15+C21+C31+C41+C49+C57+C67+C72+C75</f>
        <v>121358828.62</v>
      </c>
      <c r="D79" s="10">
        <f>+D15+D21+D31+D41+D49+D57+D67+D72+D75</f>
        <v>4422833.75</v>
      </c>
      <c r="E79" s="10">
        <f t="shared" ref="E79" si="36">+E15+E21+E31+E41+E49+E57+E67+E72+E75</f>
        <v>4955289.5599999996</v>
      </c>
      <c r="F79" s="10">
        <f t="shared" ref="F79:O79" si="37">+F15+F21+F31+F41+F49+F57+F67+F72+F75</f>
        <v>4733619.17</v>
      </c>
      <c r="G79" s="10">
        <f t="shared" si="37"/>
        <v>7982084.6899999995</v>
      </c>
      <c r="H79" s="10">
        <f t="shared" si="37"/>
        <v>5085351.8099999996</v>
      </c>
      <c r="I79" s="10">
        <f t="shared" si="37"/>
        <v>4991753.6399999997</v>
      </c>
      <c r="J79" s="10">
        <f t="shared" si="37"/>
        <v>6670502.7599999998</v>
      </c>
      <c r="K79" s="10">
        <f t="shared" si="37"/>
        <v>6355664.9199999999</v>
      </c>
      <c r="L79" s="10">
        <f t="shared" si="37"/>
        <v>5782756.7999999998</v>
      </c>
      <c r="M79" s="10">
        <f t="shared" si="37"/>
        <v>8885202.6699999999</v>
      </c>
      <c r="N79" s="10">
        <f t="shared" si="37"/>
        <v>0</v>
      </c>
      <c r="O79" s="10">
        <f t="shared" si="37"/>
        <v>0</v>
      </c>
      <c r="P79" s="10">
        <f t="shared" ref="P79" si="38">+P15+P21+P31+P41+P49+P57+P67+P72+P75</f>
        <v>59865059.769999996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39">SUM(B83:B84)</f>
        <v>0</v>
      </c>
      <c r="C82" s="12">
        <f t="shared" si="39"/>
        <v>0</v>
      </c>
      <c r="D82" s="12">
        <f t="shared" ref="D82:E82" si="40">SUM(D83:D84)</f>
        <v>0</v>
      </c>
      <c r="E82" s="12">
        <f t="shared" si="40"/>
        <v>0</v>
      </c>
      <c r="F82" s="12">
        <f t="shared" ref="F82:O82" si="41">SUM(F83:F84)</f>
        <v>0</v>
      </c>
      <c r="G82" s="12">
        <f t="shared" si="41"/>
        <v>0</v>
      </c>
      <c r="H82" s="12">
        <f t="shared" si="41"/>
        <v>0</v>
      </c>
      <c r="I82" s="12">
        <f t="shared" si="41"/>
        <v>0</v>
      </c>
      <c r="J82" s="12">
        <f t="shared" si="41"/>
        <v>0</v>
      </c>
      <c r="K82" s="12">
        <f t="shared" si="41"/>
        <v>0</v>
      </c>
      <c r="L82" s="12">
        <f t="shared" si="41"/>
        <v>0</v>
      </c>
      <c r="M82" s="12">
        <f t="shared" si="41"/>
        <v>0</v>
      </c>
      <c r="N82" s="12">
        <f t="shared" si="41"/>
        <v>0</v>
      </c>
      <c r="O82" s="12">
        <f t="shared" si="41"/>
        <v>0</v>
      </c>
      <c r="P82" s="12">
        <f t="shared" ref="P82" si="42">SUM(P83:P84)</f>
        <v>0</v>
      </c>
    </row>
    <row r="83" spans="1:16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3">SUM(B86:B87)</f>
        <v>0</v>
      </c>
      <c r="C85" s="12">
        <f t="shared" si="43"/>
        <v>0</v>
      </c>
      <c r="D85" s="12">
        <f t="shared" ref="D85:E85" si="44">SUM(D86:D87)</f>
        <v>0</v>
      </c>
      <c r="E85" s="12">
        <f t="shared" si="44"/>
        <v>0</v>
      </c>
      <c r="F85" s="12">
        <f t="shared" ref="F85:O85" si="45">SUM(F86:F87)</f>
        <v>0</v>
      </c>
      <c r="G85" s="12">
        <f t="shared" si="45"/>
        <v>0</v>
      </c>
      <c r="H85" s="12">
        <f t="shared" si="45"/>
        <v>0</v>
      </c>
      <c r="I85" s="12">
        <f t="shared" si="45"/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ref="P85" si="46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7">SUM(B89:B89)</f>
        <v>0</v>
      </c>
      <c r="C88" s="12">
        <f t="shared" si="47"/>
        <v>0</v>
      </c>
      <c r="D88" s="12">
        <f t="shared" ref="D88:O88" si="48">SUM(D89:D89)</f>
        <v>0</v>
      </c>
      <c r="E88" s="12">
        <f t="shared" si="48"/>
        <v>0</v>
      </c>
      <c r="F88" s="12">
        <f t="shared" si="48"/>
        <v>0</v>
      </c>
      <c r="G88" s="12">
        <f t="shared" si="48"/>
        <v>0</v>
      </c>
      <c r="H88" s="12">
        <f t="shared" si="48"/>
        <v>0</v>
      </c>
      <c r="I88" s="12">
        <f t="shared" si="48"/>
        <v>0</v>
      </c>
      <c r="J88" s="12">
        <f t="shared" si="48"/>
        <v>0</v>
      </c>
      <c r="K88" s="12">
        <f t="shared" si="48"/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49">+B82+B85+B88</f>
        <v>0</v>
      </c>
      <c r="C90" s="10">
        <f t="shared" si="49"/>
        <v>0</v>
      </c>
      <c r="D90" s="10">
        <f t="shared" ref="D90" si="50">+D82+D85+D88</f>
        <v>0</v>
      </c>
      <c r="E90" s="10">
        <f t="shared" ref="E90" si="51">+E82+E85+E88</f>
        <v>0</v>
      </c>
      <c r="F90" s="10">
        <f t="shared" ref="F90:O90" si="52">+F82+F85+F88</f>
        <v>0</v>
      </c>
      <c r="G90" s="10">
        <f t="shared" si="52"/>
        <v>0</v>
      </c>
      <c r="H90" s="10">
        <f t="shared" si="52"/>
        <v>0</v>
      </c>
      <c r="I90" s="10">
        <f t="shared" si="52"/>
        <v>0</v>
      </c>
      <c r="J90" s="10">
        <f t="shared" si="52"/>
        <v>0</v>
      </c>
      <c r="K90" s="10">
        <f t="shared" si="52"/>
        <v>0</v>
      </c>
      <c r="L90" s="10">
        <f t="shared" si="52"/>
        <v>0</v>
      </c>
      <c r="M90" s="10">
        <f t="shared" si="52"/>
        <v>0</v>
      </c>
      <c r="N90" s="10">
        <f t="shared" si="52"/>
        <v>0</v>
      </c>
      <c r="O90" s="10">
        <f t="shared" si="52"/>
        <v>0</v>
      </c>
      <c r="P90" s="10">
        <f t="shared" ref="P90" si="53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4">+B79+B90</f>
        <v>158062578</v>
      </c>
      <c r="C92" s="20">
        <f>+C79+C90</f>
        <v>121358828.62</v>
      </c>
      <c r="D92" s="20">
        <f t="shared" ref="D92" si="55">+D79+D90</f>
        <v>4422833.75</v>
      </c>
      <c r="E92" s="20">
        <f t="shared" ref="E92" si="56">+E79+E90</f>
        <v>4955289.5599999996</v>
      </c>
      <c r="F92" s="20">
        <f t="shared" ref="F92:O92" si="57">+F79+F90</f>
        <v>4733619.17</v>
      </c>
      <c r="G92" s="20">
        <f t="shared" si="57"/>
        <v>7982084.6899999995</v>
      </c>
      <c r="H92" s="20">
        <f t="shared" si="57"/>
        <v>5085351.8099999996</v>
      </c>
      <c r="I92" s="20">
        <f t="shared" si="57"/>
        <v>4991753.6399999997</v>
      </c>
      <c r="J92" s="20">
        <f t="shared" si="57"/>
        <v>6670502.7599999998</v>
      </c>
      <c r="K92" s="20">
        <f t="shared" si="57"/>
        <v>6355664.9199999999</v>
      </c>
      <c r="L92" s="20">
        <f t="shared" si="57"/>
        <v>5782756.7999999998</v>
      </c>
      <c r="M92" s="20">
        <f t="shared" si="57"/>
        <v>8885202.6699999999</v>
      </c>
      <c r="N92" s="20">
        <f t="shared" si="57"/>
        <v>0</v>
      </c>
      <c r="O92" s="20">
        <f t="shared" si="57"/>
        <v>0</v>
      </c>
      <c r="P92" s="20">
        <f t="shared" ref="P92" si="58">+P79+P90</f>
        <v>59865059.769999996</v>
      </c>
    </row>
    <row r="93" spans="1:16" ht="13.5" customHeight="1" thickTop="1" x14ac:dyDescent="0.25">
      <c r="A93" s="22" t="s">
        <v>94</v>
      </c>
    </row>
    <row r="94" spans="1:16" x14ac:dyDescent="0.25">
      <c r="A94" s="23" t="s">
        <v>95</v>
      </c>
    </row>
    <row r="95" spans="1:16" x14ac:dyDescent="0.25">
      <c r="A95" s="23" t="s">
        <v>96</v>
      </c>
    </row>
    <row r="96" spans="1:16" x14ac:dyDescent="0.25">
      <c r="A96" s="23" t="s">
        <v>97</v>
      </c>
    </row>
    <row r="97" spans="1:4" x14ac:dyDescent="0.25">
      <c r="A97" s="23" t="s">
        <v>98</v>
      </c>
    </row>
    <row r="98" spans="1:4" x14ac:dyDescent="0.25">
      <c r="A98" s="23" t="s">
        <v>99</v>
      </c>
    </row>
    <row r="99" spans="1:4" x14ac:dyDescent="0.25">
      <c r="A99" s="23" t="s">
        <v>100</v>
      </c>
    </row>
    <row r="100" spans="1:4" x14ac:dyDescent="0.25">
      <c r="A100" s="23"/>
    </row>
    <row r="101" spans="1:4" x14ac:dyDescent="0.25">
      <c r="A101" s="23"/>
    </row>
    <row r="102" spans="1:4" x14ac:dyDescent="0.25">
      <c r="A102" s="23"/>
    </row>
    <row r="103" spans="1:4" x14ac:dyDescent="0.25">
      <c r="A103" s="23"/>
    </row>
    <row r="104" spans="1:4" x14ac:dyDescent="0.25">
      <c r="A104" s="21"/>
      <c r="D104" t="s">
        <v>103</v>
      </c>
    </row>
    <row r="105" spans="1:4" x14ac:dyDescent="0.25">
      <c r="A105" s="31"/>
    </row>
    <row r="106" spans="1:4" x14ac:dyDescent="0.25">
      <c r="A106" s="31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54" fitToHeight="3" orientation="landscape" r:id="rId1"/>
  <rowBreaks count="3" manualBreakCount="3">
    <brk id="40" max="16383" man="1"/>
    <brk id="56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2023</vt:lpstr>
      <vt:lpstr>'OCTUBRE 2023'!Área_de_impresión</vt:lpstr>
      <vt:lpstr>'OCTUBRE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2023-11-03T12:57:50Z</cp:lastPrinted>
  <dcterms:created xsi:type="dcterms:W3CDTF">2018-04-17T18:57:16Z</dcterms:created>
  <dcterms:modified xsi:type="dcterms:W3CDTF">2023-11-03T13:00:04Z</dcterms:modified>
</cp:coreProperties>
</file>