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noviembre 2023\Financieros\CUENTAS POR PAGAR NOVIEMBRE 2023\"/>
    </mc:Choice>
  </mc:AlternateContent>
  <bookViews>
    <workbookView xWindow="0" yWindow="0" windowWidth="28800" windowHeight="12330"/>
  </bookViews>
  <sheets>
    <sheet name="ESTADO DE CUENTA SUPLIDORES" sheetId="1" r:id="rId1"/>
    <sheet name="Hoja1" sheetId="2" r:id="rId2"/>
  </sheets>
  <definedNames>
    <definedName name="_xlnm.Print_Area" localSheetId="0">'ESTADO DE CUENTA SUPLIDORES'!$B$1:$K$73</definedName>
    <definedName name="_xlnm.Print_Titles" localSheetId="0">'ESTADO DE CUENTA SUPLIDORES'!$12:$12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3" i="1" s="1"/>
  <c r="I25" i="1" l="1"/>
  <c r="I24" i="1" l="1"/>
  <c r="I42" i="1"/>
  <c r="D20" i="2" l="1"/>
  <c r="C20" i="2"/>
  <c r="C21" i="2" s="1"/>
  <c r="D16" i="2" l="1"/>
  <c r="G14" i="2" l="1"/>
</calcChain>
</file>

<file path=xl/sharedStrings.xml><?xml version="1.0" encoding="utf-8"?>
<sst xmlns="http://schemas.openxmlformats.org/spreadsheetml/2006/main" count="165" uniqueCount="148">
  <si>
    <t xml:space="preserve">CUENTAS POR PAGAR </t>
  </si>
  <si>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</si>
  <si>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</si>
  <si>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</si>
  <si>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</si>
  <si>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</si>
  <si>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</si>
  <si>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</si>
  <si>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</si>
  <si>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</si>
  <si>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</si>
  <si>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</si>
  <si>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</si>
  <si>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</si>
  <si>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</si>
  <si>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</si>
  <si>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</si>
  <si>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</si>
  <si>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</si>
  <si>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</si>
  <si>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</si>
  <si>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SUNIX PETROLEUM SRL</t>
  </si>
  <si>
    <t>ADQUISICIÒN DE TICKETS DE COMBUSTIBLE EN TIKETS PREPAGADOS MES DE DICIEMBRE.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</si>
  <si>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</si>
  <si>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</si>
  <si>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</si>
  <si>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</si>
  <si>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</si>
  <si>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</si>
  <si>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</si>
  <si>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</si>
  <si>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</si>
  <si>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</si>
  <si>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</si>
  <si>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</si>
  <si>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</si>
  <si>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</si>
  <si>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</si>
  <si>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</si>
  <si>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</si>
  <si>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</si>
  <si>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</si>
  <si>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</si>
  <si>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</si>
  <si>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B1500147959</t>
  </si>
  <si>
    <t>Lic. Alexander Manuel Pujols Calderón</t>
  </si>
  <si>
    <t>CONCEPTO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</si>
  <si>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</si>
  <si>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</si>
  <si>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</si>
  <si>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</si>
  <si>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</si>
  <si>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</si>
  <si>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</si>
  <si>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B1500000586</t>
  </si>
  <si>
    <t>B1500000398</t>
  </si>
  <si>
    <t>NO.</t>
  </si>
  <si>
    <t>B1500002028</t>
  </si>
  <si>
    <t>ALL OFFICE SOLUTIONS SR</t>
  </si>
  <si>
    <t>ADQUISICION DE SERVICIOS DE ALQUILER DE IMPRESORAS</t>
  </si>
  <si>
    <t>B1500000909</t>
  </si>
  <si>
    <t>SERVICIOS EMPRESARIALES CANAAN, SRL</t>
  </si>
  <si>
    <t>B1500000096</t>
  </si>
  <si>
    <t>GODSEND COMERCIAL SRL</t>
  </si>
  <si>
    <t>ADQU. DE SERVICIO DE GRABADO DE PLANCHAS METÑALICAS</t>
  </si>
  <si>
    <t>DSETA GROUP, SRL</t>
  </si>
  <si>
    <t>INDUSTRIALES TECHA SRL</t>
  </si>
  <si>
    <t>B1500000404</t>
  </si>
  <si>
    <t>SERD NET</t>
  </si>
  <si>
    <t>ADQUISICIÒN DE ARTÌCULOS DE FERRETERÌA.</t>
  </si>
  <si>
    <t>EN PROCESO DE PREPARACIÒN SOLICITUD DE COMPRAS</t>
  </si>
  <si>
    <t>ADQ. DE SERVICIOS DE FUMIGACIÒN PARA ESTA INSTITUCIÒN</t>
  </si>
  <si>
    <t>B1500000193</t>
  </si>
  <si>
    <t>RV DIESEL SRL</t>
  </si>
  <si>
    <t>ESTA FACTURA ESTÀ EN PROCESO DE CAMBIO.</t>
  </si>
  <si>
    <t>PAGO ADQUISICION DE COMBUSTIBLE EN TICKETS PREPAGOY GASOIL  PARA ESTA INSTITUCION</t>
  </si>
  <si>
    <t>LIB. 1004 PARA ENVIO A LA CONTRALORIA</t>
  </si>
  <si>
    <t>PAGO POR ADQUISICIÒN DE SERVICIOS DE MANTENIMIENOS DE ASCENSOR POR (7) SIETE MESES CORRESPONDIENTE AL MES DE SEPTIEMBRE 2023. NCF. B1500000154.</t>
  </si>
  <si>
    <t>LIB. 951 EN LA CONTRALORIA ORDEN DE PAGO 22/11/2023</t>
  </si>
  <si>
    <t>PAGO POR ADQUISICIÒN DE SERVICIOS DE MANTENIMIENOS DE ASCENSOR POR (7) SIETE MESES .</t>
  </si>
  <si>
    <t>PROCESO DE COMPRAS DE EQUIPOS AUDIOVISUALES CAPGEFI-CCC-CP-2023-0006.</t>
  </si>
  <si>
    <t>RUSSOMAR SOLUCIONES VALES, SRL</t>
  </si>
  <si>
    <t>ECO PETROLEUM  DOMINICANA SRL</t>
  </si>
  <si>
    <t>ADQ. DE COMBUSTIBLE GASOIL PARA ESTA INSTITUCIÒN.</t>
  </si>
  <si>
    <t>ADQUISICION DE COMBUSTIBLE EN TICKETS PREPAGADO MESES DE NOVIEMBRE Y DICIEMBRE 2023.</t>
  </si>
  <si>
    <t>DISLA URIBE KONCEPTO SRL</t>
  </si>
  <si>
    <t>EN PROCESO REGISTRO ADENDA.</t>
  </si>
  <si>
    <t>EN PROCESO SOLICITUD DE PAGO</t>
  </si>
  <si>
    <t>B1500000161</t>
  </si>
  <si>
    <t>AÑOS ANTERIORES</t>
  </si>
  <si>
    <t>AÑO 2023</t>
  </si>
  <si>
    <t>TOTAL AÑOS ANTERIORES + AÑO 2023.</t>
  </si>
  <si>
    <t xml:space="preserve">COMERCIAL 2MB SRL </t>
  </si>
  <si>
    <t>ADQ. DE ART. DE FERRETERIA PARA ESTA INSTITUCIÒN</t>
  </si>
  <si>
    <t>B1500000194</t>
  </si>
  <si>
    <t>B1500002760</t>
  </si>
  <si>
    <t>B1500002745</t>
  </si>
  <si>
    <t>INVERSIONES TECHA</t>
  </si>
  <si>
    <t>ADQ. DE SERVICIO DE FUMIGACIÒN PARA ESTA INST.</t>
  </si>
  <si>
    <t>ADQ. DE SERVICIOS DE CATERING PARA ESTA INST.</t>
  </si>
  <si>
    <t>E450000026872</t>
  </si>
  <si>
    <t>COMPAÑÍA DOMINICANA DE TELÈFONO</t>
  </si>
  <si>
    <t>PAGO  SERVICIOS TELEFONICOS PARA ESTA INSTITUCION MES NOVIEMBRE.</t>
  </si>
  <si>
    <t>E450000026526</t>
  </si>
  <si>
    <t>E450000026458</t>
  </si>
  <si>
    <t>LIB. 1104 MINISTERIO DE HACIENDA.</t>
  </si>
  <si>
    <t>LIB. 1092 MINISTERIO DE HACIENDA</t>
  </si>
  <si>
    <t>B1500000255</t>
  </si>
  <si>
    <t>LIB. 1089 MINISTERIO DE HACIENDA</t>
  </si>
  <si>
    <t>LIB. 1046 CONTRALORIA/FECHA PAGO 12/12/2023</t>
  </si>
  <si>
    <t>LIB. 1048 CONTRALORIA/FECHA DE PAGO 12/12/2023</t>
  </si>
  <si>
    <t>LIB. 1051-EN CONTRALORÌA/FECHA ESTIMADA DE PAGO 12/12/2023</t>
  </si>
  <si>
    <t>LIB. 1054, CONTRALORIA FECHA EST. PAGO 12/12/2023.</t>
  </si>
  <si>
    <t>LIB. 1066 MINISTERIO DE HACIENDA</t>
  </si>
  <si>
    <t>B1500001800</t>
  </si>
  <si>
    <t>LIB. 1039 ORDEN DE PAGO 08/12/2023</t>
  </si>
  <si>
    <t>LIB. 1040 ORDEN DE PAGO 08/12/2023</t>
  </si>
  <si>
    <t>SEGUROS RESERVAS</t>
  </si>
  <si>
    <t>PAGO PRIMA PÓLIZA DE SEGURO ENFERMEDADES GRAVES #2-2-142-0007145 CORRESPONDIENTE AL MES DE NOVIEMBRE 2023, SEGÚN FACTURA ANEXA NO. 002943315.</t>
  </si>
  <si>
    <t>B1500045072</t>
  </si>
  <si>
    <t>B1500045198</t>
  </si>
  <si>
    <t>PAGO PRIMA PÓLIZA DEL SEGURO COLECTIVO DE VIDA #2-2-102-0034596, PARA ESTA INSTITUCIÓN, CORRESPONDIENTE AL MES DE
NOVIEMBRE 2023, SEGUN FACTURA ANEXA NO.002956396.</t>
  </si>
  <si>
    <t>ALTICE DOMINICANA SA</t>
  </si>
  <si>
    <t>PAGO POR SERVICIOS DE INTERNET PARA ESTA INSTITUCIÒN, SEGÙN FACTURA DEL 15 DE NOVIEMBRE 2023.</t>
  </si>
  <si>
    <t>LIB. 1041 ORDEN DE PAGO 08/12/2023</t>
  </si>
  <si>
    <t>E450000000441</t>
  </si>
  <si>
    <t>EMPRESA DISTRIBUIDORA DE ELECTRICIDAD DEL ESTE SA</t>
  </si>
  <si>
    <t>PAGO SUMINISTRO DE ENERGÌA ELÈCTRICA PARA ESTA INSTITUCIÒN SEGÙN FACTURA DE FECHA 20/11/2023.</t>
  </si>
  <si>
    <t>B1500299782</t>
  </si>
  <si>
    <t>LIB. 1042 ORDEN DE PAGO 10/12/2023</t>
  </si>
  <si>
    <t>B1500000012</t>
  </si>
  <si>
    <t>B1500000013</t>
  </si>
  <si>
    <t>EN PREPARACIÒN DE SOLICITUD DE PAGO.</t>
  </si>
  <si>
    <t>CK 1375 CARGADO EN LA CONTRLORIA</t>
  </si>
  <si>
    <t>B1500166018</t>
  </si>
  <si>
    <t>AGUA PLANETA AZUL</t>
  </si>
  <si>
    <t>ADQUISICIÒN DE AGUAS EN BOTELLONES PARA ESTA INSTITUCION.</t>
  </si>
  <si>
    <t>B1500000840</t>
  </si>
  <si>
    <t>TCO NETWORKS SRL</t>
  </si>
  <si>
    <t>ADQUISICION DE EQUIPOS AUDIOVISUALES TELEVISORES PARA ESTA INST.</t>
  </si>
  <si>
    <t>B1500000154</t>
  </si>
  <si>
    <t>B1500000265</t>
  </si>
  <si>
    <t>AL 30/11/2023</t>
  </si>
  <si>
    <t>B1500000175</t>
  </si>
  <si>
    <t>EN ESPERA FONDO REPONIBLE.</t>
  </si>
  <si>
    <t>EN PREPARACION DE LIBRAMIENTO</t>
  </si>
  <si>
    <t>EN PROCESO PREPARACIÒN LIBRAMIENTO</t>
  </si>
  <si>
    <t>CK 1377 FONDO REPONIBLE.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</si>
</sst>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sz val="24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150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164" fontId="0" fillId="0" borderId="0" xfId="3" applyFont="1"/>
    <xf numFmtId="0" fontId="6" fillId="0" borderId="0" xfId="0" applyFont="1" applyBorder="1"/>
    <xf numFmtId="0" fontId="6" fillId="0" borderId="4" xfId="0" applyFont="1" applyBorder="1"/>
    <xf numFmtId="0" fontId="8" fillId="0" borderId="0" xfId="0" applyFont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8" fillId="0" borderId="6" xfId="0" applyFont="1" applyFill="1" applyBorder="1"/>
    <xf numFmtId="164" fontId="5" fillId="0" borderId="0" xfId="3" applyFont="1"/>
    <xf numFmtId="164" fontId="0" fillId="0" borderId="0" xfId="0" applyNumberFormat="1"/>
    <xf numFmtId="14" fontId="10" fillId="0" borderId="9" xfId="0" applyNumberFormat="1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 applyProtection="1">
      <alignment horizontal="center" wrapText="1"/>
    </xf>
    <xf numFmtId="14" fontId="10" fillId="0" borderId="11" xfId="0" applyNumberFormat="1" applyFont="1" applyFill="1" applyBorder="1" applyAlignment="1" applyProtection="1">
      <alignment horizontal="center" wrapText="1"/>
    </xf>
    <xf numFmtId="0" fontId="9" fillId="0" borderId="11" xfId="0" applyFont="1" applyFill="1" applyBorder="1" applyAlignment="1">
      <alignment horizontal="center" wrapText="1"/>
    </xf>
    <xf numFmtId="14" fontId="10" fillId="0" borderId="11" xfId="0" applyNumberFormat="1" applyFont="1" applyFill="1" applyBorder="1" applyAlignment="1" applyProtection="1">
      <alignment horizontal="center"/>
    </xf>
    <xf numFmtId="14" fontId="10" fillId="0" borderId="11" xfId="0" applyNumberFormat="1" applyFont="1" applyFill="1" applyBorder="1" applyAlignment="1" applyProtection="1">
      <alignment horizontal="center" vertical="center" wrapText="1"/>
    </xf>
    <xf numFmtId="14" fontId="10" fillId="0" borderId="11" xfId="0" applyNumberFormat="1" applyFont="1" applyFill="1" applyBorder="1" applyAlignment="1" applyProtection="1">
      <alignment horizontal="center" vertical="center"/>
    </xf>
    <xf numFmtId="2" fontId="12" fillId="0" borderId="12" xfId="0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23" fillId="0" borderId="13" xfId="0" applyNumberFormat="1" applyFont="1" applyFill="1" applyBorder="1" applyAlignment="1">
      <alignment horizontal="center" wrapText="1"/>
    </xf>
    <xf numFmtId="0" fontId="23" fillId="0" borderId="14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0" fontId="20" fillId="0" borderId="4" xfId="0" applyFont="1" applyBorder="1" applyAlignment="1">
      <alignment horizontal="left"/>
    </xf>
    <xf numFmtId="165" fontId="20" fillId="0" borderId="0" xfId="0" applyNumberFormat="1" applyFont="1" applyBorder="1"/>
    <xf numFmtId="0" fontId="20" fillId="0" borderId="0" xfId="0" applyFont="1" applyBorder="1"/>
    <xf numFmtId="43" fontId="20" fillId="0" borderId="0" xfId="0" applyNumberFormat="1" applyFont="1" applyBorder="1"/>
    <xf numFmtId="0" fontId="20" fillId="0" borderId="5" xfId="0" applyFont="1" applyBorder="1"/>
    <xf numFmtId="14" fontId="12" fillId="0" borderId="9" xfId="0" applyNumberFormat="1" applyFont="1" applyFill="1" applyBorder="1" applyAlignment="1">
      <alignment horizontal="center"/>
    </xf>
    <xf numFmtId="43" fontId="17" fillId="0" borderId="9" xfId="1" applyFont="1" applyFill="1" applyBorder="1" applyAlignment="1">
      <alignment vertical="center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/>
    </xf>
    <xf numFmtId="167" fontId="18" fillId="0" borderId="11" xfId="2" applyNumberFormat="1" applyFont="1" applyFill="1" applyBorder="1" applyAlignment="1">
      <alignment vertical="center"/>
    </xf>
    <xf numFmtId="0" fontId="8" fillId="0" borderId="4" xfId="0" applyFont="1" applyFill="1" applyBorder="1"/>
    <xf numFmtId="49" fontId="15" fillId="0" borderId="7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0" fontId="25" fillId="0" borderId="10" xfId="0" applyNumberFormat="1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3" borderId="26" xfId="0" applyFill="1" applyBorder="1"/>
    <xf numFmtId="43" fontId="24" fillId="3" borderId="25" xfId="0" applyNumberFormat="1" applyFont="1" applyFill="1" applyBorder="1"/>
    <xf numFmtId="164" fontId="8" fillId="0" borderId="5" xfId="0" applyNumberFormat="1" applyFont="1" applyBorder="1"/>
    <xf numFmtId="165" fontId="21" fillId="2" borderId="29" xfId="0" applyNumberFormat="1" applyFont="1" applyFill="1" applyBorder="1" applyAlignment="1">
      <alignment horizontal="center" wrapText="1"/>
    </xf>
    <xf numFmtId="0" fontId="22" fillId="2" borderId="30" xfId="0" applyFont="1" applyFill="1" applyBorder="1" applyAlignment="1">
      <alignment horizontal="left" wrapText="1"/>
    </xf>
    <xf numFmtId="165" fontId="21" fillId="2" borderId="30" xfId="0" applyNumberFormat="1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43" fontId="22" fillId="2" borderId="30" xfId="0" applyNumberFormat="1" applyFont="1" applyFill="1" applyBorder="1" applyAlignment="1">
      <alignment horizontal="center" wrapText="1"/>
    </xf>
    <xf numFmtId="43" fontId="22" fillId="2" borderId="3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23" xfId="0" applyFont="1" applyFill="1" applyBorder="1"/>
    <xf numFmtId="14" fontId="25" fillId="0" borderId="11" xfId="0" applyNumberFormat="1" applyFont="1" applyFill="1" applyBorder="1" applyAlignment="1">
      <alignment horizontal="center" vertical="center" wrapText="1"/>
    </xf>
    <xf numFmtId="167" fontId="18" fillId="0" borderId="11" xfId="2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vertical="center" wrapText="1"/>
    </xf>
    <xf numFmtId="0" fontId="23" fillId="0" borderId="32" xfId="0" applyNumberFormat="1" applyFont="1" applyFill="1" applyBorder="1" applyAlignment="1">
      <alignment horizontal="center" wrapText="1"/>
    </xf>
    <xf numFmtId="14" fontId="25" fillId="0" borderId="22" xfId="0" applyNumberFormat="1" applyFont="1" applyFill="1" applyBorder="1" applyAlignment="1">
      <alignment horizontal="center" vertical="center" wrapText="1"/>
    </xf>
    <xf numFmtId="167" fontId="18" fillId="0" borderId="22" xfId="2" applyNumberFormat="1" applyFont="1" applyFill="1" applyBorder="1" applyAlignment="1">
      <alignment vertical="center"/>
    </xf>
    <xf numFmtId="0" fontId="25" fillId="0" borderId="28" xfId="0" applyNumberFormat="1" applyFont="1" applyFill="1" applyBorder="1" applyAlignment="1">
      <alignment horizont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167" fontId="18" fillId="0" borderId="9" xfId="2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5" fillId="0" borderId="22" xfId="0" applyNumberFormat="1" applyFont="1" applyFill="1" applyBorder="1" applyAlignment="1">
      <alignment horizontal="center" vertical="center" wrapText="1"/>
    </xf>
    <xf numFmtId="43" fontId="19" fillId="3" borderId="36" xfId="0" applyNumberFormat="1" applyFont="1" applyFill="1" applyBorder="1"/>
    <xf numFmtId="0" fontId="16" fillId="3" borderId="8" xfId="0" applyFont="1" applyFill="1" applyBorder="1" applyAlignment="1">
      <alignment horizont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37" xfId="0" applyNumberFormat="1" applyFont="1" applyFill="1" applyBorder="1" applyAlignment="1">
      <alignment horizontal="center" wrapText="1"/>
    </xf>
    <xf numFmtId="167" fontId="18" fillId="0" borderId="27" xfId="2" applyNumberFormat="1" applyFont="1" applyFill="1" applyBorder="1" applyAlignment="1">
      <alignment vertical="center"/>
    </xf>
    <xf numFmtId="0" fontId="25" fillId="0" borderId="12" xfId="0" applyNumberFormat="1" applyFont="1" applyFill="1" applyBorder="1" applyAlignment="1">
      <alignment horizontal="center" wrapText="1"/>
    </xf>
    <xf numFmtId="0" fontId="25" fillId="0" borderId="28" xfId="0" applyNumberFormat="1" applyFont="1" applyFill="1" applyBorder="1" applyAlignment="1">
      <alignment horizontal="center" vertical="center" wrapText="1"/>
    </xf>
    <xf numFmtId="14" fontId="10" fillId="0" borderId="27" xfId="0" applyNumberFormat="1" applyFont="1" applyFill="1" applyBorder="1" applyAlignment="1" applyProtection="1">
      <alignment horizontal="center" vertical="center" wrapText="1"/>
    </xf>
    <xf numFmtId="14" fontId="10" fillId="0" borderId="27" xfId="0" applyNumberFormat="1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67" fontId="19" fillId="3" borderId="39" xfId="2" applyNumberFormat="1" applyFont="1" applyFill="1" applyBorder="1" applyAlignment="1">
      <alignment vertical="center"/>
    </xf>
    <xf numFmtId="0" fontId="12" fillId="3" borderId="4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27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wrapText="1"/>
    </xf>
    <xf numFmtId="0" fontId="19" fillId="3" borderId="34" xfId="0" applyFont="1" applyFill="1" applyBorder="1" applyAlignment="1">
      <alignment horizontal="center" wrapText="1"/>
    </xf>
    <xf numFmtId="0" fontId="19" fillId="3" borderId="35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43" fontId="24" fillId="0" borderId="0" xfId="0" applyNumberFormat="1" applyFont="1" applyBorder="1" applyAlignment="1">
      <alignment horizontal="center"/>
    </xf>
    <xf numFmtId="43" fontId="24" fillId="0" borderId="5" xfId="0" applyNumberFormat="1" applyFont="1" applyBorder="1" applyAlignment="1">
      <alignment horizontal="center"/>
    </xf>
    <xf numFmtId="43" fontId="24" fillId="0" borderId="20" xfId="0" applyNumberFormat="1" applyFont="1" applyBorder="1" applyAlignment="1">
      <alignment horizontal="center"/>
    </xf>
    <xf numFmtId="165" fontId="14" fillId="0" borderId="4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165" fontId="14" fillId="0" borderId="5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/>
    </xf>
    <xf numFmtId="0" fontId="23" fillId="3" borderId="24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26" fillId="0" borderId="6" xfId="0" applyNumberFormat="1" applyFont="1" applyFill="1" applyBorder="1" applyAlignment="1">
      <alignment horizontal="center"/>
    </xf>
    <xf numFmtId="49" fontId="26" fillId="0" borderId="7" xfId="0" applyNumberFormat="1" applyFont="1" applyFill="1" applyBorder="1" applyAlignment="1">
      <alignment horizontal="center"/>
    </xf>
    <xf numFmtId="0" fontId="23" fillId="3" borderId="18" xfId="0" applyNumberFormat="1" applyFont="1" applyFill="1" applyBorder="1" applyAlignment="1">
      <alignment horizontal="center" vertical="center" wrapText="1"/>
    </xf>
    <xf numFmtId="0" fontId="23" fillId="3" borderId="24" xfId="0" applyNumberFormat="1" applyFont="1" applyFill="1" applyBorder="1" applyAlignment="1">
      <alignment horizontal="center" vertical="center" wrapText="1"/>
    </xf>
    <xf numFmtId="0" fontId="23" fillId="3" borderId="38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3873500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11507108" cy="247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349251</xdr:colOff>
      <xdr:row>1</xdr:row>
      <xdr:rowOff>65996</xdr:rowOff>
    </xdr:from>
    <xdr:to>
      <xdr:col>9</xdr:col>
      <xdr:colOff>3413126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479251" y="256496"/>
          <a:ext cx="7937500" cy="298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70"/>
  <sheetViews>
    <sheetView tabSelected="1" view="pageBreakPreview" topLeftCell="B1" zoomScaleNormal="100" zoomScaleSheetLayoutView="100" workbookViewId="0">
      <selection activeCell="I56" sqref="I56:J56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28" t="s">
        <v>0</v>
      </c>
      <c r="C9" s="129"/>
      <c r="D9" s="129"/>
      <c r="E9" s="129"/>
      <c r="F9" s="129"/>
      <c r="G9" s="129"/>
      <c r="H9" s="129"/>
      <c r="I9" s="129"/>
      <c r="J9" s="130"/>
    </row>
    <row r="10" spans="1:10" ht="85.5" customHeight="1" x14ac:dyDescent="1.35">
      <c r="B10" s="131" t="s">
        <v>142</v>
      </c>
      <c r="C10" s="132"/>
      <c r="D10" s="132"/>
      <c r="E10" s="132"/>
      <c r="F10" s="132"/>
      <c r="G10" s="132"/>
      <c r="H10" s="132"/>
      <c r="I10" s="132"/>
      <c r="J10" s="133"/>
    </row>
    <row r="11" spans="1:10" ht="85.5" customHeight="1" thickBot="1" x14ac:dyDescent="1.4">
      <c r="B11" s="144"/>
      <c r="C11" s="145"/>
      <c r="D11" s="61"/>
      <c r="E11" s="61"/>
      <c r="F11" s="61"/>
      <c r="G11" s="61"/>
      <c r="H11" s="61"/>
      <c r="I11" s="61"/>
      <c r="J11" s="62"/>
    </row>
    <row r="12" spans="1:10" ht="118.5" customHeight="1" thickBot="1" x14ac:dyDescent="0.55000000000000004">
      <c r="B12" s="69" t="s">
        <v>56</v>
      </c>
      <c r="C12" s="70" t="s">
        <v>3</v>
      </c>
      <c r="D12" s="71" t="s">
        <v>2</v>
      </c>
      <c r="E12" s="72" t="s">
        <v>1</v>
      </c>
      <c r="F12" s="134" t="s">
        <v>46</v>
      </c>
      <c r="G12" s="134"/>
      <c r="H12" s="134"/>
      <c r="I12" s="73" t="s">
        <v>4</v>
      </c>
      <c r="J12" s="74" t="s">
        <v>28</v>
      </c>
    </row>
    <row r="13" spans="1:10" s="28" customFormat="1" ht="134.25" customHeight="1" x14ac:dyDescent="0.5">
      <c r="A13" s="29"/>
      <c r="B13" s="47">
        <v>1</v>
      </c>
      <c r="C13" s="35" t="s">
        <v>49</v>
      </c>
      <c r="D13" s="55">
        <v>45100</v>
      </c>
      <c r="E13" s="36" t="s">
        <v>5</v>
      </c>
      <c r="F13" s="135" t="s">
        <v>6</v>
      </c>
      <c r="G13" s="135"/>
      <c r="H13" s="135"/>
      <c r="I13" s="56">
        <v>87723.9</v>
      </c>
      <c r="J13" s="45" t="s">
        <v>29</v>
      </c>
    </row>
    <row r="14" spans="1:10" s="28" customFormat="1" ht="134.25" customHeight="1" x14ac:dyDescent="0.5">
      <c r="A14" s="30"/>
      <c r="B14" s="48">
        <v>2</v>
      </c>
      <c r="C14" s="37" t="s">
        <v>8</v>
      </c>
      <c r="D14" s="39">
        <v>44075</v>
      </c>
      <c r="E14" s="38" t="s">
        <v>7</v>
      </c>
      <c r="F14" s="136" t="s">
        <v>9</v>
      </c>
      <c r="G14" s="136"/>
      <c r="H14" s="136"/>
      <c r="I14" s="57">
        <v>22444.91</v>
      </c>
      <c r="J14" s="65" t="s">
        <v>30</v>
      </c>
    </row>
    <row r="15" spans="1:10" s="28" customFormat="1" ht="134.25" customHeight="1" thickBot="1" x14ac:dyDescent="0.55000000000000004">
      <c r="A15" s="30"/>
      <c r="B15" s="48">
        <v>3</v>
      </c>
      <c r="C15" s="37" t="s">
        <v>10</v>
      </c>
      <c r="D15" s="39">
        <v>44237</v>
      </c>
      <c r="E15" s="38" t="s">
        <v>7</v>
      </c>
      <c r="F15" s="136" t="s">
        <v>11</v>
      </c>
      <c r="G15" s="136"/>
      <c r="H15" s="136"/>
      <c r="I15" s="57">
        <v>22444.91</v>
      </c>
      <c r="J15" s="137" t="s">
        <v>30</v>
      </c>
    </row>
    <row r="16" spans="1:10" s="28" customFormat="1" ht="134.25" customHeight="1" x14ac:dyDescent="0.5">
      <c r="A16" s="30"/>
      <c r="B16" s="47">
        <v>4</v>
      </c>
      <c r="C16" s="37" t="s">
        <v>12</v>
      </c>
      <c r="D16" s="39">
        <v>44237</v>
      </c>
      <c r="E16" s="38" t="s">
        <v>7</v>
      </c>
      <c r="F16" s="136" t="s">
        <v>33</v>
      </c>
      <c r="G16" s="136"/>
      <c r="H16" s="136"/>
      <c r="I16" s="57">
        <v>22444.91</v>
      </c>
      <c r="J16" s="137"/>
    </row>
    <row r="17" spans="1:10" s="28" customFormat="1" ht="134.25" customHeight="1" x14ac:dyDescent="0.85">
      <c r="A17" s="30"/>
      <c r="B17" s="48">
        <v>5</v>
      </c>
      <c r="C17" s="37" t="s">
        <v>14</v>
      </c>
      <c r="D17" s="39">
        <v>44361</v>
      </c>
      <c r="E17" s="64" t="s">
        <v>13</v>
      </c>
      <c r="F17" s="136" t="s">
        <v>15</v>
      </c>
      <c r="G17" s="136"/>
      <c r="H17" s="136"/>
      <c r="I17" s="58">
        <v>78995.100000000006</v>
      </c>
      <c r="J17" s="46" t="s">
        <v>31</v>
      </c>
    </row>
    <row r="18" spans="1:10" s="28" customFormat="1" ht="134.25" customHeight="1" thickBot="1" x14ac:dyDescent="0.9">
      <c r="A18" s="31"/>
      <c r="B18" s="48">
        <v>6</v>
      </c>
      <c r="C18" s="37" t="s">
        <v>17</v>
      </c>
      <c r="D18" s="39">
        <v>44809</v>
      </c>
      <c r="E18" s="64" t="s">
        <v>16</v>
      </c>
      <c r="F18" s="136" t="s">
        <v>18</v>
      </c>
      <c r="G18" s="136"/>
      <c r="H18" s="136"/>
      <c r="I18" s="58">
        <v>31250</v>
      </c>
      <c r="J18" s="46" t="s">
        <v>32</v>
      </c>
    </row>
    <row r="19" spans="1:10" s="28" customFormat="1" ht="134.25" customHeight="1" x14ac:dyDescent="0.5">
      <c r="A19" s="29"/>
      <c r="B19" s="47">
        <v>7</v>
      </c>
      <c r="C19" s="40" t="s">
        <v>20</v>
      </c>
      <c r="D19" s="42">
        <v>44573</v>
      </c>
      <c r="E19" s="41" t="s">
        <v>19</v>
      </c>
      <c r="F19" s="116" t="s">
        <v>34</v>
      </c>
      <c r="G19" s="116"/>
      <c r="H19" s="116"/>
      <c r="I19" s="59">
        <v>14749.67</v>
      </c>
      <c r="J19" s="137" t="s">
        <v>38</v>
      </c>
    </row>
    <row r="20" spans="1:10" s="28" customFormat="1" ht="134.25" customHeight="1" x14ac:dyDescent="0.5">
      <c r="A20" s="30"/>
      <c r="B20" s="48">
        <v>8</v>
      </c>
      <c r="C20" s="40" t="s">
        <v>50</v>
      </c>
      <c r="D20" s="42">
        <v>44946</v>
      </c>
      <c r="E20" s="41" t="s">
        <v>19</v>
      </c>
      <c r="F20" s="116" t="s">
        <v>35</v>
      </c>
      <c r="G20" s="116"/>
      <c r="H20" s="116"/>
      <c r="I20" s="59">
        <v>14749.67</v>
      </c>
      <c r="J20" s="137"/>
    </row>
    <row r="21" spans="1:10" s="28" customFormat="1" ht="134.25" customHeight="1" thickBot="1" x14ac:dyDescent="0.55000000000000004">
      <c r="A21" s="30"/>
      <c r="B21" s="48">
        <v>9</v>
      </c>
      <c r="C21" s="40" t="s">
        <v>51</v>
      </c>
      <c r="D21" s="42">
        <v>44946</v>
      </c>
      <c r="E21" s="41" t="s">
        <v>19</v>
      </c>
      <c r="F21" s="116" t="s">
        <v>36</v>
      </c>
      <c r="G21" s="116"/>
      <c r="H21" s="116"/>
      <c r="I21" s="59">
        <v>14749.67</v>
      </c>
      <c r="J21" s="137"/>
    </row>
    <row r="22" spans="1:10" s="28" customFormat="1" ht="134.25" customHeight="1" x14ac:dyDescent="0.5">
      <c r="A22" s="30"/>
      <c r="B22" s="47">
        <v>10</v>
      </c>
      <c r="C22" s="40" t="s">
        <v>52</v>
      </c>
      <c r="D22" s="42">
        <v>44946</v>
      </c>
      <c r="E22" s="41" t="s">
        <v>19</v>
      </c>
      <c r="F22" s="116" t="s">
        <v>37</v>
      </c>
      <c r="G22" s="116"/>
      <c r="H22" s="116"/>
      <c r="I22" s="59">
        <v>14749.67</v>
      </c>
      <c r="J22" s="137"/>
    </row>
    <row r="23" spans="1:10" s="28" customFormat="1" ht="134.25" customHeight="1" thickBot="1" x14ac:dyDescent="0.55000000000000004">
      <c r="A23" s="30"/>
      <c r="B23" s="98">
        <v>11</v>
      </c>
      <c r="C23" s="102" t="s">
        <v>44</v>
      </c>
      <c r="D23" s="103">
        <v>44909</v>
      </c>
      <c r="E23" s="104" t="s">
        <v>21</v>
      </c>
      <c r="F23" s="112" t="s">
        <v>22</v>
      </c>
      <c r="G23" s="112"/>
      <c r="H23" s="112"/>
      <c r="I23" s="99">
        <v>292000</v>
      </c>
      <c r="J23" s="105" t="s">
        <v>86</v>
      </c>
    </row>
    <row r="24" spans="1:10" s="28" customFormat="1" ht="134.25" customHeight="1" thickBot="1" x14ac:dyDescent="0.45">
      <c r="A24" s="60"/>
      <c r="B24" s="146" t="s">
        <v>89</v>
      </c>
      <c r="C24" s="147"/>
      <c r="D24" s="147"/>
      <c r="E24" s="147"/>
      <c r="F24" s="147"/>
      <c r="G24" s="147"/>
      <c r="H24" s="148"/>
      <c r="I24" s="106">
        <f>SUM(I13:I23)</f>
        <v>616302.40999999992</v>
      </c>
      <c r="J24" s="107"/>
    </row>
    <row r="25" spans="1:10" s="28" customFormat="1" ht="134.25" customHeight="1" x14ac:dyDescent="0.4">
      <c r="A25" s="60"/>
      <c r="B25" s="96">
        <v>1</v>
      </c>
      <c r="C25" s="86" t="s">
        <v>107</v>
      </c>
      <c r="D25" s="87">
        <v>45201</v>
      </c>
      <c r="E25" s="86" t="s">
        <v>92</v>
      </c>
      <c r="F25" s="117" t="s">
        <v>93</v>
      </c>
      <c r="G25" s="117"/>
      <c r="H25" s="117"/>
      <c r="I25" s="88">
        <f>149820.32-3776.73</f>
        <v>146043.59</v>
      </c>
      <c r="J25" s="89" t="s">
        <v>108</v>
      </c>
    </row>
    <row r="26" spans="1:10" s="28" customFormat="1" ht="134.25" customHeight="1" x14ac:dyDescent="0.5">
      <c r="A26" s="60"/>
      <c r="B26" s="97">
        <v>2</v>
      </c>
      <c r="C26" s="90" t="s">
        <v>140</v>
      </c>
      <c r="D26" s="79">
        <v>45203</v>
      </c>
      <c r="E26" s="90" t="s">
        <v>65</v>
      </c>
      <c r="F26" s="116" t="s">
        <v>77</v>
      </c>
      <c r="G26" s="116"/>
      <c r="H26" s="116"/>
      <c r="I26" s="80">
        <v>5158.29</v>
      </c>
      <c r="J26" s="63" t="s">
        <v>76</v>
      </c>
    </row>
    <row r="27" spans="1:10" s="28" customFormat="1" ht="134.25" customHeight="1" x14ac:dyDescent="0.5">
      <c r="A27" s="60"/>
      <c r="B27" s="97">
        <v>3</v>
      </c>
      <c r="C27" s="43" t="s">
        <v>54</v>
      </c>
      <c r="D27" s="44">
        <v>45205</v>
      </c>
      <c r="E27" s="91" t="s">
        <v>73</v>
      </c>
      <c r="F27" s="118" t="s">
        <v>75</v>
      </c>
      <c r="G27" s="118"/>
      <c r="H27" s="118"/>
      <c r="I27" s="80">
        <v>314300</v>
      </c>
      <c r="J27" s="63" t="s">
        <v>74</v>
      </c>
    </row>
    <row r="28" spans="1:10" s="28" customFormat="1" ht="134.25" customHeight="1" x14ac:dyDescent="0.5">
      <c r="A28" s="60"/>
      <c r="B28" s="97">
        <v>4</v>
      </c>
      <c r="C28" s="90" t="s">
        <v>55</v>
      </c>
      <c r="D28" s="79">
        <v>45222</v>
      </c>
      <c r="E28" s="90" t="s">
        <v>68</v>
      </c>
      <c r="F28" s="116" t="s">
        <v>69</v>
      </c>
      <c r="G28" s="116"/>
      <c r="H28" s="116"/>
      <c r="I28" s="80">
        <v>613293.19999999995</v>
      </c>
      <c r="J28" s="63" t="s">
        <v>70</v>
      </c>
    </row>
    <row r="29" spans="1:10" s="28" customFormat="1" ht="134.25" customHeight="1" x14ac:dyDescent="0.5">
      <c r="A29" s="60"/>
      <c r="B29" s="97">
        <v>5</v>
      </c>
      <c r="C29" s="90" t="s">
        <v>88</v>
      </c>
      <c r="D29" s="79">
        <v>45224</v>
      </c>
      <c r="E29" s="90" t="s">
        <v>65</v>
      </c>
      <c r="F29" s="116" t="s">
        <v>79</v>
      </c>
      <c r="G29" s="116"/>
      <c r="H29" s="116"/>
      <c r="I29" s="80">
        <v>5158.29</v>
      </c>
      <c r="J29" s="63" t="s">
        <v>147</v>
      </c>
    </row>
    <row r="30" spans="1:10" s="28" customFormat="1" ht="134.25" customHeight="1" x14ac:dyDescent="0.4">
      <c r="A30" s="60"/>
      <c r="B30" s="97">
        <v>6</v>
      </c>
      <c r="C30" s="90" t="s">
        <v>119</v>
      </c>
      <c r="D30" s="79">
        <v>45223</v>
      </c>
      <c r="E30" s="90" t="s">
        <v>117</v>
      </c>
      <c r="F30" s="118" t="s">
        <v>118</v>
      </c>
      <c r="G30" s="118"/>
      <c r="H30" s="118"/>
      <c r="I30" s="59">
        <v>19156.75</v>
      </c>
      <c r="J30" s="92" t="s">
        <v>115</v>
      </c>
    </row>
    <row r="31" spans="1:10" s="28" customFormat="1" ht="134.25" customHeight="1" x14ac:dyDescent="0.5">
      <c r="A31" s="60"/>
      <c r="B31" s="97">
        <v>7</v>
      </c>
      <c r="C31" s="43" t="s">
        <v>72</v>
      </c>
      <c r="D31" s="44">
        <v>45225</v>
      </c>
      <c r="E31" s="91" t="s">
        <v>66</v>
      </c>
      <c r="F31" s="116" t="s">
        <v>71</v>
      </c>
      <c r="G31" s="116"/>
      <c r="H31" s="116"/>
      <c r="I31" s="59">
        <v>10620</v>
      </c>
      <c r="J31" s="63" t="s">
        <v>78</v>
      </c>
    </row>
    <row r="32" spans="1:10" s="28" customFormat="1" ht="134.25" customHeight="1" x14ac:dyDescent="0.4">
      <c r="A32" s="60"/>
      <c r="B32" s="97">
        <v>8</v>
      </c>
      <c r="C32" s="90" t="s">
        <v>120</v>
      </c>
      <c r="D32" s="79">
        <v>45229</v>
      </c>
      <c r="E32" s="90" t="s">
        <v>117</v>
      </c>
      <c r="F32" s="118" t="s">
        <v>121</v>
      </c>
      <c r="G32" s="118"/>
      <c r="H32" s="118"/>
      <c r="I32" s="59">
        <v>26521.86</v>
      </c>
      <c r="J32" s="92" t="s">
        <v>116</v>
      </c>
    </row>
    <row r="33" spans="1:10" s="28" customFormat="1" ht="134.25" customHeight="1" x14ac:dyDescent="0.4">
      <c r="A33" s="60"/>
      <c r="B33" s="97">
        <v>9</v>
      </c>
      <c r="C33" s="90" t="s">
        <v>141</v>
      </c>
      <c r="D33" s="79">
        <v>45230</v>
      </c>
      <c r="E33" s="90" t="s">
        <v>92</v>
      </c>
      <c r="F33" s="116" t="s">
        <v>93</v>
      </c>
      <c r="G33" s="116"/>
      <c r="H33" s="116"/>
      <c r="I33" s="80">
        <v>3776.73</v>
      </c>
      <c r="J33" s="92" t="s">
        <v>106</v>
      </c>
    </row>
    <row r="34" spans="1:10" s="28" customFormat="1" ht="134.25" customHeight="1" x14ac:dyDescent="0.5">
      <c r="A34" s="60"/>
      <c r="B34" s="97">
        <v>10</v>
      </c>
      <c r="C34" s="43" t="s">
        <v>60</v>
      </c>
      <c r="D34" s="44">
        <v>45237</v>
      </c>
      <c r="E34" s="91" t="s">
        <v>61</v>
      </c>
      <c r="F34" s="116" t="s">
        <v>83</v>
      </c>
      <c r="G34" s="116"/>
      <c r="H34" s="116"/>
      <c r="I34" s="59">
        <v>49998.2</v>
      </c>
      <c r="J34" s="63" t="s">
        <v>146</v>
      </c>
    </row>
    <row r="35" spans="1:10" s="28" customFormat="1" ht="134.25" customHeight="1" x14ac:dyDescent="0.4">
      <c r="A35" s="60"/>
      <c r="B35" s="97">
        <v>11</v>
      </c>
      <c r="C35" s="90" t="s">
        <v>134</v>
      </c>
      <c r="D35" s="79">
        <v>45239</v>
      </c>
      <c r="E35" s="90" t="s">
        <v>135</v>
      </c>
      <c r="F35" s="118" t="s">
        <v>136</v>
      </c>
      <c r="G35" s="118"/>
      <c r="H35" s="118"/>
      <c r="I35" s="59">
        <v>2340</v>
      </c>
      <c r="J35" s="92" t="s">
        <v>145</v>
      </c>
    </row>
    <row r="36" spans="1:10" s="28" customFormat="1" ht="134.25" customHeight="1" x14ac:dyDescent="0.5">
      <c r="A36" s="60"/>
      <c r="B36" s="48">
        <v>12</v>
      </c>
      <c r="C36" s="90" t="s">
        <v>94</v>
      </c>
      <c r="D36" s="79">
        <v>45240</v>
      </c>
      <c r="E36" s="90" t="s">
        <v>97</v>
      </c>
      <c r="F36" s="116" t="s">
        <v>98</v>
      </c>
      <c r="G36" s="116"/>
      <c r="H36" s="116"/>
      <c r="I36" s="80">
        <v>10620</v>
      </c>
      <c r="J36" s="81" t="s">
        <v>112</v>
      </c>
    </row>
    <row r="37" spans="1:10" s="28" customFormat="1" ht="134.25" customHeight="1" x14ac:dyDescent="0.5">
      <c r="A37" s="60"/>
      <c r="B37" s="48">
        <v>14</v>
      </c>
      <c r="C37" s="90" t="s">
        <v>96</v>
      </c>
      <c r="D37" s="79">
        <v>45243</v>
      </c>
      <c r="E37" s="90" t="s">
        <v>85</v>
      </c>
      <c r="F37" s="116" t="s">
        <v>99</v>
      </c>
      <c r="G37" s="116"/>
      <c r="H37" s="116"/>
      <c r="I37" s="80">
        <v>482620</v>
      </c>
      <c r="J37" s="81" t="s">
        <v>110</v>
      </c>
    </row>
    <row r="38" spans="1:10" s="28" customFormat="1" ht="134.25" customHeight="1" x14ac:dyDescent="0.5">
      <c r="A38" s="60"/>
      <c r="B38" s="48">
        <v>15</v>
      </c>
      <c r="C38" s="43" t="s">
        <v>57</v>
      </c>
      <c r="D38" s="44">
        <v>45244</v>
      </c>
      <c r="E38" s="91" t="s">
        <v>58</v>
      </c>
      <c r="F38" s="116" t="s">
        <v>59</v>
      </c>
      <c r="G38" s="116"/>
      <c r="H38" s="116"/>
      <c r="I38" s="59">
        <v>91666.67</v>
      </c>
      <c r="J38" s="63" t="s">
        <v>111</v>
      </c>
    </row>
    <row r="39" spans="1:10" s="28" customFormat="1" ht="134.25" customHeight="1" thickBot="1" x14ac:dyDescent="0.55000000000000004">
      <c r="A39" s="32"/>
      <c r="B39" s="48">
        <v>16</v>
      </c>
      <c r="C39" s="43" t="s">
        <v>62</v>
      </c>
      <c r="D39" s="44">
        <v>45244</v>
      </c>
      <c r="E39" s="91" t="s">
        <v>63</v>
      </c>
      <c r="F39" s="116" t="s">
        <v>64</v>
      </c>
      <c r="G39" s="116"/>
      <c r="H39" s="116"/>
      <c r="I39" s="59">
        <v>590</v>
      </c>
      <c r="J39" s="63" t="s">
        <v>133</v>
      </c>
    </row>
    <row r="40" spans="1:10" s="28" customFormat="1" ht="134.25" customHeight="1" thickBot="1" x14ac:dyDescent="0.55000000000000004">
      <c r="A40" s="60"/>
      <c r="B40" s="82">
        <v>17</v>
      </c>
      <c r="C40" s="93" t="s">
        <v>125</v>
      </c>
      <c r="D40" s="83">
        <v>45245</v>
      </c>
      <c r="E40" s="93" t="s">
        <v>122</v>
      </c>
      <c r="F40" s="141" t="s">
        <v>123</v>
      </c>
      <c r="G40" s="141"/>
      <c r="H40" s="141"/>
      <c r="I40" s="84">
        <v>13336.47</v>
      </c>
      <c r="J40" s="101" t="s">
        <v>124</v>
      </c>
    </row>
    <row r="41" spans="1:10" s="28" customFormat="1" ht="134.25" customHeight="1" x14ac:dyDescent="0.5">
      <c r="A41" s="60"/>
      <c r="B41" s="47">
        <v>18</v>
      </c>
      <c r="C41" s="86" t="s">
        <v>67</v>
      </c>
      <c r="D41" s="87">
        <v>45247</v>
      </c>
      <c r="E41" s="86" t="s">
        <v>68</v>
      </c>
      <c r="F41" s="117" t="s">
        <v>69</v>
      </c>
      <c r="G41" s="117"/>
      <c r="H41" s="117"/>
      <c r="I41" s="88">
        <v>34220</v>
      </c>
      <c r="J41" s="100" t="s">
        <v>70</v>
      </c>
    </row>
    <row r="42" spans="1:10" s="28" customFormat="1" ht="134.25" customHeight="1" x14ac:dyDescent="0.5">
      <c r="A42" s="60"/>
      <c r="B42" s="48">
        <v>19</v>
      </c>
      <c r="C42" s="90" t="s">
        <v>114</v>
      </c>
      <c r="D42" s="79">
        <v>45250</v>
      </c>
      <c r="E42" s="90" t="s">
        <v>82</v>
      </c>
      <c r="F42" s="118" t="s">
        <v>84</v>
      </c>
      <c r="G42" s="118"/>
      <c r="H42" s="118"/>
      <c r="I42" s="59">
        <f>1454544/4*2</f>
        <v>727272</v>
      </c>
      <c r="J42" s="92" t="s">
        <v>113</v>
      </c>
    </row>
    <row r="43" spans="1:10" s="28" customFormat="1" ht="134.25" customHeight="1" x14ac:dyDescent="0.5">
      <c r="A43" s="60"/>
      <c r="B43" s="48">
        <v>20</v>
      </c>
      <c r="C43" s="90" t="s">
        <v>128</v>
      </c>
      <c r="D43" s="79">
        <v>45250</v>
      </c>
      <c r="E43" s="90" t="s">
        <v>126</v>
      </c>
      <c r="F43" s="118" t="s">
        <v>127</v>
      </c>
      <c r="G43" s="118"/>
      <c r="H43" s="118"/>
      <c r="I43" s="59">
        <v>282001.63</v>
      </c>
      <c r="J43" s="92" t="s">
        <v>129</v>
      </c>
    </row>
    <row r="44" spans="1:10" s="28" customFormat="1" ht="134.25" customHeight="1" x14ac:dyDescent="0.5">
      <c r="A44" s="60"/>
      <c r="B44" s="48">
        <v>21</v>
      </c>
      <c r="C44" s="90" t="s">
        <v>143</v>
      </c>
      <c r="D44" s="79">
        <v>45254</v>
      </c>
      <c r="E44" s="90" t="s">
        <v>65</v>
      </c>
      <c r="F44" s="116" t="s">
        <v>79</v>
      </c>
      <c r="G44" s="116"/>
      <c r="H44" s="116"/>
      <c r="I44" s="80">
        <v>368863.77</v>
      </c>
      <c r="J44" s="92" t="s">
        <v>144</v>
      </c>
    </row>
    <row r="45" spans="1:10" s="28" customFormat="1" ht="96.75" customHeight="1" x14ac:dyDescent="0.5">
      <c r="A45" s="60"/>
      <c r="B45" s="48">
        <v>22</v>
      </c>
      <c r="C45" s="90" t="s">
        <v>100</v>
      </c>
      <c r="D45" s="79">
        <v>45257</v>
      </c>
      <c r="E45" s="118" t="s">
        <v>101</v>
      </c>
      <c r="F45" s="116" t="s">
        <v>102</v>
      </c>
      <c r="G45" s="116"/>
      <c r="H45" s="116"/>
      <c r="I45" s="80">
        <v>2237.75</v>
      </c>
      <c r="J45" s="143" t="s">
        <v>105</v>
      </c>
    </row>
    <row r="46" spans="1:10" s="28" customFormat="1" ht="96.75" customHeight="1" x14ac:dyDescent="0.5">
      <c r="A46" s="60"/>
      <c r="B46" s="48">
        <v>23</v>
      </c>
      <c r="C46" s="90" t="s">
        <v>103</v>
      </c>
      <c r="D46" s="79">
        <v>45257</v>
      </c>
      <c r="E46" s="118"/>
      <c r="F46" s="116"/>
      <c r="G46" s="116"/>
      <c r="H46" s="116"/>
      <c r="I46" s="80">
        <v>197601.14</v>
      </c>
      <c r="J46" s="143"/>
    </row>
    <row r="47" spans="1:10" s="28" customFormat="1" ht="96.75" customHeight="1" x14ac:dyDescent="0.5">
      <c r="A47" s="60"/>
      <c r="B47" s="48">
        <v>24</v>
      </c>
      <c r="C47" s="90" t="s">
        <v>104</v>
      </c>
      <c r="D47" s="79">
        <v>45257</v>
      </c>
      <c r="E47" s="118"/>
      <c r="F47" s="116"/>
      <c r="G47" s="116"/>
      <c r="H47" s="116"/>
      <c r="I47" s="80">
        <v>162301.60999999999</v>
      </c>
      <c r="J47" s="143"/>
    </row>
    <row r="48" spans="1:10" s="28" customFormat="1" ht="134.25" customHeight="1" x14ac:dyDescent="0.5">
      <c r="A48" s="78"/>
      <c r="B48" s="48">
        <v>25</v>
      </c>
      <c r="C48" s="90" t="s">
        <v>95</v>
      </c>
      <c r="D48" s="79">
        <v>8</v>
      </c>
      <c r="E48" s="90" t="s">
        <v>85</v>
      </c>
      <c r="F48" s="116" t="s">
        <v>99</v>
      </c>
      <c r="G48" s="116"/>
      <c r="H48" s="116"/>
      <c r="I48" s="80">
        <v>221250</v>
      </c>
      <c r="J48" s="81" t="s">
        <v>109</v>
      </c>
    </row>
    <row r="49" spans="1:12" s="28" customFormat="1" ht="123.75" customHeight="1" x14ac:dyDescent="0.5">
      <c r="A49" s="60"/>
      <c r="B49" s="48">
        <v>26</v>
      </c>
      <c r="C49" s="90" t="s">
        <v>130</v>
      </c>
      <c r="D49" s="79">
        <v>45257</v>
      </c>
      <c r="E49" s="149" t="s">
        <v>81</v>
      </c>
      <c r="F49" s="118" t="s">
        <v>80</v>
      </c>
      <c r="G49" s="118"/>
      <c r="H49" s="118"/>
      <c r="I49" s="80">
        <v>2148069.98</v>
      </c>
      <c r="J49" s="142" t="s">
        <v>132</v>
      </c>
    </row>
    <row r="50" spans="1:12" s="28" customFormat="1" ht="123.75" customHeight="1" x14ac:dyDescent="0.5">
      <c r="A50" s="60"/>
      <c r="B50" s="48">
        <v>27</v>
      </c>
      <c r="C50" s="90" t="s">
        <v>131</v>
      </c>
      <c r="D50" s="79">
        <v>45257</v>
      </c>
      <c r="E50" s="149"/>
      <c r="F50" s="118"/>
      <c r="G50" s="118"/>
      <c r="H50" s="118"/>
      <c r="I50" s="80">
        <v>117437</v>
      </c>
      <c r="J50" s="142"/>
    </row>
    <row r="51" spans="1:12" ht="181.5" customHeight="1" thickBot="1" x14ac:dyDescent="0.55000000000000004">
      <c r="A51" s="10"/>
      <c r="B51" s="82">
        <v>28</v>
      </c>
      <c r="C51" s="93" t="s">
        <v>137</v>
      </c>
      <c r="D51" s="83">
        <v>45258</v>
      </c>
      <c r="E51" s="93" t="s">
        <v>138</v>
      </c>
      <c r="F51" s="141" t="s">
        <v>139</v>
      </c>
      <c r="G51" s="141"/>
      <c r="H51" s="141"/>
      <c r="I51" s="84">
        <v>207822.65</v>
      </c>
      <c r="J51" s="85" t="s">
        <v>87</v>
      </c>
      <c r="K51" s="10"/>
      <c r="L51" s="10"/>
    </row>
    <row r="52" spans="1:12" ht="87.75" customHeight="1" thickBot="1" x14ac:dyDescent="0.85">
      <c r="B52" s="113" t="s">
        <v>90</v>
      </c>
      <c r="C52" s="114"/>
      <c r="D52" s="114"/>
      <c r="E52" s="114"/>
      <c r="F52" s="114"/>
      <c r="G52" s="114"/>
      <c r="H52" s="115"/>
      <c r="I52" s="94">
        <f>SUM(I25:I51)</f>
        <v>6264277.5800000001</v>
      </c>
      <c r="J52" s="95"/>
      <c r="K52" s="10"/>
      <c r="L52" s="10"/>
    </row>
    <row r="53" spans="1:12" ht="80.25" customHeight="1" thickBot="1" x14ac:dyDescent="0.95">
      <c r="B53" s="138" t="s">
        <v>91</v>
      </c>
      <c r="C53" s="139"/>
      <c r="D53" s="139"/>
      <c r="E53" s="139"/>
      <c r="F53" s="139"/>
      <c r="G53" s="139"/>
      <c r="H53" s="140"/>
      <c r="I53" s="67">
        <f>I24+I52</f>
        <v>6880579.9900000002</v>
      </c>
      <c r="J53" s="66"/>
      <c r="K53" s="10"/>
    </row>
    <row r="54" spans="1:12" ht="45" customHeight="1" x14ac:dyDescent="0.4">
      <c r="B54" s="4"/>
      <c r="E54" s="10"/>
      <c r="F54" s="10"/>
      <c r="G54" s="10"/>
      <c r="H54" s="6"/>
      <c r="I54" s="17"/>
      <c r="J54" s="68"/>
      <c r="K54" s="10"/>
    </row>
    <row r="55" spans="1:12" ht="20.25" customHeight="1" x14ac:dyDescent="0.25">
      <c r="B55" s="4"/>
      <c r="E55" s="10"/>
      <c r="F55" s="10"/>
      <c r="G55" s="10"/>
      <c r="H55" s="6"/>
      <c r="I55" s="17"/>
      <c r="J55" s="22"/>
      <c r="K55" s="10"/>
    </row>
    <row r="56" spans="1:12" ht="46.5" x14ac:dyDescent="0.7">
      <c r="B56" s="110" t="s">
        <v>39</v>
      </c>
      <c r="C56" s="108"/>
      <c r="D56" s="108"/>
      <c r="E56" s="108"/>
      <c r="F56" s="108" t="s">
        <v>48</v>
      </c>
      <c r="G56" s="108"/>
      <c r="H56" s="108"/>
      <c r="I56" s="108" t="s">
        <v>40</v>
      </c>
      <c r="J56" s="109"/>
      <c r="K56" s="10"/>
    </row>
    <row r="57" spans="1:12" ht="46.5" x14ac:dyDescent="0.7">
      <c r="B57" s="77"/>
      <c r="E57" s="10"/>
      <c r="F57" s="75"/>
      <c r="G57" s="75"/>
      <c r="H57" s="6"/>
      <c r="I57" s="75"/>
      <c r="J57" s="76"/>
      <c r="K57" s="10"/>
    </row>
    <row r="58" spans="1:12" ht="46.5" x14ac:dyDescent="0.7">
      <c r="B58" s="77"/>
      <c r="E58" s="10"/>
      <c r="F58" s="75"/>
      <c r="G58" s="75"/>
      <c r="H58" s="6"/>
      <c r="I58" s="75"/>
      <c r="J58" s="76"/>
      <c r="K58" s="10"/>
    </row>
    <row r="59" spans="1:12" ht="46.5" x14ac:dyDescent="0.7">
      <c r="B59" s="77"/>
      <c r="E59" s="10"/>
      <c r="F59" s="75"/>
      <c r="G59" s="75"/>
      <c r="H59" s="6"/>
      <c r="I59" s="75"/>
      <c r="J59" s="76"/>
      <c r="K59" s="10"/>
    </row>
    <row r="60" spans="1:12" ht="46.5" x14ac:dyDescent="0.7">
      <c r="B60" s="110" t="s">
        <v>41</v>
      </c>
      <c r="C60" s="108"/>
      <c r="D60" s="108"/>
      <c r="E60" s="108"/>
      <c r="F60" s="111"/>
      <c r="G60" s="111"/>
      <c r="H60" s="111"/>
      <c r="I60" s="108" t="s">
        <v>42</v>
      </c>
      <c r="J60" s="109"/>
      <c r="K60" s="10"/>
    </row>
    <row r="61" spans="1:12" ht="61.5" x14ac:dyDescent="0.9">
      <c r="B61" s="122" t="s">
        <v>23</v>
      </c>
      <c r="C61" s="123"/>
      <c r="D61" s="123"/>
      <c r="E61" s="123"/>
      <c r="F61" s="127" t="s">
        <v>53</v>
      </c>
      <c r="G61" s="127"/>
      <c r="H61" s="127"/>
      <c r="I61" s="125" t="s">
        <v>45</v>
      </c>
      <c r="J61" s="126"/>
      <c r="K61" s="10"/>
    </row>
    <row r="62" spans="1:12" ht="61.5" x14ac:dyDescent="0.9">
      <c r="B62" s="119" t="s">
        <v>25</v>
      </c>
      <c r="C62" s="120"/>
      <c r="D62" s="120"/>
      <c r="E62" s="120"/>
      <c r="F62" s="120" t="s">
        <v>47</v>
      </c>
      <c r="G62" s="120"/>
      <c r="H62" s="120"/>
      <c r="I62" s="120" t="s">
        <v>43</v>
      </c>
      <c r="J62" s="121"/>
      <c r="K62" s="10"/>
    </row>
    <row r="63" spans="1:12" ht="55.5" customHeight="1" x14ac:dyDescent="0.9">
      <c r="B63" s="50"/>
      <c r="C63" s="51"/>
      <c r="D63" s="51"/>
      <c r="E63" s="52"/>
      <c r="F63" s="52"/>
      <c r="G63" s="52"/>
      <c r="H63" s="49"/>
      <c r="I63" s="53"/>
      <c r="J63" s="54"/>
      <c r="K63" s="10"/>
    </row>
    <row r="64" spans="1:12" ht="46.5" hidden="1" x14ac:dyDescent="0.7">
      <c r="B64" s="27"/>
      <c r="E64" s="10"/>
      <c r="F64" s="26"/>
      <c r="G64" s="26"/>
      <c r="H64" s="6"/>
      <c r="I64" s="17"/>
      <c r="J64" s="22"/>
      <c r="K64" s="10"/>
    </row>
    <row r="65" spans="2:11" ht="46.5" x14ac:dyDescent="0.7">
      <c r="B65" s="27"/>
      <c r="C65" s="26"/>
      <c r="D65" s="26"/>
      <c r="E65" s="26"/>
      <c r="F65" s="26"/>
      <c r="G65" s="26"/>
      <c r="H65" s="6"/>
      <c r="I65" s="17"/>
      <c r="J65" s="22"/>
      <c r="K65" s="10"/>
    </row>
    <row r="66" spans="2:11" ht="46.5" x14ac:dyDescent="0.7">
      <c r="B66" s="110" t="s">
        <v>26</v>
      </c>
      <c r="C66" s="108"/>
      <c r="D66" s="108"/>
      <c r="E66" s="108"/>
      <c r="F66" s="108"/>
      <c r="G66" s="108"/>
      <c r="H66" s="108"/>
      <c r="I66" s="108"/>
      <c r="J66" s="109"/>
      <c r="K66" s="10"/>
    </row>
    <row r="67" spans="2:11" ht="61.5" x14ac:dyDescent="0.9">
      <c r="B67" s="122" t="s">
        <v>24</v>
      </c>
      <c r="C67" s="123"/>
      <c r="D67" s="123"/>
      <c r="E67" s="123"/>
      <c r="F67" s="123"/>
      <c r="G67" s="123"/>
      <c r="H67" s="123"/>
      <c r="I67" s="123"/>
      <c r="J67" s="124"/>
      <c r="K67" s="10"/>
    </row>
    <row r="68" spans="2:11" ht="61.5" x14ac:dyDescent="0.9">
      <c r="B68" s="119" t="s">
        <v>27</v>
      </c>
      <c r="C68" s="120"/>
      <c r="D68" s="120"/>
      <c r="E68" s="120"/>
      <c r="F68" s="120"/>
      <c r="G68" s="120"/>
      <c r="H68" s="120"/>
      <c r="I68" s="120"/>
      <c r="J68" s="121"/>
    </row>
    <row r="69" spans="2:11" x14ac:dyDescent="0.25">
      <c r="B69" s="4"/>
      <c r="E69" s="10"/>
      <c r="F69" s="10"/>
      <c r="G69" s="10"/>
      <c r="H69" s="6"/>
      <c r="I69" s="17"/>
      <c r="J69" s="22"/>
    </row>
    <row r="70" spans="2:11" ht="15.75" thickBot="1" x14ac:dyDescent="0.3">
      <c r="B70" s="11"/>
      <c r="C70" s="12"/>
      <c r="D70" s="12"/>
      <c r="E70" s="13"/>
      <c r="F70" s="13"/>
      <c r="G70" s="13"/>
      <c r="H70" s="14"/>
      <c r="I70" s="23"/>
      <c r="J70" s="24"/>
    </row>
  </sheetData>
  <mergeCells count="63">
    <mergeCell ref="J49:J50"/>
    <mergeCell ref="F33:H33"/>
    <mergeCell ref="J45:J47"/>
    <mergeCell ref="B11:C11"/>
    <mergeCell ref="B24:H24"/>
    <mergeCell ref="F31:H31"/>
    <mergeCell ref="F26:H26"/>
    <mergeCell ref="F30:H30"/>
    <mergeCell ref="F32:H32"/>
    <mergeCell ref="E45:E47"/>
    <mergeCell ref="F45:H47"/>
    <mergeCell ref="E49:E50"/>
    <mergeCell ref="F44:H44"/>
    <mergeCell ref="B53:H53"/>
    <mergeCell ref="F41:H41"/>
    <mergeCell ref="F27:H27"/>
    <mergeCell ref="F29:H29"/>
    <mergeCell ref="F42:H42"/>
    <mergeCell ref="F51:H51"/>
    <mergeCell ref="F40:H40"/>
    <mergeCell ref="F43:H43"/>
    <mergeCell ref="F49:H50"/>
    <mergeCell ref="F28:H28"/>
    <mergeCell ref="B9:J9"/>
    <mergeCell ref="B10:J10"/>
    <mergeCell ref="F22:H22"/>
    <mergeCell ref="F12:H12"/>
    <mergeCell ref="F13:H13"/>
    <mergeCell ref="F14:H14"/>
    <mergeCell ref="F19:H19"/>
    <mergeCell ref="F20:H20"/>
    <mergeCell ref="J19:J22"/>
    <mergeCell ref="F21:H21"/>
    <mergeCell ref="J15:J16"/>
    <mergeCell ref="F15:H15"/>
    <mergeCell ref="F16:H16"/>
    <mergeCell ref="F17:H17"/>
    <mergeCell ref="F18:H18"/>
    <mergeCell ref="B68:J68"/>
    <mergeCell ref="I62:J62"/>
    <mergeCell ref="B62:E62"/>
    <mergeCell ref="B61:E61"/>
    <mergeCell ref="B66:J66"/>
    <mergeCell ref="B67:J67"/>
    <mergeCell ref="I61:J61"/>
    <mergeCell ref="F62:H62"/>
    <mergeCell ref="F61:H61"/>
    <mergeCell ref="I60:J60"/>
    <mergeCell ref="B60:E60"/>
    <mergeCell ref="B56:E56"/>
    <mergeCell ref="F60:H60"/>
    <mergeCell ref="F23:H23"/>
    <mergeCell ref="I56:J56"/>
    <mergeCell ref="F56:H56"/>
    <mergeCell ref="B52:H52"/>
    <mergeCell ref="F38:H38"/>
    <mergeCell ref="F34:H34"/>
    <mergeCell ref="F39:H39"/>
    <mergeCell ref="F25:H25"/>
    <mergeCell ref="F36:H36"/>
    <mergeCell ref="F48:H48"/>
    <mergeCell ref="F37:H37"/>
    <mergeCell ref="F35:H35"/>
  </mergeCells>
  <printOptions horizontalCentered="1"/>
  <pageMargins left="0" right="0" top="0.27559055118110237" bottom="0" header="0.23622047244094491" footer="0.17"/>
  <pageSetup scale="24" fitToHeight="0" orientation="landscape" r:id="rId1"/>
  <rowBreaks count="2" manualBreakCount="2">
    <brk id="24" min="1" max="10" man="1"/>
    <brk id="40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J42"/>
  <sheetViews>
    <sheetView topLeftCell="A23" workbookViewId="0">
      <selection activeCell="K42" sqref="K42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  <col min="9" max="9" width="13" bestFit="1" customWidth="1"/>
    <col min="10" max="10" width="15.42578125" customWidth="1"/>
  </cols>
  <sheetData>
    <row r="10" spans="4:10" x14ac:dyDescent="0.25">
      <c r="G10">
        <v>38.549999999999997</v>
      </c>
      <c r="I10" s="25">
        <v>87723.9</v>
      </c>
      <c r="J10" s="25">
        <v>87723.9</v>
      </c>
    </row>
    <row r="11" spans="4:10" x14ac:dyDescent="0.25">
      <c r="G11">
        <v>29.42</v>
      </c>
      <c r="I11" s="25">
        <v>22444.91</v>
      </c>
      <c r="J11" s="25">
        <v>22444.91</v>
      </c>
    </row>
    <row r="12" spans="4:10" x14ac:dyDescent="0.25">
      <c r="G12">
        <v>24</v>
      </c>
      <c r="I12" s="25">
        <v>211468.66</v>
      </c>
      <c r="J12" s="25">
        <v>211468.66</v>
      </c>
    </row>
    <row r="13" spans="4:10" x14ac:dyDescent="0.25">
      <c r="G13">
        <v>28.68</v>
      </c>
      <c r="I13" s="25">
        <v>22444.91</v>
      </c>
      <c r="J13" s="25">
        <v>22444.91</v>
      </c>
    </row>
    <row r="14" spans="4:10" x14ac:dyDescent="0.25">
      <c r="G14">
        <f>SUM(G10:G13)</f>
        <v>120.65</v>
      </c>
      <c r="I14" s="25">
        <v>22444.91</v>
      </c>
      <c r="J14" s="25">
        <v>22444.91</v>
      </c>
    </row>
    <row r="15" spans="4:10" x14ac:dyDescent="0.25">
      <c r="I15" s="25"/>
      <c r="J15" s="25"/>
    </row>
    <row r="16" spans="4:10" x14ac:dyDescent="0.25">
      <c r="D16" s="25">
        <f>241903.83/2</f>
        <v>120951.91499999999</v>
      </c>
      <c r="I16" s="25">
        <v>78995.100000000006</v>
      </c>
      <c r="J16" s="25">
        <v>78995.100000000006</v>
      </c>
    </row>
    <row r="17" spans="3:10" x14ac:dyDescent="0.25">
      <c r="I17" s="25">
        <v>31250</v>
      </c>
      <c r="J17" s="25">
        <v>31250</v>
      </c>
    </row>
    <row r="18" spans="3:10" x14ac:dyDescent="0.25">
      <c r="I18" s="25">
        <v>14749.67</v>
      </c>
      <c r="J18" s="25">
        <v>14749.67</v>
      </c>
    </row>
    <row r="19" spans="3:10" x14ac:dyDescent="0.25">
      <c r="I19" s="25">
        <v>14749.67</v>
      </c>
      <c r="J19" s="25">
        <v>14749.67</v>
      </c>
    </row>
    <row r="20" spans="3:10" ht="18.75" x14ac:dyDescent="0.3">
      <c r="C20" s="33">
        <f>344525.73</f>
        <v>344525.73</v>
      </c>
      <c r="D20" s="25">
        <f>172262.87*2</f>
        <v>344525.74</v>
      </c>
      <c r="I20" s="25">
        <v>14749.67</v>
      </c>
      <c r="J20" s="25">
        <v>14749.67</v>
      </c>
    </row>
    <row r="21" spans="3:10" x14ac:dyDescent="0.25">
      <c r="C21" s="34">
        <f>C20/2</f>
        <v>172262.86499999999</v>
      </c>
      <c r="I21" s="25">
        <v>14749.67</v>
      </c>
      <c r="J21" s="25">
        <v>14749.67</v>
      </c>
    </row>
    <row r="22" spans="3:10" x14ac:dyDescent="0.25">
      <c r="I22" s="25">
        <v>292000</v>
      </c>
      <c r="J22" s="25">
        <v>292000</v>
      </c>
    </row>
    <row r="23" spans="3:10" x14ac:dyDescent="0.25">
      <c r="I23" s="25">
        <v>984526.08</v>
      </c>
      <c r="J23" s="25">
        <v>984526.08</v>
      </c>
    </row>
    <row r="24" spans="3:10" x14ac:dyDescent="0.25">
      <c r="I24" s="25">
        <v>12525.04</v>
      </c>
      <c r="J24" s="25">
        <v>12525.04</v>
      </c>
    </row>
    <row r="25" spans="3:10" x14ac:dyDescent="0.25">
      <c r="I25" s="25">
        <v>21200.5</v>
      </c>
      <c r="J25" s="25">
        <v>21200.5</v>
      </c>
    </row>
    <row r="26" spans="3:10" x14ac:dyDescent="0.25">
      <c r="I26" s="25">
        <v>29444.23</v>
      </c>
      <c r="J26" s="25">
        <v>29444.23</v>
      </c>
    </row>
    <row r="27" spans="3:10" x14ac:dyDescent="0.25">
      <c r="I27" s="25">
        <v>172752</v>
      </c>
      <c r="J27" s="25">
        <v>172752</v>
      </c>
    </row>
    <row r="28" spans="3:10" x14ac:dyDescent="0.25">
      <c r="I28" s="25">
        <v>33689</v>
      </c>
      <c r="J28" s="25">
        <v>33689</v>
      </c>
    </row>
    <row r="29" spans="3:10" x14ac:dyDescent="0.25">
      <c r="I29" s="25">
        <v>9823.5</v>
      </c>
      <c r="J29" s="25">
        <v>9823.5</v>
      </c>
    </row>
    <row r="30" spans="3:10" x14ac:dyDescent="0.25">
      <c r="I30" s="25">
        <v>164610</v>
      </c>
      <c r="J30" s="25">
        <v>164610</v>
      </c>
    </row>
    <row r="31" spans="3:10" x14ac:dyDescent="0.25">
      <c r="I31" s="25">
        <v>317232.17</v>
      </c>
      <c r="J31" s="25">
        <v>317232.17</v>
      </c>
    </row>
    <row r="32" spans="3:10" x14ac:dyDescent="0.25">
      <c r="I32" s="25">
        <v>36451.64</v>
      </c>
      <c r="J32" s="25">
        <v>36451.64</v>
      </c>
    </row>
    <row r="33" spans="9:10" x14ac:dyDescent="0.25">
      <c r="I33" s="25">
        <v>36389.08</v>
      </c>
      <c r="J33" s="25">
        <v>36389.08</v>
      </c>
    </row>
    <row r="34" spans="9:10" x14ac:dyDescent="0.25">
      <c r="I34" s="25">
        <v>194003.8</v>
      </c>
      <c r="J34" s="25">
        <v>194003.8</v>
      </c>
    </row>
    <row r="35" spans="9:10" x14ac:dyDescent="0.25">
      <c r="I35" s="25">
        <v>330000</v>
      </c>
      <c r="J35" s="25">
        <v>330000</v>
      </c>
    </row>
    <row r="36" spans="9:10" x14ac:dyDescent="0.25">
      <c r="I36" s="25">
        <v>28290</v>
      </c>
      <c r="J36" s="25">
        <v>28290</v>
      </c>
    </row>
    <row r="37" spans="9:10" x14ac:dyDescent="0.25">
      <c r="I37" s="25">
        <v>5280</v>
      </c>
      <c r="J37" s="25">
        <v>5280</v>
      </c>
    </row>
    <row r="38" spans="9:10" x14ac:dyDescent="0.25">
      <c r="I38" s="25">
        <v>3960</v>
      </c>
      <c r="J38" s="25">
        <v>3960</v>
      </c>
    </row>
    <row r="39" spans="9:10" x14ac:dyDescent="0.25">
      <c r="I39" s="25">
        <v>59778.8</v>
      </c>
      <c r="J39" s="25">
        <v>59778.8</v>
      </c>
    </row>
    <row r="40" spans="9:10" x14ac:dyDescent="0.25">
      <c r="I40" s="25">
        <v>279923.71000000002</v>
      </c>
      <c r="J40" s="25">
        <v>279923.17</v>
      </c>
    </row>
    <row r="41" spans="9:10" x14ac:dyDescent="0.25">
      <c r="I41" s="25"/>
    </row>
    <row r="42" spans="9:10" x14ac:dyDescent="0.25">
      <c r="I42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2023-12-04T12:32:34Z</cp:lastPrinted>
  <dcterms:created xsi:type="dcterms:W3CDTF">2023-02-24T14:07:21Z</dcterms:created>
  <dcterms:modified xsi:type="dcterms:W3CDTF">2023-12-07T12:24:03Z</dcterms:modified>
</cp:coreProperties>
</file>