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A0F166B9-1B48-4177-8E53-4B715C04C1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IEMBRE 2023" sheetId="3" r:id="rId1"/>
  </sheets>
  <definedNames>
    <definedName name="_xlnm.Print_Area" localSheetId="0">'DICIEMBRE 2023'!$A$3:$P$105</definedName>
    <definedName name="_xlnm.Print_Titles" localSheetId="0">'DICIEMBRE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3" l="1"/>
  <c r="C49" i="3"/>
  <c r="C41" i="3"/>
  <c r="C31" i="3"/>
  <c r="C21" i="3"/>
  <c r="C15" i="3"/>
  <c r="B15" i="3"/>
  <c r="C14" i="3" l="1"/>
  <c r="B79" i="3" l="1"/>
  <c r="D79" i="3"/>
  <c r="B14" i="3"/>
  <c r="C75" i="3"/>
  <c r="C72" i="3"/>
  <c r="C67" i="3"/>
  <c r="C79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C92" i="3" s="1"/>
  <c r="P85" i="3"/>
  <c r="P82" i="3"/>
  <c r="P75" i="3"/>
  <c r="P72" i="3"/>
  <c r="P67" i="3"/>
  <c r="P57" i="3"/>
  <c r="P49" i="3"/>
  <c r="P41" i="3"/>
  <c r="P31" i="3"/>
  <c r="P21" i="3"/>
  <c r="P15" i="3"/>
  <c r="P14" i="3" l="1"/>
  <c r="M92" i="3"/>
  <c r="F92" i="3"/>
  <c r="J92" i="3"/>
  <c r="K92" i="3"/>
  <c r="H92" i="3"/>
  <c r="I92" i="3"/>
  <c r="N92" i="3"/>
  <c r="O92" i="3"/>
  <c r="G92" i="3"/>
  <c r="B92" i="3"/>
  <c r="P90" i="3"/>
  <c r="P79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<sst xmlns="http://schemas.openxmlformats.org/spreadsheetml/2006/main" count="105" uniqueCount="104">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</sst>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2</xdr:row>
      <xdr:rowOff>38099</xdr:rowOff>
    </xdr:from>
    <xdr:to>
      <xdr:col>6</xdr:col>
      <xdr:colOff>723900</xdr:colOff>
      <xdr:row>7</xdr:row>
      <xdr:rowOff>66673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477250" y="123824"/>
          <a:ext cx="1209675" cy="10858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4</xdr:col>
      <xdr:colOff>228600</xdr:colOff>
      <xdr:row>96</xdr:row>
      <xdr:rowOff>19049</xdr:rowOff>
    </xdr:from>
    <xdr:to>
      <xdr:col>10</xdr:col>
      <xdr:colOff>304800</xdr:colOff>
      <xdr:row>110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1DEFF6-B33E-46EA-8A0D-BEB4FE5D26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22412324"/>
          <a:ext cx="5495925" cy="2657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D1" zoomScaleNormal="100" workbookViewId="0">
      <selection activeCell="M104" sqref="M104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121358828.62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6355664.9199999999</v>
      </c>
      <c r="L14" s="14">
        <f t="shared" si="1"/>
        <v>5782756.7999999998</v>
      </c>
      <c r="M14" s="14">
        <f t="shared" si="1"/>
        <v>8885202.6699999999</v>
      </c>
      <c r="N14" s="14">
        <f t="shared" si="1"/>
        <v>9023772.1899999995</v>
      </c>
      <c r="O14" s="14">
        <f t="shared" si="1"/>
        <v>14605555.920000002</v>
      </c>
      <c r="P14" s="14">
        <f>+P15+P21+P31+P41+P49+P57+P67+P72+P75</f>
        <v>83494387.88000001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78432808.5</v>
      </c>
      <c r="D15" s="7">
        <f t="shared" ref="D15:E15" si="2">SUM(D16:D20)</f>
        <v>4248995.95</v>
      </c>
      <c r="E15" s="7">
        <f t="shared" si="2"/>
        <v>4459733.55</v>
      </c>
      <c r="F15" s="7">
        <f t="shared" ref="F15:O15" si="3">SUM(F16:F20)</f>
        <v>4309553.3499999996</v>
      </c>
      <c r="G15" s="7">
        <f t="shared" si="3"/>
        <v>7660584.4699999997</v>
      </c>
      <c r="H15" s="7">
        <f t="shared" si="3"/>
        <v>4560210.88</v>
      </c>
      <c r="I15" s="7">
        <f t="shared" si="3"/>
        <v>4673578.17</v>
      </c>
      <c r="J15" s="7">
        <f t="shared" si="3"/>
        <v>4894286.4399999995</v>
      </c>
      <c r="K15" s="7">
        <f t="shared" si="3"/>
        <v>4735576.1099999994</v>
      </c>
      <c r="L15" s="7">
        <f t="shared" si="3"/>
        <v>5304982.18</v>
      </c>
      <c r="M15" s="7">
        <f t="shared" si="3"/>
        <v>8111921.7299999995</v>
      </c>
      <c r="N15" s="7">
        <f t="shared" si="3"/>
        <v>8478123.7699999996</v>
      </c>
      <c r="O15" s="7">
        <f t="shared" si="3"/>
        <v>13774137.550000001</v>
      </c>
      <c r="P15" s="7">
        <f t="shared" ref="P15" si="4">SUM(P16:P20)</f>
        <v>75211684.150000006</v>
      </c>
    </row>
    <row r="16" spans="1:16" ht="15" customHeight="1" x14ac:dyDescent="0.25">
      <c r="A16" s="4" t="s">
        <v>3</v>
      </c>
      <c r="B16" s="11">
        <v>43705000</v>
      </c>
      <c r="C16" s="11">
        <v>49924333.329999998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3748174.05</v>
      </c>
      <c r="L16" s="11">
        <v>3830000</v>
      </c>
      <c r="M16" s="11">
        <v>3249096.67</v>
      </c>
      <c r="N16" s="11">
        <v>7504972.2199999997</v>
      </c>
      <c r="O16" s="11">
        <v>3600486</v>
      </c>
      <c r="P16" s="11">
        <f>SUM(D16:O16)</f>
        <v>46821007.659999996</v>
      </c>
    </row>
    <row r="17" spans="1:37" ht="15" customHeight="1" x14ac:dyDescent="0.25">
      <c r="A17" s="4" t="s">
        <v>4</v>
      </c>
      <c r="B17" s="11">
        <v>24758750</v>
      </c>
      <c r="C17" s="11">
        <v>21113666.66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423000</v>
      </c>
      <c r="L17" s="11">
        <v>423000</v>
      </c>
      <c r="M17" s="11">
        <v>4304504.17</v>
      </c>
      <c r="N17" s="11">
        <v>423000</v>
      </c>
      <c r="O17" s="11">
        <v>9623500</v>
      </c>
      <c r="P17" s="11">
        <f>SUM(D17:O17)</f>
        <v>21417287.5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600000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484742.12</v>
      </c>
      <c r="M19" s="8">
        <v>0</v>
      </c>
      <c r="N19" s="8">
        <v>0</v>
      </c>
      <c r="O19" s="8">
        <v>0</v>
      </c>
      <c r="P19" s="11">
        <f>SUM(D19:O19)</f>
        <v>484742.12</v>
      </c>
    </row>
    <row r="20" spans="1:37" ht="15" customHeight="1" x14ac:dyDescent="0.25">
      <c r="A20" s="4" t="s">
        <v>6</v>
      </c>
      <c r="B20" s="11">
        <v>5631200</v>
      </c>
      <c r="C20" s="11">
        <v>6794808.5099999998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8">
        <v>585800.43999999994</v>
      </c>
      <c r="K20" s="8">
        <v>564402.06000000006</v>
      </c>
      <c r="L20" s="11">
        <v>567240.06000000006</v>
      </c>
      <c r="M20" s="11">
        <v>558320.89</v>
      </c>
      <c r="N20" s="11">
        <v>550151.55000000005</v>
      </c>
      <c r="O20" s="11">
        <v>550151.55000000005</v>
      </c>
      <c r="P20" s="11">
        <f>SUM(D20:O20)</f>
        <v>6488646.8700000001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25524020.119999997</v>
      </c>
      <c r="D21" s="7">
        <f t="shared" ref="D21:E21" si="5">SUM(D22:D30)</f>
        <v>16837.8</v>
      </c>
      <c r="E21" s="7">
        <f t="shared" si="5"/>
        <v>337556.00999999995</v>
      </c>
      <c r="F21" s="7">
        <f t="shared" ref="F21:O21" si="6">SUM(F22:F30)</f>
        <v>18598.420000000002</v>
      </c>
      <c r="G21" s="7">
        <f t="shared" si="6"/>
        <v>109844.22</v>
      </c>
      <c r="H21" s="7">
        <f t="shared" si="6"/>
        <v>292494.93</v>
      </c>
      <c r="I21" s="7">
        <f t="shared" si="6"/>
        <v>88327.47</v>
      </c>
      <c r="J21" s="7">
        <f t="shared" si="6"/>
        <v>83145.679999999993</v>
      </c>
      <c r="K21" s="7">
        <f t="shared" si="6"/>
        <v>873173.37</v>
      </c>
      <c r="L21" s="7">
        <f t="shared" si="6"/>
        <v>20684.54</v>
      </c>
      <c r="M21" s="7">
        <f t="shared" si="6"/>
        <v>307032.54000000004</v>
      </c>
      <c r="N21" s="7">
        <f t="shared" si="6"/>
        <v>296444.42</v>
      </c>
      <c r="O21" s="7">
        <f t="shared" si="6"/>
        <v>450806.97</v>
      </c>
      <c r="P21" s="12">
        <f t="shared" ref="P21" si="7">SUM(P22:P30)</f>
        <v>2894946.37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9688.42</v>
      </c>
      <c r="L22" s="11">
        <v>0</v>
      </c>
      <c r="M22" s="11">
        <v>21614.799999999999</v>
      </c>
      <c r="N22" s="11">
        <v>0</v>
      </c>
      <c r="O22" s="11">
        <v>20791.22</v>
      </c>
      <c r="P22" s="11">
        <f t="shared" ref="P22:P30" si="8">SUM(D22:O22)</f>
        <v>109432.13</v>
      </c>
    </row>
    <row r="23" spans="1:37" x14ac:dyDescent="0.25">
      <c r="A23" s="4" t="s">
        <v>9</v>
      </c>
      <c r="B23" s="11">
        <v>1000000</v>
      </c>
      <c r="C23" s="11">
        <v>100000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8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40113.360000000001</v>
      </c>
      <c r="N24" s="8">
        <v>220009.5</v>
      </c>
      <c r="O24" s="8">
        <v>0</v>
      </c>
      <c r="P24" s="11">
        <f t="shared" si="8"/>
        <v>645226.49</v>
      </c>
    </row>
    <row r="25" spans="1:37" ht="18" customHeight="1" x14ac:dyDescent="0.25">
      <c r="A25" s="4" t="s">
        <v>11</v>
      </c>
      <c r="B25" s="11">
        <v>1000000</v>
      </c>
      <c r="C25" s="11">
        <v>400000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221978.53</v>
      </c>
      <c r="P25" s="11">
        <f t="shared" si="8"/>
        <v>272816.39</v>
      </c>
    </row>
    <row r="26" spans="1:37" x14ac:dyDescent="0.25">
      <c r="A26" s="4" t="s">
        <v>12</v>
      </c>
      <c r="B26" s="11">
        <v>7100000</v>
      </c>
      <c r="C26" s="11">
        <v>3500000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168000</v>
      </c>
      <c r="N26" s="8">
        <v>56000</v>
      </c>
      <c r="O26" s="8">
        <v>56000</v>
      </c>
      <c r="P26" s="11">
        <f t="shared" si="8"/>
        <v>665670.72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600000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20788.259999999998</v>
      </c>
      <c r="L27" s="11">
        <v>20684.54</v>
      </c>
      <c r="M27" s="11">
        <v>19823.88</v>
      </c>
      <c r="N27" s="11">
        <v>20434.919999999998</v>
      </c>
      <c r="O27" s="11">
        <v>21783.88</v>
      </c>
      <c r="P27" s="11">
        <f t="shared" si="8"/>
        <v>154532.31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1300000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8"/>
        <v>16837.8</v>
      </c>
    </row>
    <row r="29" spans="1:37" ht="30" x14ac:dyDescent="0.25">
      <c r="A29" s="4" t="s">
        <v>15</v>
      </c>
      <c r="B29" s="11">
        <v>42965628</v>
      </c>
      <c r="C29" s="11">
        <v>14924020.119999999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842696.69</v>
      </c>
      <c r="L29" s="6">
        <v>0</v>
      </c>
      <c r="M29" s="6">
        <v>57480.5</v>
      </c>
      <c r="N29" s="6">
        <v>0</v>
      </c>
      <c r="O29" s="6">
        <v>130253.34</v>
      </c>
      <c r="P29" s="11">
        <f t="shared" si="8"/>
        <v>1030430.5299999999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8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8702000</v>
      </c>
      <c r="D31" s="7">
        <f t="shared" ref="D31:E31" si="9">SUM(D32:D40)</f>
        <v>157000</v>
      </c>
      <c r="E31" s="7">
        <f t="shared" si="9"/>
        <v>158000</v>
      </c>
      <c r="F31" s="7">
        <f t="shared" ref="F31:O31" si="10">SUM(F32:F40)</f>
        <v>405467.4</v>
      </c>
      <c r="G31" s="7">
        <f t="shared" si="10"/>
        <v>211656</v>
      </c>
      <c r="H31" s="7">
        <f t="shared" si="10"/>
        <v>232646</v>
      </c>
      <c r="I31" s="7">
        <f t="shared" si="10"/>
        <v>229848</v>
      </c>
      <c r="J31" s="7">
        <f t="shared" si="10"/>
        <v>589980.57999999996</v>
      </c>
      <c r="K31" s="7">
        <f t="shared" si="10"/>
        <v>746915.44</v>
      </c>
      <c r="L31" s="7">
        <f t="shared" si="10"/>
        <v>457090.08</v>
      </c>
      <c r="M31" s="7">
        <f t="shared" si="10"/>
        <v>466248.4</v>
      </c>
      <c r="N31" s="7">
        <f t="shared" si="10"/>
        <v>249204</v>
      </c>
      <c r="O31" s="7">
        <f t="shared" si="10"/>
        <v>380611.4</v>
      </c>
      <c r="P31" s="7">
        <f t="shared" ref="P31" si="11">SUM(P32:P40)</f>
        <v>4284667.3</v>
      </c>
    </row>
    <row r="32" spans="1:37" x14ac:dyDescent="0.25">
      <c r="A32" s="4" t="s">
        <v>17</v>
      </c>
      <c r="B32" s="11">
        <v>600000</v>
      </c>
      <c r="C32" s="11">
        <v>2200000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226192.98</v>
      </c>
      <c r="L32" s="15">
        <v>33962.199999999997</v>
      </c>
      <c r="M32" s="15">
        <v>20625</v>
      </c>
      <c r="N32" s="15">
        <v>29704</v>
      </c>
      <c r="O32" s="15">
        <v>59382.54</v>
      </c>
      <c r="P32" s="11">
        <f t="shared" ref="P32:P40" si="12">SUM(D32:O32)</f>
        <v>902754.7</v>
      </c>
    </row>
    <row r="33" spans="1:16" x14ac:dyDescent="0.25">
      <c r="A33" s="4" t="s">
        <v>18</v>
      </c>
      <c r="B33" s="11">
        <v>117000</v>
      </c>
      <c r="C33" s="11">
        <v>637000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2"/>
        <v>0</v>
      </c>
    </row>
    <row r="34" spans="1:16" x14ac:dyDescent="0.25">
      <c r="A34" s="3" t="s">
        <v>102</v>
      </c>
      <c r="B34" s="27">
        <v>230000</v>
      </c>
      <c r="C34" s="27">
        <v>1030000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217922.4</v>
      </c>
      <c r="L34" s="30">
        <v>16284</v>
      </c>
      <c r="M34" s="30">
        <v>104760.4</v>
      </c>
      <c r="N34" s="30">
        <v>0</v>
      </c>
      <c r="O34" s="30">
        <v>6195</v>
      </c>
      <c r="P34" s="27">
        <f t="shared" si="12"/>
        <v>345161.8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2"/>
        <v>0</v>
      </c>
    </row>
    <row r="36" spans="1:16" x14ac:dyDescent="0.25">
      <c r="A36" s="4" t="s">
        <v>20</v>
      </c>
      <c r="B36" s="27">
        <v>36000</v>
      </c>
      <c r="C36" s="27">
        <v>16000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2"/>
        <v>0</v>
      </c>
    </row>
    <row r="37" spans="1:16" ht="30" x14ac:dyDescent="0.25">
      <c r="A37" s="4" t="s">
        <v>21</v>
      </c>
      <c r="B37" s="27">
        <v>24000</v>
      </c>
      <c r="C37" s="27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2"/>
        <v>0</v>
      </c>
    </row>
    <row r="38" spans="1:16" ht="30" x14ac:dyDescent="0.25">
      <c r="A38" s="4" t="s">
        <v>22</v>
      </c>
      <c r="B38" s="29">
        <v>2745000</v>
      </c>
      <c r="C38" s="29">
        <v>2745000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234000</v>
      </c>
      <c r="L38" s="27">
        <v>219500</v>
      </c>
      <c r="M38" s="27">
        <v>219500</v>
      </c>
      <c r="N38" s="27">
        <v>219500</v>
      </c>
      <c r="O38" s="27">
        <v>219500</v>
      </c>
      <c r="P38" s="27">
        <f t="shared" si="12"/>
        <v>2398200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2"/>
        <v>0</v>
      </c>
    </row>
    <row r="40" spans="1:16" x14ac:dyDescent="0.25">
      <c r="A40" s="4" t="s">
        <v>23</v>
      </c>
      <c r="B40" s="11">
        <v>11450000</v>
      </c>
      <c r="C40" s="11">
        <v>2050000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68800.06</v>
      </c>
      <c r="L40" s="8">
        <v>187343.88</v>
      </c>
      <c r="M40" s="8">
        <v>121363</v>
      </c>
      <c r="N40" s="8">
        <v>0</v>
      </c>
      <c r="O40" s="8">
        <v>95533.86</v>
      </c>
      <c r="P40" s="11">
        <f t="shared" si="12"/>
        <v>638550.79999999993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3">SUM(D42:D48)</f>
        <v>0</v>
      </c>
      <c r="E41" s="9">
        <f t="shared" ref="E41" si="14">SUM(E42:E48)</f>
        <v>0</v>
      </c>
      <c r="F41" s="9">
        <f t="shared" ref="F41:O41" si="15">SUM(F42:F48)</f>
        <v>0</v>
      </c>
      <c r="G41" s="9">
        <f t="shared" si="15"/>
        <v>0</v>
      </c>
      <c r="H41" s="9">
        <f t="shared" si="15"/>
        <v>0</v>
      </c>
      <c r="I41" s="9">
        <f t="shared" si="15"/>
        <v>0</v>
      </c>
      <c r="J41" s="9">
        <f t="shared" si="15"/>
        <v>0</v>
      </c>
      <c r="K41" s="9">
        <f t="shared" si="15"/>
        <v>0</v>
      </c>
      <c r="L41" s="9">
        <f t="shared" si="15"/>
        <v>0</v>
      </c>
      <c r="M41" s="9">
        <f t="shared" si="15"/>
        <v>0</v>
      </c>
      <c r="N41" s="9">
        <f t="shared" si="15"/>
        <v>0</v>
      </c>
      <c r="O41" s="9">
        <f t="shared" si="15"/>
        <v>0</v>
      </c>
      <c r="P41" s="9">
        <f t="shared" ref="P41" si="16">SUM(P42:P48)</f>
        <v>0</v>
      </c>
    </row>
    <row r="42" spans="1:16" x14ac:dyDescent="0.25">
      <c r="A42" s="4" t="s">
        <v>25</v>
      </c>
      <c r="B42" s="27">
        <v>500000</v>
      </c>
      <c r="C42" s="27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7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7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7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7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7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7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7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8">SUM(D50:D56)</f>
        <v>0</v>
      </c>
      <c r="E49" s="9">
        <f t="shared" si="18"/>
        <v>0</v>
      </c>
      <c r="F49" s="9">
        <f t="shared" ref="F49:O49" si="19">SUM(F50:F56)</f>
        <v>0</v>
      </c>
      <c r="G49" s="9">
        <f t="shared" si="19"/>
        <v>0</v>
      </c>
      <c r="H49" s="9">
        <f t="shared" si="19"/>
        <v>0</v>
      </c>
      <c r="I49" s="9">
        <f t="shared" si="19"/>
        <v>0</v>
      </c>
      <c r="J49" s="9">
        <f t="shared" si="19"/>
        <v>0</v>
      </c>
      <c r="K49" s="9">
        <f t="shared" si="19"/>
        <v>0</v>
      </c>
      <c r="L49" s="9">
        <f t="shared" si="19"/>
        <v>0</v>
      </c>
      <c r="M49" s="9">
        <f t="shared" si="19"/>
        <v>0</v>
      </c>
      <c r="N49" s="9">
        <f t="shared" si="19"/>
        <v>0</v>
      </c>
      <c r="O49" s="9">
        <f t="shared" si="19"/>
        <v>0</v>
      </c>
      <c r="P49" s="9">
        <f t="shared" ref="P49" si="20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1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1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1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1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1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1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1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2">SUM(D58:D66)</f>
        <v>0</v>
      </c>
      <c r="E57" s="7">
        <f t="shared" ref="E57" si="23">SUM(E58:E66)</f>
        <v>0</v>
      </c>
      <c r="F57" s="7">
        <f t="shared" ref="F57:O57" si="24">SUM(F58:F66)</f>
        <v>0</v>
      </c>
      <c r="G57" s="7">
        <f t="shared" si="24"/>
        <v>0</v>
      </c>
      <c r="H57" s="7">
        <f t="shared" si="24"/>
        <v>0</v>
      </c>
      <c r="I57" s="7">
        <f t="shared" si="24"/>
        <v>0</v>
      </c>
      <c r="J57" s="7">
        <f t="shared" si="24"/>
        <v>1103090.06</v>
      </c>
      <c r="K57" s="7">
        <f t="shared" si="24"/>
        <v>0</v>
      </c>
      <c r="L57" s="7">
        <f t="shared" si="24"/>
        <v>0</v>
      </c>
      <c r="M57" s="7">
        <f t="shared" si="24"/>
        <v>0</v>
      </c>
      <c r="N57" s="7">
        <f t="shared" si="24"/>
        <v>0</v>
      </c>
      <c r="O57" s="7">
        <f t="shared" si="24"/>
        <v>0</v>
      </c>
      <c r="P57" s="7">
        <f t="shared" ref="P57" si="25">SUM(P58:P66)</f>
        <v>1103090.06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6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6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6"/>
        <v>0</v>
      </c>
    </row>
    <row r="61" spans="1:16" ht="30" x14ac:dyDescent="0.25">
      <c r="A61" s="4" t="s">
        <v>31</v>
      </c>
      <c r="B61" s="27">
        <v>1000000</v>
      </c>
      <c r="C61" s="27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6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6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6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6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6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6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7">SUM(D68:D71)</f>
        <v>0</v>
      </c>
      <c r="E67" s="7">
        <f t="shared" si="27"/>
        <v>0</v>
      </c>
      <c r="F67" s="7">
        <f t="shared" ref="F67:O67" si="28">SUM(F68:F71)</f>
        <v>0</v>
      </c>
      <c r="G67" s="7">
        <f t="shared" si="28"/>
        <v>0</v>
      </c>
      <c r="H67" s="7">
        <f t="shared" si="28"/>
        <v>0</v>
      </c>
      <c r="I67" s="7">
        <f t="shared" si="28"/>
        <v>0</v>
      </c>
      <c r="J67" s="7">
        <f t="shared" si="28"/>
        <v>0</v>
      </c>
      <c r="K67" s="7">
        <f t="shared" si="28"/>
        <v>0</v>
      </c>
      <c r="L67" s="7">
        <f t="shared" si="28"/>
        <v>0</v>
      </c>
      <c r="M67" s="7">
        <f t="shared" si="28"/>
        <v>0</v>
      </c>
      <c r="N67" s="7">
        <f t="shared" si="28"/>
        <v>0</v>
      </c>
      <c r="O67" s="7">
        <f t="shared" si="28"/>
        <v>0</v>
      </c>
      <c r="P67" s="7">
        <f t="shared" ref="P67" si="29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0">SUM(D73:D74)</f>
        <v>0</v>
      </c>
      <c r="E72" s="7">
        <f t="shared" si="30"/>
        <v>0</v>
      </c>
      <c r="F72" s="7">
        <f t="shared" ref="F72:O72" si="31">SUM(F73:F74)</f>
        <v>0</v>
      </c>
      <c r="G72" s="7">
        <f t="shared" si="31"/>
        <v>0</v>
      </c>
      <c r="H72" s="7">
        <f t="shared" si="31"/>
        <v>0</v>
      </c>
      <c r="I72" s="7">
        <f t="shared" si="31"/>
        <v>0</v>
      </c>
      <c r="J72" s="7">
        <f t="shared" si="31"/>
        <v>0</v>
      </c>
      <c r="K72" s="7">
        <f t="shared" si="31"/>
        <v>0</v>
      </c>
      <c r="L72" s="7">
        <f t="shared" si="31"/>
        <v>0</v>
      </c>
      <c r="M72" s="7">
        <f t="shared" si="31"/>
        <v>0</v>
      </c>
      <c r="N72" s="7">
        <f t="shared" si="31"/>
        <v>0</v>
      </c>
      <c r="O72" s="7">
        <f t="shared" si="31"/>
        <v>0</v>
      </c>
      <c r="P72" s="7">
        <f t="shared" ref="P72" si="32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3">SUM(D76:D78)</f>
        <v>0</v>
      </c>
      <c r="E75" s="7">
        <f t="shared" si="33"/>
        <v>0</v>
      </c>
      <c r="F75" s="7">
        <f t="shared" ref="F75:O75" si="34">SUM(F76:F78)</f>
        <v>0</v>
      </c>
      <c r="G75" s="7">
        <f t="shared" si="34"/>
        <v>0</v>
      </c>
      <c r="H75" s="7">
        <f t="shared" si="34"/>
        <v>0</v>
      </c>
      <c r="I75" s="7">
        <f t="shared" si="34"/>
        <v>0</v>
      </c>
      <c r="J75" s="7">
        <f t="shared" si="34"/>
        <v>0</v>
      </c>
      <c r="K75" s="7">
        <f t="shared" si="34"/>
        <v>0</v>
      </c>
      <c r="L75" s="7">
        <f t="shared" si="34"/>
        <v>0</v>
      </c>
      <c r="M75" s="7">
        <f t="shared" si="34"/>
        <v>0</v>
      </c>
      <c r="N75" s="7">
        <f t="shared" si="34"/>
        <v>0</v>
      </c>
      <c r="O75" s="7">
        <f t="shared" si="34"/>
        <v>0</v>
      </c>
      <c r="P75" s="7">
        <f t="shared" ref="P75" si="35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121358828.62</v>
      </c>
      <c r="D79" s="10">
        <f>+D15+D21+D31+D41+D49+D57+D67+D72+D75</f>
        <v>4422833.75</v>
      </c>
      <c r="E79" s="10">
        <f t="shared" ref="E79" si="36">+E15+E21+E31+E41+E49+E57+E67+E72+E75</f>
        <v>4955289.5599999996</v>
      </c>
      <c r="F79" s="10">
        <f t="shared" ref="F79:O79" si="37">+F15+F21+F31+F41+F49+F57+F67+F72+F75</f>
        <v>4733619.17</v>
      </c>
      <c r="G79" s="10">
        <f t="shared" si="37"/>
        <v>7982084.6899999995</v>
      </c>
      <c r="H79" s="10">
        <f t="shared" si="37"/>
        <v>5085351.8099999996</v>
      </c>
      <c r="I79" s="10">
        <f t="shared" si="37"/>
        <v>4991753.6399999997</v>
      </c>
      <c r="J79" s="10">
        <f t="shared" si="37"/>
        <v>6670502.7599999998</v>
      </c>
      <c r="K79" s="10">
        <f t="shared" si="37"/>
        <v>6355664.9199999999</v>
      </c>
      <c r="L79" s="10">
        <f t="shared" si="37"/>
        <v>5782756.7999999998</v>
      </c>
      <c r="M79" s="10">
        <f t="shared" si="37"/>
        <v>8885202.6699999999</v>
      </c>
      <c r="N79" s="10">
        <f t="shared" si="37"/>
        <v>9023772.1899999995</v>
      </c>
      <c r="O79" s="10">
        <f t="shared" si="37"/>
        <v>14605555.920000002</v>
      </c>
      <c r="P79" s="10">
        <f t="shared" ref="P79" si="38">+P15+P21+P31+P41+P49+P57+P67+P72+P75</f>
        <v>83494387.88000001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39">SUM(B83:B84)</f>
        <v>0</v>
      </c>
      <c r="C82" s="12">
        <f t="shared" si="39"/>
        <v>0</v>
      </c>
      <c r="D82" s="12">
        <f t="shared" ref="D82:E82" si="40">SUM(D83:D84)</f>
        <v>0</v>
      </c>
      <c r="E82" s="12">
        <f t="shared" si="40"/>
        <v>0</v>
      </c>
      <c r="F82" s="12">
        <f t="shared" ref="F82:O82" si="41">SUM(F83:F84)</f>
        <v>0</v>
      </c>
      <c r="G82" s="12">
        <f t="shared" si="41"/>
        <v>0</v>
      </c>
      <c r="H82" s="12">
        <f t="shared" si="41"/>
        <v>0</v>
      </c>
      <c r="I82" s="12">
        <f t="shared" si="41"/>
        <v>0</v>
      </c>
      <c r="J82" s="12">
        <f t="shared" si="41"/>
        <v>0</v>
      </c>
      <c r="K82" s="12">
        <f t="shared" si="41"/>
        <v>0</v>
      </c>
      <c r="L82" s="12">
        <f t="shared" si="41"/>
        <v>0</v>
      </c>
      <c r="M82" s="12">
        <f t="shared" si="41"/>
        <v>0</v>
      </c>
      <c r="N82" s="12">
        <f t="shared" si="41"/>
        <v>0</v>
      </c>
      <c r="O82" s="12">
        <f t="shared" si="41"/>
        <v>0</v>
      </c>
      <c r="P82" s="12">
        <f t="shared" ref="P82" si="42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3">SUM(B86:B87)</f>
        <v>0</v>
      </c>
      <c r="C85" s="12">
        <f t="shared" si="43"/>
        <v>0</v>
      </c>
      <c r="D85" s="12">
        <f t="shared" ref="D85:E85" si="44">SUM(D86:D87)</f>
        <v>0</v>
      </c>
      <c r="E85" s="12">
        <f t="shared" si="44"/>
        <v>0</v>
      </c>
      <c r="F85" s="12">
        <f t="shared" ref="F85:O85" si="45">SUM(F86:F87)</f>
        <v>0</v>
      </c>
      <c r="G85" s="12">
        <f t="shared" si="45"/>
        <v>0</v>
      </c>
      <c r="H85" s="12">
        <f t="shared" si="45"/>
        <v>0</v>
      </c>
      <c r="I85" s="12">
        <f t="shared" si="45"/>
        <v>0</v>
      </c>
      <c r="J85" s="12">
        <f t="shared" si="45"/>
        <v>0</v>
      </c>
      <c r="K85" s="12">
        <f t="shared" si="45"/>
        <v>0</v>
      </c>
      <c r="L85" s="12">
        <f t="shared" si="45"/>
        <v>0</v>
      </c>
      <c r="M85" s="12">
        <f t="shared" si="45"/>
        <v>0</v>
      </c>
      <c r="N85" s="12">
        <f t="shared" si="45"/>
        <v>0</v>
      </c>
      <c r="O85" s="12">
        <f t="shared" si="45"/>
        <v>0</v>
      </c>
      <c r="P85" s="12">
        <f t="shared" ref="P85" si="46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7">SUM(B89:B89)</f>
        <v>0</v>
      </c>
      <c r="C88" s="12">
        <f t="shared" si="47"/>
        <v>0</v>
      </c>
      <c r="D88" s="12">
        <f t="shared" ref="D88:O88" si="48">SUM(D89:D89)</f>
        <v>0</v>
      </c>
      <c r="E88" s="12">
        <f t="shared" si="48"/>
        <v>0</v>
      </c>
      <c r="F88" s="12">
        <f t="shared" si="48"/>
        <v>0</v>
      </c>
      <c r="G88" s="12">
        <f t="shared" si="48"/>
        <v>0</v>
      </c>
      <c r="H88" s="12">
        <f t="shared" si="48"/>
        <v>0</v>
      </c>
      <c r="I88" s="12">
        <f t="shared" si="48"/>
        <v>0</v>
      </c>
      <c r="J88" s="12">
        <f t="shared" si="48"/>
        <v>0</v>
      </c>
      <c r="K88" s="12">
        <f t="shared" si="48"/>
        <v>0</v>
      </c>
      <c r="L88" s="12">
        <f t="shared" si="48"/>
        <v>0</v>
      </c>
      <c r="M88" s="12">
        <f t="shared" si="48"/>
        <v>0</v>
      </c>
      <c r="N88" s="12">
        <f t="shared" si="48"/>
        <v>0</v>
      </c>
      <c r="O88" s="12">
        <f t="shared" si="48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49">+B82+B85+B88</f>
        <v>0</v>
      </c>
      <c r="C90" s="10">
        <f t="shared" si="49"/>
        <v>0</v>
      </c>
      <c r="D90" s="10">
        <f t="shared" ref="D90" si="50">+D82+D85+D88</f>
        <v>0</v>
      </c>
      <c r="E90" s="10">
        <f t="shared" ref="E90" si="51">+E82+E85+E88</f>
        <v>0</v>
      </c>
      <c r="F90" s="10">
        <f t="shared" ref="F90:O90" si="52">+F82+F85+F88</f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ref="P90" si="53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4">+B79+B90</f>
        <v>158062578</v>
      </c>
      <c r="C92" s="20">
        <f>+C79+C90</f>
        <v>121358828.62</v>
      </c>
      <c r="D92" s="20">
        <f t="shared" ref="D92" si="55">+D79+D90</f>
        <v>4422833.75</v>
      </c>
      <c r="E92" s="20">
        <f t="shared" ref="E92" si="56">+E79+E90</f>
        <v>4955289.5599999996</v>
      </c>
      <c r="F92" s="20">
        <f t="shared" ref="F92:O92" si="57">+F79+F90</f>
        <v>4733619.17</v>
      </c>
      <c r="G92" s="20">
        <f t="shared" si="57"/>
        <v>7982084.6899999995</v>
      </c>
      <c r="H92" s="20">
        <f t="shared" si="57"/>
        <v>5085351.8099999996</v>
      </c>
      <c r="I92" s="20">
        <f t="shared" si="57"/>
        <v>4991753.6399999997</v>
      </c>
      <c r="J92" s="20">
        <f t="shared" si="57"/>
        <v>6670502.7599999998</v>
      </c>
      <c r="K92" s="20">
        <f t="shared" si="57"/>
        <v>6355664.9199999999</v>
      </c>
      <c r="L92" s="20">
        <f t="shared" si="57"/>
        <v>5782756.7999999998</v>
      </c>
      <c r="M92" s="20">
        <f t="shared" si="57"/>
        <v>8885202.6699999999</v>
      </c>
      <c r="N92" s="20">
        <f t="shared" si="57"/>
        <v>9023772.1899999995</v>
      </c>
      <c r="O92" s="20">
        <f t="shared" si="57"/>
        <v>14605555.920000002</v>
      </c>
      <c r="P92" s="20">
        <f t="shared" ref="P92" si="58">+P79+P90</f>
        <v>83494387.88000001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48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2023</vt:lpstr>
      <vt:lpstr>'DICIEMBRE 2023'!Área_de_impresión</vt:lpstr>
      <vt:lpstr>'DICIEMBRE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2024-01-05T14:17:04Z</cp:lastPrinted>
  <dcterms:created xsi:type="dcterms:W3CDTF">2018-04-17T18:57:16Z</dcterms:created>
  <dcterms:modified xsi:type="dcterms:W3CDTF">2024-01-05T14:21:52Z</dcterms:modified>
</cp:coreProperties>
</file>