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F2EAF1E5-8932-4905-A08C-E185F0D751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'!$A$1:$P$109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N14" i="3" s="1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15" i="3"/>
  <c r="L79" i="3" s="1"/>
  <c r="L92" i="3" s="1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/>
  <c r="H14" i="3"/>
  <c r="F79" i="3"/>
  <c r="I14" i="3"/>
  <c r="K90" i="3"/>
  <c r="L90" i="3"/>
  <c r="O14" i="3"/>
  <c r="B79" i="3"/>
  <c r="F90" i="3"/>
  <c r="G79" i="3"/>
  <c r="H79" i="3"/>
  <c r="J14" i="3"/>
  <c r="M90" i="3"/>
  <c r="N79" i="3"/>
  <c r="N92" i="3" s="1"/>
  <c r="G90" i="3"/>
  <c r="H90" i="3"/>
  <c r="I79" i="3"/>
  <c r="J79" i="3"/>
  <c r="N90" i="3"/>
  <c r="F14" i="3"/>
  <c r="I90" i="3"/>
  <c r="J90" i="3"/>
  <c r="O90" i="3"/>
  <c r="B90" i="3"/>
  <c r="C90" i="3"/>
  <c r="B14" i="3"/>
  <c r="P85" i="3"/>
  <c r="P82" i="3"/>
  <c r="P75" i="3"/>
  <c r="P72" i="3"/>
  <c r="P67" i="3"/>
  <c r="P57" i="3"/>
  <c r="P49" i="3"/>
  <c r="P41" i="3"/>
  <c r="F92" i="3"/>
  <c r="J92" i="3"/>
  <c r="H92" i="3"/>
  <c r="I92" i="3"/>
  <c r="G92" i="3"/>
  <c r="B92" i="3"/>
  <c r="P90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  <c r="O79" i="3" l="1"/>
  <c r="O92" i="3" s="1"/>
  <c r="M14" i="3"/>
  <c r="M79" i="3"/>
  <c r="M92" i="3" s="1"/>
  <c r="C79" i="3"/>
  <c r="C92" i="3" s="1"/>
  <c r="C14" i="3"/>
  <c r="P31" i="3"/>
  <c r="P15" i="3"/>
  <c r="L14" i="3"/>
  <c r="K14" i="3"/>
  <c r="K79" i="3"/>
  <c r="K92" i="3" s="1"/>
  <c r="P21" i="3"/>
  <c r="P79" i="3" l="1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<sst xmlns="http://schemas.openxmlformats.org/spreadsheetml/2006/main" count="104" uniqueCount="104">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</sst>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369107</xdr:colOff>
      <xdr:row>1</xdr:row>
      <xdr:rowOff>197428</xdr:rowOff>
    </xdr:from>
    <xdr:to>
      <xdr:col>6</xdr:col>
      <xdr:colOff>3310317</xdr:colOff>
      <xdr:row>6</xdr:row>
      <xdr:rowOff>58882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0641289" y="232064"/>
          <a:ext cx="2941210" cy="105640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zoomScale="40" zoomScaleNormal="40" zoomScaleSheetLayoutView="40" workbookViewId="0">
      <selection activeCell="F117" sqref="F117"/>
    </sheetView>
  </sheetViews>
  <sheetFormatPr baseColWidth="10" defaultColWidth="9.140625" defaultRowHeight="23.25" x14ac:dyDescent="0.35"/>
  <cols>
    <col min="1" max="1" width="200.7109375" style="35" customWidth="1"/>
    <col min="2" max="14" width="50.7109375" style="6" customWidth="1"/>
    <col min="15" max="15" width="53.85546875" style="6" customWidth="1"/>
    <col min="16" max="16" width="5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8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8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R10" t="s">
        <v>103</v>
      </c>
    </row>
    <row r="11" spans="1:18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8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8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8" ht="65.099999999999994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129296928.62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6360927.1700000009</v>
      </c>
      <c r="L14" s="11">
        <f t="shared" si="2"/>
        <v>7739176.0099999998</v>
      </c>
      <c r="M14" s="11">
        <f t="shared" si="2"/>
        <v>10600071.699999999</v>
      </c>
      <c r="N14" s="11">
        <f t="shared" si="2"/>
        <v>10514155.699999999</v>
      </c>
      <c r="O14" s="11">
        <f t="shared" si="2"/>
        <v>16394944.27</v>
      </c>
      <c r="P14" s="11">
        <f t="shared" ref="P14" si="3">+P15+P21+P31+P41+P49+P57+P67+P72+P75</f>
        <v>99461249.289999992</v>
      </c>
    </row>
    <row r="15" spans="1:18" ht="65.099999999999994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5403123.9100000001</v>
      </c>
      <c r="L15" s="13">
        <f t="shared" si="5"/>
        <v>6747270.3700000001</v>
      </c>
      <c r="M15" s="13">
        <f t="shared" si="5"/>
        <v>9626233.9100000001</v>
      </c>
      <c r="N15" s="13">
        <f t="shared" si="5"/>
        <v>9728015.8300000001</v>
      </c>
      <c r="O15" s="13">
        <f t="shared" si="5"/>
        <v>15567745.01</v>
      </c>
      <c r="P15" s="13">
        <f t="shared" ref="P15" si="6">SUM(P16:P20)</f>
        <v>88764821.5</v>
      </c>
    </row>
    <row r="16" spans="1:18" ht="65.099999999999994" customHeight="1" x14ac:dyDescent="0.5">
      <c r="A16" s="21" t="s">
        <v>3</v>
      </c>
      <c r="B16" s="14">
        <v>55261200</v>
      </c>
      <c r="C16" s="14">
        <v>57831200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4354500</v>
      </c>
      <c r="L16" s="14">
        <v>4379500</v>
      </c>
      <c r="M16" s="14">
        <v>4379500</v>
      </c>
      <c r="N16" s="14">
        <v>8675569.4199999999</v>
      </c>
      <c r="O16" s="14">
        <v>3667000</v>
      </c>
      <c r="P16" s="14">
        <f>SUM(D16:O16)</f>
        <v>55670002.75</v>
      </c>
    </row>
    <row r="17" spans="1:37" ht="65.099999999999994" customHeight="1" x14ac:dyDescent="0.5">
      <c r="A17" s="21" t="s">
        <v>4</v>
      </c>
      <c r="B17" s="14">
        <v>24042000</v>
      </c>
      <c r="C17" s="14">
        <v>25537000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401000</v>
      </c>
      <c r="L17" s="14">
        <v>401000</v>
      </c>
      <c r="M17" s="14">
        <v>4595287.5</v>
      </c>
      <c r="N17" s="14">
        <v>401000</v>
      </c>
      <c r="O17" s="14">
        <v>11249298.6</v>
      </c>
      <c r="P17" s="14">
        <f>SUM(D17:O17)</f>
        <v>24046594.43</v>
      </c>
    </row>
    <row r="18" spans="1:37" ht="65.099999999999994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65.099999999999994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1315323.96</v>
      </c>
      <c r="M19" s="15">
        <v>0</v>
      </c>
      <c r="N19" s="15">
        <v>0</v>
      </c>
      <c r="O19" s="15">
        <v>0</v>
      </c>
      <c r="P19" s="14">
        <f>SUM(D19:O19)</f>
        <v>1315323.96</v>
      </c>
    </row>
    <row r="20" spans="1:37" ht="65.099999999999994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647623.91</v>
      </c>
      <c r="L20" s="14">
        <v>651446.41</v>
      </c>
      <c r="M20" s="14">
        <v>651446.41</v>
      </c>
      <c r="N20" s="14">
        <v>651446.41</v>
      </c>
      <c r="O20" s="14">
        <v>651446.41</v>
      </c>
      <c r="P20" s="14">
        <f>SUM(D20:O20)</f>
        <v>7732900.3600000013</v>
      </c>
    </row>
    <row r="21" spans="1:37" ht="65.099999999999994" customHeight="1" x14ac:dyDescent="0.5">
      <c r="A21" s="12" t="s">
        <v>7</v>
      </c>
      <c r="B21" s="13">
        <f>SUM(B22:B30)</f>
        <v>20000000</v>
      </c>
      <c r="C21" s="13">
        <f>SUM(C22:C30)</f>
        <v>23483556.619999997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104742.74</v>
      </c>
      <c r="L21" s="13">
        <f>SUM(L22:L30)</f>
        <v>750105.1399999999</v>
      </c>
      <c r="M21" s="13">
        <f t="shared" si="8"/>
        <v>731004.79</v>
      </c>
      <c r="N21" s="13">
        <f t="shared" si="8"/>
        <v>540556.87</v>
      </c>
      <c r="O21" s="13">
        <f t="shared" si="8"/>
        <v>416225.26</v>
      </c>
      <c r="P21" s="16">
        <f t="shared" ref="P21" si="9">SUM(P22:P30)</f>
        <v>4717834.47</v>
      </c>
    </row>
    <row r="22" spans="1:37" ht="65.099999999999994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65.099999999999994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85550</v>
      </c>
      <c r="N23" s="18">
        <v>0</v>
      </c>
      <c r="O23" s="18">
        <v>0</v>
      </c>
      <c r="P23" s="14">
        <f t="shared" si="10"/>
        <v>85550</v>
      </c>
    </row>
    <row r="24" spans="1:37" ht="65.099999999999994" customHeight="1" x14ac:dyDescent="0.5">
      <c r="A24" s="21" t="s">
        <v>10</v>
      </c>
      <c r="B24" s="14">
        <v>1500000</v>
      </c>
      <c r="C24" s="14">
        <v>2092000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15450</v>
      </c>
      <c r="L24" s="15">
        <v>611912.37</v>
      </c>
      <c r="M24" s="15">
        <v>397276.56</v>
      </c>
      <c r="N24" s="15">
        <v>452580.33</v>
      </c>
      <c r="O24" s="15">
        <v>124082.73</v>
      </c>
      <c r="P24" s="14">
        <f t="shared" si="10"/>
        <v>2057580.9900000002</v>
      </c>
    </row>
    <row r="25" spans="1:37" ht="65.099999999999994" customHeight="1" x14ac:dyDescent="0.5">
      <c r="A25" s="21" t="s">
        <v>11</v>
      </c>
      <c r="B25" s="14">
        <v>500000</v>
      </c>
      <c r="C25" s="14">
        <v>641597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51422.83</v>
      </c>
      <c r="M25" s="15">
        <v>161408.29</v>
      </c>
      <c r="N25" s="15">
        <v>0</v>
      </c>
      <c r="O25" s="15">
        <v>198681.9</v>
      </c>
      <c r="P25" s="14">
        <f t="shared" si="10"/>
        <v>582051.02</v>
      </c>
    </row>
    <row r="26" spans="1:37" ht="65.099999999999994" customHeight="1" x14ac:dyDescent="0.5">
      <c r="A26" s="21" t="s">
        <v>12</v>
      </c>
      <c r="B26" s="14">
        <v>4000000</v>
      </c>
      <c r="C26" s="14">
        <v>2780000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5.099999999999994" customHeight="1" x14ac:dyDescent="0.5">
      <c r="A27" s="21" t="s">
        <v>13</v>
      </c>
      <c r="B27" s="14">
        <v>2800000</v>
      </c>
      <c r="C27" s="14">
        <v>2320000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89292.74</v>
      </c>
      <c r="L27" s="14">
        <v>86769.94</v>
      </c>
      <c r="M27" s="14">
        <v>86769.94</v>
      </c>
      <c r="N27" s="14">
        <v>87976.54</v>
      </c>
      <c r="O27" s="14">
        <v>91231.74</v>
      </c>
      <c r="P27" s="14">
        <f t="shared" si="10"/>
        <v>930119.57000000007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5.099999999999994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65.099999999999994" customHeight="1" x14ac:dyDescent="0.5">
      <c r="A29" s="21" t="s">
        <v>15</v>
      </c>
      <c r="B29" s="14">
        <v>8700000</v>
      </c>
      <c r="C29" s="14">
        <v>13149959.619999999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2228.89</v>
      </c>
      <c r="P29" s="14">
        <f t="shared" si="10"/>
        <v>2228.89</v>
      </c>
    </row>
    <row r="30" spans="1:37" ht="65.099999999999994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65.099999999999994" customHeight="1" x14ac:dyDescent="0.5">
      <c r="A31" s="12" t="s">
        <v>16</v>
      </c>
      <c r="B31" s="13">
        <f>SUM(B32:B40)</f>
        <v>11550404</v>
      </c>
      <c r="C31" s="13">
        <f>SUM(C32:C40)</f>
        <v>10050404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634480.31999999995</v>
      </c>
      <c r="L31" s="13">
        <f t="shared" si="12"/>
        <v>241800.5</v>
      </c>
      <c r="M31" s="13">
        <f t="shared" si="12"/>
        <v>242833</v>
      </c>
      <c r="N31" s="13">
        <f t="shared" si="12"/>
        <v>245583</v>
      </c>
      <c r="O31" s="13">
        <f t="shared" si="12"/>
        <v>237750</v>
      </c>
      <c r="P31" s="13">
        <f t="shared" ref="P31" si="13">SUM(P32:P40)</f>
        <v>4121571.3200000003</v>
      </c>
    </row>
    <row r="32" spans="1:37" ht="65.099999999999994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226260.32</v>
      </c>
      <c r="L32" s="20">
        <v>22090</v>
      </c>
      <c r="M32" s="20">
        <v>73833</v>
      </c>
      <c r="N32" s="20">
        <v>59119</v>
      </c>
      <c r="O32" s="20">
        <v>68750</v>
      </c>
      <c r="P32" s="14">
        <f t="shared" ref="P32:P40" si="14">SUM(D32:O32)</f>
        <v>1022156.49</v>
      </c>
    </row>
    <row r="33" spans="1:16" ht="65.099999999999994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13275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13275</v>
      </c>
    </row>
    <row r="34" spans="1:16" ht="65.099999999999994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217922.4</v>
      </c>
      <c r="L34" s="17">
        <v>46757.5</v>
      </c>
      <c r="M34" s="17">
        <v>0</v>
      </c>
      <c r="N34" s="17">
        <v>0</v>
      </c>
      <c r="O34" s="17">
        <v>0</v>
      </c>
      <c r="P34" s="19">
        <f t="shared" si="14"/>
        <v>392615.5</v>
      </c>
    </row>
    <row r="35" spans="1:16" ht="65.099999999999994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65.099999999999994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65.099999999999994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5.099999999999994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169000</v>
      </c>
      <c r="L38" s="19">
        <v>169000</v>
      </c>
      <c r="M38" s="19">
        <v>169000</v>
      </c>
      <c r="N38" s="19">
        <v>169000</v>
      </c>
      <c r="O38" s="19">
        <v>169000</v>
      </c>
      <c r="P38" s="19">
        <f t="shared" si="14"/>
        <v>2017100</v>
      </c>
    </row>
    <row r="39" spans="1:16" ht="65.099999999999994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5.099999999999994" customHeight="1" x14ac:dyDescent="0.5">
      <c r="A40" s="21" t="s">
        <v>24</v>
      </c>
      <c r="B40" s="14">
        <v>3550000</v>
      </c>
      <c r="C40" s="14">
        <v>2050000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8022.6</v>
      </c>
      <c r="L40" s="15">
        <v>3953</v>
      </c>
      <c r="M40" s="15">
        <v>0</v>
      </c>
      <c r="N40" s="15">
        <v>17464</v>
      </c>
      <c r="O40" s="15">
        <v>0</v>
      </c>
      <c r="P40" s="14">
        <f t="shared" si="14"/>
        <v>676424.33000000007</v>
      </c>
    </row>
    <row r="41" spans="1:16" ht="65.099999999999994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5.099999999999994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5.099999999999994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5.099999999999994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5.099999999999994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5.099999999999994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5.099999999999994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5.099999999999994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5.099999999999994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5.099999999999994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5.099999999999994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5.099999999999994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5.099999999999994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5.099999999999994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5.099999999999994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5.099999999999994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5.099999999999994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218580.2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173224</v>
      </c>
      <c r="P57" s="13">
        <f t="shared" ref="P57" si="27">SUM(P58:P66)</f>
        <v>1857022</v>
      </c>
    </row>
    <row r="58" spans="1:16" ht="65.099999999999994" customHeight="1" x14ac:dyDescent="0.5">
      <c r="A58" s="21" t="s">
        <v>29</v>
      </c>
      <c r="B58" s="14">
        <v>1750000</v>
      </c>
      <c r="C58" s="14">
        <v>2000000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218580.2</v>
      </c>
      <c r="L58" s="15">
        <v>0</v>
      </c>
      <c r="M58" s="15">
        <v>0</v>
      </c>
      <c r="N58" s="15">
        <v>0</v>
      </c>
      <c r="O58" s="15">
        <v>173224</v>
      </c>
      <c r="P58" s="14">
        <f t="shared" ref="P58:P66" si="28">SUM(D58:O58)</f>
        <v>1857022</v>
      </c>
    </row>
    <row r="59" spans="1:16" ht="65.099999999999994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5.099999999999994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5.099999999999994" customHeight="1" x14ac:dyDescent="0.5">
      <c r="A61" s="21" t="s">
        <v>32</v>
      </c>
      <c r="B61" s="19">
        <v>150000</v>
      </c>
      <c r="C61" s="19">
        <v>100000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5.099999999999994" customHeight="1" x14ac:dyDescent="0.5">
      <c r="A62" s="21" t="s">
        <v>33</v>
      </c>
      <c r="B62" s="14">
        <v>250000</v>
      </c>
      <c r="C62" s="14">
        <v>150000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5.099999999999994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5.099999999999994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5.099999999999994" customHeight="1" x14ac:dyDescent="0.5">
      <c r="A65" s="21" t="s">
        <v>34</v>
      </c>
      <c r="B65" s="14">
        <v>150000</v>
      </c>
      <c r="C65" s="14">
        <v>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5.099999999999994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5.099999999999994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5.099999999999994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5.099999999999994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5.099999999999994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5.099999999999994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5.099999999999994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5.099999999999994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5.099999999999994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5.099999999999994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5.099999999999994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5.099999999999994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5.099999999999994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65.099999999999994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129296928.62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6360927.1700000009</v>
      </c>
      <c r="L79" s="25">
        <f t="shared" si="39"/>
        <v>7739176.0099999998</v>
      </c>
      <c r="M79" s="25">
        <f t="shared" si="39"/>
        <v>10600071.699999999</v>
      </c>
      <c r="N79" s="25">
        <f t="shared" si="39"/>
        <v>10514155.699999999</v>
      </c>
      <c r="O79" s="25">
        <f t="shared" si="39"/>
        <v>16394944.27</v>
      </c>
      <c r="P79" s="25">
        <f t="shared" ref="P79" si="40">+P15+P21+P31+P41+P49+P57+P67+P72+P75</f>
        <v>99461249.289999992</v>
      </c>
    </row>
    <row r="80" spans="1:16" ht="65.099999999999994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65.099999999999994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65.099999999999994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65.099999999999994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65.099999999999994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65.099999999999994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65.099999999999994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65.099999999999994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65.099999999999994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65.099999999999994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65.099999999999994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65.099999999999994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65.099999999999994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129296928.62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6360927.1700000009</v>
      </c>
      <c r="L92" s="28">
        <f t="shared" si="59"/>
        <v>7739176.0099999998</v>
      </c>
      <c r="M92" s="28">
        <f t="shared" si="59"/>
        <v>10600071.699999999</v>
      </c>
      <c r="N92" s="28">
        <f t="shared" si="59"/>
        <v>10514155.699999999</v>
      </c>
      <c r="O92" s="28">
        <f t="shared" si="59"/>
        <v>16394944.27</v>
      </c>
      <c r="P92" s="28">
        <f t="shared" ref="P92" si="60">+P79+P90</f>
        <v>99461249.289999992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25" right="0.25" top="0.75" bottom="0.75" header="0.3" footer="0.3"/>
  <pageSetup scale="13" fitToHeight="0" orientation="landscape" r:id="rId1"/>
  <rowBreaks count="1" manualBreakCount="1">
    <brk id="5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2023-12-29T14:00:32Z</cp:lastPrinted>
  <dcterms:created xsi:type="dcterms:W3CDTF">2018-04-17T18:57:16Z</dcterms:created>
  <dcterms:modified xsi:type="dcterms:W3CDTF">2023-12-29T14:01:50Z</dcterms:modified>
</cp:coreProperties>
</file>