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n 2024\marzo 2024\Financieros marzo 2024\ESTADO DE CUENTA SUPLIDORES MES MARZO 2024\"/>
    </mc:Choice>
  </mc:AlternateContent>
  <bookViews>
    <workbookView xWindow="0" yWindow="0" windowWidth="28800" windowHeight="12330"/>
  </bookViews>
  <sheets>
    <sheet name="ESTADO DE CUENTA SUPLIDORES" sheetId="1" r:id="rId1"/>
    <sheet name="Hoja1" sheetId="2" r:id="rId2"/>
    <sheet name="Hoja2" sheetId="3" r:id="rId3"/>
    <sheet name="Hoja3" sheetId="4" r:id="rId4"/>
  </sheets>
  <definedNames>
    <definedName name="_xlnm._FilterDatabase" localSheetId="0" hidden="1">'ESTADO DE CUENTA SUPLIDORES'!$A$11:$I$30</definedName>
    <definedName name="_xlnm.Print_Area" localSheetId="0">'ESTADO DE CUENTA SUPLIDORES'!$A$1:$J$44</definedName>
    <definedName name="_xlnm.Print_Titles" localSheetId="0">'ESTADO DE CUENTA SUPLIDORES'!$11:$11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H17" i="1"/>
  <c r="F30" i="1" l="1"/>
  <c r="G30" i="1"/>
  <c r="H12" i="1" l="1"/>
  <c r="H13" i="1"/>
  <c r="H14" i="1"/>
  <c r="H15" i="1"/>
  <c r="H18" i="1"/>
  <c r="H16" i="1"/>
  <c r="H19" i="1"/>
  <c r="H20" i="1"/>
  <c r="H21" i="1"/>
  <c r="H22" i="1"/>
  <c r="H30" i="1" l="1"/>
  <c r="E12" i="4"/>
  <c r="D20" i="3" l="1"/>
  <c r="D15" i="3"/>
  <c r="D12" i="3"/>
  <c r="D16" i="3" s="1"/>
  <c r="D21" i="3" s="1"/>
  <c r="D14" i="2"/>
</calcChain>
</file>

<file path=xl/sharedStrings.xml><?xml version="1.0" encoding="utf-8"?>
<sst xmlns="http://schemas.openxmlformats.org/spreadsheetml/2006/main" count="129" uniqueCount="92">
  <si>
    <t>PROVEEDOR</t>
  </si>
  <si>
    <t>CONSTRUCTORA ELECTROMÉGA</t>
  </si>
  <si>
    <t>B1500000215</t>
  </si>
  <si>
    <t>SERVICIO MANTENIMIENTO DE GENERADORES ELÉCTRICOS MES DE AGOSTO 2020.</t>
  </si>
  <si>
    <t>B1500000225</t>
  </si>
  <si>
    <t>SERVICIO MANTENIMIENTO DE GENERADORES ELÉCTRICOS MES DE ENERO 2021.</t>
  </si>
  <si>
    <t>B1500000226</t>
  </si>
  <si>
    <t>ACTUALIDADES VC SRL</t>
  </si>
  <si>
    <t>B1500000670</t>
  </si>
  <si>
    <t>PAGO ADQ. LAVADORA-SECADORA PARA ESTA INSTITUCIÓN.</t>
  </si>
  <si>
    <t>ELECTRO SERVICIOS REYES SRL</t>
  </si>
  <si>
    <t>B1500000305</t>
  </si>
  <si>
    <t>TECNAS,EIRL</t>
  </si>
  <si>
    <t>B1500002358</t>
  </si>
  <si>
    <t>PAGO ADQ. SERVICIOS DE MANTENIMIENTO ASCENSOR DE ESTA INST. MES DE ENERO.</t>
  </si>
  <si>
    <t>PAGO ADQ. SERVICIOS DE MANTENIMIENTO ASCENSOR DE ESTA INST. MES DE FEBRERO.</t>
  </si>
  <si>
    <t>PAGO ADQ. SERVICIOS DE MANTENIMIENTO ASCENSOR DE ESTA INST. MES DE MARZO.</t>
  </si>
  <si>
    <t>PAGO ADQ. SERVICIOS DE MANTENIMIENTO ASCENSOR DE ESTA INST. MES DE MAYO.</t>
  </si>
  <si>
    <t>PAGO ADQ. DE SERVICIOS DE MANT. Y REPARACIÓN GENERADORES ELÉCTRICOS MES DE AGOSTO.</t>
  </si>
  <si>
    <t>Fecha/Factura</t>
  </si>
  <si>
    <t>JORGE NICOLAS AMADO</t>
  </si>
  <si>
    <t>ASISTENCIA TÈCNICA EN ELABORACIÒN Y REDACCIÒN DEL MANUAL DE ADMINISTRACIÒN FINANCIERA DEL ESTADO DE LA REP. DOM.</t>
  </si>
  <si>
    <t>Lic. Joanna Vólquez Mercedes</t>
  </si>
  <si>
    <t>Contador</t>
  </si>
  <si>
    <t>VENTAS (520*100)</t>
  </si>
  <si>
    <t>INVENTARIO DE MATERIA PRIMA</t>
  </si>
  <si>
    <t>(-)COSTO DE LAS UNIDADES VENDIDAS</t>
  </si>
  <si>
    <t>NÒMINA DE FARBICA</t>
  </si>
  <si>
    <t>Ventas</t>
  </si>
  <si>
    <t>Materiales Directos</t>
  </si>
  <si>
    <t>Salarios de Obreros de producción</t>
  </si>
  <si>
    <t>Salarios de Supervisión</t>
  </si>
  <si>
    <t>Salarios de Mantenimiento</t>
  </si>
  <si>
    <t>Otros Costos indirectos de fabricación</t>
  </si>
  <si>
    <t>Gastos Indirectos</t>
  </si>
  <si>
    <t>Materiales Inditectos</t>
  </si>
  <si>
    <t>Costos Primos</t>
  </si>
  <si>
    <t>Utilidad Neta</t>
  </si>
  <si>
    <t>Utilidad Bruta</t>
  </si>
  <si>
    <t>Gastos de Ventas y Administración</t>
  </si>
  <si>
    <t>Gastos de Ventas</t>
  </si>
  <si>
    <t>Gastos de Administración</t>
  </si>
  <si>
    <t>Total de gastos de ventas y administración</t>
  </si>
  <si>
    <t>EJERCICIO 2.</t>
  </si>
  <si>
    <t>ESTADO DE COSTO DE PRODUCCIÒN</t>
  </si>
  <si>
    <t>31/12/2023.</t>
  </si>
  <si>
    <t>SERVICIO MANTENIMIENTO DE GENERADORES ELÉCTRICOS MES DE FEBRERO 2021.</t>
  </si>
  <si>
    <t>FACTURA NCF</t>
  </si>
  <si>
    <t>MONTO FACTURADO</t>
  </si>
  <si>
    <t>FECHA SIN FACTURA</t>
  </si>
  <si>
    <t>MONTO PAGADO A LA FECHA</t>
  </si>
  <si>
    <t>MONTO PENDIENTE</t>
  </si>
  <si>
    <t>PENDIENTE O EN ATRASO</t>
  </si>
  <si>
    <t>Pendiente</t>
  </si>
  <si>
    <t>Enc. Dpto. Administrativo y Financiero</t>
  </si>
  <si>
    <t>Total</t>
  </si>
  <si>
    <t>B1500000007</t>
  </si>
  <si>
    <t>B1500002737</t>
  </si>
  <si>
    <t>B1500002738</t>
  </si>
  <si>
    <t>B1500002739</t>
  </si>
  <si>
    <t>CONCEPTO</t>
  </si>
  <si>
    <t>n/a</t>
  </si>
  <si>
    <t>Enc. Div. Financiera</t>
  </si>
  <si>
    <t>N/A</t>
  </si>
  <si>
    <t>AÑOS ANTERIORES</t>
  </si>
  <si>
    <t>CECOMSA</t>
  </si>
  <si>
    <t>Director General</t>
  </si>
  <si>
    <t>ALL OFFICE SOLUTIONS SRL</t>
  </si>
  <si>
    <t>PAGO ADQUISICIÒN DE EQUIPOS DE DISCO DURO SSD 256 PARA ESTA INSTITUCIÒN.</t>
  </si>
  <si>
    <t>PAGO POR ADQUISICIÒN DE SERVICIOS DE ALQUILER DE IMPRESORAS PARA ESTA INSTITUCION.</t>
  </si>
  <si>
    <t>ADQUISICIÒN DE INSUMOS, INFORMÀTICOS PARA ESTA INSTITUCIÒN.</t>
  </si>
  <si>
    <t>B1500002152</t>
  </si>
  <si>
    <t>E45000001113</t>
  </si>
  <si>
    <t>GODSEND COMERCIAL SRL</t>
  </si>
  <si>
    <t>DESETA GROUP SRL</t>
  </si>
  <si>
    <t>PAGO POR ADQUISICION DE PLANCHAS CTP PARA ESTA INSITITUCION.</t>
  </si>
  <si>
    <t>PAGO ADQUISICION DE SERVICIOS DE MANTENIMIENTO DE ASCENSOR POR SIETE MESES PARA ESTA INST.</t>
  </si>
  <si>
    <t>B1500000108</t>
  </si>
  <si>
    <t>B1500000107</t>
  </si>
  <si>
    <t>B1500000209</t>
  </si>
  <si>
    <t>EN ESPERA QUE LLEGUE A LA DIV. FINANCIERA.</t>
  </si>
  <si>
    <t>EN ESPERA DE MODIFICACION PRESUPUESTARIA LLEVAR DISPONIBILIDAD A PARTIDAS.</t>
  </si>
  <si>
    <t>ESTADO DE CUENTA DE SUPLIDORES AL 31 DE MARZO 2024.</t>
  </si>
  <si>
    <t>LIB.157 PARA LA FIRMA</t>
  </si>
  <si>
    <t>LIB.138 PARA LA FIRMA</t>
  </si>
  <si>
    <t>LIB.139 PARA LA FIRMA</t>
  </si>
  <si>
    <t>LIB.142 PARA LA FIRMA</t>
  </si>
  <si>
    <t>LIB.141 PARA LA FIRMA</t>
  </si>
  <si>
    <t>B1500002208</t>
  </si>
  <si>
    <t>LIB. 161 EN CONTRALORIA</t>
  </si>
  <si>
    <t>E45000001111</t>
  </si>
  <si>
    <t>EN ESPERA DE REALIZAR CHEQUE FONDO REPONIBLE.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</si>
</sst>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dd/mm/yyyy;@"/>
    <numFmt numFmtId="166" formatCode="_-&quot;£&quot;* #,##0.00_-;\-&quot;£&quot;* #,##0.00_-;_-&quot;£&quot;* &quot;-&quot;??_-;_-@_-"/>
    <numFmt numFmtId="167" formatCode="_-* #,##0.00_-;\-* #,##0.00_-;_-* &quot;-&quot;??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indexed="8"/>
      <name val="Times New Roman"/>
      <family val="1"/>
    </font>
    <font>
      <sz val="18"/>
      <color theme="1"/>
      <name val="Times New Roman"/>
      <family val="1"/>
    </font>
    <font>
      <sz val="18"/>
      <color theme="1" tint="4.9989318521683403E-2"/>
      <name val="Times New Roman"/>
      <family val="1"/>
    </font>
    <font>
      <b/>
      <u val="double"/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 tint="4.9989318521683403E-2"/>
      <name val="Times New Roman"/>
      <family val="1"/>
    </font>
    <font>
      <sz val="28"/>
      <color theme="1" tint="4.9989318521683403E-2"/>
      <name val="Times New Roman"/>
      <family val="1"/>
    </font>
    <font>
      <sz val="22"/>
      <color theme="1"/>
      <name val="Calibri"/>
      <family val="2"/>
      <scheme val="minor"/>
    </font>
    <font>
      <b/>
      <sz val="18"/>
      <color theme="1" tint="4.9989318521683403E-2"/>
      <name val="Times New Roman"/>
      <family val="1"/>
    </font>
    <font>
      <sz val="24"/>
      <color theme="1"/>
      <name val="Calibri"/>
      <family val="2"/>
      <scheme val="minor"/>
    </font>
    <font>
      <sz val="18"/>
      <color indexed="8"/>
      <name val="Calibri"/>
      <family val="2"/>
      <scheme val="minor"/>
    </font>
    <font>
      <sz val="22"/>
      <color theme="1"/>
      <name val="Arial"/>
      <family val="2"/>
    </font>
    <font>
      <sz val="20"/>
      <color theme="1"/>
      <name val="Arial"/>
      <family val="2"/>
    </font>
    <font>
      <b/>
      <sz val="22"/>
      <color theme="1" tint="4.9989318521683403E-2"/>
      <name val="Times New Roman"/>
      <family val="1"/>
    </font>
    <font>
      <b/>
      <sz val="24"/>
      <color theme="1" tint="4.9989318521683403E-2"/>
      <name val="Times New Roman"/>
      <family val="1"/>
    </font>
    <font>
      <b/>
      <sz val="28"/>
      <color theme="1" tint="4.9989318521683403E-2"/>
      <name val="Times New Roman"/>
      <family val="1"/>
    </font>
    <font>
      <sz val="26"/>
      <color theme="1"/>
      <name val="Calibri"/>
      <family val="2"/>
      <scheme val="minor"/>
    </font>
    <font>
      <sz val="22"/>
      <color theme="1" tint="4.9989318521683403E-2"/>
      <name val="Times New Roman"/>
      <family val="1"/>
    </font>
    <font>
      <sz val="20"/>
      <color theme="1"/>
      <name val="Calibri"/>
      <family val="2"/>
      <scheme val="minor"/>
    </font>
    <font>
      <sz val="16"/>
      <color theme="1" tint="4.9989318521683403E-2"/>
      <name val="Times New Roman"/>
      <family val="1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20"/>
      <color indexed="8"/>
      <name val="Calibri"/>
      <family val="2"/>
      <scheme val="minor"/>
    </font>
    <font>
      <sz val="20"/>
      <color theme="1" tint="4.9989318521683403E-2"/>
      <name val="Times New Roman"/>
      <family val="1"/>
    </font>
    <font>
      <sz val="22"/>
      <color theme="1"/>
      <name val="Times New Roman"/>
      <family val="1"/>
    </font>
    <font>
      <sz val="22"/>
      <color indexed="8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3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43" fontId="0" fillId="0" borderId="2" xfId="0" applyNumberFormat="1" applyFill="1" applyBorder="1"/>
    <xf numFmtId="43" fontId="0" fillId="0" borderId="2" xfId="1" applyFont="1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3" fontId="0" fillId="0" borderId="0" xfId="0" applyNumberFormat="1" applyFill="1" applyBorder="1"/>
    <xf numFmtId="43" fontId="0" fillId="0" borderId="0" xfId="1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0" fillId="0" borderId="0" xfId="0" applyFont="1"/>
    <xf numFmtId="2" fontId="0" fillId="0" borderId="0" xfId="0" applyNumberFormat="1" applyFont="1"/>
    <xf numFmtId="0" fontId="8" fillId="0" borderId="0" xfId="0" applyFont="1"/>
    <xf numFmtId="0" fontId="0" fillId="0" borderId="0" xfId="0" applyBorder="1"/>
    <xf numFmtId="0" fontId="0" fillId="0" borderId="0" xfId="0" applyBorder="1" applyAlignment="1">
      <alignment horizontal="left"/>
    </xf>
    <xf numFmtId="43" fontId="0" fillId="0" borderId="0" xfId="0" applyNumberFormat="1" applyBorder="1"/>
    <xf numFmtId="43" fontId="0" fillId="0" borderId="0" xfId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43" fontId="0" fillId="0" borderId="0" xfId="0" applyNumberFormat="1"/>
    <xf numFmtId="43" fontId="0" fillId="0" borderId="0" xfId="1" applyFont="1"/>
    <xf numFmtId="43" fontId="0" fillId="0" borderId="0" xfId="3" applyFont="1"/>
    <xf numFmtId="43" fontId="0" fillId="0" borderId="15" xfId="3" applyFont="1" applyBorder="1"/>
    <xf numFmtId="0" fontId="0" fillId="0" borderId="1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0" fillId="0" borderId="0" xfId="3" applyFont="1" applyBorder="1"/>
    <xf numFmtId="43" fontId="2" fillId="0" borderId="5" xfId="3" applyFont="1" applyBorder="1"/>
    <xf numFmtId="0" fontId="2" fillId="0" borderId="4" xfId="0" applyFont="1" applyBorder="1"/>
    <xf numFmtId="43" fontId="2" fillId="0" borderId="0" xfId="3" applyFont="1" applyBorder="1"/>
    <xf numFmtId="164" fontId="2" fillId="0" borderId="16" xfId="0" applyNumberFormat="1" applyFont="1" applyBorder="1" applyAlignment="1">
      <alignment horizontal="right"/>
    </xf>
    <xf numFmtId="0" fontId="2" fillId="0" borderId="0" xfId="0" applyFont="1" applyBorder="1"/>
    <xf numFmtId="164" fontId="2" fillId="0" borderId="5" xfId="0" applyNumberFormat="1" applyFont="1" applyBorder="1"/>
    <xf numFmtId="0" fontId="0" fillId="0" borderId="4" xfId="0" applyFont="1" applyBorder="1"/>
    <xf numFmtId="164" fontId="0" fillId="0" borderId="16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4" fillId="0" borderId="4" xfId="0" applyFont="1" applyBorder="1"/>
    <xf numFmtId="0" fontId="14" fillId="0" borderId="0" xfId="0" applyFont="1" applyBorder="1"/>
    <xf numFmtId="164" fontId="14" fillId="0" borderId="5" xfId="0" applyNumberFormat="1" applyFont="1" applyBorder="1"/>
    <xf numFmtId="167" fontId="13" fillId="0" borderId="9" xfId="2" applyNumberFormat="1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5" xfId="0" applyFill="1" applyBorder="1"/>
    <xf numFmtId="0" fontId="4" fillId="0" borderId="4" xfId="0" applyFont="1" applyFill="1" applyBorder="1" applyAlignment="1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Fill="1" applyBorder="1"/>
    <xf numFmtId="43" fontId="0" fillId="0" borderId="7" xfId="0" applyNumberFormat="1" applyBorder="1"/>
    <xf numFmtId="43" fontId="0" fillId="0" borderId="7" xfId="1" applyFont="1" applyBorder="1"/>
    <xf numFmtId="43" fontId="11" fillId="0" borderId="9" xfId="3" applyFont="1" applyFill="1" applyBorder="1" applyAlignment="1">
      <alignment horizontal="center" vertical="center" wrapText="1"/>
    </xf>
    <xf numFmtId="43" fontId="11" fillId="0" borderId="9" xfId="0" applyNumberFormat="1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 wrapText="1"/>
    </xf>
    <xf numFmtId="165" fontId="16" fillId="0" borderId="18" xfId="0" applyNumberFormat="1" applyFont="1" applyFill="1" applyBorder="1" applyAlignment="1">
      <alignment horizontal="center"/>
    </xf>
    <xf numFmtId="43" fontId="15" fillId="0" borderId="18" xfId="0" applyNumberFormat="1" applyFont="1" applyFill="1" applyBorder="1" applyAlignment="1">
      <alignment horizontal="center" wrapText="1"/>
    </xf>
    <xf numFmtId="43" fontId="15" fillId="0" borderId="18" xfId="1" applyFont="1" applyFill="1" applyBorder="1" applyAlignment="1">
      <alignment horizontal="center" wrapText="1"/>
    </xf>
    <xf numFmtId="43" fontId="15" fillId="0" borderId="19" xfId="0" applyNumberFormat="1" applyFont="1" applyFill="1" applyBorder="1" applyAlignment="1">
      <alignment horizontal="center" wrapText="1"/>
    </xf>
    <xf numFmtId="165" fontId="18" fillId="0" borderId="20" xfId="0" applyNumberFormat="1" applyFont="1" applyFill="1" applyBorder="1" applyAlignment="1">
      <alignment horizontal="center"/>
    </xf>
    <xf numFmtId="0" fontId="19" fillId="0" borderId="4" xfId="0" applyFont="1" applyBorder="1"/>
    <xf numFmtId="0" fontId="19" fillId="0" borderId="0" xfId="0" applyFont="1" applyBorder="1"/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19" fillId="0" borderId="0" xfId="0" applyFont="1" applyFill="1" applyBorder="1"/>
    <xf numFmtId="43" fontId="19" fillId="0" borderId="0" xfId="0" applyNumberFormat="1" applyFont="1" applyBorder="1"/>
    <xf numFmtId="43" fontId="19" fillId="0" borderId="0" xfId="1" applyFont="1" applyBorder="1"/>
    <xf numFmtId="0" fontId="19" fillId="0" borderId="5" xfId="0" applyFont="1" applyBorder="1"/>
    <xf numFmtId="43" fontId="10" fillId="0" borderId="13" xfId="3" applyFont="1" applyBorder="1" applyAlignment="1">
      <alignment horizontal="center" vertical="center"/>
    </xf>
    <xf numFmtId="167" fontId="13" fillId="0" borderId="13" xfId="2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21" fillId="0" borderId="0" xfId="0" applyFont="1" applyBorder="1"/>
    <xf numFmtId="0" fontId="21" fillId="0" borderId="0" xfId="0" applyFont="1" applyFill="1" applyBorder="1"/>
    <xf numFmtId="0" fontId="21" fillId="0" borderId="4" xfId="0" applyFont="1" applyBorder="1"/>
    <xf numFmtId="0" fontId="21" fillId="0" borderId="0" xfId="0" applyFont="1" applyBorder="1" applyAlignment="1">
      <alignment horizontal="left"/>
    </xf>
    <xf numFmtId="43" fontId="21" fillId="0" borderId="0" xfId="0" applyNumberFormat="1" applyFont="1" applyBorder="1"/>
    <xf numFmtId="43" fontId="21" fillId="0" borderId="0" xfId="1" applyFont="1" applyBorder="1"/>
    <xf numFmtId="0" fontId="21" fillId="0" borderId="5" xfId="0" applyFont="1" applyBorder="1"/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2" fontId="22" fillId="0" borderId="13" xfId="0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14" fontId="13" fillId="0" borderId="9" xfId="0" applyNumberFormat="1" applyFont="1" applyFill="1" applyBorder="1" applyAlignment="1">
      <alignment horizontal="center" vertical="center" wrapText="1"/>
    </xf>
    <xf numFmtId="14" fontId="12" fillId="0" borderId="9" xfId="0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2" fontId="22" fillId="0" borderId="9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14" fontId="13" fillId="0" borderId="9" xfId="0" applyNumberFormat="1" applyFont="1" applyFill="1" applyBorder="1" applyAlignment="1" applyProtection="1">
      <alignment horizontal="center" vertical="center" wrapText="1"/>
    </xf>
    <xf numFmtId="167" fontId="23" fillId="0" borderId="9" xfId="2" applyNumberFormat="1" applyFont="1" applyFill="1" applyBorder="1" applyAlignment="1">
      <alignment horizontal="right" vertical="center"/>
    </xf>
    <xf numFmtId="0" fontId="19" fillId="0" borderId="9" xfId="0" applyFont="1" applyFill="1" applyBorder="1" applyAlignment="1">
      <alignment horizontal="center" vertical="center"/>
    </xf>
    <xf numFmtId="43" fontId="25" fillId="2" borderId="27" xfId="3" applyFont="1" applyFill="1" applyBorder="1" applyAlignment="1"/>
    <xf numFmtId="43" fontId="17" fillId="2" borderId="27" xfId="3" applyFont="1" applyFill="1" applyBorder="1" applyAlignment="1"/>
    <xf numFmtId="43" fontId="26" fillId="2" borderId="27" xfId="3" applyFont="1" applyFill="1" applyBorder="1" applyAlignment="1"/>
    <xf numFmtId="43" fontId="9" fillId="2" borderId="22" xfId="0" applyNumberFormat="1" applyFont="1" applyFill="1" applyBorder="1" applyAlignment="1">
      <alignment horizontal="right"/>
    </xf>
    <xf numFmtId="14" fontId="21" fillId="0" borderId="9" xfId="0" applyNumberFormat="1" applyFont="1" applyFill="1" applyBorder="1" applyAlignment="1">
      <alignment horizontal="center" vertical="center" wrapText="1"/>
    </xf>
    <xf numFmtId="167" fontId="29" fillId="0" borderId="9" xfId="2" applyNumberFormat="1" applyFont="1" applyFill="1" applyBorder="1" applyAlignment="1">
      <alignment vertical="center"/>
    </xf>
    <xf numFmtId="167" fontId="23" fillId="0" borderId="20" xfId="2" applyNumberFormat="1" applyFont="1" applyFill="1" applyBorder="1" applyAlignment="1">
      <alignment horizontal="right" vertical="center"/>
    </xf>
    <xf numFmtId="0" fontId="19" fillId="0" borderId="11" xfId="0" applyNumberFormat="1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4" fillId="0" borderId="11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4" fillId="0" borderId="31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4" fontId="13" fillId="0" borderId="13" xfId="0" applyNumberFormat="1" applyFont="1" applyFill="1" applyBorder="1" applyAlignment="1">
      <alignment horizontal="center" vertical="center" wrapText="1"/>
    </xf>
    <xf numFmtId="0" fontId="19" fillId="0" borderId="21" xfId="0" applyNumberFormat="1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167" fontId="23" fillId="0" borderId="31" xfId="2" applyNumberFormat="1" applyFont="1" applyFill="1" applyBorder="1" applyAlignment="1">
      <alignment horizontal="right" vertical="center"/>
    </xf>
    <xf numFmtId="0" fontId="19" fillId="0" borderId="29" xfId="0" applyNumberFormat="1" applyFont="1" applyFill="1" applyBorder="1" applyAlignment="1">
      <alignment horizontal="center" vertical="center" wrapText="1"/>
    </xf>
    <xf numFmtId="14" fontId="21" fillId="0" borderId="20" xfId="0" applyNumberFormat="1" applyFont="1" applyFill="1" applyBorder="1" applyAlignment="1">
      <alignment horizontal="center" vertical="center" wrapText="1"/>
    </xf>
    <xf numFmtId="167" fontId="29" fillId="0" borderId="20" xfId="2" applyNumberFormat="1" applyFont="1" applyFill="1" applyBorder="1" applyAlignment="1">
      <alignment vertical="center"/>
    </xf>
    <xf numFmtId="167" fontId="17" fillId="2" borderId="33" xfId="0" applyNumberFormat="1" applyFont="1" applyFill="1" applyBorder="1" applyAlignment="1">
      <alignment vertical="center" wrapText="1"/>
    </xf>
    <xf numFmtId="0" fontId="20" fillId="2" borderId="3" xfId="0" applyFont="1" applyFill="1" applyBorder="1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43" fontId="0" fillId="0" borderId="2" xfId="0" applyNumberFormat="1" applyBorder="1"/>
    <xf numFmtId="43" fontId="0" fillId="0" borderId="2" xfId="1" applyFont="1" applyBorder="1"/>
    <xf numFmtId="14" fontId="23" fillId="0" borderId="9" xfId="0" applyNumberFormat="1" applyFont="1" applyFill="1" applyBorder="1" applyAlignment="1">
      <alignment horizontal="center" vertical="center" wrapText="1"/>
    </xf>
    <xf numFmtId="14" fontId="24" fillId="0" borderId="9" xfId="0" applyNumberFormat="1" applyFont="1" applyFill="1" applyBorder="1" applyAlignment="1" applyProtection="1">
      <alignment horizontal="center" vertical="center"/>
    </xf>
    <xf numFmtId="167" fontId="24" fillId="0" borderId="9" xfId="2" applyNumberFormat="1" applyFont="1" applyFill="1" applyBorder="1" applyAlignment="1">
      <alignment horizontal="right" vertical="center"/>
    </xf>
    <xf numFmtId="0" fontId="30" fillId="0" borderId="9" xfId="0" applyFont="1" applyFill="1" applyBorder="1" applyAlignment="1">
      <alignment horizontal="center" vertical="center"/>
    </xf>
    <xf numFmtId="14" fontId="31" fillId="0" borderId="9" xfId="0" applyNumberFormat="1" applyFont="1" applyFill="1" applyBorder="1" applyAlignment="1" applyProtection="1">
      <alignment horizontal="center" vertical="center" wrapText="1"/>
    </xf>
    <xf numFmtId="14" fontId="32" fillId="0" borderId="9" xfId="0" applyNumberFormat="1" applyFont="1" applyFill="1" applyBorder="1" applyAlignment="1">
      <alignment horizontal="center" vertical="center" wrapText="1"/>
    </xf>
    <xf numFmtId="0" fontId="33" fillId="0" borderId="9" xfId="0" applyNumberFormat="1" applyFont="1" applyFill="1" applyBorder="1" applyAlignment="1">
      <alignment horizontal="center" vertical="center" wrapText="1"/>
    </xf>
    <xf numFmtId="0" fontId="33" fillId="0" borderId="20" xfId="0" applyNumberFormat="1" applyFont="1" applyFill="1" applyBorder="1" applyAlignment="1">
      <alignment horizontal="center" vertical="center" wrapText="1"/>
    </xf>
    <xf numFmtId="14" fontId="32" fillId="0" borderId="31" xfId="0" applyNumberFormat="1" applyFont="1" applyFill="1" applyBorder="1" applyAlignment="1" applyProtection="1">
      <alignment horizontal="center" vertical="center"/>
    </xf>
    <xf numFmtId="14" fontId="32" fillId="0" borderId="9" xfId="0" applyNumberFormat="1" applyFont="1" applyFill="1" applyBorder="1" applyAlignment="1" applyProtection="1">
      <alignment horizontal="center" vertical="center"/>
    </xf>
    <xf numFmtId="14" fontId="32" fillId="0" borderId="20" xfId="0" applyNumberFormat="1" applyFont="1" applyFill="1" applyBorder="1" applyAlignment="1" applyProtection="1">
      <alignment horizontal="center" vertical="center"/>
    </xf>
    <xf numFmtId="14" fontId="23" fillId="0" borderId="31" xfId="0" applyNumberFormat="1" applyFont="1" applyFill="1" applyBorder="1" applyAlignment="1">
      <alignment horizontal="center" vertical="center" wrapText="1"/>
    </xf>
    <xf numFmtId="0" fontId="19" fillId="0" borderId="32" xfId="0" applyNumberFormat="1" applyFont="1" applyFill="1" applyBorder="1" applyAlignment="1">
      <alignment horizontal="center" vertical="center" wrapText="1"/>
    </xf>
    <xf numFmtId="14" fontId="23" fillId="0" borderId="20" xfId="0" applyNumberFormat="1" applyFont="1" applyFill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/>
    </xf>
    <xf numFmtId="2" fontId="34" fillId="0" borderId="13" xfId="0" applyNumberFormat="1" applyFont="1" applyFill="1" applyBorder="1" applyAlignment="1">
      <alignment horizontal="center" vertical="center" wrapText="1"/>
    </xf>
    <xf numFmtId="167" fontId="35" fillId="0" borderId="13" xfId="2" applyNumberFormat="1" applyFont="1" applyFill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2" fontId="34" fillId="0" borderId="9" xfId="0" applyNumberFormat="1" applyFont="1" applyFill="1" applyBorder="1" applyAlignment="1">
      <alignment horizontal="center" vertical="center" wrapText="1"/>
    </xf>
    <xf numFmtId="167" fontId="35" fillId="0" borderId="9" xfId="2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43" fontId="37" fillId="0" borderId="13" xfId="0" applyNumberFormat="1" applyFont="1" applyFill="1" applyBorder="1" applyAlignment="1">
      <alignment horizontal="center" vertical="center" wrapText="1"/>
    </xf>
    <xf numFmtId="14" fontId="29" fillId="0" borderId="9" xfId="0" applyNumberFormat="1" applyFont="1" applyFill="1" applyBorder="1" applyAlignment="1" applyProtection="1">
      <alignment horizontal="center" vertical="center"/>
    </xf>
    <xf numFmtId="43" fontId="36" fillId="0" borderId="9" xfId="3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165" fontId="6" fillId="0" borderId="4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5" fontId="6" fillId="0" borderId="5" xfId="0" applyNumberFormat="1" applyFont="1" applyFill="1" applyBorder="1" applyAlignment="1">
      <alignment horizontal="center"/>
    </xf>
    <xf numFmtId="49" fontId="7" fillId="0" borderId="6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43" fontId="6" fillId="0" borderId="15" xfId="0" applyNumberFormat="1" applyFont="1" applyBorder="1" applyAlignment="1">
      <alignment horizontal="center"/>
    </xf>
    <xf numFmtId="43" fontId="6" fillId="0" borderId="16" xfId="0" applyNumberFormat="1" applyFont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165" fontId="27" fillId="2" borderId="6" xfId="0" applyNumberFormat="1" applyFont="1" applyFill="1" applyBorder="1" applyAlignment="1">
      <alignment horizontal="center"/>
    </xf>
    <xf numFmtId="165" fontId="27" fillId="2" borderId="7" xfId="0" applyNumberFormat="1" applyFont="1" applyFill="1" applyBorder="1" applyAlignment="1">
      <alignment horizontal="center"/>
    </xf>
    <xf numFmtId="165" fontId="27" fillId="2" borderId="28" xfId="0" applyNumberFormat="1" applyFont="1" applyFill="1" applyBorder="1" applyAlignment="1">
      <alignment horizontal="center"/>
    </xf>
    <xf numFmtId="0" fontId="21" fillId="0" borderId="10" xfId="0" applyNumberFormat="1" applyFont="1" applyFill="1" applyBorder="1" applyAlignment="1">
      <alignment horizontal="center" vertical="center" wrapText="1"/>
    </xf>
    <xf numFmtId="0" fontId="21" fillId="0" borderId="21" xfId="0" applyNumberFormat="1" applyFont="1" applyFill="1" applyBorder="1" applyAlignment="1">
      <alignment horizontal="center" vertical="center" wrapText="1"/>
    </xf>
    <xf numFmtId="43" fontId="21" fillId="0" borderId="23" xfId="0" applyNumberFormat="1" applyFont="1" applyBorder="1" applyAlignment="1">
      <alignment horizontal="center"/>
    </xf>
    <xf numFmtId="43" fontId="21" fillId="0" borderId="26" xfId="0" applyNumberFormat="1" applyFont="1" applyBorder="1" applyAlignment="1">
      <alignment horizontal="center"/>
    </xf>
    <xf numFmtId="0" fontId="28" fillId="0" borderId="9" xfId="0" applyNumberFormat="1" applyFont="1" applyFill="1" applyBorder="1" applyAlignment="1">
      <alignment horizontal="center" vertical="center" wrapText="1"/>
    </xf>
    <xf numFmtId="0" fontId="28" fillId="0" borderId="2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14" fontId="38" fillId="0" borderId="13" xfId="0" applyNumberFormat="1" applyFont="1" applyFill="1" applyBorder="1" applyAlignment="1" applyProtection="1">
      <alignment horizontal="center" vertical="center" wrapText="1"/>
    </xf>
  </cellXfs>
  <cellStyles count="4">
    <cellStyle name="Millares" xfId="3" builtinId="3"/>
    <cellStyle name="Millares 3" xfId="1"/>
    <cellStyle name="Millares 3 3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3377294</xdr:colOff>
      <xdr:row>1</xdr:row>
      <xdr:rowOff>76200</xdr:rowOff>
    </xdr:from>
    <xdr:to>
      <xdr:col>5</xdr:col>
      <xdr:colOff>644525</xdr:colOff>
      <xdr:row>7</xdr:row>
      <xdr:rowOff>205922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387194" y="266700"/>
          <a:ext cx="8986156" cy="1482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2</xdr:row>
      <xdr:rowOff>19050</xdr:rowOff>
    </xdr:from>
    <xdr:to>
      <xdr:col>1</xdr:col>
      <xdr:colOff>1219200</xdr:colOff>
      <xdr:row>8</xdr:row>
      <xdr:rowOff>190500</xdr:rowOff>
    </xdr:to>
    <xdr:pic>
      <xdr:nvPicPr>
        <xdr:cNvPr id="4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438150" y="400050"/>
          <a:ext cx="3790950" cy="167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view="pageBreakPreview" topLeftCell="A6" zoomScale="46" zoomScaleNormal="100" zoomScaleSheetLayoutView="46" workbookViewId="0">
      <selection activeCell="D18" sqref="D18"/>
    </sheetView>
  </sheetViews>
  <sheetFormatPr baseColWidth="10" defaultColWidth="16" defaultRowHeight="15" x14ac:dyDescent="0.25"/>
  <cols>
    <col min="1" max="1" width="48.28515625" customWidth="1"/>
    <col min="2" max="2" width="78" customWidth="1"/>
    <col min="3" max="3" width="37.28515625" customWidth="1"/>
    <col min="4" max="4" width="29.42578125" style="25" customWidth="1"/>
    <col min="5" max="5" width="30.85546875" style="26" customWidth="1"/>
    <col min="6" max="6" width="32.42578125" style="27" customWidth="1"/>
    <col min="7" max="7" width="23.28515625" style="28" customWidth="1"/>
    <col min="8" max="8" width="32.42578125" style="29" customWidth="1"/>
    <col min="9" max="9" width="48.42578125" customWidth="1"/>
    <col min="10" max="10" width="28.140625" customWidth="1"/>
  </cols>
  <sheetData>
    <row r="1" spans="1:10" x14ac:dyDescent="0.25">
      <c r="A1" s="1"/>
      <c r="B1" s="2"/>
      <c r="C1" s="2"/>
      <c r="D1" s="3"/>
      <c r="E1" s="4"/>
      <c r="F1" s="2"/>
      <c r="G1" s="5"/>
      <c r="H1" s="6"/>
      <c r="I1" s="54"/>
    </row>
    <row r="2" spans="1:10" x14ac:dyDescent="0.25">
      <c r="A2" s="7"/>
      <c r="B2" s="8"/>
      <c r="C2" s="8"/>
      <c r="D2" s="9"/>
      <c r="E2" s="11"/>
      <c r="F2" s="8"/>
      <c r="G2" s="12"/>
      <c r="H2" s="13"/>
      <c r="I2" s="55"/>
    </row>
    <row r="3" spans="1:10" x14ac:dyDescent="0.25">
      <c r="A3" s="7"/>
      <c r="B3" s="8"/>
      <c r="C3" s="8"/>
      <c r="D3" s="9"/>
      <c r="E3" s="11"/>
      <c r="F3" s="8"/>
      <c r="G3" s="12"/>
      <c r="H3" s="13"/>
      <c r="I3" s="55"/>
    </row>
    <row r="4" spans="1:10" x14ac:dyDescent="0.25">
      <c r="A4" s="7"/>
      <c r="B4" s="8"/>
      <c r="C4" s="8"/>
      <c r="D4" s="9"/>
      <c r="E4" s="11"/>
      <c r="F4" s="8"/>
      <c r="G4" s="12"/>
      <c r="H4" s="13"/>
      <c r="I4" s="55"/>
    </row>
    <row r="5" spans="1:10" ht="18.75" customHeight="1" x14ac:dyDescent="0.25">
      <c r="A5" s="7"/>
      <c r="B5" s="8"/>
      <c r="C5" s="8"/>
      <c r="D5" s="9"/>
      <c r="E5" s="11"/>
      <c r="F5" s="8"/>
      <c r="G5" s="12"/>
      <c r="H5" s="13"/>
      <c r="I5" s="55"/>
    </row>
    <row r="6" spans="1:10" x14ac:dyDescent="0.25">
      <c r="A6" s="7"/>
      <c r="B6" s="8"/>
      <c r="C6" s="8"/>
      <c r="D6" s="9"/>
      <c r="E6" s="11"/>
      <c r="F6" s="8"/>
      <c r="G6" s="12"/>
      <c r="H6" s="13"/>
      <c r="I6" s="55"/>
    </row>
    <row r="7" spans="1:10" ht="27" customHeight="1" x14ac:dyDescent="0.25">
      <c r="A7" s="56"/>
      <c r="B7" s="14"/>
      <c r="C7" s="14"/>
      <c r="D7" s="15"/>
      <c r="E7" s="16"/>
      <c r="F7" s="17"/>
      <c r="G7" s="10"/>
      <c r="H7" s="10"/>
      <c r="I7" s="55"/>
    </row>
    <row r="8" spans="1:10" ht="27" customHeight="1" x14ac:dyDescent="0.25">
      <c r="A8" s="56"/>
      <c r="B8" s="14"/>
      <c r="C8" s="14"/>
      <c r="D8" s="15"/>
      <c r="E8" s="16"/>
      <c r="F8" s="17"/>
      <c r="G8" s="10"/>
      <c r="H8" s="10"/>
      <c r="I8" s="55"/>
    </row>
    <row r="9" spans="1:10" ht="27" customHeight="1" x14ac:dyDescent="0.5">
      <c r="A9" s="166" t="s">
        <v>82</v>
      </c>
      <c r="B9" s="167"/>
      <c r="C9" s="167"/>
      <c r="D9" s="167"/>
      <c r="E9" s="167"/>
      <c r="F9" s="167"/>
      <c r="G9" s="167"/>
      <c r="H9" s="167"/>
      <c r="I9" s="168"/>
    </row>
    <row r="10" spans="1:10" ht="34.5" customHeight="1" thickBot="1" x14ac:dyDescent="0.55000000000000004">
      <c r="A10" s="169"/>
      <c r="B10" s="170"/>
      <c r="C10" s="170"/>
      <c r="D10" s="170"/>
      <c r="E10" s="170"/>
      <c r="F10" s="170"/>
      <c r="G10" s="170"/>
      <c r="H10" s="170"/>
      <c r="I10" s="171"/>
      <c r="J10" s="18"/>
    </row>
    <row r="11" spans="1:10" ht="64.5" customHeight="1" thickBot="1" x14ac:dyDescent="0.35">
      <c r="A11" s="64" t="s">
        <v>0</v>
      </c>
      <c r="B11" s="65" t="s">
        <v>60</v>
      </c>
      <c r="C11" s="66" t="s">
        <v>47</v>
      </c>
      <c r="D11" s="67" t="s">
        <v>19</v>
      </c>
      <c r="E11" s="68" t="s">
        <v>48</v>
      </c>
      <c r="F11" s="68" t="s">
        <v>49</v>
      </c>
      <c r="G11" s="68" t="s">
        <v>50</v>
      </c>
      <c r="H11" s="69" t="s">
        <v>51</v>
      </c>
      <c r="I11" s="70" t="s">
        <v>52</v>
      </c>
      <c r="J11" s="19"/>
    </row>
    <row r="12" spans="1:10" s="20" customFormat="1" ht="112.5" customHeight="1" x14ac:dyDescent="0.3">
      <c r="A12" s="90" t="s">
        <v>20</v>
      </c>
      <c r="B12" s="91" t="s">
        <v>21</v>
      </c>
      <c r="C12" s="92" t="s">
        <v>56</v>
      </c>
      <c r="D12" s="92">
        <v>2020</v>
      </c>
      <c r="E12" s="80">
        <v>87723.9</v>
      </c>
      <c r="F12" s="92" t="s">
        <v>61</v>
      </c>
      <c r="G12" s="93">
        <v>0</v>
      </c>
      <c r="H12" s="81">
        <f t="shared" ref="H12:H16" si="0">E12</f>
        <v>87723.9</v>
      </c>
      <c r="I12" s="94" t="s">
        <v>53</v>
      </c>
    </row>
    <row r="13" spans="1:10" s="20" customFormat="1" ht="115.5" customHeight="1" x14ac:dyDescent="0.3">
      <c r="A13" s="95" t="s">
        <v>1</v>
      </c>
      <c r="B13" s="82" t="s">
        <v>3</v>
      </c>
      <c r="C13" s="96" t="s">
        <v>2</v>
      </c>
      <c r="D13" s="97">
        <v>44075</v>
      </c>
      <c r="E13" s="62">
        <v>22444.91</v>
      </c>
      <c r="F13" s="98" t="s">
        <v>61</v>
      </c>
      <c r="G13" s="99">
        <v>0</v>
      </c>
      <c r="H13" s="53">
        <f t="shared" si="0"/>
        <v>22444.91</v>
      </c>
      <c r="I13" s="100" t="s">
        <v>53</v>
      </c>
    </row>
    <row r="14" spans="1:10" s="20" customFormat="1" ht="100.5" customHeight="1" x14ac:dyDescent="0.3">
      <c r="A14" s="95" t="s">
        <v>1</v>
      </c>
      <c r="B14" s="82" t="s">
        <v>5</v>
      </c>
      <c r="C14" s="96" t="s">
        <v>4</v>
      </c>
      <c r="D14" s="97">
        <v>44237</v>
      </c>
      <c r="E14" s="63">
        <v>22444.91</v>
      </c>
      <c r="F14" s="98" t="s">
        <v>61</v>
      </c>
      <c r="G14" s="99">
        <v>0</v>
      </c>
      <c r="H14" s="53">
        <f t="shared" si="0"/>
        <v>22444.91</v>
      </c>
      <c r="I14" s="100" t="s">
        <v>53</v>
      </c>
    </row>
    <row r="15" spans="1:10" s="20" customFormat="1" ht="108" customHeight="1" x14ac:dyDescent="0.3">
      <c r="A15" s="95" t="s">
        <v>1</v>
      </c>
      <c r="B15" s="82" t="s">
        <v>46</v>
      </c>
      <c r="C15" s="96" t="s">
        <v>6</v>
      </c>
      <c r="D15" s="97">
        <v>44237</v>
      </c>
      <c r="E15" s="63">
        <v>22444.91</v>
      </c>
      <c r="F15" s="98" t="s">
        <v>61</v>
      </c>
      <c r="G15" s="99">
        <v>0</v>
      </c>
      <c r="H15" s="53">
        <f t="shared" si="0"/>
        <v>22444.91</v>
      </c>
      <c r="I15" s="100" t="s">
        <v>53</v>
      </c>
    </row>
    <row r="16" spans="1:10" s="20" customFormat="1" ht="132.75" customHeight="1" thickBot="1" x14ac:dyDescent="0.35">
      <c r="A16" s="101" t="s">
        <v>10</v>
      </c>
      <c r="B16" s="82" t="s">
        <v>18</v>
      </c>
      <c r="C16" s="96" t="s">
        <v>11</v>
      </c>
      <c r="D16" s="97">
        <v>44809</v>
      </c>
      <c r="E16" s="63">
        <v>31250</v>
      </c>
      <c r="F16" s="98" t="s">
        <v>61</v>
      </c>
      <c r="G16" s="99">
        <v>0</v>
      </c>
      <c r="H16" s="53">
        <f t="shared" si="0"/>
        <v>31250</v>
      </c>
      <c r="I16" s="100" t="s">
        <v>53</v>
      </c>
    </row>
    <row r="17" spans="1:11" s="20" customFormat="1" ht="76.5" customHeight="1" thickBot="1" x14ac:dyDescent="0.35">
      <c r="A17" s="176" t="s">
        <v>64</v>
      </c>
      <c r="B17" s="177"/>
      <c r="C17" s="177"/>
      <c r="D17" s="177"/>
      <c r="E17" s="177"/>
      <c r="F17" s="177"/>
      <c r="G17" s="177"/>
      <c r="H17" s="134">
        <f>87723.9+22444.91+22444.91+22444.91+31250</f>
        <v>186308.63</v>
      </c>
      <c r="I17" s="135"/>
    </row>
    <row r="18" spans="1:11" s="20" customFormat="1" ht="84" customHeight="1" x14ac:dyDescent="0.3">
      <c r="A18" s="124" t="s">
        <v>7</v>
      </c>
      <c r="B18" s="125" t="s">
        <v>9</v>
      </c>
      <c r="C18" s="126" t="s">
        <v>8</v>
      </c>
      <c r="D18" s="192">
        <v>44361</v>
      </c>
      <c r="E18" s="162">
        <v>78995.100000000006</v>
      </c>
      <c r="F18" s="154" t="s">
        <v>61</v>
      </c>
      <c r="G18" s="155">
        <v>0</v>
      </c>
      <c r="H18" s="156">
        <f>E18</f>
        <v>78995.100000000006</v>
      </c>
      <c r="I18" s="157" t="s">
        <v>83</v>
      </c>
    </row>
    <row r="19" spans="1:11" s="20" customFormat="1" ht="84" customHeight="1" x14ac:dyDescent="0.3">
      <c r="A19" s="101" t="s">
        <v>12</v>
      </c>
      <c r="B19" s="82" t="s">
        <v>14</v>
      </c>
      <c r="C19" s="102" t="s">
        <v>13</v>
      </c>
      <c r="D19" s="163">
        <v>44573</v>
      </c>
      <c r="E19" s="164">
        <v>14749.67</v>
      </c>
      <c r="F19" s="158" t="s">
        <v>61</v>
      </c>
      <c r="G19" s="159">
        <v>0</v>
      </c>
      <c r="H19" s="160">
        <f>E19</f>
        <v>14749.67</v>
      </c>
      <c r="I19" s="161" t="s">
        <v>84</v>
      </c>
    </row>
    <row r="20" spans="1:11" s="20" customFormat="1" ht="84" customHeight="1" x14ac:dyDescent="0.3">
      <c r="A20" s="101" t="s">
        <v>12</v>
      </c>
      <c r="B20" s="82" t="s">
        <v>15</v>
      </c>
      <c r="C20" s="102" t="s">
        <v>57</v>
      </c>
      <c r="D20" s="163">
        <v>44946</v>
      </c>
      <c r="E20" s="164">
        <v>14749.67</v>
      </c>
      <c r="F20" s="158" t="s">
        <v>61</v>
      </c>
      <c r="G20" s="159">
        <v>0</v>
      </c>
      <c r="H20" s="160">
        <f>E20</f>
        <v>14749.67</v>
      </c>
      <c r="I20" s="161" t="s">
        <v>85</v>
      </c>
    </row>
    <row r="21" spans="1:11" s="20" customFormat="1" ht="84" customHeight="1" x14ac:dyDescent="0.3">
      <c r="A21" s="101" t="s">
        <v>12</v>
      </c>
      <c r="B21" s="82" t="s">
        <v>16</v>
      </c>
      <c r="C21" s="102" t="s">
        <v>58</v>
      </c>
      <c r="D21" s="163">
        <v>44946</v>
      </c>
      <c r="E21" s="164">
        <v>14749.67</v>
      </c>
      <c r="F21" s="158" t="s">
        <v>61</v>
      </c>
      <c r="G21" s="159">
        <v>0</v>
      </c>
      <c r="H21" s="160">
        <f>E21</f>
        <v>14749.67</v>
      </c>
      <c r="I21" s="161" t="s">
        <v>86</v>
      </c>
    </row>
    <row r="22" spans="1:11" s="20" customFormat="1" ht="84" customHeight="1" x14ac:dyDescent="0.3">
      <c r="A22" s="101" t="s">
        <v>12</v>
      </c>
      <c r="B22" s="82" t="s">
        <v>17</v>
      </c>
      <c r="C22" s="144" t="s">
        <v>59</v>
      </c>
      <c r="D22" s="163">
        <v>44946</v>
      </c>
      <c r="E22" s="164">
        <v>14749.67</v>
      </c>
      <c r="F22" s="158" t="s">
        <v>61</v>
      </c>
      <c r="G22" s="159">
        <v>0</v>
      </c>
      <c r="H22" s="160">
        <f>E22</f>
        <v>14749.67</v>
      </c>
      <c r="I22" s="161" t="s">
        <v>87</v>
      </c>
    </row>
    <row r="23" spans="1:11" s="20" customFormat="1" ht="98.25" customHeight="1" x14ac:dyDescent="0.3">
      <c r="A23" s="115" t="s">
        <v>67</v>
      </c>
      <c r="B23" s="116" t="s">
        <v>68</v>
      </c>
      <c r="C23" s="145" t="s">
        <v>71</v>
      </c>
      <c r="D23" s="141">
        <v>45293</v>
      </c>
      <c r="E23" s="142">
        <v>183223.04000000001</v>
      </c>
      <c r="F23" s="143" t="s">
        <v>63</v>
      </c>
      <c r="G23" s="143" t="s">
        <v>63</v>
      </c>
      <c r="H23" s="142">
        <v>183223.04000000001</v>
      </c>
      <c r="I23" s="128" t="s">
        <v>81</v>
      </c>
    </row>
    <row r="24" spans="1:11" s="20" customFormat="1" ht="81.75" customHeight="1" x14ac:dyDescent="0.3">
      <c r="A24" s="112" t="s">
        <v>73</v>
      </c>
      <c r="B24" s="187" t="s">
        <v>75</v>
      </c>
      <c r="C24" s="146" t="s">
        <v>77</v>
      </c>
      <c r="D24" s="109">
        <v>45341</v>
      </c>
      <c r="E24" s="110">
        <v>590</v>
      </c>
      <c r="F24" s="104" t="s">
        <v>63</v>
      </c>
      <c r="G24" s="104" t="s">
        <v>63</v>
      </c>
      <c r="H24" s="110">
        <v>590</v>
      </c>
      <c r="I24" s="183" t="s">
        <v>80</v>
      </c>
    </row>
    <row r="25" spans="1:11" s="20" customFormat="1" ht="81.75" customHeight="1" thickBot="1" x14ac:dyDescent="0.35">
      <c r="A25" s="131" t="s">
        <v>73</v>
      </c>
      <c r="B25" s="188"/>
      <c r="C25" s="147" t="s">
        <v>78</v>
      </c>
      <c r="D25" s="132">
        <v>45334</v>
      </c>
      <c r="E25" s="133">
        <v>2065</v>
      </c>
      <c r="F25" s="113" t="s">
        <v>63</v>
      </c>
      <c r="G25" s="113" t="s">
        <v>63</v>
      </c>
      <c r="H25" s="133">
        <v>2065</v>
      </c>
      <c r="I25" s="184"/>
    </row>
    <row r="26" spans="1:11" s="20" customFormat="1" ht="148.5" customHeight="1" x14ac:dyDescent="0.3">
      <c r="A26" s="129" t="s">
        <v>67</v>
      </c>
      <c r="B26" s="121" t="s">
        <v>69</v>
      </c>
      <c r="C26" s="148" t="s">
        <v>88</v>
      </c>
      <c r="D26" s="151">
        <v>45328</v>
      </c>
      <c r="E26" s="130">
        <v>91666.67</v>
      </c>
      <c r="F26" s="122" t="s">
        <v>63</v>
      </c>
      <c r="G26" s="122" t="s">
        <v>63</v>
      </c>
      <c r="H26" s="130">
        <v>91666.67</v>
      </c>
      <c r="I26" s="152" t="s">
        <v>89</v>
      </c>
    </row>
    <row r="27" spans="1:11" s="20" customFormat="1" ht="148.5" customHeight="1" x14ac:dyDescent="0.3">
      <c r="A27" s="117" t="s">
        <v>65</v>
      </c>
      <c r="B27" s="116" t="s">
        <v>70</v>
      </c>
      <c r="C27" s="149" t="s">
        <v>72</v>
      </c>
      <c r="D27" s="140">
        <v>45313</v>
      </c>
      <c r="E27" s="103">
        <v>46152.35</v>
      </c>
      <c r="F27" s="104" t="s">
        <v>63</v>
      </c>
      <c r="G27" s="104" t="s">
        <v>63</v>
      </c>
      <c r="H27" s="103">
        <v>46152.35</v>
      </c>
      <c r="I27" s="123" t="s">
        <v>81</v>
      </c>
    </row>
    <row r="28" spans="1:11" s="20" customFormat="1" ht="148.5" customHeight="1" x14ac:dyDescent="0.3">
      <c r="A28" s="117" t="s">
        <v>65</v>
      </c>
      <c r="B28" s="116" t="s">
        <v>70</v>
      </c>
      <c r="C28" s="149" t="s">
        <v>90</v>
      </c>
      <c r="D28" s="140">
        <v>45313</v>
      </c>
      <c r="E28" s="103">
        <v>1476554.65</v>
      </c>
      <c r="F28" s="104" t="s">
        <v>63</v>
      </c>
      <c r="G28" s="104" t="s">
        <v>63</v>
      </c>
      <c r="H28" s="103">
        <v>1476554.65</v>
      </c>
      <c r="I28" s="123" t="s">
        <v>81</v>
      </c>
    </row>
    <row r="29" spans="1:11" s="20" customFormat="1" ht="148.5" customHeight="1" thickBot="1" x14ac:dyDescent="0.35">
      <c r="A29" s="118" t="s">
        <v>74</v>
      </c>
      <c r="B29" s="119" t="s">
        <v>76</v>
      </c>
      <c r="C29" s="150" t="s">
        <v>79</v>
      </c>
      <c r="D29" s="153">
        <v>45308</v>
      </c>
      <c r="E29" s="111">
        <v>5158.29</v>
      </c>
      <c r="F29" s="113" t="s">
        <v>63</v>
      </c>
      <c r="G29" s="113" t="s">
        <v>63</v>
      </c>
      <c r="H29" s="111">
        <v>5158.29</v>
      </c>
      <c r="I29" s="127" t="s">
        <v>91</v>
      </c>
    </row>
    <row r="30" spans="1:11" s="20" customFormat="1" ht="73.5" customHeight="1" thickBot="1" x14ac:dyDescent="0.55000000000000004">
      <c r="A30" s="180" t="s">
        <v>55</v>
      </c>
      <c r="B30" s="181"/>
      <c r="C30" s="181"/>
      <c r="D30" s="182"/>
      <c r="E30" s="105">
        <f>SUM(E18:E29)</f>
        <v>1943403.7799999998</v>
      </c>
      <c r="F30" s="106">
        <f>SUM(F18:F29)</f>
        <v>0</v>
      </c>
      <c r="G30" s="106">
        <f>SUM(G18:G29)</f>
        <v>0</v>
      </c>
      <c r="H30" s="107">
        <f>SUM(H18:H29)</f>
        <v>1943403.7799999998</v>
      </c>
      <c r="I30" s="108"/>
      <c r="K30" s="71"/>
    </row>
    <row r="31" spans="1:11" ht="35.25" customHeight="1" x14ac:dyDescent="0.25">
      <c r="A31" s="33"/>
      <c r="B31" s="34"/>
      <c r="C31" s="34"/>
      <c r="D31" s="136"/>
      <c r="E31" s="137"/>
      <c r="F31" s="2"/>
      <c r="G31" s="138"/>
      <c r="H31" s="139"/>
      <c r="I31" s="35"/>
    </row>
    <row r="32" spans="1:11" ht="35.25" customHeight="1" x14ac:dyDescent="0.45">
      <c r="A32" s="72"/>
      <c r="B32" s="73"/>
      <c r="C32" s="73"/>
      <c r="D32" s="74"/>
      <c r="E32" s="75"/>
      <c r="F32" s="76"/>
      <c r="G32" s="77"/>
      <c r="H32" s="78"/>
      <c r="I32" s="79"/>
    </row>
    <row r="33" spans="1:9" ht="40.5" customHeight="1" x14ac:dyDescent="0.5">
      <c r="A33" s="172" t="s">
        <v>22</v>
      </c>
      <c r="B33" s="173"/>
      <c r="C33" s="83"/>
      <c r="D33" s="173"/>
      <c r="E33" s="173"/>
      <c r="F33" s="84"/>
      <c r="G33" s="174"/>
      <c r="H33" s="174"/>
      <c r="I33" s="175"/>
    </row>
    <row r="34" spans="1:9" ht="31.5" x14ac:dyDescent="0.5">
      <c r="A34" s="178" t="s">
        <v>23</v>
      </c>
      <c r="B34" s="179"/>
      <c r="C34" s="83"/>
      <c r="D34" s="179" t="s">
        <v>62</v>
      </c>
      <c r="E34" s="179"/>
      <c r="F34" s="84"/>
      <c r="G34" s="185" t="s">
        <v>54</v>
      </c>
      <c r="H34" s="185"/>
      <c r="I34" s="186"/>
    </row>
    <row r="35" spans="1:9" ht="31.5" x14ac:dyDescent="0.5">
      <c r="A35" s="85"/>
      <c r="B35" s="83"/>
      <c r="C35" s="83"/>
      <c r="D35" s="86"/>
      <c r="E35" s="114"/>
      <c r="F35" s="84"/>
      <c r="G35" s="87"/>
      <c r="H35" s="88"/>
      <c r="I35" s="89"/>
    </row>
    <row r="36" spans="1:9" ht="31.5" x14ac:dyDescent="0.5">
      <c r="A36" s="85"/>
      <c r="B36" s="83"/>
      <c r="C36" s="83"/>
      <c r="D36" s="86"/>
      <c r="E36" s="114"/>
      <c r="F36" s="84"/>
      <c r="G36" s="87"/>
      <c r="H36" s="88"/>
      <c r="I36" s="89"/>
    </row>
    <row r="37" spans="1:9" ht="31.5" x14ac:dyDescent="0.5">
      <c r="A37" s="85"/>
      <c r="B37" s="83"/>
      <c r="C37" s="83"/>
      <c r="D37" s="86"/>
      <c r="E37" s="114"/>
      <c r="F37" s="84"/>
      <c r="G37" s="87"/>
      <c r="H37" s="88"/>
      <c r="I37" s="89"/>
    </row>
    <row r="38" spans="1:9" ht="31.5" x14ac:dyDescent="0.5">
      <c r="A38" s="85"/>
      <c r="B38" s="83"/>
      <c r="C38" s="83"/>
      <c r="D38" s="173"/>
      <c r="E38" s="173"/>
      <c r="F38" s="84"/>
      <c r="G38" s="87"/>
      <c r="H38" s="88"/>
      <c r="I38" s="89"/>
    </row>
    <row r="39" spans="1:9" ht="31.5" x14ac:dyDescent="0.5">
      <c r="A39" s="85"/>
      <c r="B39" s="83"/>
      <c r="C39" s="83"/>
      <c r="D39" s="165" t="s">
        <v>66</v>
      </c>
      <c r="E39" s="165"/>
      <c r="F39" s="84"/>
      <c r="G39" s="87"/>
      <c r="H39" s="88"/>
      <c r="I39" s="89"/>
    </row>
    <row r="40" spans="1:9" ht="32.25" customHeight="1" x14ac:dyDescent="0.25">
      <c r="A40" s="36"/>
      <c r="B40" s="21"/>
      <c r="C40" s="21"/>
      <c r="D40" s="22"/>
      <c r="E40" s="120"/>
      <c r="F40" s="8"/>
      <c r="G40" s="23"/>
      <c r="H40" s="24"/>
      <c r="I40" s="37"/>
    </row>
    <row r="41" spans="1:9" ht="32.25" customHeight="1" x14ac:dyDescent="0.25">
      <c r="A41" s="36"/>
      <c r="B41" s="21"/>
      <c r="C41" s="21"/>
      <c r="D41" s="22"/>
      <c r="E41" s="120"/>
      <c r="F41" s="8"/>
      <c r="G41" s="23"/>
      <c r="H41" s="24"/>
      <c r="I41" s="37"/>
    </row>
    <row r="42" spans="1:9" ht="32.25" customHeight="1" x14ac:dyDescent="0.25">
      <c r="A42" s="36"/>
      <c r="B42" s="21"/>
      <c r="C42" s="21"/>
      <c r="D42" s="22"/>
      <c r="E42" s="120"/>
      <c r="F42" s="8"/>
      <c r="G42" s="23"/>
      <c r="H42" s="24"/>
      <c r="I42" s="37"/>
    </row>
    <row r="43" spans="1:9" ht="71.25" customHeight="1" thickBot="1" x14ac:dyDescent="0.3">
      <c r="A43" s="47"/>
      <c r="B43" s="48"/>
      <c r="C43" s="48"/>
      <c r="D43" s="57"/>
      <c r="E43" s="58"/>
      <c r="F43" s="59"/>
      <c r="G43" s="60"/>
      <c r="H43" s="61"/>
      <c r="I43" s="49"/>
    </row>
  </sheetData>
  <autoFilter ref="A11:I30"/>
  <mergeCells count="14">
    <mergeCell ref="D39:E39"/>
    <mergeCell ref="A9:I9"/>
    <mergeCell ref="A10:I10"/>
    <mergeCell ref="A33:B33"/>
    <mergeCell ref="D33:E33"/>
    <mergeCell ref="G33:I33"/>
    <mergeCell ref="A17:G17"/>
    <mergeCell ref="A34:B34"/>
    <mergeCell ref="A30:D30"/>
    <mergeCell ref="I24:I25"/>
    <mergeCell ref="D38:E38"/>
    <mergeCell ref="G34:I34"/>
    <mergeCell ref="D34:E34"/>
    <mergeCell ref="B24:B25"/>
  </mergeCells>
  <printOptions horizontalCentered="1"/>
  <pageMargins left="0.34" right="0" top="0.27559055118110237" bottom="0" header="0.23622047244094491" footer="0.31496062992125984"/>
  <pageSetup scale="34" fitToHeight="0" orientation="landscape" r:id="rId1"/>
  <rowBreaks count="1" manualBreakCount="1">
    <brk id="2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4:E27"/>
  <sheetViews>
    <sheetView topLeftCell="A7" workbookViewId="0">
      <selection activeCell="B18" sqref="B18"/>
    </sheetView>
  </sheetViews>
  <sheetFormatPr baseColWidth="10" defaultColWidth="11.42578125" defaultRowHeight="15" x14ac:dyDescent="0.25"/>
  <cols>
    <col min="2" max="2" width="41.85546875" customWidth="1"/>
  </cols>
  <sheetData>
    <row r="14" spans="2:4" x14ac:dyDescent="0.25">
      <c r="B14" t="s">
        <v>24</v>
      </c>
      <c r="D14" s="30">
        <f>520*100</f>
        <v>52000</v>
      </c>
    </row>
    <row r="15" spans="2:4" x14ac:dyDescent="0.25">
      <c r="B15" t="s">
        <v>26</v>
      </c>
    </row>
    <row r="16" spans="2:4" x14ac:dyDescent="0.25">
      <c r="B16" t="s">
        <v>25</v>
      </c>
      <c r="C16" s="30">
        <v>60000</v>
      </c>
    </row>
    <row r="17" spans="2:5" x14ac:dyDescent="0.25">
      <c r="B17" t="s">
        <v>27</v>
      </c>
      <c r="C17" s="30">
        <v>300000</v>
      </c>
      <c r="D17" s="30"/>
    </row>
    <row r="18" spans="2:5" x14ac:dyDescent="0.25">
      <c r="D18" s="30"/>
      <c r="E18" s="30"/>
    </row>
    <row r="19" spans="2:5" x14ac:dyDescent="0.25">
      <c r="D19" s="30"/>
      <c r="E19" s="30"/>
    </row>
    <row r="20" spans="2:5" x14ac:dyDescent="0.25">
      <c r="D20" s="30"/>
      <c r="E20" s="30"/>
    </row>
    <row r="21" spans="2:5" x14ac:dyDescent="0.25">
      <c r="D21" s="30"/>
      <c r="E21" s="30"/>
    </row>
    <row r="22" spans="2:5" x14ac:dyDescent="0.25">
      <c r="D22" s="30"/>
      <c r="E22" s="30"/>
    </row>
    <row r="23" spans="2:5" x14ac:dyDescent="0.25">
      <c r="D23" s="30"/>
      <c r="E23" s="30"/>
    </row>
    <row r="24" spans="2:5" x14ac:dyDescent="0.25">
      <c r="D24" s="30"/>
      <c r="E24" s="30"/>
    </row>
    <row r="25" spans="2:5" x14ac:dyDescent="0.25">
      <c r="D25" s="30"/>
      <c r="E25" s="30"/>
    </row>
    <row r="26" spans="2:5" x14ac:dyDescent="0.25">
      <c r="D26" s="30"/>
      <c r="E26" s="30"/>
    </row>
    <row r="27" spans="2:5" x14ac:dyDescent="0.25">
      <c r="D27" s="30"/>
      <c r="E27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workbookViewId="0">
      <selection activeCell="F16" sqref="F16"/>
    </sheetView>
  </sheetViews>
  <sheetFormatPr baseColWidth="10" defaultColWidth="11.42578125" defaultRowHeight="15" x14ac:dyDescent="0.25"/>
  <cols>
    <col min="2" max="2" width="39.7109375" customWidth="1"/>
    <col min="4" max="4" width="14.42578125" bestFit="1" customWidth="1"/>
  </cols>
  <sheetData>
    <row r="2" spans="2:5" ht="15.75" thickBot="1" x14ac:dyDescent="0.3"/>
    <row r="3" spans="2:5" x14ac:dyDescent="0.25">
      <c r="B3" s="33" t="s">
        <v>43</v>
      </c>
      <c r="C3" s="34"/>
      <c r="D3" s="35"/>
    </row>
    <row r="4" spans="2:5" x14ac:dyDescent="0.25">
      <c r="B4" s="189" t="s">
        <v>44</v>
      </c>
      <c r="C4" s="190"/>
      <c r="D4" s="191"/>
    </row>
    <row r="5" spans="2:5" x14ac:dyDescent="0.25">
      <c r="B5" s="189" t="s">
        <v>45</v>
      </c>
      <c r="C5" s="190"/>
      <c r="D5" s="191"/>
    </row>
    <row r="6" spans="2:5" x14ac:dyDescent="0.25">
      <c r="B6" s="36"/>
      <c r="C6" s="21"/>
      <c r="D6" s="37"/>
    </row>
    <row r="7" spans="2:5" x14ac:dyDescent="0.25">
      <c r="B7" s="36" t="s">
        <v>28</v>
      </c>
      <c r="C7" s="38"/>
      <c r="D7" s="39">
        <v>900500</v>
      </c>
    </row>
    <row r="8" spans="2:5" x14ac:dyDescent="0.25">
      <c r="B8" s="36" t="s">
        <v>29</v>
      </c>
      <c r="C8" s="38">
        <v>120000</v>
      </c>
      <c r="D8" s="39"/>
    </row>
    <row r="9" spans="2:5" x14ac:dyDescent="0.25">
      <c r="B9" s="36" t="s">
        <v>30</v>
      </c>
      <c r="C9" s="38">
        <v>300000</v>
      </c>
      <c r="D9" s="39"/>
    </row>
    <row r="10" spans="2:5" x14ac:dyDescent="0.25">
      <c r="B10" s="36" t="s">
        <v>31</v>
      </c>
      <c r="C10" s="38">
        <v>40000</v>
      </c>
      <c r="D10" s="39"/>
    </row>
    <row r="11" spans="2:5" x14ac:dyDescent="0.25">
      <c r="B11" s="36" t="s">
        <v>32</v>
      </c>
      <c r="C11" s="38">
        <v>20000</v>
      </c>
      <c r="D11" s="39"/>
    </row>
    <row r="12" spans="2:5" x14ac:dyDescent="0.25">
      <c r="B12" s="40" t="s">
        <v>36</v>
      </c>
      <c r="C12" s="41"/>
      <c r="D12" s="39">
        <f>C8+C9+C10+C11</f>
        <v>480000</v>
      </c>
    </row>
    <row r="13" spans="2:5" x14ac:dyDescent="0.25">
      <c r="B13" s="40" t="s">
        <v>34</v>
      </c>
      <c r="C13" s="38"/>
      <c r="D13" s="39"/>
    </row>
    <row r="14" spans="2:5" x14ac:dyDescent="0.25">
      <c r="B14" s="36" t="s">
        <v>35</v>
      </c>
      <c r="C14" s="38">
        <v>30000</v>
      </c>
      <c r="D14" s="39"/>
    </row>
    <row r="15" spans="2:5" x14ac:dyDescent="0.25">
      <c r="B15" s="36" t="s">
        <v>33</v>
      </c>
      <c r="C15" s="31">
        <v>30000</v>
      </c>
      <c r="D15" s="42">
        <f>C14+C15</f>
        <v>60000</v>
      </c>
      <c r="E15" s="30"/>
    </row>
    <row r="16" spans="2:5" x14ac:dyDescent="0.25">
      <c r="B16" s="40" t="s">
        <v>38</v>
      </c>
      <c r="C16" s="43"/>
      <c r="D16" s="44">
        <f>D7-D12-D15</f>
        <v>360500</v>
      </c>
      <c r="E16" s="30"/>
    </row>
    <row r="17" spans="2:5" x14ac:dyDescent="0.25">
      <c r="B17" s="40" t="s">
        <v>39</v>
      </c>
      <c r="C17" s="21"/>
      <c r="D17" s="37"/>
      <c r="E17" s="30"/>
    </row>
    <row r="18" spans="2:5" x14ac:dyDescent="0.25">
      <c r="B18" s="45" t="s">
        <v>40</v>
      </c>
      <c r="C18" s="38">
        <v>150000</v>
      </c>
      <c r="D18" s="37"/>
      <c r="E18" s="30"/>
    </row>
    <row r="19" spans="2:5" x14ac:dyDescent="0.25">
      <c r="B19" s="45" t="s">
        <v>41</v>
      </c>
      <c r="C19" s="38">
        <v>40000</v>
      </c>
      <c r="D19" s="37"/>
      <c r="E19" s="30"/>
    </row>
    <row r="20" spans="2:5" x14ac:dyDescent="0.25">
      <c r="B20" s="45" t="s">
        <v>42</v>
      </c>
      <c r="C20" s="32"/>
      <c r="D20" s="46">
        <f>C18+C19</f>
        <v>190000</v>
      </c>
      <c r="E20" s="30"/>
    </row>
    <row r="21" spans="2:5" ht="15.75" x14ac:dyDescent="0.25">
      <c r="B21" s="50" t="s">
        <v>37</v>
      </c>
      <c r="C21" s="51"/>
      <c r="D21" s="52">
        <f>D16-D20</f>
        <v>170500</v>
      </c>
      <c r="E21" s="30"/>
    </row>
    <row r="22" spans="2:5" x14ac:dyDescent="0.25">
      <c r="B22" s="36"/>
      <c r="C22" s="21"/>
      <c r="D22" s="37"/>
      <c r="E22" s="30"/>
    </row>
    <row r="23" spans="2:5" ht="15.75" thickBot="1" x14ac:dyDescent="0.3">
      <c r="B23" s="47"/>
      <c r="C23" s="48"/>
      <c r="D23" s="49"/>
      <c r="E23" s="30"/>
    </row>
  </sheetData>
  <mergeCells count="2">
    <mergeCell ref="B4:D4"/>
    <mergeCell ref="B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E14"/>
  <sheetViews>
    <sheetView topLeftCell="A4" workbookViewId="0">
      <selection activeCell="E12" sqref="E12"/>
    </sheetView>
  </sheetViews>
  <sheetFormatPr baseColWidth="10" defaultColWidth="11.42578125" defaultRowHeight="15" x14ac:dyDescent="0.25"/>
  <sheetData>
    <row r="10" spans="4:5" x14ac:dyDescent="0.25">
      <c r="E10" s="30"/>
    </row>
    <row r="11" spans="4:5" x14ac:dyDescent="0.25">
      <c r="E11" s="30">
        <v>25854.12</v>
      </c>
    </row>
    <row r="12" spans="4:5" x14ac:dyDescent="0.25">
      <c r="D12" s="30">
        <v>175</v>
      </c>
      <c r="E12" s="30">
        <f>E11-D12</f>
        <v>25679.119999999999</v>
      </c>
    </row>
    <row r="13" spans="4:5" x14ac:dyDescent="0.25">
      <c r="E13" s="30"/>
    </row>
    <row r="14" spans="4:5" x14ac:dyDescent="0.25">
      <c r="E14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ESTADO DE CUENTA SUPLIDORES</vt:lpstr>
      <vt:lpstr>Hoja1</vt:lpstr>
      <vt:lpstr>Hoja2</vt:lpstr>
      <vt:lpstr>Hoja3</vt:lpstr>
      <vt:lpstr>'ESTADO DE CUENTA SUPLIDORES'!Área_de_impresión</vt:lpstr>
      <vt:lpstr>'ESTADO DE CUENTA SUPLIDORES'!Títulos_a_imprimir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2024-04-02T16:36:04Z</cp:lastPrinted>
  <dcterms:created xsi:type="dcterms:W3CDTF">2022-07-08T18:37:31Z</dcterms:created>
  <dcterms:modified xsi:type="dcterms:W3CDTF">2024-04-08T14:34:32Z</dcterms:modified>
</cp:coreProperties>
</file>