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hacienda365-my.sharepoint.com/personal/johperez_hacienda_gov_do/Documents/Escritorio/NOMINAS OAI OCTUBRE/"/>
    </mc:Choice>
  </mc:AlternateContent>
  <xr:revisionPtr revIDLastSave="6" documentId="13_ncr:1_{99EC62FE-C04B-468A-92B9-734E570371E5}" xr6:coauthVersionLast="47" xr6:coauthVersionMax="47" xr10:uidLastSave="{9831809B-C6AF-4C00-8063-36FC329A97DE}"/>
  <bookViews>
    <workbookView xWindow="-120" yWindow="-120" windowWidth="29040" windowHeight="15720" xr2:uid="{00000000-000D-0000-FFFF-FFFF00000000}"/>
  </bookViews>
  <sheets>
    <sheet name="TEMPORALES" sheetId="1" r:id="rId1"/>
  </sheets>
  <definedNames>
    <definedName name="_xlnm.Print_Area" localSheetId="0">TEMPORALES!$A$1:$M$90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3" i="1"/>
  <c r="M25" i="1"/>
  <c r="M26" i="1"/>
  <c r="M31" i="1"/>
  <c r="M33" i="1"/>
  <c r="M34" i="1"/>
  <c r="M46" i="1"/>
  <c r="M61" i="1"/>
  <c r="M78" i="1"/>
  <c r="I81" i="1" l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F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J34" i="1"/>
  <c r="I34" i="1"/>
  <c r="H34" i="1"/>
  <c r="I33" i="1"/>
  <c r="H33" i="1"/>
  <c r="I32" i="1"/>
  <c r="H32" i="1"/>
  <c r="J31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F16" i="1"/>
  <c r="I15" i="1"/>
  <c r="H15" i="1"/>
  <c r="I14" i="1"/>
  <c r="H14" i="1"/>
  <c r="I13" i="1"/>
  <c r="H13" i="1"/>
  <c r="I12" i="1"/>
  <c r="H12" i="1"/>
  <c r="I11" i="1"/>
  <c r="H11" i="1"/>
  <c r="I10" i="1"/>
  <c r="H10" i="1"/>
  <c r="L10" i="1" l="1"/>
  <c r="M10" i="1" s="1"/>
  <c r="L52" i="1"/>
  <c r="M52" i="1" s="1"/>
  <c r="L74" i="1"/>
  <c r="M74" i="1" s="1"/>
  <c r="L57" i="1"/>
  <c r="M57" i="1" s="1"/>
  <c r="L63" i="1"/>
  <c r="M63" i="1" s="1"/>
  <c r="L20" i="1"/>
  <c r="M20" i="1" s="1"/>
  <c r="L42" i="1"/>
  <c r="M42" i="1" s="1"/>
  <c r="L53" i="1"/>
  <c r="M53" i="1" s="1"/>
  <c r="L70" i="1"/>
  <c r="M70" i="1" s="1"/>
  <c r="L75" i="1"/>
  <c r="M75" i="1" s="1"/>
  <c r="L18" i="1"/>
  <c r="M18" i="1" s="1"/>
  <c r="L27" i="1"/>
  <c r="M27" i="1" s="1"/>
  <c r="L44" i="1"/>
  <c r="M44" i="1" s="1"/>
  <c r="L48" i="1"/>
  <c r="M48" i="1" s="1"/>
  <c r="L51" i="1"/>
  <c r="M51" i="1" s="1"/>
  <c r="L59" i="1"/>
  <c r="M59" i="1" s="1"/>
  <c r="L81" i="1"/>
  <c r="M81" i="1" s="1"/>
  <c r="L40" i="1"/>
  <c r="M40" i="1" s="1"/>
  <c r="L24" i="1"/>
  <c r="M24" i="1" s="1"/>
  <c r="L28" i="1"/>
  <c r="M28" i="1" s="1"/>
  <c r="L22" i="1"/>
  <c r="M22" i="1" s="1"/>
  <c r="L39" i="1"/>
  <c r="M39" i="1" s="1"/>
  <c r="L55" i="1"/>
  <c r="M55" i="1" s="1"/>
  <c r="L65" i="1"/>
  <c r="M65" i="1" s="1"/>
  <c r="L71" i="1"/>
  <c r="M71" i="1" s="1"/>
  <c r="L72" i="1"/>
  <c r="M72" i="1" s="1"/>
  <c r="L11" i="1"/>
  <c r="M11" i="1" s="1"/>
  <c r="L62" i="1"/>
  <c r="M62" i="1" s="1"/>
  <c r="L76" i="1"/>
  <c r="M76" i="1" s="1"/>
  <c r="L12" i="1"/>
  <c r="M12" i="1" s="1"/>
  <c r="L17" i="1"/>
  <c r="M17" i="1" s="1"/>
  <c r="L32" i="1"/>
  <c r="M32" i="1" s="1"/>
  <c r="L43" i="1"/>
  <c r="M43" i="1" s="1"/>
  <c r="L47" i="1"/>
  <c r="M47" i="1" s="1"/>
  <c r="L60" i="1"/>
  <c r="M60" i="1" s="1"/>
  <c r="L64" i="1"/>
  <c r="M64" i="1" s="1"/>
  <c r="L69" i="1"/>
  <c r="M69" i="1" s="1"/>
  <c r="L73" i="1"/>
  <c r="M73" i="1" s="1"/>
  <c r="L80" i="1"/>
  <c r="M80" i="1" s="1"/>
  <c r="L13" i="1"/>
  <c r="M13" i="1" s="1"/>
  <c r="L19" i="1"/>
  <c r="M19" i="1" s="1"/>
  <c r="L58" i="1"/>
  <c r="M58" i="1" s="1"/>
  <c r="L14" i="1"/>
  <c r="M14" i="1" s="1"/>
  <c r="L29" i="1"/>
  <c r="M29" i="1" s="1"/>
  <c r="L54" i="1"/>
  <c r="M54" i="1" s="1"/>
  <c r="L15" i="1"/>
  <c r="M15" i="1" s="1"/>
  <c r="L16" i="1"/>
  <c r="M16" i="1" s="1"/>
  <c r="L30" i="1"/>
  <c r="M30" i="1" s="1"/>
  <c r="L38" i="1"/>
  <c r="M38" i="1" s="1"/>
  <c r="L49" i="1"/>
  <c r="M49" i="1" s="1"/>
  <c r="L50" i="1"/>
  <c r="M50" i="1" s="1"/>
  <c r="L56" i="1"/>
  <c r="M56" i="1" s="1"/>
  <c r="L66" i="1"/>
  <c r="M66" i="1" s="1"/>
  <c r="L41" i="1"/>
  <c r="M41" i="1" s="1"/>
  <c r="L77" i="1"/>
  <c r="M77" i="1" s="1"/>
  <c r="L79" i="1"/>
  <c r="M79" i="1" s="1"/>
  <c r="L37" i="1"/>
  <c r="M37" i="1" s="1"/>
  <c r="L45" i="1"/>
  <c r="M45" i="1" s="1"/>
</calcChain>
</file>

<file path=xl/sharedStrings.xml><?xml version="1.0" encoding="utf-8"?>
<sst xmlns="http://schemas.openxmlformats.org/spreadsheetml/2006/main" count="317" uniqueCount="153">
  <si>
    <t>Género</t>
  </si>
  <si>
    <t>Otros Descuentos</t>
  </si>
  <si>
    <t>ZULHAY ESTHER MARGARIN DIEZ</t>
  </si>
  <si>
    <t>JUAN FELIPE BARTOLOME LIBURD</t>
  </si>
  <si>
    <t>MERCEDES CORDERO</t>
  </si>
  <si>
    <t>BESAIDA LISSETTE VALDEZ WILLIAMS</t>
  </si>
  <si>
    <t>MAXIMO NAVARRO</t>
  </si>
  <si>
    <t>DANERYS ELIZABETH RODRIGUEZ MARIA</t>
  </si>
  <si>
    <t>FREYLIN PÉREZ VALDEZ</t>
  </si>
  <si>
    <t>YISELINA GENAO GUERRERO</t>
  </si>
  <si>
    <t>BETHANIA SHEPHARD MOTA</t>
  </si>
  <si>
    <t>ORQUIDEA MARIA CASTRO CASTRO DE PINEDA</t>
  </si>
  <si>
    <t>ÁNGEL JESÚS GUZMÁN MORETA</t>
  </si>
  <si>
    <t>MARLY WALQUEDY YNOA GUERRA</t>
  </si>
  <si>
    <t>HECTOR BIENVENIDO FERRERAS GARCIA</t>
  </si>
  <si>
    <t>KATHERINE RAMONA GONZALEZ VENTURA</t>
  </si>
  <si>
    <t>VENECIA HENRIQUEZ CARMONA</t>
  </si>
  <si>
    <t>ALTAGRACIA REYES BAEZ</t>
  </si>
  <si>
    <t>JOHANKA ROSANNA SANTA GOMEZ</t>
  </si>
  <si>
    <t>JOHANDRY LISBETH POLANCO AYBAR</t>
  </si>
  <si>
    <t>MARÍA NELLY MIESES SUAREZ</t>
  </si>
  <si>
    <t xml:space="preserve">VICTOR OSCAR  MAGALLANES ALMONTE </t>
  </si>
  <si>
    <t>MIGUEL ÁNGEL REYES BASILIO</t>
  </si>
  <si>
    <t>ROBERTO REYES VICENTE</t>
  </si>
  <si>
    <t>KELVYN ANTONIO DIAZ RODRIGUEZ</t>
  </si>
  <si>
    <t>ÁNGEL ANDRES ACEVEDO PICHARDO</t>
  </si>
  <si>
    <t>ROSMERY ALTAGRACIA ROSARIO FIRMÍN</t>
  </si>
  <si>
    <t>RAFAEL DE LA CRUZ SANTOS</t>
  </si>
  <si>
    <t>MARIA VICTORIA LEDESMA DE JESUS</t>
  </si>
  <si>
    <t>FRANK CUELLO CUBILITE</t>
  </si>
  <si>
    <t>HIGINIO MORALES ROBLES</t>
  </si>
  <si>
    <t>MARTIN JAVIER RAMIREZ</t>
  </si>
  <si>
    <t>SANTIAGO UCETA POLANCO</t>
  </si>
  <si>
    <t>YUDELKA RIVAS VILLA FAÑA</t>
  </si>
  <si>
    <t>FRANCISCA ANACAONA DAVID ABREU</t>
  </si>
  <si>
    <t>BIENVENIDA ALTAGRACIA CARABALLO</t>
  </si>
  <si>
    <t>ROSA SANCHEZ PEREZ</t>
  </si>
  <si>
    <t>LUIS MANUEL MEDINA ARIAS</t>
  </si>
  <si>
    <t>MANUEL SALVADOR HENRIQUEZ FAÑA</t>
  </si>
  <si>
    <t>BENERO ROJAS GUZMAN</t>
  </si>
  <si>
    <t>LETIS YUTESKA LEDESMA COLLADO</t>
  </si>
  <si>
    <t>JUAN ALEXANDER MUÑOZ CRUZ</t>
  </si>
  <si>
    <t>ANNY CREI MATEO PIÑEYRO</t>
  </si>
  <si>
    <t>FRANCIS LAUDY TEJEDA ORTIZ</t>
  </si>
  <si>
    <t>DAVID ENRIQUE ARIAS RODRIGUEZ</t>
  </si>
  <si>
    <t>CARMEN CORDERO TIBURCIO</t>
  </si>
  <si>
    <t>GUMERSINDO ADELSIO ROJAS GUZMÁN</t>
  </si>
  <si>
    <t>JUAN DISNEY SANCHEZ</t>
  </si>
  <si>
    <t>LOURDES ALTAGRACIA PÉREZ VARGAS</t>
  </si>
  <si>
    <t>CLAUDIA ERIKA MACARIO CORDERO</t>
  </si>
  <si>
    <t>JULIAN ELIAS LEOCADIO MEJÍA</t>
  </si>
  <si>
    <t>JOVANNY FRANCISCO JIMÉNEZ VICENTE</t>
  </si>
  <si>
    <t>ALEJANDRINA MARGARITA FELIZ AQUINO</t>
  </si>
  <si>
    <t>YAJALBERT RAMON ARVELO TERRERO</t>
  </si>
  <si>
    <t>JÓSE LUIS CONTRERAS DOLORES</t>
  </si>
  <si>
    <t>FRANCISCO JAVIER PAULINO ZAPATA</t>
  </si>
  <si>
    <t>LISSETTE MICHEL ROSARIO</t>
  </si>
  <si>
    <t>JULIO ACOSTA BELLO</t>
  </si>
  <si>
    <t>NANCY JACKELINE UBRI PUJOLS</t>
  </si>
  <si>
    <t>VANESSA ISABEL BATISTA</t>
  </si>
  <si>
    <t>TERESITA NUÑEZ</t>
  </si>
  <si>
    <t>MILDRED AMARILIS SILVERIO GARCIA</t>
  </si>
  <si>
    <t>SANTA RODRIGUEZ MEJIA</t>
  </si>
  <si>
    <t>ENNA JANET MESA QUEZADA</t>
  </si>
  <si>
    <t>PAMELA MARIA ABREU MATOS</t>
  </si>
  <si>
    <t>MARKET MORLA PAYANO</t>
  </si>
  <si>
    <t>RAFAEL ARISMENDI VALLEJO BASORA</t>
  </si>
  <si>
    <t>ALTAGRACIA MATEO VICIOSO</t>
  </si>
  <si>
    <t>PEDRO LEANDRO RODRIGUEZ REYES</t>
  </si>
  <si>
    <t>FELIPE MANUEL ARIAS JEREZ</t>
  </si>
  <si>
    <t>Nómina de Sueldos: Empleados Temporales</t>
  </si>
  <si>
    <t>Correspondiente al mes de octubre del año 2024</t>
  </si>
  <si>
    <t>Unidad Organizativa</t>
  </si>
  <si>
    <t>Empleado</t>
  </si>
  <si>
    <t>Cargo</t>
  </si>
  <si>
    <t>Seguro Familiar de Salud</t>
  </si>
  <si>
    <t>Impuesto Sobre la Renta</t>
  </si>
  <si>
    <t>Salario</t>
  </si>
  <si>
    <t>Total Descuento</t>
  </si>
  <si>
    <t>Sueldo Neto</t>
  </si>
  <si>
    <t>Seguro Familiar de Salud Adicional</t>
  </si>
  <si>
    <t>SDVS</t>
  </si>
  <si>
    <t>Seguridad Social</t>
  </si>
  <si>
    <t>Seguro Vida INAVI</t>
  </si>
  <si>
    <t>Femenino</t>
  </si>
  <si>
    <t>Masculino</t>
  </si>
  <si>
    <t>Secretaria Ejecutiva</t>
  </si>
  <si>
    <t>Enc. División Juridica</t>
  </si>
  <si>
    <t>Responsable De Acceso A La Información</t>
  </si>
  <si>
    <t>Técnico Administrativo</t>
  </si>
  <si>
    <t>Analista De Perfiles Y Compet.</t>
  </si>
  <si>
    <t>Abogado</t>
  </si>
  <si>
    <t>Analista De Planificacion</t>
  </si>
  <si>
    <t>Fotografo (A)</t>
  </si>
  <si>
    <t>Administrador Redes Sociales</t>
  </si>
  <si>
    <t>Enc.Depto De Comunicaciones</t>
  </si>
  <si>
    <t>Analista De Recursos Humanos</t>
  </si>
  <si>
    <t>Enc. Depto. De Recursos Humanos</t>
  </si>
  <si>
    <t>Tecnico Administrativo</t>
  </si>
  <si>
    <t xml:space="preserve">Enc. Div. Evaluacion Del Desempreño Y Capacitacion </t>
  </si>
  <si>
    <t>Soporte Técnico Informatico</t>
  </si>
  <si>
    <t>Analista De Servicios Tic</t>
  </si>
  <si>
    <t>Auxiliar De Contabilidad</t>
  </si>
  <si>
    <t>Enc. Div Financiera</t>
  </si>
  <si>
    <t>Supervisor Mantenimiento</t>
  </si>
  <si>
    <t>Enc. Sección Matenimiento</t>
  </si>
  <si>
    <t>Tecnico De Compras</t>
  </si>
  <si>
    <t>Enc. Div.  Compras Y Contrataciones</t>
  </si>
  <si>
    <t>Enc. Div. Administrativa</t>
  </si>
  <si>
    <t>Tecnico De Documentacion</t>
  </si>
  <si>
    <t>Enc. Depto. Sistema Nacional De Capacitación Y Certificación Hacendaria</t>
  </si>
  <si>
    <t>Coordinador (A) De Becas</t>
  </si>
  <si>
    <t>Enc. Depto. Investigación Y Publicaciones</t>
  </si>
  <si>
    <t>Técnico De De Documentacion</t>
  </si>
  <si>
    <t>Diseñador Grafico</t>
  </si>
  <si>
    <t>Coordinador (A) De Capacitación</t>
  </si>
  <si>
    <t>Soporte Academico</t>
  </si>
  <si>
    <t>Enc. Depto.  Diseño Curricular Y Docente</t>
  </si>
  <si>
    <t>Soporte De Admisión</t>
  </si>
  <si>
    <t>Enc. Depto. Admision De Participantes</t>
  </si>
  <si>
    <t>Enc. Div. Ingreso Y Selección De Participantes</t>
  </si>
  <si>
    <t>Dirección General</t>
  </si>
  <si>
    <t>División Juridica</t>
  </si>
  <si>
    <t>Departamento De Planificación Y Desarrollo</t>
  </si>
  <si>
    <t>Departamento De Comunicaciones</t>
  </si>
  <si>
    <t>Departamento De Recursos Humanos</t>
  </si>
  <si>
    <t xml:space="preserve">Division Evaluacion Del Desempreño Y Capacitacion </t>
  </si>
  <si>
    <t>Departamento De Tecnologías De La Información Y Comunicación</t>
  </si>
  <si>
    <t>Division Administracion De Servicios Tic</t>
  </si>
  <si>
    <t>División Operaciones Tic</t>
  </si>
  <si>
    <t>Departamento Administrativo Financiero</t>
  </si>
  <si>
    <t>División Financiera</t>
  </si>
  <si>
    <t>División Servicios Generales</t>
  </si>
  <si>
    <t>División Compras Y Contrataciones</t>
  </si>
  <si>
    <t>Division  Compras Y Contrataciones</t>
  </si>
  <si>
    <t>Division Administrativa</t>
  </si>
  <si>
    <t>Division Administracion</t>
  </si>
  <si>
    <t>Sección Correspondencia Y Archivo</t>
  </si>
  <si>
    <t>Depto. Sistema Nacional De Capacitación Y Certificación Hacendaria</t>
  </si>
  <si>
    <t>Depto. Investigación Y Publicaciones</t>
  </si>
  <si>
    <t>Departamento Investigación Y Publicaciones</t>
  </si>
  <si>
    <t>División Investigación</t>
  </si>
  <si>
    <t>División Centro De Documentación</t>
  </si>
  <si>
    <t>División Diseño E Impresión</t>
  </si>
  <si>
    <t>Dirección Academica</t>
  </si>
  <si>
    <t>Departamento Gestión Y Administración Academica</t>
  </si>
  <si>
    <t>División Gestión Virtual</t>
  </si>
  <si>
    <t>División Coordinación Y Ejecución De La Capacitación</t>
  </si>
  <si>
    <t>Departamento Diseño Curricular Y Docente</t>
  </si>
  <si>
    <t>División De Programación</t>
  </si>
  <si>
    <t>Departamento Admision De Participantes</t>
  </si>
  <si>
    <t>División Ingreso Y Selección De Participantes</t>
  </si>
  <si>
    <t>CENTRO DE CAPACITACIÓN EN POLÍTICA Y GESTIÓN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</si>
</sst>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003876"/>
      <name val="Gotham"/>
    </font>
    <font>
      <sz val="9"/>
      <color theme="8" tint="-0.499984740745262"/>
      <name val="Gotham"/>
    </font>
    <font>
      <sz val="10"/>
      <color indexed="8"/>
      <name val="MS Sans Serif"/>
    </font>
    <font>
      <b/>
      <sz val="8"/>
      <color theme="0"/>
      <name val="Arial"/>
      <family val="2"/>
    </font>
    <font>
      <b/>
      <sz val="11"/>
      <color rgb="FF003876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9" fillId="0" borderId="0"/>
  </cellStyleXfs>
  <cellXfs count="34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3" applyFont="1" applyFill="1" applyAlignment="1">
      <alignment horizontal="center" vertical="center" wrapText="1"/>
    </xf>
    <xf numFmtId="0" fontId="10" fillId="3" borderId="0" xfId="1" applyNumberFormat="1" applyFont="1" applyFill="1" applyBorder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43" fontId="5" fillId="2" borderId="1" xfId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wrapText="1"/>
    </xf>
    <xf numFmtId="39" fontId="2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39" fontId="2" fillId="2" borderId="0" xfId="1" applyNumberFormat="1" applyFont="1" applyFill="1" applyBorder="1" applyAlignment="1">
      <alignment vertical="center" wrapText="1"/>
    </xf>
    <xf numFmtId="4" fontId="2" fillId="2" borderId="0" xfId="0" applyNumberFormat="1" applyFont="1" applyFill="1" applyAlignment="1">
      <alignment horizontal="right" vertical="center" wrapText="1"/>
    </xf>
    <xf numFmtId="39" fontId="2" fillId="2" borderId="0" xfId="1" applyNumberFormat="1" applyFont="1" applyFill="1" applyBorder="1" applyAlignment="1">
      <alignment horizontal="right" vertical="center" wrapText="1"/>
    </xf>
    <xf numFmtId="39" fontId="0" fillId="2" borderId="0" xfId="0" applyNumberFormat="1" applyFill="1" applyAlignment="1">
      <alignment wrapText="1"/>
    </xf>
    <xf numFmtId="39" fontId="2" fillId="2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 applyProtection="1">
      <alignment horizontal="right" vertical="center" wrapText="1"/>
      <protection locked="0"/>
    </xf>
    <xf numFmtId="0" fontId="11" fillId="0" borderId="0" xfId="2" applyFont="1" applyAlignment="1">
      <alignment vertical="center"/>
    </xf>
    <xf numFmtId="43" fontId="10" fillId="3" borderId="0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" xfId="3" xr:uid="{AD53C437-197B-4A21-8EA3-8F9EA1A6EB6B}"/>
    <cellStyle name="Normal 3" xfId="2" xr:uid="{26D2E4AF-ADD8-42DF-A682-FCA579987D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1574938</xdr:colOff>
      <xdr:row>0</xdr:row>
      <xdr:rowOff>56323</xdr:rowOff>
    </xdr:from>
    <xdr:to>
      <xdr:col>3</xdr:col>
      <xdr:colOff>352424</xdr:colOff>
      <xdr:row>3</xdr:row>
      <xdr:rowOff>7042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B2E81AFB-9822-43E7-BE76-88FA617F13B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3713" y="56323"/>
          <a:ext cx="1301611" cy="731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2621475</xdr:colOff>
      <xdr:row>83</xdr:row>
      <xdr:rowOff>58614</xdr:rowOff>
    </xdr:from>
    <xdr:to>
      <xdr:col>5</xdr:col>
      <xdr:colOff>183173</xdr:colOff>
      <xdr:row>89</xdr:row>
      <xdr:rowOff>80028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C88B3D-9D60-499E-9EA9-6F55574BFD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605" r="3608"/>
        <a:stretch/>
      </xdr:blipFill>
      <xdr:spPr bwMode="auto">
        <a:xfrm>
          <a:off x="5193225" y="23724576"/>
          <a:ext cx="4353756" cy="151610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"/>
  <sheetViews>
    <sheetView showGridLines="0" tabSelected="1" view="pageBreakPreview" topLeftCell="A77" zoomScale="130" zoomScaleNormal="80" zoomScaleSheetLayoutView="130" workbookViewId="0">
      <selection activeCell="E94" sqref="E94"/>
    </sheetView>
  </sheetViews>
  <sheetFormatPr baseColWidth="10" defaultColWidth="9.140625" defaultRowHeight="15" x14ac:dyDescent="0.25"/>
  <cols>
    <col min="1" max="1" width="38.5703125" style="1" customWidth="1"/>
    <col min="2" max="2" width="43" style="25" customWidth="1"/>
    <col min="3" max="3" width="37.85546875" style="25" customWidth="1"/>
    <col min="4" max="4" width="9.7109375" style="17" customWidth="1"/>
    <col min="5" max="5" width="11.28515625" style="25" customWidth="1"/>
    <col min="6" max="6" width="11.140625" style="25" customWidth="1"/>
    <col min="7" max="7" width="8.85546875" style="25" customWidth="1"/>
    <col min="8" max="8" width="10.140625" style="25" customWidth="1"/>
    <col min="9" max="9" width="10.7109375" style="25" customWidth="1"/>
    <col min="10" max="10" width="10.7109375" style="17" customWidth="1"/>
    <col min="11" max="11" width="10.140625" style="17" customWidth="1"/>
    <col min="12" max="12" width="12" style="17" customWidth="1"/>
    <col min="13" max="13" width="11.42578125" style="17" customWidth="1"/>
    <col min="14" max="14" width="10.85546875" style="17" customWidth="1"/>
    <col min="15" max="15" width="11.7109375" style="17" customWidth="1"/>
    <col min="16" max="16384" width="9.140625" style="1"/>
  </cols>
  <sheetData>
    <row r="1" spans="1:15" x14ac:dyDescent="0.25">
      <c r="A1" s="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5.5" customHeight="1" x14ac:dyDescent="0.25">
      <c r="A2" s="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1" customHeight="1" x14ac:dyDescent="0.25">
      <c r="A3" s="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21" customHeight="1" x14ac:dyDescent="0.25">
      <c r="A4" s="30" t="s">
        <v>152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8"/>
      <c r="O4" s="13"/>
    </row>
    <row r="5" spans="1:15" ht="15.95" customHeight="1" x14ac:dyDescent="0.2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14"/>
      <c r="O5" s="14"/>
    </row>
    <row r="6" spans="1:15" ht="15.95" customHeight="1" x14ac:dyDescent="0.25">
      <c r="A6" s="32" t="s">
        <v>71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15"/>
      <c r="O6" s="15"/>
    </row>
    <row r="7" spans="1:15" ht="14.1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8.95" customHeight="1" x14ac:dyDescent="0.25">
      <c r="A8" s="9"/>
      <c r="B8" s="16"/>
      <c r="C8" s="16"/>
      <c r="D8" s="16"/>
      <c r="E8" s="16"/>
      <c r="F8" s="16"/>
      <c r="G8" s="29" t="s">
        <v>82</v>
      </c>
      <c r="H8" s="29"/>
      <c r="I8" s="29"/>
      <c r="J8" s="29"/>
      <c r="N8" s="1"/>
      <c r="O8" s="1"/>
    </row>
    <row r="9" spans="1:15" ht="45" customHeight="1" x14ac:dyDescent="0.25">
      <c r="A9" s="6" t="s">
        <v>73</v>
      </c>
      <c r="B9" s="6" t="s">
        <v>72</v>
      </c>
      <c r="C9" s="6" t="s">
        <v>74</v>
      </c>
      <c r="D9" s="7" t="s">
        <v>0</v>
      </c>
      <c r="E9" s="8" t="s">
        <v>77</v>
      </c>
      <c r="F9" s="8" t="s">
        <v>76</v>
      </c>
      <c r="G9" s="10" t="s">
        <v>83</v>
      </c>
      <c r="H9" s="8" t="s">
        <v>81</v>
      </c>
      <c r="I9" s="8" t="s">
        <v>75</v>
      </c>
      <c r="J9" s="8" t="s">
        <v>80</v>
      </c>
      <c r="K9" s="7" t="s">
        <v>1</v>
      </c>
      <c r="L9" s="8" t="s">
        <v>78</v>
      </c>
      <c r="M9" s="8" t="s">
        <v>79</v>
      </c>
      <c r="N9" s="1"/>
      <c r="O9" s="1"/>
    </row>
    <row r="10" spans="1:15" s="5" customFormat="1" ht="21.95" customHeight="1" x14ac:dyDescent="0.25">
      <c r="A10" s="11" t="s">
        <v>2</v>
      </c>
      <c r="B10" s="11" t="s">
        <v>121</v>
      </c>
      <c r="C10" s="11" t="s">
        <v>86</v>
      </c>
      <c r="D10" s="26" t="s">
        <v>84</v>
      </c>
      <c r="E10" s="12">
        <v>45000</v>
      </c>
      <c r="F10" s="12">
        <v>1148.33</v>
      </c>
      <c r="G10" s="12">
        <v>25</v>
      </c>
      <c r="H10" s="12">
        <f>+E10*2.87%</f>
        <v>1291.5</v>
      </c>
      <c r="I10" s="12">
        <f t="shared" ref="I10:I37" si="0">+E10*3.04%</f>
        <v>1368</v>
      </c>
      <c r="J10" s="12"/>
      <c r="K10" s="12">
        <v>1625</v>
      </c>
      <c r="L10" s="12">
        <f t="shared" ref="L10:L20" si="1">K10+J10+I10+H10+F10</f>
        <v>5432.83</v>
      </c>
      <c r="M10" s="12">
        <f>E10-L10</f>
        <v>39567.17</v>
      </c>
    </row>
    <row r="11" spans="1:15" s="5" customFormat="1" ht="21.95" customHeight="1" x14ac:dyDescent="0.25">
      <c r="A11" s="11" t="s">
        <v>3</v>
      </c>
      <c r="B11" s="11" t="s">
        <v>121</v>
      </c>
      <c r="C11" s="11" t="s">
        <v>87</v>
      </c>
      <c r="D11" s="26" t="s">
        <v>85</v>
      </c>
      <c r="E11" s="12">
        <v>84700</v>
      </c>
      <c r="F11" s="12">
        <v>8506.43</v>
      </c>
      <c r="G11" s="12">
        <v>25</v>
      </c>
      <c r="H11" s="12">
        <f t="shared" ref="H11:H64" si="2">+E11*2.87%</f>
        <v>2430.89</v>
      </c>
      <c r="I11" s="12">
        <f t="shared" si="0"/>
        <v>2574.88</v>
      </c>
      <c r="J11" s="12"/>
      <c r="K11" s="12">
        <v>25</v>
      </c>
      <c r="L11" s="12">
        <f t="shared" si="1"/>
        <v>13537.2</v>
      </c>
      <c r="M11" s="12">
        <f t="shared" ref="M11:M78" si="3">E11-L11</f>
        <v>71162.8</v>
      </c>
    </row>
    <row r="12" spans="1:15" s="5" customFormat="1" ht="21.95" customHeight="1" x14ac:dyDescent="0.25">
      <c r="A12" s="11" t="s">
        <v>4</v>
      </c>
      <c r="B12" s="11" t="s">
        <v>121</v>
      </c>
      <c r="C12" s="11" t="s">
        <v>88</v>
      </c>
      <c r="D12" s="26" t="s">
        <v>84</v>
      </c>
      <c r="E12" s="12">
        <v>60000</v>
      </c>
      <c r="F12" s="12">
        <v>3486.68</v>
      </c>
      <c r="G12" s="12">
        <v>25</v>
      </c>
      <c r="H12" s="12">
        <f t="shared" si="2"/>
        <v>1722</v>
      </c>
      <c r="I12" s="12">
        <f t="shared" si="0"/>
        <v>1824</v>
      </c>
      <c r="J12" s="12"/>
      <c r="K12" s="12">
        <v>25</v>
      </c>
      <c r="L12" s="12">
        <f t="shared" si="1"/>
        <v>7057.68</v>
      </c>
      <c r="M12" s="12">
        <f t="shared" si="3"/>
        <v>52942.32</v>
      </c>
    </row>
    <row r="13" spans="1:15" s="5" customFormat="1" ht="21.95" customHeight="1" x14ac:dyDescent="0.25">
      <c r="A13" s="11" t="s">
        <v>5</v>
      </c>
      <c r="B13" s="11" t="s">
        <v>121</v>
      </c>
      <c r="C13" s="11" t="s">
        <v>89</v>
      </c>
      <c r="D13" s="26" t="s">
        <v>84</v>
      </c>
      <c r="E13" s="12">
        <v>30250</v>
      </c>
      <c r="F13" s="12">
        <v>0</v>
      </c>
      <c r="G13" s="12">
        <v>25</v>
      </c>
      <c r="H13" s="12">
        <f t="shared" si="2"/>
        <v>868.17499999999995</v>
      </c>
      <c r="I13" s="12">
        <f t="shared" si="0"/>
        <v>919.6</v>
      </c>
      <c r="J13" s="12"/>
      <c r="K13" s="12">
        <v>25</v>
      </c>
      <c r="L13" s="12">
        <f t="shared" si="1"/>
        <v>1812.7750000000001</v>
      </c>
      <c r="M13" s="12">
        <f t="shared" si="3"/>
        <v>28437.224999999999</v>
      </c>
    </row>
    <row r="14" spans="1:15" s="5" customFormat="1" ht="21.95" customHeight="1" x14ac:dyDescent="0.25">
      <c r="A14" s="11" t="s">
        <v>6</v>
      </c>
      <c r="B14" s="11" t="s">
        <v>121</v>
      </c>
      <c r="C14" s="11" t="s">
        <v>89</v>
      </c>
      <c r="D14" s="26" t="s">
        <v>85</v>
      </c>
      <c r="E14" s="12">
        <v>30250</v>
      </c>
      <c r="F14" s="12">
        <v>0</v>
      </c>
      <c r="G14" s="12">
        <v>25</v>
      </c>
      <c r="H14" s="12">
        <f t="shared" si="2"/>
        <v>868.17499999999995</v>
      </c>
      <c r="I14" s="12">
        <f t="shared" si="0"/>
        <v>919.6</v>
      </c>
      <c r="J14" s="12"/>
      <c r="K14" s="12">
        <v>25</v>
      </c>
      <c r="L14" s="12">
        <f t="shared" si="1"/>
        <v>1812.7750000000001</v>
      </c>
      <c r="M14" s="12">
        <f t="shared" si="3"/>
        <v>28437.224999999999</v>
      </c>
    </row>
    <row r="15" spans="1:15" s="5" customFormat="1" ht="21.95" customHeight="1" x14ac:dyDescent="0.25">
      <c r="A15" s="11" t="s">
        <v>7</v>
      </c>
      <c r="B15" s="11" t="s">
        <v>121</v>
      </c>
      <c r="C15" s="11" t="s">
        <v>90</v>
      </c>
      <c r="D15" s="26" t="s">
        <v>84</v>
      </c>
      <c r="E15" s="12">
        <v>60000</v>
      </c>
      <c r="F15" s="12">
        <v>3486.68</v>
      </c>
      <c r="G15" s="12">
        <v>25</v>
      </c>
      <c r="H15" s="12">
        <f t="shared" si="2"/>
        <v>1722</v>
      </c>
      <c r="I15" s="12">
        <f t="shared" si="0"/>
        <v>1824</v>
      </c>
      <c r="J15" s="12"/>
      <c r="K15" s="12">
        <v>1025</v>
      </c>
      <c r="L15" s="12">
        <f t="shared" si="1"/>
        <v>8057.68</v>
      </c>
      <c r="M15" s="12">
        <f t="shared" si="3"/>
        <v>51942.32</v>
      </c>
    </row>
    <row r="16" spans="1:15" s="5" customFormat="1" ht="21.95" customHeight="1" x14ac:dyDescent="0.25">
      <c r="A16" s="11" t="s">
        <v>8</v>
      </c>
      <c r="B16" s="11" t="s">
        <v>122</v>
      </c>
      <c r="C16" s="11" t="s">
        <v>91</v>
      </c>
      <c r="D16" s="26" t="s">
        <v>85</v>
      </c>
      <c r="E16" s="12">
        <v>49500</v>
      </c>
      <c r="F16" s="12">
        <f>1783.43</f>
        <v>1783.43</v>
      </c>
      <c r="G16" s="12">
        <v>25</v>
      </c>
      <c r="H16" s="12">
        <f t="shared" si="2"/>
        <v>1420.65</v>
      </c>
      <c r="I16" s="12">
        <f t="shared" si="0"/>
        <v>1504.8</v>
      </c>
      <c r="J16" s="12"/>
      <c r="K16" s="12">
        <v>25</v>
      </c>
      <c r="L16" s="12">
        <f t="shared" si="1"/>
        <v>4733.88</v>
      </c>
      <c r="M16" s="12">
        <f t="shared" si="3"/>
        <v>44766.12</v>
      </c>
    </row>
    <row r="17" spans="1:13" s="5" customFormat="1" ht="21.95" customHeight="1" x14ac:dyDescent="0.25">
      <c r="A17" s="11" t="s">
        <v>9</v>
      </c>
      <c r="B17" s="11" t="s">
        <v>122</v>
      </c>
      <c r="C17" s="11" t="s">
        <v>89</v>
      </c>
      <c r="D17" s="26" t="s">
        <v>84</v>
      </c>
      <c r="E17" s="12">
        <v>30250</v>
      </c>
      <c r="F17" s="12">
        <v>0</v>
      </c>
      <c r="G17" s="12">
        <v>25</v>
      </c>
      <c r="H17" s="12">
        <f t="shared" si="2"/>
        <v>868.17499999999995</v>
      </c>
      <c r="I17" s="12">
        <f t="shared" si="0"/>
        <v>919.6</v>
      </c>
      <c r="J17" s="12"/>
      <c r="K17" s="12">
        <v>1025</v>
      </c>
      <c r="L17" s="12">
        <f t="shared" si="1"/>
        <v>2812.7749999999996</v>
      </c>
      <c r="M17" s="12">
        <f t="shared" si="3"/>
        <v>27437.224999999999</v>
      </c>
    </row>
    <row r="18" spans="1:13" s="5" customFormat="1" ht="21.95" customHeight="1" x14ac:dyDescent="0.25">
      <c r="A18" s="11" t="s">
        <v>10</v>
      </c>
      <c r="B18" s="11" t="s">
        <v>122</v>
      </c>
      <c r="C18" s="11" t="s">
        <v>91</v>
      </c>
      <c r="D18" s="26" t="s">
        <v>84</v>
      </c>
      <c r="E18" s="12">
        <v>60000</v>
      </c>
      <c r="F18" s="12">
        <v>3486.68</v>
      </c>
      <c r="G18" s="12">
        <v>25</v>
      </c>
      <c r="H18" s="12">
        <f t="shared" si="2"/>
        <v>1722</v>
      </c>
      <c r="I18" s="12">
        <f t="shared" si="0"/>
        <v>1824</v>
      </c>
      <c r="J18" s="12"/>
      <c r="K18" s="12">
        <v>1225</v>
      </c>
      <c r="L18" s="12">
        <f t="shared" si="1"/>
        <v>8257.68</v>
      </c>
      <c r="M18" s="12">
        <f t="shared" si="3"/>
        <v>51742.32</v>
      </c>
    </row>
    <row r="19" spans="1:13" s="5" customFormat="1" ht="21.95" customHeight="1" x14ac:dyDescent="0.25">
      <c r="A19" s="11" t="s">
        <v>11</v>
      </c>
      <c r="B19" s="11" t="s">
        <v>123</v>
      </c>
      <c r="C19" s="11" t="s">
        <v>92</v>
      </c>
      <c r="D19" s="26" t="s">
        <v>85</v>
      </c>
      <c r="E19" s="12">
        <v>54450</v>
      </c>
      <c r="F19" s="12">
        <v>2482.0500000000002</v>
      </c>
      <c r="G19" s="12">
        <v>25</v>
      </c>
      <c r="H19" s="12">
        <f t="shared" si="2"/>
        <v>1562.7149999999999</v>
      </c>
      <c r="I19" s="12">
        <f t="shared" si="0"/>
        <v>1655.28</v>
      </c>
      <c r="J19" s="12"/>
      <c r="K19" s="12">
        <v>25</v>
      </c>
      <c r="L19" s="12">
        <f t="shared" si="1"/>
        <v>5725.0450000000001</v>
      </c>
      <c r="M19" s="12">
        <f t="shared" si="3"/>
        <v>48724.955000000002</v>
      </c>
    </row>
    <row r="20" spans="1:13" s="5" customFormat="1" ht="21.95" customHeight="1" x14ac:dyDescent="0.25">
      <c r="A20" s="11" t="s">
        <v>12</v>
      </c>
      <c r="B20" s="11" t="s">
        <v>124</v>
      </c>
      <c r="C20" s="11" t="s">
        <v>93</v>
      </c>
      <c r="D20" s="26" t="s">
        <v>85</v>
      </c>
      <c r="E20" s="12">
        <v>27000</v>
      </c>
      <c r="F20" s="12">
        <v>0</v>
      </c>
      <c r="G20" s="12">
        <v>25</v>
      </c>
      <c r="H20" s="12">
        <f t="shared" si="2"/>
        <v>774.9</v>
      </c>
      <c r="I20" s="12">
        <f t="shared" si="0"/>
        <v>820.8</v>
      </c>
      <c r="J20" s="12"/>
      <c r="K20" s="12">
        <v>4091.44</v>
      </c>
      <c r="L20" s="12">
        <f t="shared" si="1"/>
        <v>5687.1399999999994</v>
      </c>
      <c r="M20" s="12">
        <f t="shared" si="3"/>
        <v>21312.86</v>
      </c>
    </row>
    <row r="21" spans="1:13" s="5" customFormat="1" ht="21.95" customHeight="1" x14ac:dyDescent="0.25">
      <c r="A21" s="11" t="s">
        <v>13</v>
      </c>
      <c r="B21" s="11" t="s">
        <v>124</v>
      </c>
      <c r="C21" s="11" t="s">
        <v>94</v>
      </c>
      <c r="D21" s="26" t="s">
        <v>84</v>
      </c>
      <c r="E21" s="12">
        <v>30250</v>
      </c>
      <c r="F21" s="12">
        <v>0</v>
      </c>
      <c r="G21" s="12">
        <v>25</v>
      </c>
      <c r="H21" s="12">
        <f t="shared" si="2"/>
        <v>868.17499999999995</v>
      </c>
      <c r="I21" s="12">
        <f t="shared" si="0"/>
        <v>919.6</v>
      </c>
      <c r="J21" s="12">
        <v>1715.46</v>
      </c>
      <c r="K21" s="12">
        <v>1740.46</v>
      </c>
      <c r="L21" s="12">
        <v>3528.24</v>
      </c>
      <c r="M21" s="12">
        <f t="shared" si="3"/>
        <v>26721.760000000002</v>
      </c>
    </row>
    <row r="22" spans="1:13" s="5" customFormat="1" ht="21.95" customHeight="1" x14ac:dyDescent="0.25">
      <c r="A22" s="11" t="s">
        <v>14</v>
      </c>
      <c r="B22" s="11" t="s">
        <v>124</v>
      </c>
      <c r="C22" s="11" t="s">
        <v>95</v>
      </c>
      <c r="D22" s="26" t="s">
        <v>85</v>
      </c>
      <c r="E22" s="12">
        <v>126500</v>
      </c>
      <c r="F22" s="12">
        <v>18338.830000000002</v>
      </c>
      <c r="G22" s="12">
        <v>25</v>
      </c>
      <c r="H22" s="12">
        <f t="shared" si="2"/>
        <v>3630.55</v>
      </c>
      <c r="I22" s="12">
        <f t="shared" si="0"/>
        <v>3845.6</v>
      </c>
      <c r="J22" s="12"/>
      <c r="K22" s="12">
        <v>25</v>
      </c>
      <c r="L22" s="12">
        <f>K22+J22+I22+H22+F22</f>
        <v>25839.980000000003</v>
      </c>
      <c r="M22" s="12">
        <f t="shared" si="3"/>
        <v>100660.01999999999</v>
      </c>
    </row>
    <row r="23" spans="1:13" s="5" customFormat="1" ht="21.95" customHeight="1" x14ac:dyDescent="0.25">
      <c r="A23" s="11" t="s">
        <v>15</v>
      </c>
      <c r="B23" s="11" t="s">
        <v>125</v>
      </c>
      <c r="C23" s="11" t="s">
        <v>89</v>
      </c>
      <c r="D23" s="26" t="s">
        <v>84</v>
      </c>
      <c r="E23" s="12">
        <v>30250</v>
      </c>
      <c r="F23" s="12">
        <v>0</v>
      </c>
      <c r="G23" s="12">
        <v>25</v>
      </c>
      <c r="H23" s="12">
        <f t="shared" si="2"/>
        <v>868.17499999999995</v>
      </c>
      <c r="I23" s="12">
        <f t="shared" si="0"/>
        <v>919.6</v>
      </c>
      <c r="J23" s="12">
        <v>3430.92</v>
      </c>
      <c r="K23" s="12">
        <v>3455.92</v>
      </c>
      <c r="L23" s="12">
        <v>5243.7</v>
      </c>
      <c r="M23" s="12">
        <f t="shared" si="3"/>
        <v>25006.3</v>
      </c>
    </row>
    <row r="24" spans="1:13" s="5" customFormat="1" ht="21.95" customHeight="1" x14ac:dyDescent="0.25">
      <c r="A24" s="11" t="s">
        <v>16</v>
      </c>
      <c r="B24" s="11" t="s">
        <v>125</v>
      </c>
      <c r="C24" s="11" t="s">
        <v>96</v>
      </c>
      <c r="D24" s="26" t="s">
        <v>84</v>
      </c>
      <c r="E24" s="12">
        <v>35000</v>
      </c>
      <c r="F24" s="12">
        <v>0</v>
      </c>
      <c r="G24" s="12">
        <v>25</v>
      </c>
      <c r="H24" s="12">
        <f t="shared" si="2"/>
        <v>1004.5</v>
      </c>
      <c r="I24" s="12">
        <f t="shared" si="0"/>
        <v>1064</v>
      </c>
      <c r="J24" s="12"/>
      <c r="K24" s="12">
        <v>25</v>
      </c>
      <c r="L24" s="12">
        <f>K24+J24+I24+H24+F24</f>
        <v>2093.5</v>
      </c>
      <c r="M24" s="12">
        <f t="shared" si="3"/>
        <v>32906.5</v>
      </c>
    </row>
    <row r="25" spans="1:13" s="5" customFormat="1" ht="21.95" customHeight="1" x14ac:dyDescent="0.25">
      <c r="A25" s="11" t="s">
        <v>17</v>
      </c>
      <c r="B25" s="11" t="s">
        <v>125</v>
      </c>
      <c r="C25" s="11" t="s">
        <v>97</v>
      </c>
      <c r="D25" s="26" t="s">
        <v>84</v>
      </c>
      <c r="E25" s="12">
        <v>126500</v>
      </c>
      <c r="F25" s="12">
        <v>17909.97</v>
      </c>
      <c r="G25" s="12">
        <v>25</v>
      </c>
      <c r="H25" s="12">
        <f t="shared" si="2"/>
        <v>3630.55</v>
      </c>
      <c r="I25" s="12">
        <f t="shared" si="0"/>
        <v>3845.6</v>
      </c>
      <c r="J25" s="12">
        <v>1715.46</v>
      </c>
      <c r="K25" s="12">
        <v>1740.46</v>
      </c>
      <c r="L25" s="12">
        <v>27126.58</v>
      </c>
      <c r="M25" s="12">
        <f t="shared" si="3"/>
        <v>99373.42</v>
      </c>
    </row>
    <row r="26" spans="1:13" s="5" customFormat="1" ht="21.95" customHeight="1" x14ac:dyDescent="0.25">
      <c r="A26" s="11" t="s">
        <v>18</v>
      </c>
      <c r="B26" s="11" t="s">
        <v>125</v>
      </c>
      <c r="C26" s="11" t="s">
        <v>98</v>
      </c>
      <c r="D26" s="26" t="s">
        <v>84</v>
      </c>
      <c r="E26" s="12">
        <v>30250</v>
      </c>
      <c r="F26" s="12">
        <v>0</v>
      </c>
      <c r="G26" s="12">
        <v>25</v>
      </c>
      <c r="H26" s="12">
        <f t="shared" si="2"/>
        <v>868.17499999999995</v>
      </c>
      <c r="I26" s="12">
        <f t="shared" si="0"/>
        <v>919.6</v>
      </c>
      <c r="J26" s="12">
        <v>1715.46</v>
      </c>
      <c r="K26" s="12">
        <v>1740.46</v>
      </c>
      <c r="L26" s="12">
        <v>3528.24</v>
      </c>
      <c r="M26" s="12">
        <f t="shared" si="3"/>
        <v>26721.760000000002</v>
      </c>
    </row>
    <row r="27" spans="1:13" s="5" customFormat="1" ht="21.95" customHeight="1" x14ac:dyDescent="0.25">
      <c r="A27" s="11" t="s">
        <v>19</v>
      </c>
      <c r="B27" s="11" t="s">
        <v>126</v>
      </c>
      <c r="C27" s="11" t="s">
        <v>99</v>
      </c>
      <c r="D27" s="26" t="s">
        <v>84</v>
      </c>
      <c r="E27" s="12">
        <v>60000</v>
      </c>
      <c r="F27" s="12">
        <v>3486.68</v>
      </c>
      <c r="G27" s="12">
        <v>25</v>
      </c>
      <c r="H27" s="12">
        <f t="shared" si="2"/>
        <v>1722</v>
      </c>
      <c r="I27" s="12">
        <f t="shared" si="0"/>
        <v>1824</v>
      </c>
      <c r="J27" s="12"/>
      <c r="K27" s="12">
        <v>25</v>
      </c>
      <c r="L27" s="12">
        <f>K27+J27+I27+H27+F27</f>
        <v>7057.68</v>
      </c>
      <c r="M27" s="12">
        <f t="shared" si="3"/>
        <v>52942.32</v>
      </c>
    </row>
    <row r="28" spans="1:13" s="5" customFormat="1" ht="21.95" customHeight="1" x14ac:dyDescent="0.25">
      <c r="A28" s="11" t="s">
        <v>20</v>
      </c>
      <c r="B28" s="11" t="s">
        <v>127</v>
      </c>
      <c r="C28" s="11" t="s">
        <v>100</v>
      </c>
      <c r="D28" s="26" t="s">
        <v>84</v>
      </c>
      <c r="E28" s="12">
        <v>30250</v>
      </c>
      <c r="F28" s="12">
        <v>0</v>
      </c>
      <c r="G28" s="12">
        <v>25</v>
      </c>
      <c r="H28" s="12">
        <f t="shared" si="2"/>
        <v>868.17499999999995</v>
      </c>
      <c r="I28" s="12">
        <f t="shared" si="0"/>
        <v>919.6</v>
      </c>
      <c r="J28" s="12"/>
      <c r="K28" s="12">
        <v>1025</v>
      </c>
      <c r="L28" s="12">
        <f>K28+J28+I28+H28+F28</f>
        <v>2812.7749999999996</v>
      </c>
      <c r="M28" s="12">
        <f t="shared" si="3"/>
        <v>27437.224999999999</v>
      </c>
    </row>
    <row r="29" spans="1:13" s="5" customFormat="1" ht="21.95" customHeight="1" x14ac:dyDescent="0.25">
      <c r="A29" s="11" t="s">
        <v>21</v>
      </c>
      <c r="B29" s="11" t="s">
        <v>128</v>
      </c>
      <c r="C29" s="11" t="s">
        <v>101</v>
      </c>
      <c r="D29" s="26" t="s">
        <v>85</v>
      </c>
      <c r="E29" s="12">
        <v>70000</v>
      </c>
      <c r="F29" s="12">
        <v>5368.48</v>
      </c>
      <c r="G29" s="12">
        <v>25</v>
      </c>
      <c r="H29" s="12">
        <f t="shared" si="2"/>
        <v>2009</v>
      </c>
      <c r="I29" s="12">
        <f t="shared" si="0"/>
        <v>2128</v>
      </c>
      <c r="J29" s="12"/>
      <c r="K29" s="12">
        <v>25</v>
      </c>
      <c r="L29" s="12">
        <f>K29+J29+I29+H29+F29</f>
        <v>9530.48</v>
      </c>
      <c r="M29" s="12">
        <f t="shared" si="3"/>
        <v>60469.520000000004</v>
      </c>
    </row>
    <row r="30" spans="1:13" s="5" customFormat="1" ht="21.95" customHeight="1" x14ac:dyDescent="0.25">
      <c r="A30" s="11" t="s">
        <v>22</v>
      </c>
      <c r="B30" s="11" t="s">
        <v>129</v>
      </c>
      <c r="C30" s="11" t="s">
        <v>100</v>
      </c>
      <c r="D30" s="26" t="s">
        <v>85</v>
      </c>
      <c r="E30" s="12">
        <v>30250</v>
      </c>
      <c r="F30" s="12">
        <v>0</v>
      </c>
      <c r="G30" s="12">
        <v>25</v>
      </c>
      <c r="H30" s="12">
        <f t="shared" si="2"/>
        <v>868.17499999999995</v>
      </c>
      <c r="I30" s="12">
        <f t="shared" si="0"/>
        <v>919.6</v>
      </c>
      <c r="J30" s="12"/>
      <c r="K30" s="12">
        <v>25</v>
      </c>
      <c r="L30" s="12">
        <f>K30+J30+I30+H30+F30</f>
        <v>1812.7750000000001</v>
      </c>
      <c r="M30" s="12">
        <f t="shared" si="3"/>
        <v>28437.224999999999</v>
      </c>
    </row>
    <row r="31" spans="1:13" s="5" customFormat="1" ht="21.95" customHeight="1" x14ac:dyDescent="0.25">
      <c r="A31" s="11" t="s">
        <v>23</v>
      </c>
      <c r="B31" s="11" t="s">
        <v>129</v>
      </c>
      <c r="C31" s="11" t="s">
        <v>100</v>
      </c>
      <c r="D31" s="26" t="s">
        <v>85</v>
      </c>
      <c r="E31" s="12">
        <v>30250</v>
      </c>
      <c r="F31" s="12">
        <v>0</v>
      </c>
      <c r="G31" s="12">
        <v>25</v>
      </c>
      <c r="H31" s="12">
        <f t="shared" si="2"/>
        <v>868.17499999999995</v>
      </c>
      <c r="I31" s="12">
        <f t="shared" si="0"/>
        <v>919.6</v>
      </c>
      <c r="J31" s="12">
        <f>1715.46*2</f>
        <v>3430.92</v>
      </c>
      <c r="K31" s="12">
        <v>4125.92</v>
      </c>
      <c r="L31" s="12">
        <v>5913.7</v>
      </c>
      <c r="M31" s="12">
        <f t="shared" si="3"/>
        <v>24336.3</v>
      </c>
    </row>
    <row r="32" spans="1:13" s="5" customFormat="1" ht="21.95" customHeight="1" x14ac:dyDescent="0.25">
      <c r="A32" s="11" t="s">
        <v>24</v>
      </c>
      <c r="B32" s="11" t="s">
        <v>129</v>
      </c>
      <c r="C32" s="11" t="s">
        <v>100</v>
      </c>
      <c r="D32" s="26" t="s">
        <v>85</v>
      </c>
      <c r="E32" s="12">
        <v>30250</v>
      </c>
      <c r="F32" s="12">
        <v>0</v>
      </c>
      <c r="G32" s="12">
        <v>25</v>
      </c>
      <c r="H32" s="12">
        <f t="shared" si="2"/>
        <v>868.17499999999995</v>
      </c>
      <c r="I32" s="12">
        <f t="shared" si="0"/>
        <v>919.6</v>
      </c>
      <c r="J32" s="12"/>
      <c r="K32" s="12">
        <v>25</v>
      </c>
      <c r="L32" s="12">
        <f>K32+J32+I32+H32+F32</f>
        <v>1812.7750000000001</v>
      </c>
      <c r="M32" s="12">
        <f t="shared" si="3"/>
        <v>28437.224999999999</v>
      </c>
    </row>
    <row r="33" spans="1:15" s="5" customFormat="1" ht="21.95" customHeight="1" x14ac:dyDescent="0.25">
      <c r="A33" s="11" t="s">
        <v>25</v>
      </c>
      <c r="B33" s="11" t="s">
        <v>130</v>
      </c>
      <c r="C33" s="11" t="s">
        <v>89</v>
      </c>
      <c r="D33" s="26" t="s">
        <v>85</v>
      </c>
      <c r="E33" s="12">
        <v>30250</v>
      </c>
      <c r="F33" s="12">
        <v>0</v>
      </c>
      <c r="G33" s="12">
        <v>25</v>
      </c>
      <c r="H33" s="12">
        <f t="shared" si="2"/>
        <v>868.17499999999995</v>
      </c>
      <c r="I33" s="12">
        <f t="shared" si="0"/>
        <v>919.6</v>
      </c>
      <c r="J33" s="12">
        <v>1715.46</v>
      </c>
      <c r="K33" s="12">
        <v>6740.46</v>
      </c>
      <c r="L33" s="12">
        <v>8528.24</v>
      </c>
      <c r="M33" s="12">
        <f t="shared" si="3"/>
        <v>21721.760000000002</v>
      </c>
    </row>
    <row r="34" spans="1:15" s="5" customFormat="1" ht="21.95" customHeight="1" x14ac:dyDescent="0.25">
      <c r="A34" s="11" t="s">
        <v>26</v>
      </c>
      <c r="B34" s="11" t="s">
        <v>131</v>
      </c>
      <c r="C34" s="11" t="s">
        <v>102</v>
      </c>
      <c r="D34" s="26" t="s">
        <v>84</v>
      </c>
      <c r="E34" s="12">
        <v>36300</v>
      </c>
      <c r="F34" s="12">
        <v>0</v>
      </c>
      <c r="G34" s="12">
        <v>25</v>
      </c>
      <c r="H34" s="12">
        <f t="shared" si="2"/>
        <v>1041.81</v>
      </c>
      <c r="I34" s="12">
        <f t="shared" si="0"/>
        <v>1103.52</v>
      </c>
      <c r="J34" s="12">
        <f>1715.46*2</f>
        <v>3430.92</v>
      </c>
      <c r="K34" s="12">
        <v>3455.92</v>
      </c>
      <c r="L34" s="12">
        <v>5601.25</v>
      </c>
      <c r="M34" s="12">
        <f t="shared" si="3"/>
        <v>30698.75</v>
      </c>
    </row>
    <row r="35" spans="1:15" ht="18.95" customHeight="1" x14ac:dyDescent="0.25">
      <c r="A35" s="9"/>
      <c r="B35" s="16"/>
      <c r="C35" s="16"/>
      <c r="D35" s="16"/>
      <c r="E35" s="16"/>
      <c r="F35" s="16"/>
      <c r="G35" s="29" t="s">
        <v>82</v>
      </c>
      <c r="H35" s="29"/>
      <c r="I35" s="29"/>
      <c r="J35" s="29"/>
      <c r="N35" s="1"/>
      <c r="O35" s="1"/>
    </row>
    <row r="36" spans="1:15" ht="45" customHeight="1" x14ac:dyDescent="0.25">
      <c r="A36" s="6" t="s">
        <v>73</v>
      </c>
      <c r="B36" s="6" t="s">
        <v>72</v>
      </c>
      <c r="C36" s="6" t="s">
        <v>74</v>
      </c>
      <c r="D36" s="7" t="s">
        <v>0</v>
      </c>
      <c r="E36" s="8" t="s">
        <v>77</v>
      </c>
      <c r="F36" s="8" t="s">
        <v>76</v>
      </c>
      <c r="G36" s="10" t="s">
        <v>83</v>
      </c>
      <c r="H36" s="8" t="s">
        <v>81</v>
      </c>
      <c r="I36" s="8" t="s">
        <v>75</v>
      </c>
      <c r="J36" s="8" t="s">
        <v>80</v>
      </c>
      <c r="K36" s="7" t="s">
        <v>1</v>
      </c>
      <c r="L36" s="8" t="s">
        <v>78</v>
      </c>
      <c r="M36" s="8" t="s">
        <v>79</v>
      </c>
      <c r="N36" s="1"/>
      <c r="O36" s="1"/>
    </row>
    <row r="37" spans="1:15" s="5" customFormat="1" ht="21.95" customHeight="1" x14ac:dyDescent="0.25">
      <c r="A37" s="11" t="s">
        <v>27</v>
      </c>
      <c r="B37" s="11" t="s">
        <v>131</v>
      </c>
      <c r="C37" s="11" t="s">
        <v>103</v>
      </c>
      <c r="D37" s="26" t="s">
        <v>85</v>
      </c>
      <c r="E37" s="12">
        <v>84700</v>
      </c>
      <c r="F37" s="12">
        <v>8506.43</v>
      </c>
      <c r="G37" s="12">
        <v>25</v>
      </c>
      <c r="H37" s="12">
        <f t="shared" si="2"/>
        <v>2430.89</v>
      </c>
      <c r="I37" s="12">
        <f t="shared" si="0"/>
        <v>2574.88</v>
      </c>
      <c r="J37" s="12"/>
      <c r="K37" s="12">
        <v>1525</v>
      </c>
      <c r="L37" s="12">
        <f>K37+J37+I37+H37+F37</f>
        <v>15037.2</v>
      </c>
      <c r="M37" s="12">
        <f t="shared" si="3"/>
        <v>69662.8</v>
      </c>
    </row>
    <row r="38" spans="1:15" s="5" customFormat="1" ht="21.95" customHeight="1" x14ac:dyDescent="0.25">
      <c r="A38" s="11" t="s">
        <v>28</v>
      </c>
      <c r="B38" s="11" t="s">
        <v>131</v>
      </c>
      <c r="C38" s="11" t="s">
        <v>98</v>
      </c>
      <c r="D38" s="26" t="s">
        <v>85</v>
      </c>
      <c r="E38" s="12">
        <v>30250</v>
      </c>
      <c r="F38" s="12">
        <v>0</v>
      </c>
      <c r="G38" s="12">
        <v>25</v>
      </c>
      <c r="H38" s="12">
        <f t="shared" si="2"/>
        <v>868.17499999999995</v>
      </c>
      <c r="I38" s="12">
        <f t="shared" ref="I38:I69" si="4">+E38*3.04%</f>
        <v>919.6</v>
      </c>
      <c r="J38" s="12"/>
      <c r="K38" s="12">
        <v>25</v>
      </c>
      <c r="L38" s="12">
        <f t="shared" ref="L38:L45" si="5">K38+J38+I38+H38+F38</f>
        <v>1812.7750000000001</v>
      </c>
      <c r="M38" s="12">
        <f t="shared" si="3"/>
        <v>28437.224999999999</v>
      </c>
    </row>
    <row r="39" spans="1:15" s="5" customFormat="1" ht="21.95" customHeight="1" x14ac:dyDescent="0.25">
      <c r="A39" s="11" t="s">
        <v>29</v>
      </c>
      <c r="B39" s="11" t="s">
        <v>132</v>
      </c>
      <c r="C39" s="11" t="s">
        <v>89</v>
      </c>
      <c r="D39" s="26" t="s">
        <v>85</v>
      </c>
      <c r="E39" s="12">
        <v>30250</v>
      </c>
      <c r="F39" s="12">
        <v>0</v>
      </c>
      <c r="G39" s="12">
        <v>25</v>
      </c>
      <c r="H39" s="12">
        <f t="shared" si="2"/>
        <v>868.17499999999995</v>
      </c>
      <c r="I39" s="12">
        <f t="shared" si="4"/>
        <v>919.6</v>
      </c>
      <c r="J39" s="12"/>
      <c r="K39" s="12">
        <v>25</v>
      </c>
      <c r="L39" s="12">
        <f t="shared" si="5"/>
        <v>1812.7750000000001</v>
      </c>
      <c r="M39" s="12">
        <f t="shared" si="3"/>
        <v>28437.224999999999</v>
      </c>
    </row>
    <row r="40" spans="1:15" s="5" customFormat="1" ht="21.95" customHeight="1" x14ac:dyDescent="0.25">
      <c r="A40" s="11" t="s">
        <v>30</v>
      </c>
      <c r="B40" s="11" t="s">
        <v>132</v>
      </c>
      <c r="C40" s="11" t="s">
        <v>104</v>
      </c>
      <c r="D40" s="26" t="s">
        <v>85</v>
      </c>
      <c r="E40" s="12">
        <v>35000</v>
      </c>
      <c r="F40" s="12">
        <v>0</v>
      </c>
      <c r="G40" s="12">
        <v>25</v>
      </c>
      <c r="H40" s="12">
        <f t="shared" si="2"/>
        <v>1004.5</v>
      </c>
      <c r="I40" s="12">
        <f t="shared" si="4"/>
        <v>1064</v>
      </c>
      <c r="J40" s="12"/>
      <c r="K40" s="12">
        <v>5814.5</v>
      </c>
      <c r="L40" s="12">
        <f t="shared" si="5"/>
        <v>7883</v>
      </c>
      <c r="M40" s="12">
        <f t="shared" si="3"/>
        <v>27117</v>
      </c>
    </row>
    <row r="41" spans="1:15" s="5" customFormat="1" ht="21.95" customHeight="1" x14ac:dyDescent="0.25">
      <c r="A41" s="11" t="s">
        <v>31</v>
      </c>
      <c r="B41" s="11" t="s">
        <v>132</v>
      </c>
      <c r="C41" s="11" t="s">
        <v>105</v>
      </c>
      <c r="D41" s="26" t="s">
        <v>85</v>
      </c>
      <c r="E41" s="12">
        <v>45000</v>
      </c>
      <c r="F41" s="12">
        <v>1148.33</v>
      </c>
      <c r="G41" s="12">
        <v>25</v>
      </c>
      <c r="H41" s="12">
        <f t="shared" si="2"/>
        <v>1291.5</v>
      </c>
      <c r="I41" s="12">
        <f t="shared" si="4"/>
        <v>1368</v>
      </c>
      <c r="J41" s="12"/>
      <c r="K41" s="12">
        <v>361</v>
      </c>
      <c r="L41" s="12">
        <f t="shared" si="5"/>
        <v>4168.83</v>
      </c>
      <c r="M41" s="12">
        <f t="shared" si="3"/>
        <v>40831.17</v>
      </c>
    </row>
    <row r="42" spans="1:15" s="5" customFormat="1" ht="21.95" customHeight="1" x14ac:dyDescent="0.25">
      <c r="A42" s="11" t="s">
        <v>32</v>
      </c>
      <c r="B42" s="11" t="s">
        <v>132</v>
      </c>
      <c r="C42" s="11" t="s">
        <v>89</v>
      </c>
      <c r="D42" s="26" t="s">
        <v>85</v>
      </c>
      <c r="E42" s="12">
        <v>30250</v>
      </c>
      <c r="F42" s="12">
        <v>0</v>
      </c>
      <c r="G42" s="12">
        <v>25</v>
      </c>
      <c r="H42" s="12">
        <f t="shared" si="2"/>
        <v>868.17499999999995</v>
      </c>
      <c r="I42" s="12">
        <f t="shared" si="4"/>
        <v>919.6</v>
      </c>
      <c r="J42" s="12"/>
      <c r="K42" s="12">
        <v>8038.31</v>
      </c>
      <c r="L42" s="12">
        <f t="shared" si="5"/>
        <v>9826.0849999999991</v>
      </c>
      <c r="M42" s="12">
        <f t="shared" si="3"/>
        <v>20423.915000000001</v>
      </c>
    </row>
    <row r="43" spans="1:15" s="5" customFormat="1" ht="21.95" customHeight="1" x14ac:dyDescent="0.25">
      <c r="A43" s="11" t="s">
        <v>33</v>
      </c>
      <c r="B43" s="11" t="s">
        <v>133</v>
      </c>
      <c r="C43" s="11" t="s">
        <v>106</v>
      </c>
      <c r="D43" s="26" t="s">
        <v>84</v>
      </c>
      <c r="E43" s="12">
        <v>35000</v>
      </c>
      <c r="F43" s="12">
        <v>0</v>
      </c>
      <c r="G43" s="12">
        <v>25</v>
      </c>
      <c r="H43" s="12">
        <f t="shared" si="2"/>
        <v>1004.5</v>
      </c>
      <c r="I43" s="12">
        <f t="shared" si="4"/>
        <v>1064</v>
      </c>
      <c r="J43" s="12"/>
      <c r="K43" s="12">
        <v>25</v>
      </c>
      <c r="L43" s="12">
        <f t="shared" si="5"/>
        <v>2093.5</v>
      </c>
      <c r="M43" s="12">
        <f t="shared" si="3"/>
        <v>32906.5</v>
      </c>
    </row>
    <row r="44" spans="1:15" s="5" customFormat="1" ht="21.95" customHeight="1" x14ac:dyDescent="0.25">
      <c r="A44" s="11" t="s">
        <v>34</v>
      </c>
      <c r="B44" s="11" t="s">
        <v>133</v>
      </c>
      <c r="C44" s="11" t="s">
        <v>89</v>
      </c>
      <c r="D44" s="26" t="s">
        <v>84</v>
      </c>
      <c r="E44" s="12">
        <v>30250</v>
      </c>
      <c r="F44" s="12">
        <v>0</v>
      </c>
      <c r="G44" s="12">
        <v>25</v>
      </c>
      <c r="H44" s="12">
        <f t="shared" si="2"/>
        <v>868.17499999999995</v>
      </c>
      <c r="I44" s="12">
        <f t="shared" si="4"/>
        <v>919.6</v>
      </c>
      <c r="J44" s="12"/>
      <c r="K44" s="12">
        <v>25</v>
      </c>
      <c r="L44" s="12">
        <f t="shared" si="5"/>
        <v>1812.7750000000001</v>
      </c>
      <c r="M44" s="12">
        <f t="shared" si="3"/>
        <v>28437.224999999999</v>
      </c>
    </row>
    <row r="45" spans="1:15" s="5" customFormat="1" ht="21.95" customHeight="1" x14ac:dyDescent="0.25">
      <c r="A45" s="11" t="s">
        <v>35</v>
      </c>
      <c r="B45" s="11" t="s">
        <v>134</v>
      </c>
      <c r="C45" s="11" t="s">
        <v>107</v>
      </c>
      <c r="D45" s="26" t="s">
        <v>84</v>
      </c>
      <c r="E45" s="12">
        <v>84700</v>
      </c>
      <c r="F45" s="12">
        <v>8506.43</v>
      </c>
      <c r="G45" s="12">
        <v>25</v>
      </c>
      <c r="H45" s="12">
        <f t="shared" si="2"/>
        <v>2430.89</v>
      </c>
      <c r="I45" s="12">
        <f t="shared" si="4"/>
        <v>2574.88</v>
      </c>
      <c r="J45" s="12"/>
      <c r="K45" s="12">
        <v>25</v>
      </c>
      <c r="L45" s="12">
        <f t="shared" si="5"/>
        <v>13537.2</v>
      </c>
      <c r="M45" s="12">
        <f t="shared" si="3"/>
        <v>71162.8</v>
      </c>
    </row>
    <row r="46" spans="1:15" s="5" customFormat="1" ht="21.95" customHeight="1" x14ac:dyDescent="0.25">
      <c r="A46" s="11" t="s">
        <v>36</v>
      </c>
      <c r="B46" s="11" t="s">
        <v>135</v>
      </c>
      <c r="C46" s="11" t="s">
        <v>108</v>
      </c>
      <c r="D46" s="26" t="s">
        <v>84</v>
      </c>
      <c r="E46" s="12">
        <v>84700</v>
      </c>
      <c r="F46" s="12">
        <v>8077.56</v>
      </c>
      <c r="G46" s="12">
        <v>25</v>
      </c>
      <c r="H46" s="12">
        <f>+E46*2.87%</f>
        <v>2430.89</v>
      </c>
      <c r="I46" s="12">
        <f t="shared" si="4"/>
        <v>2574.88</v>
      </c>
      <c r="J46" s="12">
        <v>1715.46</v>
      </c>
      <c r="K46" s="12">
        <v>1740.46</v>
      </c>
      <c r="L46" s="12">
        <v>14823.79</v>
      </c>
      <c r="M46" s="12">
        <f t="shared" si="3"/>
        <v>69876.209999999992</v>
      </c>
    </row>
    <row r="47" spans="1:15" s="5" customFormat="1" ht="21.95" customHeight="1" x14ac:dyDescent="0.25">
      <c r="A47" s="11" t="s">
        <v>37</v>
      </c>
      <c r="B47" s="11" t="s">
        <v>136</v>
      </c>
      <c r="C47" s="11" t="s">
        <v>98</v>
      </c>
      <c r="D47" s="26" t="s">
        <v>85</v>
      </c>
      <c r="E47" s="12">
        <v>50000</v>
      </c>
      <c r="F47" s="12">
        <v>1854</v>
      </c>
      <c r="G47" s="12">
        <v>25</v>
      </c>
      <c r="H47" s="12">
        <f t="shared" si="2"/>
        <v>1435</v>
      </c>
      <c r="I47" s="12">
        <f t="shared" si="4"/>
        <v>1520</v>
      </c>
      <c r="J47" s="12"/>
      <c r="K47" s="12">
        <v>25</v>
      </c>
      <c r="L47" s="12">
        <f t="shared" ref="L47:L60" si="6">K47+J47+I47+H47+F47</f>
        <v>4834</v>
      </c>
      <c r="M47" s="12">
        <f t="shared" si="3"/>
        <v>45166</v>
      </c>
    </row>
    <row r="48" spans="1:15" s="5" customFormat="1" ht="21.95" customHeight="1" x14ac:dyDescent="0.25">
      <c r="A48" s="11" t="s">
        <v>38</v>
      </c>
      <c r="B48" s="11" t="s">
        <v>136</v>
      </c>
      <c r="C48" s="11" t="s">
        <v>98</v>
      </c>
      <c r="D48" s="26" t="s">
        <v>85</v>
      </c>
      <c r="E48" s="12">
        <v>50000</v>
      </c>
      <c r="F48" s="12">
        <v>1854</v>
      </c>
      <c r="G48" s="12">
        <v>25</v>
      </c>
      <c r="H48" s="12">
        <f t="shared" si="2"/>
        <v>1435</v>
      </c>
      <c r="I48" s="12">
        <f t="shared" si="4"/>
        <v>1520</v>
      </c>
      <c r="J48" s="12"/>
      <c r="K48" s="12">
        <v>25</v>
      </c>
      <c r="L48" s="12">
        <f t="shared" si="6"/>
        <v>4834</v>
      </c>
      <c r="M48" s="12">
        <f t="shared" si="3"/>
        <v>45166</v>
      </c>
    </row>
    <row r="49" spans="1:13" s="5" customFormat="1" ht="21.95" customHeight="1" x14ac:dyDescent="0.25">
      <c r="A49" s="11" t="s">
        <v>39</v>
      </c>
      <c r="B49" s="11" t="s">
        <v>137</v>
      </c>
      <c r="C49" s="11" t="s">
        <v>109</v>
      </c>
      <c r="D49" s="26" t="s">
        <v>85</v>
      </c>
      <c r="E49" s="12">
        <v>70000</v>
      </c>
      <c r="F49" s="12">
        <v>5368.48</v>
      </c>
      <c r="G49" s="12">
        <v>25</v>
      </c>
      <c r="H49" s="12">
        <f t="shared" si="2"/>
        <v>2009</v>
      </c>
      <c r="I49" s="12">
        <f t="shared" si="4"/>
        <v>2128</v>
      </c>
      <c r="J49" s="12"/>
      <c r="K49" s="12">
        <v>25</v>
      </c>
      <c r="L49" s="12">
        <f t="shared" si="6"/>
        <v>9530.48</v>
      </c>
      <c r="M49" s="12">
        <f t="shared" si="3"/>
        <v>60469.520000000004</v>
      </c>
    </row>
    <row r="50" spans="1:13" s="5" customFormat="1" ht="21.95" customHeight="1" x14ac:dyDescent="0.25">
      <c r="A50" s="11" t="s">
        <v>40</v>
      </c>
      <c r="B50" s="11" t="s">
        <v>138</v>
      </c>
      <c r="C50" s="11" t="s">
        <v>110</v>
      </c>
      <c r="D50" s="26" t="s">
        <v>84</v>
      </c>
      <c r="E50" s="12">
        <v>126500</v>
      </c>
      <c r="F50" s="12">
        <v>18338.830000000002</v>
      </c>
      <c r="G50" s="12">
        <v>25</v>
      </c>
      <c r="H50" s="12">
        <f t="shared" si="2"/>
        <v>3630.55</v>
      </c>
      <c r="I50" s="12">
        <f t="shared" si="4"/>
        <v>3845.6</v>
      </c>
      <c r="J50" s="12"/>
      <c r="K50" s="12">
        <v>25</v>
      </c>
      <c r="L50" s="12">
        <f t="shared" si="6"/>
        <v>25839.980000000003</v>
      </c>
      <c r="M50" s="12">
        <f t="shared" si="3"/>
        <v>100660.01999999999</v>
      </c>
    </row>
    <row r="51" spans="1:13" s="5" customFormat="1" ht="21.95" customHeight="1" x14ac:dyDescent="0.25">
      <c r="A51" s="11" t="s">
        <v>41</v>
      </c>
      <c r="B51" s="11" t="s">
        <v>138</v>
      </c>
      <c r="C51" s="11" t="s">
        <v>89</v>
      </c>
      <c r="D51" s="26" t="s">
        <v>85</v>
      </c>
      <c r="E51" s="12">
        <v>30250</v>
      </c>
      <c r="F51" s="12">
        <v>0</v>
      </c>
      <c r="G51" s="12">
        <v>25</v>
      </c>
      <c r="H51" s="12">
        <f t="shared" si="2"/>
        <v>868.17499999999995</v>
      </c>
      <c r="I51" s="12">
        <f t="shared" si="4"/>
        <v>919.6</v>
      </c>
      <c r="J51" s="12"/>
      <c r="K51" s="12">
        <v>25</v>
      </c>
      <c r="L51" s="12">
        <f t="shared" si="6"/>
        <v>1812.7750000000001</v>
      </c>
      <c r="M51" s="12">
        <f t="shared" si="3"/>
        <v>28437.224999999999</v>
      </c>
    </row>
    <row r="52" spans="1:13" s="5" customFormat="1" ht="21.95" customHeight="1" x14ac:dyDescent="0.25">
      <c r="A52" s="11" t="s">
        <v>42</v>
      </c>
      <c r="B52" s="11" t="s">
        <v>138</v>
      </c>
      <c r="C52" s="11" t="s">
        <v>89</v>
      </c>
      <c r="D52" s="26" t="s">
        <v>84</v>
      </c>
      <c r="E52" s="12">
        <v>30250</v>
      </c>
      <c r="F52" s="12">
        <v>0</v>
      </c>
      <c r="G52" s="12">
        <v>25</v>
      </c>
      <c r="H52" s="12">
        <f t="shared" si="2"/>
        <v>868.17499999999995</v>
      </c>
      <c r="I52" s="12">
        <f t="shared" si="4"/>
        <v>919.6</v>
      </c>
      <c r="J52" s="12"/>
      <c r="K52" s="12">
        <v>3440.41</v>
      </c>
      <c r="L52" s="12">
        <f t="shared" si="6"/>
        <v>5228.1850000000004</v>
      </c>
      <c r="M52" s="12">
        <f t="shared" si="3"/>
        <v>25021.814999999999</v>
      </c>
    </row>
    <row r="53" spans="1:13" s="5" customFormat="1" ht="21.95" customHeight="1" x14ac:dyDescent="0.25">
      <c r="A53" s="11" t="s">
        <v>43</v>
      </c>
      <c r="B53" s="11" t="s">
        <v>139</v>
      </c>
      <c r="C53" s="11" t="s">
        <v>111</v>
      </c>
      <c r="D53" s="26" t="s">
        <v>85</v>
      </c>
      <c r="E53" s="12">
        <v>70400</v>
      </c>
      <c r="F53" s="12">
        <v>5443.75</v>
      </c>
      <c r="G53" s="12">
        <v>25</v>
      </c>
      <c r="H53" s="12">
        <f t="shared" si="2"/>
        <v>2020.48</v>
      </c>
      <c r="I53" s="12">
        <f t="shared" si="4"/>
        <v>2140.16</v>
      </c>
      <c r="J53" s="12"/>
      <c r="K53" s="12">
        <v>5538.72</v>
      </c>
      <c r="L53" s="12">
        <f t="shared" si="6"/>
        <v>15143.11</v>
      </c>
      <c r="M53" s="12">
        <f t="shared" si="3"/>
        <v>55256.89</v>
      </c>
    </row>
    <row r="54" spans="1:13" s="5" customFormat="1" ht="21.95" customHeight="1" x14ac:dyDescent="0.25">
      <c r="A54" s="11" t="s">
        <v>44</v>
      </c>
      <c r="B54" s="11" t="s">
        <v>140</v>
      </c>
      <c r="C54" s="11" t="s">
        <v>112</v>
      </c>
      <c r="D54" s="26" t="s">
        <v>85</v>
      </c>
      <c r="E54" s="12">
        <v>126500</v>
      </c>
      <c r="F54" s="12">
        <v>18338.830000000002</v>
      </c>
      <c r="G54" s="12">
        <v>25</v>
      </c>
      <c r="H54" s="12">
        <f t="shared" si="2"/>
        <v>3630.55</v>
      </c>
      <c r="I54" s="12">
        <f t="shared" si="4"/>
        <v>3845.6</v>
      </c>
      <c r="J54" s="12"/>
      <c r="K54" s="12">
        <v>25</v>
      </c>
      <c r="L54" s="12">
        <f t="shared" si="6"/>
        <v>25839.980000000003</v>
      </c>
      <c r="M54" s="12">
        <f t="shared" si="3"/>
        <v>100660.01999999999</v>
      </c>
    </row>
    <row r="55" spans="1:13" s="5" customFormat="1" ht="21.95" customHeight="1" x14ac:dyDescent="0.25">
      <c r="A55" s="11" t="s">
        <v>45</v>
      </c>
      <c r="B55" s="11" t="s">
        <v>141</v>
      </c>
      <c r="C55" s="11" t="s">
        <v>89</v>
      </c>
      <c r="D55" s="26" t="s">
        <v>84</v>
      </c>
      <c r="E55" s="12">
        <v>30250</v>
      </c>
      <c r="F55" s="12">
        <v>0</v>
      </c>
      <c r="G55" s="12">
        <v>25</v>
      </c>
      <c r="H55" s="12">
        <f t="shared" si="2"/>
        <v>868.17499999999995</v>
      </c>
      <c r="I55" s="12">
        <f t="shared" si="4"/>
        <v>919.6</v>
      </c>
      <c r="J55" s="12"/>
      <c r="K55" s="12">
        <v>6811.2</v>
      </c>
      <c r="L55" s="12">
        <f t="shared" si="6"/>
        <v>8598.9750000000004</v>
      </c>
      <c r="M55" s="12">
        <f t="shared" si="3"/>
        <v>21651.025000000001</v>
      </c>
    </row>
    <row r="56" spans="1:13" s="5" customFormat="1" ht="21.95" customHeight="1" x14ac:dyDescent="0.25">
      <c r="A56" s="11" t="s">
        <v>46</v>
      </c>
      <c r="B56" s="11" t="s">
        <v>142</v>
      </c>
      <c r="C56" s="11" t="s">
        <v>89</v>
      </c>
      <c r="D56" s="26" t="s">
        <v>85</v>
      </c>
      <c r="E56" s="12">
        <v>30250</v>
      </c>
      <c r="F56" s="12">
        <v>0</v>
      </c>
      <c r="G56" s="12">
        <v>25</v>
      </c>
      <c r="H56" s="12">
        <f t="shared" si="2"/>
        <v>868.17499999999995</v>
      </c>
      <c r="I56" s="12">
        <f t="shared" si="4"/>
        <v>919.6</v>
      </c>
      <c r="J56" s="12"/>
      <c r="K56" s="12">
        <v>25</v>
      </c>
      <c r="L56" s="12">
        <f t="shared" si="6"/>
        <v>1812.7750000000001</v>
      </c>
      <c r="M56" s="12">
        <f t="shared" si="3"/>
        <v>28437.224999999999</v>
      </c>
    </row>
    <row r="57" spans="1:13" s="5" customFormat="1" ht="21.95" customHeight="1" x14ac:dyDescent="0.25">
      <c r="A57" s="11" t="s">
        <v>47</v>
      </c>
      <c r="B57" s="11" t="s">
        <v>142</v>
      </c>
      <c r="C57" s="11" t="s">
        <v>113</v>
      </c>
      <c r="D57" s="26" t="s">
        <v>85</v>
      </c>
      <c r="E57" s="12">
        <v>50000</v>
      </c>
      <c r="F57" s="12">
        <v>1854</v>
      </c>
      <c r="G57" s="12">
        <v>25</v>
      </c>
      <c r="H57" s="12">
        <f t="shared" si="2"/>
        <v>1435</v>
      </c>
      <c r="I57" s="12">
        <f t="shared" si="4"/>
        <v>1520</v>
      </c>
      <c r="J57" s="12"/>
      <c r="K57" s="12">
        <v>25</v>
      </c>
      <c r="L57" s="12">
        <f t="shared" si="6"/>
        <v>4834</v>
      </c>
      <c r="M57" s="12">
        <f t="shared" si="3"/>
        <v>45166</v>
      </c>
    </row>
    <row r="58" spans="1:13" s="5" customFormat="1" ht="21.95" customHeight="1" x14ac:dyDescent="0.25">
      <c r="A58" s="11" t="s">
        <v>48</v>
      </c>
      <c r="B58" s="11" t="s">
        <v>143</v>
      </c>
      <c r="C58" s="11" t="s">
        <v>114</v>
      </c>
      <c r="D58" s="26" t="s">
        <v>84</v>
      </c>
      <c r="E58" s="12">
        <v>49500</v>
      </c>
      <c r="F58" s="12">
        <f>1783.43</f>
        <v>1783.43</v>
      </c>
      <c r="G58" s="12">
        <v>25</v>
      </c>
      <c r="H58" s="12">
        <f t="shared" si="2"/>
        <v>1420.65</v>
      </c>
      <c r="I58" s="12">
        <f t="shared" si="4"/>
        <v>1504.8</v>
      </c>
      <c r="J58" s="12"/>
      <c r="K58" s="12">
        <v>2097.1999999999998</v>
      </c>
      <c r="L58" s="12">
        <f t="shared" si="6"/>
        <v>6806.08</v>
      </c>
      <c r="M58" s="12">
        <f t="shared" si="3"/>
        <v>42693.919999999998</v>
      </c>
    </row>
    <row r="59" spans="1:13" s="5" customFormat="1" ht="21.95" customHeight="1" x14ac:dyDescent="0.25">
      <c r="A59" s="11" t="s">
        <v>49</v>
      </c>
      <c r="B59" s="11" t="s">
        <v>144</v>
      </c>
      <c r="C59" s="11" t="s">
        <v>89</v>
      </c>
      <c r="D59" s="26" t="s">
        <v>84</v>
      </c>
      <c r="E59" s="12">
        <v>30250</v>
      </c>
      <c r="F59" s="12">
        <v>0</v>
      </c>
      <c r="G59" s="12">
        <v>25</v>
      </c>
      <c r="H59" s="12">
        <f t="shared" si="2"/>
        <v>868.17499999999995</v>
      </c>
      <c r="I59" s="12">
        <f t="shared" si="4"/>
        <v>919.6</v>
      </c>
      <c r="J59" s="12"/>
      <c r="K59" s="12">
        <v>361</v>
      </c>
      <c r="L59" s="12">
        <f t="shared" si="6"/>
        <v>2148.7749999999996</v>
      </c>
      <c r="M59" s="12">
        <f t="shared" si="3"/>
        <v>28101.224999999999</v>
      </c>
    </row>
    <row r="60" spans="1:13" s="5" customFormat="1" ht="21.95" customHeight="1" x14ac:dyDescent="0.25">
      <c r="A60" s="11" t="s">
        <v>50</v>
      </c>
      <c r="B60" s="11" t="s">
        <v>145</v>
      </c>
      <c r="C60" s="11" t="s">
        <v>89</v>
      </c>
      <c r="D60" s="26" t="s">
        <v>85</v>
      </c>
      <c r="E60" s="12">
        <v>30250</v>
      </c>
      <c r="F60" s="12">
        <v>0</v>
      </c>
      <c r="G60" s="12">
        <v>25</v>
      </c>
      <c r="H60" s="12">
        <f t="shared" si="2"/>
        <v>868.17499999999995</v>
      </c>
      <c r="I60" s="12">
        <f t="shared" si="4"/>
        <v>919.6</v>
      </c>
      <c r="J60" s="12"/>
      <c r="K60" s="12">
        <v>25</v>
      </c>
      <c r="L60" s="12">
        <f t="shared" si="6"/>
        <v>1812.7750000000001</v>
      </c>
      <c r="M60" s="12">
        <f t="shared" si="3"/>
        <v>28437.224999999999</v>
      </c>
    </row>
    <row r="61" spans="1:13" s="5" customFormat="1" ht="21.95" customHeight="1" x14ac:dyDescent="0.25">
      <c r="A61" s="11" t="s">
        <v>51</v>
      </c>
      <c r="B61" s="11" t="s">
        <v>145</v>
      </c>
      <c r="C61" s="11" t="s">
        <v>115</v>
      </c>
      <c r="D61" s="26" t="s">
        <v>85</v>
      </c>
      <c r="E61" s="12">
        <v>54450</v>
      </c>
      <c r="F61" s="12">
        <v>2224.73</v>
      </c>
      <c r="G61" s="12">
        <v>25</v>
      </c>
      <c r="H61" s="12">
        <f t="shared" si="2"/>
        <v>1562.7149999999999</v>
      </c>
      <c r="I61" s="12">
        <f t="shared" si="4"/>
        <v>1655.28</v>
      </c>
      <c r="J61" s="12">
        <v>1715.46</v>
      </c>
      <c r="K61" s="12">
        <v>2919.75</v>
      </c>
      <c r="L61" s="12">
        <v>8362.48</v>
      </c>
      <c r="M61" s="12">
        <f t="shared" si="3"/>
        <v>46087.520000000004</v>
      </c>
    </row>
    <row r="62" spans="1:13" s="5" customFormat="1" ht="21.95" customHeight="1" x14ac:dyDescent="0.25">
      <c r="A62" s="11" t="s">
        <v>52</v>
      </c>
      <c r="B62" s="11" t="s">
        <v>145</v>
      </c>
      <c r="C62" s="11" t="s">
        <v>116</v>
      </c>
      <c r="D62" s="26" t="s">
        <v>84</v>
      </c>
      <c r="E62" s="12">
        <v>30250</v>
      </c>
      <c r="F62" s="12">
        <v>0</v>
      </c>
      <c r="G62" s="12">
        <v>25</v>
      </c>
      <c r="H62" s="12">
        <f t="shared" si="2"/>
        <v>868.17499999999995</v>
      </c>
      <c r="I62" s="12">
        <f t="shared" si="4"/>
        <v>919.6</v>
      </c>
      <c r="J62" s="12"/>
      <c r="K62" s="12">
        <v>2944.3</v>
      </c>
      <c r="L62" s="12">
        <f t="shared" ref="L62:L69" si="7">K62+J62+I62+H62+F62</f>
        <v>4732.0749999999998</v>
      </c>
      <c r="M62" s="12">
        <f t="shared" si="3"/>
        <v>25517.924999999999</v>
      </c>
    </row>
    <row r="63" spans="1:13" s="5" customFormat="1" ht="21.95" customHeight="1" x14ac:dyDescent="0.25">
      <c r="A63" s="11" t="s">
        <v>53</v>
      </c>
      <c r="B63" s="11" t="s">
        <v>146</v>
      </c>
      <c r="C63" s="11" t="s">
        <v>100</v>
      </c>
      <c r="D63" s="26" t="s">
        <v>85</v>
      </c>
      <c r="E63" s="12">
        <v>30250</v>
      </c>
      <c r="F63" s="12">
        <v>0</v>
      </c>
      <c r="G63" s="12">
        <v>25</v>
      </c>
      <c r="H63" s="12">
        <f t="shared" si="2"/>
        <v>868.17499999999995</v>
      </c>
      <c r="I63" s="12">
        <f t="shared" si="4"/>
        <v>919.6</v>
      </c>
      <c r="J63" s="12"/>
      <c r="K63" s="12">
        <v>25</v>
      </c>
      <c r="L63" s="12">
        <f t="shared" si="7"/>
        <v>1812.7750000000001</v>
      </c>
      <c r="M63" s="12">
        <f t="shared" si="3"/>
        <v>28437.224999999999</v>
      </c>
    </row>
    <row r="64" spans="1:13" s="5" customFormat="1" ht="21.95" customHeight="1" x14ac:dyDescent="0.25">
      <c r="A64" s="11" t="s">
        <v>54</v>
      </c>
      <c r="B64" s="11" t="s">
        <v>147</v>
      </c>
      <c r="C64" s="11" t="s">
        <v>115</v>
      </c>
      <c r="D64" s="26" t="s">
        <v>85</v>
      </c>
      <c r="E64" s="12">
        <v>54450</v>
      </c>
      <c r="F64" s="12">
        <v>2482.0500000000002</v>
      </c>
      <c r="G64" s="12">
        <v>25</v>
      </c>
      <c r="H64" s="12">
        <f t="shared" si="2"/>
        <v>1562.7149999999999</v>
      </c>
      <c r="I64" s="12">
        <f t="shared" si="4"/>
        <v>1655.28</v>
      </c>
      <c r="J64" s="12"/>
      <c r="K64" s="12">
        <v>125</v>
      </c>
      <c r="L64" s="12">
        <f t="shared" si="7"/>
        <v>5825.0450000000001</v>
      </c>
      <c r="M64" s="12">
        <f t="shared" si="3"/>
        <v>48624.955000000002</v>
      </c>
    </row>
    <row r="65" spans="1:15" s="5" customFormat="1" ht="21.95" customHeight="1" x14ac:dyDescent="0.25">
      <c r="A65" s="11" t="s">
        <v>55</v>
      </c>
      <c r="B65" s="11" t="s">
        <v>147</v>
      </c>
      <c r="C65" s="11" t="s">
        <v>115</v>
      </c>
      <c r="D65" s="26" t="s">
        <v>85</v>
      </c>
      <c r="E65" s="12">
        <v>49500</v>
      </c>
      <c r="F65" s="12">
        <v>1783.43</v>
      </c>
      <c r="G65" s="12">
        <v>25</v>
      </c>
      <c r="H65" s="12">
        <f t="shared" ref="H65:H81" si="8">+E65*2.87%</f>
        <v>1420.65</v>
      </c>
      <c r="I65" s="12">
        <f t="shared" si="4"/>
        <v>1504.8</v>
      </c>
      <c r="J65" s="12"/>
      <c r="K65" s="12">
        <v>5025</v>
      </c>
      <c r="L65" s="12">
        <f t="shared" si="7"/>
        <v>9733.880000000001</v>
      </c>
      <c r="M65" s="12">
        <f t="shared" si="3"/>
        <v>39766.119999999995</v>
      </c>
    </row>
    <row r="66" spans="1:15" s="5" customFormat="1" ht="21.95" customHeight="1" x14ac:dyDescent="0.25">
      <c r="A66" s="11" t="s">
        <v>56</v>
      </c>
      <c r="B66" s="11" t="s">
        <v>147</v>
      </c>
      <c r="C66" s="11" t="s">
        <v>115</v>
      </c>
      <c r="D66" s="26" t="s">
        <v>84</v>
      </c>
      <c r="E66" s="12">
        <v>54450</v>
      </c>
      <c r="F66" s="12">
        <v>2482.0500000000002</v>
      </c>
      <c r="G66" s="12">
        <v>25</v>
      </c>
      <c r="H66" s="12">
        <f t="shared" si="8"/>
        <v>1562.7149999999999</v>
      </c>
      <c r="I66" s="12">
        <f t="shared" si="4"/>
        <v>1655.28</v>
      </c>
      <c r="J66" s="12"/>
      <c r="K66" s="12">
        <v>5679.5</v>
      </c>
      <c r="L66" s="12">
        <f t="shared" si="7"/>
        <v>11379.544999999998</v>
      </c>
      <c r="M66" s="12">
        <f t="shared" si="3"/>
        <v>43070.455000000002</v>
      </c>
    </row>
    <row r="67" spans="1:15" ht="18.95" customHeight="1" x14ac:dyDescent="0.25">
      <c r="A67" s="9"/>
      <c r="B67" s="16"/>
      <c r="C67" s="16"/>
      <c r="D67" s="16"/>
      <c r="E67" s="16"/>
      <c r="F67" s="16"/>
      <c r="G67" s="29" t="s">
        <v>82</v>
      </c>
      <c r="H67" s="29"/>
      <c r="I67" s="29"/>
      <c r="J67" s="29"/>
      <c r="N67" s="1"/>
      <c r="O67" s="1"/>
    </row>
    <row r="68" spans="1:15" ht="45" customHeight="1" x14ac:dyDescent="0.25">
      <c r="A68" s="6" t="s">
        <v>73</v>
      </c>
      <c r="B68" s="6" t="s">
        <v>72</v>
      </c>
      <c r="C68" s="6" t="s">
        <v>74</v>
      </c>
      <c r="D68" s="7" t="s">
        <v>0</v>
      </c>
      <c r="E68" s="8" t="s">
        <v>77</v>
      </c>
      <c r="F68" s="8" t="s">
        <v>76</v>
      </c>
      <c r="G68" s="10" t="s">
        <v>83</v>
      </c>
      <c r="H68" s="8" t="s">
        <v>81</v>
      </c>
      <c r="I68" s="8" t="s">
        <v>75</v>
      </c>
      <c r="J68" s="8" t="s">
        <v>80</v>
      </c>
      <c r="K68" s="7" t="s">
        <v>1</v>
      </c>
      <c r="L68" s="8" t="s">
        <v>78</v>
      </c>
      <c r="M68" s="8" t="s">
        <v>79</v>
      </c>
      <c r="N68" s="1"/>
      <c r="O68" s="1"/>
    </row>
    <row r="69" spans="1:15" s="5" customFormat="1" ht="21.95" customHeight="1" x14ac:dyDescent="0.25">
      <c r="A69" s="11" t="s">
        <v>57</v>
      </c>
      <c r="B69" s="11" t="s">
        <v>147</v>
      </c>
      <c r="C69" s="11" t="s">
        <v>115</v>
      </c>
      <c r="D69" s="26" t="s">
        <v>85</v>
      </c>
      <c r="E69" s="12">
        <v>49500</v>
      </c>
      <c r="F69" s="12">
        <v>1783.43</v>
      </c>
      <c r="G69" s="12">
        <v>25</v>
      </c>
      <c r="H69" s="12">
        <f t="shared" si="8"/>
        <v>1420.65</v>
      </c>
      <c r="I69" s="12">
        <f t="shared" si="4"/>
        <v>1504.8</v>
      </c>
      <c r="J69" s="12"/>
      <c r="K69" s="12">
        <v>2918.28</v>
      </c>
      <c r="L69" s="12">
        <f t="shared" si="7"/>
        <v>7627.16</v>
      </c>
      <c r="M69" s="12">
        <f t="shared" si="3"/>
        <v>41872.839999999997</v>
      </c>
    </row>
    <row r="70" spans="1:15" s="5" customFormat="1" ht="21.95" customHeight="1" x14ac:dyDescent="0.25">
      <c r="A70" s="11" t="s">
        <v>58</v>
      </c>
      <c r="B70" s="11" t="s">
        <v>147</v>
      </c>
      <c r="C70" s="11" t="s">
        <v>115</v>
      </c>
      <c r="D70" s="26" t="s">
        <v>84</v>
      </c>
      <c r="E70" s="12">
        <v>49500</v>
      </c>
      <c r="F70" s="12">
        <v>1783.43</v>
      </c>
      <c r="G70" s="12">
        <v>25</v>
      </c>
      <c r="H70" s="12">
        <f t="shared" si="8"/>
        <v>1420.65</v>
      </c>
      <c r="I70" s="12">
        <f t="shared" ref="I70:I81" si="9">+E70*3.04%</f>
        <v>1504.8</v>
      </c>
      <c r="J70" s="12"/>
      <c r="K70" s="12">
        <v>4525</v>
      </c>
      <c r="L70" s="12">
        <f t="shared" ref="L70:L77" si="10">K70+J70+I70+H70+F70</f>
        <v>9233.880000000001</v>
      </c>
      <c r="M70" s="12">
        <f t="shared" si="3"/>
        <v>40266.119999999995</v>
      </c>
    </row>
    <row r="71" spans="1:15" s="5" customFormat="1" ht="21.95" customHeight="1" x14ac:dyDescent="0.25">
      <c r="A71" s="11" t="s">
        <v>59</v>
      </c>
      <c r="B71" s="11" t="s">
        <v>147</v>
      </c>
      <c r="C71" s="11" t="s">
        <v>115</v>
      </c>
      <c r="D71" s="26" t="s">
        <v>84</v>
      </c>
      <c r="E71" s="12">
        <v>54450</v>
      </c>
      <c r="F71" s="12">
        <v>2482.0500000000002</v>
      </c>
      <c r="G71" s="12">
        <v>25</v>
      </c>
      <c r="H71" s="12">
        <f t="shared" si="8"/>
        <v>1562.7149999999999</v>
      </c>
      <c r="I71" s="12">
        <f t="shared" si="9"/>
        <v>1655.28</v>
      </c>
      <c r="J71" s="12"/>
      <c r="K71" s="12">
        <v>3245</v>
      </c>
      <c r="L71" s="12">
        <f t="shared" si="10"/>
        <v>8945.0450000000001</v>
      </c>
      <c r="M71" s="12">
        <f t="shared" si="3"/>
        <v>45504.955000000002</v>
      </c>
    </row>
    <row r="72" spans="1:15" s="5" customFormat="1" ht="21.95" customHeight="1" x14ac:dyDescent="0.25">
      <c r="A72" s="11" t="s">
        <v>60</v>
      </c>
      <c r="B72" s="11" t="s">
        <v>148</v>
      </c>
      <c r="C72" s="11" t="s">
        <v>116</v>
      </c>
      <c r="D72" s="26" t="s">
        <v>84</v>
      </c>
      <c r="E72" s="12">
        <v>30250</v>
      </c>
      <c r="F72" s="12">
        <v>0</v>
      </c>
      <c r="G72" s="12">
        <v>25</v>
      </c>
      <c r="H72" s="12">
        <f t="shared" si="8"/>
        <v>868.17499999999995</v>
      </c>
      <c r="I72" s="12">
        <f t="shared" si="9"/>
        <v>919.6</v>
      </c>
      <c r="J72" s="12"/>
      <c r="K72" s="12">
        <v>25</v>
      </c>
      <c r="L72" s="12">
        <f t="shared" si="10"/>
        <v>1812.7750000000001</v>
      </c>
      <c r="M72" s="12">
        <f t="shared" si="3"/>
        <v>28437.224999999999</v>
      </c>
    </row>
    <row r="73" spans="1:15" s="5" customFormat="1" ht="21.95" customHeight="1" x14ac:dyDescent="0.25">
      <c r="A73" s="11" t="s">
        <v>61</v>
      </c>
      <c r="B73" s="11" t="s">
        <v>148</v>
      </c>
      <c r="C73" s="11" t="s">
        <v>117</v>
      </c>
      <c r="D73" s="26" t="s">
        <v>84</v>
      </c>
      <c r="E73" s="12">
        <v>126500</v>
      </c>
      <c r="F73" s="12">
        <v>18338.830000000002</v>
      </c>
      <c r="G73" s="12">
        <v>25</v>
      </c>
      <c r="H73" s="12">
        <f t="shared" si="8"/>
        <v>3630.55</v>
      </c>
      <c r="I73" s="12">
        <f t="shared" si="9"/>
        <v>3845.6</v>
      </c>
      <c r="J73" s="12"/>
      <c r="K73" s="12">
        <v>1140.1400000000001</v>
      </c>
      <c r="L73" s="12">
        <f t="shared" si="10"/>
        <v>26955.120000000003</v>
      </c>
      <c r="M73" s="12">
        <f t="shared" si="3"/>
        <v>99544.88</v>
      </c>
    </row>
    <row r="74" spans="1:15" s="5" customFormat="1" ht="21.95" customHeight="1" x14ac:dyDescent="0.25">
      <c r="A74" s="11" t="s">
        <v>62</v>
      </c>
      <c r="B74" s="11" t="s">
        <v>148</v>
      </c>
      <c r="C74" s="11" t="s">
        <v>98</v>
      </c>
      <c r="D74" s="26" t="s">
        <v>84</v>
      </c>
      <c r="E74" s="12">
        <v>45000</v>
      </c>
      <c r="F74" s="12">
        <v>1148.33</v>
      </c>
      <c r="G74" s="12">
        <v>25</v>
      </c>
      <c r="H74" s="12">
        <f t="shared" si="8"/>
        <v>1291.5</v>
      </c>
      <c r="I74" s="12">
        <f t="shared" si="9"/>
        <v>1368</v>
      </c>
      <c r="J74" s="12"/>
      <c r="K74" s="12">
        <v>3025</v>
      </c>
      <c r="L74" s="12">
        <f t="shared" si="10"/>
        <v>6832.83</v>
      </c>
      <c r="M74" s="12">
        <f t="shared" si="3"/>
        <v>38167.17</v>
      </c>
    </row>
    <row r="75" spans="1:15" s="5" customFormat="1" ht="21.95" customHeight="1" x14ac:dyDescent="0.25">
      <c r="A75" s="11" t="s">
        <v>63</v>
      </c>
      <c r="B75" s="11" t="s">
        <v>149</v>
      </c>
      <c r="C75" s="11" t="s">
        <v>118</v>
      </c>
      <c r="D75" s="26" t="s">
        <v>84</v>
      </c>
      <c r="E75" s="12">
        <v>30250</v>
      </c>
      <c r="F75" s="12">
        <v>0</v>
      </c>
      <c r="G75" s="12">
        <v>25</v>
      </c>
      <c r="H75" s="12">
        <f t="shared" si="8"/>
        <v>868.17499999999995</v>
      </c>
      <c r="I75" s="12">
        <f t="shared" si="9"/>
        <v>919.6</v>
      </c>
      <c r="J75" s="12"/>
      <c r="K75" s="12">
        <v>25</v>
      </c>
      <c r="L75" s="12">
        <f t="shared" si="10"/>
        <v>1812.7750000000001</v>
      </c>
      <c r="M75" s="12">
        <f t="shared" si="3"/>
        <v>28437.224999999999</v>
      </c>
    </row>
    <row r="76" spans="1:15" s="5" customFormat="1" ht="21.95" customHeight="1" x14ac:dyDescent="0.25">
      <c r="A76" s="11" t="s">
        <v>64</v>
      </c>
      <c r="B76" s="11" t="s">
        <v>150</v>
      </c>
      <c r="C76" s="11" t="s">
        <v>119</v>
      </c>
      <c r="D76" s="26" t="s">
        <v>84</v>
      </c>
      <c r="E76" s="12">
        <v>126500</v>
      </c>
      <c r="F76" s="12">
        <v>18338.830000000002</v>
      </c>
      <c r="G76" s="12">
        <v>25</v>
      </c>
      <c r="H76" s="12">
        <f t="shared" si="8"/>
        <v>3630.55</v>
      </c>
      <c r="I76" s="12">
        <f t="shared" si="9"/>
        <v>3845.6</v>
      </c>
      <c r="J76" s="12"/>
      <c r="K76" s="12">
        <v>25</v>
      </c>
      <c r="L76" s="12">
        <f t="shared" si="10"/>
        <v>25839.980000000003</v>
      </c>
      <c r="M76" s="12">
        <f t="shared" si="3"/>
        <v>100660.01999999999</v>
      </c>
    </row>
    <row r="77" spans="1:15" s="5" customFormat="1" ht="21.95" customHeight="1" x14ac:dyDescent="0.25">
      <c r="A77" s="11" t="s">
        <v>65</v>
      </c>
      <c r="B77" s="11" t="s">
        <v>151</v>
      </c>
      <c r="C77" s="11" t="s">
        <v>118</v>
      </c>
      <c r="D77" s="26" t="s">
        <v>85</v>
      </c>
      <c r="E77" s="12">
        <v>30250</v>
      </c>
      <c r="F77" s="12">
        <v>0</v>
      </c>
      <c r="G77" s="12">
        <v>25</v>
      </c>
      <c r="H77" s="12">
        <f t="shared" si="8"/>
        <v>868.17499999999995</v>
      </c>
      <c r="I77" s="12">
        <f t="shared" si="9"/>
        <v>919.6</v>
      </c>
      <c r="J77" s="12"/>
      <c r="K77" s="12">
        <v>25</v>
      </c>
      <c r="L77" s="12">
        <f t="shared" si="10"/>
        <v>1812.7750000000001</v>
      </c>
      <c r="M77" s="12">
        <f t="shared" si="3"/>
        <v>28437.224999999999</v>
      </c>
    </row>
    <row r="78" spans="1:15" s="5" customFormat="1" ht="21.95" customHeight="1" x14ac:dyDescent="0.25">
      <c r="A78" s="11" t="s">
        <v>66</v>
      </c>
      <c r="B78" s="11" t="s">
        <v>151</v>
      </c>
      <c r="C78" s="11" t="s">
        <v>118</v>
      </c>
      <c r="D78" s="26" t="s">
        <v>85</v>
      </c>
      <c r="E78" s="12">
        <v>30250</v>
      </c>
      <c r="F78" s="12">
        <v>0</v>
      </c>
      <c r="G78" s="12">
        <v>25</v>
      </c>
      <c r="H78" s="12">
        <f t="shared" si="8"/>
        <v>868.17499999999995</v>
      </c>
      <c r="I78" s="12">
        <f t="shared" si="9"/>
        <v>919.6</v>
      </c>
      <c r="J78" s="12">
        <v>1715.46</v>
      </c>
      <c r="K78" s="12">
        <v>1740.46</v>
      </c>
      <c r="L78" s="12">
        <v>3528.24</v>
      </c>
      <c r="M78" s="12">
        <f t="shared" si="3"/>
        <v>26721.760000000002</v>
      </c>
    </row>
    <row r="79" spans="1:15" s="5" customFormat="1" ht="21.95" customHeight="1" x14ac:dyDescent="0.25">
      <c r="A79" s="11" t="s">
        <v>67</v>
      </c>
      <c r="B79" s="11" t="s">
        <v>151</v>
      </c>
      <c r="C79" s="11" t="s">
        <v>89</v>
      </c>
      <c r="D79" s="26" t="s">
        <v>84</v>
      </c>
      <c r="E79" s="12">
        <v>30250</v>
      </c>
      <c r="F79" s="12">
        <v>0</v>
      </c>
      <c r="G79" s="12">
        <v>25</v>
      </c>
      <c r="H79" s="12">
        <f t="shared" si="8"/>
        <v>868.17499999999995</v>
      </c>
      <c r="I79" s="12">
        <f t="shared" si="9"/>
        <v>919.6</v>
      </c>
      <c r="J79" s="12"/>
      <c r="K79" s="12">
        <v>25</v>
      </c>
      <c r="L79" s="12">
        <f>K79+J79+I79+H79+F79</f>
        <v>1812.7750000000001</v>
      </c>
      <c r="M79" s="12">
        <f t="shared" ref="M79:M81" si="11">E79-L79</f>
        <v>28437.224999999999</v>
      </c>
    </row>
    <row r="80" spans="1:15" s="5" customFormat="1" ht="21.95" customHeight="1" x14ac:dyDescent="0.25">
      <c r="A80" s="11" t="s">
        <v>68</v>
      </c>
      <c r="B80" s="11" t="s">
        <v>151</v>
      </c>
      <c r="C80" s="11" t="s">
        <v>120</v>
      </c>
      <c r="D80" s="26" t="s">
        <v>84</v>
      </c>
      <c r="E80" s="12">
        <v>84700</v>
      </c>
      <c r="F80" s="12">
        <v>8506.43</v>
      </c>
      <c r="G80" s="12">
        <v>25</v>
      </c>
      <c r="H80" s="12">
        <f t="shared" si="8"/>
        <v>2430.89</v>
      </c>
      <c r="I80" s="12">
        <f t="shared" si="9"/>
        <v>2574.88</v>
      </c>
      <c r="J80" s="12"/>
      <c r="K80" s="12">
        <v>25</v>
      </c>
      <c r="L80" s="12">
        <f>K80+J80+I80+H80+F80</f>
        <v>13537.2</v>
      </c>
      <c r="M80" s="12">
        <f t="shared" si="11"/>
        <v>71162.8</v>
      </c>
    </row>
    <row r="81" spans="1:15" s="5" customFormat="1" ht="21.95" customHeight="1" x14ac:dyDescent="0.25">
      <c r="A81" s="11" t="s">
        <v>69</v>
      </c>
      <c r="B81" s="11" t="s">
        <v>151</v>
      </c>
      <c r="C81" s="11" t="s">
        <v>118</v>
      </c>
      <c r="D81" s="26" t="s">
        <v>85</v>
      </c>
      <c r="E81" s="12">
        <v>30250</v>
      </c>
      <c r="F81" s="12">
        <v>0</v>
      </c>
      <c r="G81" s="12">
        <v>25</v>
      </c>
      <c r="H81" s="12">
        <f t="shared" si="8"/>
        <v>868.17499999999995</v>
      </c>
      <c r="I81" s="12">
        <f t="shared" si="9"/>
        <v>919.6</v>
      </c>
      <c r="J81" s="12"/>
      <c r="K81" s="12">
        <v>25</v>
      </c>
      <c r="L81" s="12">
        <f>K81+J81+I81+H81+F81</f>
        <v>1812.7750000000001</v>
      </c>
      <c r="M81" s="12">
        <f t="shared" si="11"/>
        <v>28437.224999999999</v>
      </c>
    </row>
    <row r="82" spans="1:15" s="2" customFormat="1" ht="21.95" customHeight="1" x14ac:dyDescent="0.25">
      <c r="A82" s="3"/>
      <c r="B82" s="19"/>
      <c r="C82" s="18"/>
      <c r="D82" s="19"/>
      <c r="E82" s="27">
        <v>3483200</v>
      </c>
      <c r="F82" s="27">
        <v>211911.89999999991</v>
      </c>
      <c r="G82" s="27">
        <v>1700</v>
      </c>
      <c r="H82" s="27">
        <v>99968.01</v>
      </c>
      <c r="I82" s="27">
        <v>105889.28000000007</v>
      </c>
      <c r="J82" s="27">
        <v>22300.979999999996</v>
      </c>
      <c r="K82" s="27">
        <v>102881.27</v>
      </c>
      <c r="L82" s="27">
        <v>520650.46</v>
      </c>
      <c r="M82" s="27">
        <v>2962549.54</v>
      </c>
    </row>
    <row r="83" spans="1:15" ht="32.25" customHeight="1" x14ac:dyDescent="0.25">
      <c r="A83" s="3"/>
      <c r="B83" s="19"/>
      <c r="C83" s="19"/>
      <c r="D83" s="19"/>
      <c r="E83" s="19"/>
      <c r="F83" s="19"/>
      <c r="G83" s="20"/>
      <c r="H83" s="20"/>
      <c r="I83" s="20"/>
      <c r="J83" s="21"/>
      <c r="K83" s="20"/>
      <c r="L83" s="20"/>
      <c r="M83" s="20"/>
      <c r="N83" s="22"/>
      <c r="O83" s="20"/>
    </row>
    <row r="84" spans="1:15" ht="19.5" customHeight="1" x14ac:dyDescent="0.25">
      <c r="A84" s="4"/>
      <c r="B84" s="4"/>
      <c r="C84" s="4"/>
      <c r="D84" s="4"/>
      <c r="E84" s="4"/>
      <c r="F84" s="4"/>
      <c r="G84" s="21"/>
      <c r="H84" s="21"/>
      <c r="I84" s="21"/>
      <c r="J84" s="21"/>
      <c r="N84" s="23"/>
    </row>
    <row r="85" spans="1:15" ht="20.100000000000001" customHeight="1" x14ac:dyDescent="0.25">
      <c r="B85" s="17"/>
      <c r="C85" s="17"/>
      <c r="E85" s="17"/>
      <c r="F85" s="17"/>
      <c r="G85" s="17"/>
      <c r="H85" s="17"/>
      <c r="I85" s="17"/>
      <c r="M85" s="24"/>
      <c r="O85" s="23"/>
    </row>
    <row r="86" spans="1:15" ht="20.100000000000001" customHeight="1" x14ac:dyDescent="0.25">
      <c r="B86" s="17"/>
      <c r="C86" s="17"/>
      <c r="E86" s="17"/>
      <c r="F86" s="17"/>
      <c r="G86" s="17"/>
      <c r="H86" s="17"/>
      <c r="I86" s="17"/>
      <c r="N86" s="23"/>
    </row>
    <row r="87" spans="1:15" ht="20.100000000000001" customHeight="1" x14ac:dyDescent="0.25">
      <c r="B87" s="17"/>
      <c r="C87" s="17"/>
      <c r="E87" s="17"/>
      <c r="F87" s="17"/>
      <c r="G87" s="17"/>
      <c r="H87" s="17"/>
      <c r="I87" s="17"/>
    </row>
    <row r="88" spans="1:15" ht="20.100000000000001" customHeight="1" x14ac:dyDescent="0.25">
      <c r="B88" s="17"/>
      <c r="C88" s="17"/>
      <c r="E88" s="17"/>
      <c r="F88" s="17"/>
      <c r="G88" s="17"/>
      <c r="H88" s="17"/>
      <c r="I88" s="17"/>
    </row>
    <row r="89" spans="1:15" ht="20.100000000000001" customHeight="1" x14ac:dyDescent="0.25">
      <c r="B89" s="17"/>
      <c r="C89" s="17"/>
      <c r="E89" s="17"/>
      <c r="F89" s="17"/>
      <c r="G89" s="17"/>
      <c r="H89" s="17"/>
      <c r="I89" s="17"/>
    </row>
    <row r="90" spans="1:15" ht="20.100000000000001" customHeight="1" x14ac:dyDescent="0.25">
      <c r="B90" s="17"/>
      <c r="C90" s="17"/>
      <c r="E90" s="17"/>
      <c r="F90" s="17"/>
      <c r="G90" s="17"/>
      <c r="H90" s="17"/>
      <c r="I90" s="17"/>
    </row>
  </sheetData>
  <mergeCells count="7">
    <mergeCell ref="G35:J35"/>
    <mergeCell ref="G67:J67"/>
    <mergeCell ref="A4:M4"/>
    <mergeCell ref="A5:M5"/>
    <mergeCell ref="A6:M6"/>
    <mergeCell ref="A7:O7"/>
    <mergeCell ref="G8:J8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rowBreaks count="1" manualBreakCount="1">
    <brk id="6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</vt:lpstr>
      <vt:lpstr>TEMPORALES!Área_de_impresión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p.lorenzo</dc:creator>
  <cp:lastModifiedBy>Johan Manuel Perez Perez</cp:lastModifiedBy>
  <cp:lastPrinted>2024-11-19T16:51:44Z</cp:lastPrinted>
  <dcterms:created xsi:type="dcterms:W3CDTF">2024-09-20T14:22:30Z</dcterms:created>
  <dcterms:modified xsi:type="dcterms:W3CDTF">2024-11-19T16:51:54Z</dcterms:modified>
</cp:coreProperties>
</file>