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mc:AlternateContent xmlns:mc="http://schemas.openxmlformats.org/markup-compatibility/2006">
    <mc:Choice Requires="x15">
      <x15ac:absPath xmlns:x15ac="http://schemas.microsoft.com/office/spreadsheetml/2010/11/ac" url="https://hacienda365-my.sharepoint.com/personal/rlora_hacienda_gov_do/Documents/Documentos/FMEPPP 2025/Informe monitoreo 2025/"/>
    </mc:Choice>
  </mc:AlternateContent>
  <xr:revisionPtr revIDLastSave="37" documentId="8_{D750DE18-073B-4F26-842D-40FD3AC9E1D7}" xr6:coauthVersionLast="47" xr6:coauthVersionMax="47" xr10:uidLastSave="{7B1CA601-0AEE-4D73-A456-C333E37137A7}"/>
  <bookViews>
    <workbookView xWindow="-120" yWindow="-120" windowWidth="29040" windowHeight="15720" xr2:uid="{FA349803-4792-44C7-92B4-35CB5F578947}"/>
  </bookViews>
  <sheets>
    <sheet name="Seguimiento indicadores POA " sheetId="2" r:id="rId1"/>
    <sheet name="Hoja2" sheetId="4" r:id="rId2"/>
    <sheet name="Hoja1" sheetId="3" state="hidden" r:id="rId3"/>
  </sheets>
  <definedNames>
    <definedName name="_xlnm.Print_Area" localSheetId="0">'Seguimiento indicadores POA '!$B$2:$H$341</definedName>
    <definedName name="_xlnm.Print_Titles" localSheetId="0">'Seguimiento indicadores POA '!$2:$7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75" i="2" l="1"/>
  <c r="G109" i="2"/>
  <c r="G326" i="2" l="1"/>
  <c r="G278" i="2"/>
  <c r="G277" i="2"/>
  <c r="G275" i="2"/>
  <c r="G273" i="2"/>
  <c r="G292" i="2"/>
  <c r="G267" i="2"/>
  <c r="G251" i="2"/>
  <c r="G249" i="2"/>
  <c r="G82" i="2"/>
  <c r="G80" i="2"/>
  <c r="G78" i="2"/>
  <c r="G123" i="2"/>
  <c r="G103" i="2"/>
  <c r="G91" i="2"/>
  <c r="G279" i="2"/>
  <c r="H127" i="2"/>
  <c r="G149" i="2"/>
  <c r="G151" i="2"/>
  <c r="G353" i="2"/>
  <c r="G352" i="2"/>
  <c r="G351" i="2"/>
  <c r="G350" i="2"/>
  <c r="G349" i="2"/>
  <c r="G348" i="2"/>
  <c r="G347" i="2"/>
  <c r="G345" i="2"/>
  <c r="G332" i="2"/>
  <c r="G225" i="2"/>
  <c r="G211" i="2"/>
  <c r="G213" i="2"/>
  <c r="G212" i="2"/>
  <c r="H51" i="2"/>
  <c r="H33" i="2"/>
  <c r="H10" i="2"/>
  <c r="H342" i="2" l="1"/>
  <c r="H134" i="2"/>
  <c r="G248" i="2"/>
  <c r="G166" i="2"/>
  <c r="G165" i="2"/>
  <c r="G164" i="2"/>
  <c r="G163" i="2"/>
  <c r="G110" i="2"/>
  <c r="G108" i="2"/>
  <c r="G107" i="2"/>
  <c r="G106" i="2"/>
  <c r="G85" i="2"/>
  <c r="G310" i="2"/>
  <c r="G205" i="2"/>
  <c r="G195" i="2"/>
  <c r="G196" i="2"/>
  <c r="G64" i="2"/>
  <c r="G63" i="2"/>
  <c r="G84" i="2"/>
  <c r="G86" i="2"/>
  <c r="G100" i="2" l="1"/>
  <c r="G99" i="2"/>
  <c r="G312" i="2"/>
  <c r="G313" i="2"/>
  <c r="G314" i="2"/>
  <c r="G315" i="2"/>
  <c r="G316" i="2"/>
  <c r="G317" i="2"/>
  <c r="G318" i="2"/>
  <c r="G319" i="2"/>
  <c r="G320" i="2"/>
  <c r="G321" i="2"/>
  <c r="G322" i="2"/>
  <c r="G330" i="2"/>
  <c r="G331" i="2"/>
  <c r="G311" i="2"/>
  <c r="G274" i="2"/>
  <c r="G214" i="2"/>
  <c r="G124" i="2"/>
  <c r="G102" i="2"/>
  <c r="G309" i="2" l="1"/>
  <c r="G307" i="2"/>
  <c r="G306" i="2"/>
  <c r="G289" i="2"/>
  <c r="G288" i="2"/>
  <c r="G284" i="2"/>
  <c r="G283" i="2"/>
  <c r="G282" i="2"/>
  <c r="G280" i="2"/>
  <c r="G217" i="2"/>
  <c r="G122" i="2"/>
  <c r="H112" i="2" s="1"/>
  <c r="G73" i="2"/>
  <c r="G69" i="2"/>
  <c r="G257" i="2"/>
  <c r="G256" i="2"/>
  <c r="G254" i="2"/>
  <c r="G246" i="2"/>
  <c r="G245" i="2"/>
  <c r="G230" i="2"/>
  <c r="G220" i="2"/>
  <c r="G219" i="2"/>
  <c r="G215" i="2"/>
  <c r="G68" i="2"/>
  <c r="G66" i="2"/>
  <c r="G224" i="2"/>
  <c r="G206" i="2"/>
  <c r="G202" i="2"/>
  <c r="G201" i="2"/>
  <c r="G181" i="2"/>
  <c r="G180" i="2"/>
  <c r="H186" i="2" l="1"/>
  <c r="H160" i="2"/>
  <c r="H59" i="2"/>
  <c r="H303" i="2"/>
  <c r="H208" i="2"/>
  <c r="H241" i="2"/>
  <c r="H263" i="2"/>
  <c r="H7" i="2" l="1"/>
</calcChain>
</file>

<file path=xl/sharedStrings.xml><?xml version="1.0" encoding="utf-8"?>
<sst xmlns="http://schemas.openxmlformats.org/spreadsheetml/2006/main" count="1190" uniqueCount="770">
  <si>
    <t xml:space="preserve">Seguimiento cumplimiento indicadores planes operativos </t>
  </si>
  <si>
    <t/>
  </si>
  <si>
    <t>Unidad</t>
  </si>
  <si>
    <t>Producto</t>
  </si>
  <si>
    <t>Indicador</t>
  </si>
  <si>
    <t>Programado</t>
  </si>
  <si>
    <t>Logrado</t>
  </si>
  <si>
    <t>Avance</t>
  </si>
  <si>
    <t>Comentario</t>
  </si>
  <si>
    <t xml:space="preserve">
</t>
  </si>
  <si>
    <t>Elaboración de las Proyecciones de Desembolso de fondos externos.</t>
  </si>
  <si>
    <t>2.00</t>
  </si>
  <si>
    <t>3.00</t>
  </si>
  <si>
    <t>1.00</t>
  </si>
  <si>
    <t>100.00</t>
  </si>
  <si>
    <t>Dirección de  Administración de la Deuda</t>
  </si>
  <si>
    <t>Cantidad de reportes de índice de deuda del SPNF enviados a la plataforma financiera Bloomberg.</t>
  </si>
  <si>
    <t>Calidad de la Información garantizada y Estadísticas de deuda ajustadas a los actuales estándares internacionales.</t>
  </si>
  <si>
    <t>Cantidad de reportes remitidos.</t>
  </si>
  <si>
    <t>Conciliación de los registros de balances adeudados con los acreedores.</t>
  </si>
  <si>
    <t>Informe de conciliación elaborado.</t>
  </si>
  <si>
    <t>Coordinación e intercambio de información con la TN para lograr una eficiente administración de los flujos de efectivo.</t>
  </si>
  <si>
    <t>Elaboración de los Informes con Situación, Evolución y Ejecución de la Deuda del SPNF.</t>
  </si>
  <si>
    <t>Informe con situación y ejecución de la deuda pública y activos financieros.</t>
  </si>
  <si>
    <t>Elaboración de los reportes estadísticos de evolución de la deuda pública del SPNF.</t>
  </si>
  <si>
    <t>Cantidad de reportes trimestrales publicado en página web.</t>
  </si>
  <si>
    <t>4.00</t>
  </si>
  <si>
    <t>Cantidad de reportes elaborados.</t>
  </si>
  <si>
    <t>Dirección de Relaciones con Inversionistas</t>
  </si>
  <si>
    <t>Dirección General de Análisis y Política Fiscal</t>
  </si>
  <si>
    <t>Dirección de  Estadísticas Fiscales</t>
  </si>
  <si>
    <t>Actualización del Panel de visualización de Estadísticas Fiscales.</t>
  </si>
  <si>
    <t>COFOG: Clasificación Funcional de la Erogaciones según MEFP 2014.</t>
  </si>
  <si>
    <t>Seguimiento al Presupuesto General del Estado.</t>
  </si>
  <si>
    <t>Cantidad de presentaciones del seguimiento al PGE realizadas.</t>
  </si>
  <si>
    <t>Dirección de Reconocimiento de Deuda Administrativa</t>
  </si>
  <si>
    <t xml:space="preserve"> Dirección de  Reconocimiento de Deuda Administrativa</t>
  </si>
  <si>
    <t>Control y custodia de expedientes de deuda administrativa.</t>
  </si>
  <si>
    <t>Cantidad de inventarios expedientes de deuda administrativa realizados.</t>
  </si>
  <si>
    <t>Recepción y registro de expedientes de deuda administrativa.</t>
  </si>
  <si>
    <t>Porcentaje de expedientes de deuda administrativa recibidos y registrados.</t>
  </si>
  <si>
    <t>Solicitudes de expedientes de deuda administrativa.</t>
  </si>
  <si>
    <t>Porcentaje de expedientes solicitados por el MH.</t>
  </si>
  <si>
    <t>Porcentaje de expedientes de deuda administrativa pagados.</t>
  </si>
  <si>
    <t>Dirección de Coordinación del Despacho</t>
  </si>
  <si>
    <t>Departamento de Mesa de Entrada</t>
  </si>
  <si>
    <t>Elaboración memoria e informe ejecutivo.</t>
  </si>
  <si>
    <t>Gestionar la correspondencia institucional externa  del MH.</t>
  </si>
  <si>
    <t>Porcentaje de correspondencia externa procesada y tramitada oportunamente.</t>
  </si>
  <si>
    <t>Porcentaje de expedientes internos trabajados y archivados.</t>
  </si>
  <si>
    <t>Departamento de Protocolo y Eventos</t>
  </si>
  <si>
    <t>Planificación, coordinación y supervisión de los actos conmemorativos y protocolares, así como los eventos  y reuniones de la institución.</t>
  </si>
  <si>
    <t>Dirección de Planificación y Desarrollo</t>
  </si>
  <si>
    <t>Departamento de Formulación, Evaluación Monitoreo y Evaluación de PPP</t>
  </si>
  <si>
    <t>98.00</t>
  </si>
  <si>
    <t>80.00</t>
  </si>
  <si>
    <t>Departamento de Cooperación Internacional</t>
  </si>
  <si>
    <t>Departamento de Desarrollo Institucional</t>
  </si>
  <si>
    <t>Estandarización de procesos.</t>
  </si>
  <si>
    <t>Departamento de Calidad en la Gestión</t>
  </si>
  <si>
    <t xml:space="preserve">Porcentaje de colaboradores de nuevo ingreso sensibilizados. </t>
  </si>
  <si>
    <t>25.00</t>
  </si>
  <si>
    <t>Dirección Jurídica</t>
  </si>
  <si>
    <t>Departamento de Litigios</t>
  </si>
  <si>
    <t>Dar respuestas a intimidaciones o notificaciones mediante Actos de Alguacil.</t>
  </si>
  <si>
    <t>Porcentaje de respuestas a intimidaciones o notificaciones mediante Actos de Alguacil trabajadas.</t>
  </si>
  <si>
    <t>Elaboración de la resolución que conoce y  da respuesta al Recurso Jerárquico o de Reconsideración ante el Ministerio de Hacienda.</t>
  </si>
  <si>
    <t>Porcentaje de Recursos Jerárquicos y de Reconsideración trabajados.</t>
  </si>
  <si>
    <t>50.00</t>
  </si>
  <si>
    <t>Representaciones legales en audiencias, entre otras representaciones.</t>
  </si>
  <si>
    <t>Departamento de Verificación de Normas y Cumplimiento Legal</t>
  </si>
  <si>
    <t>Tramitación de solicitudes de expedición de exequatur del área económica y financiera.</t>
  </si>
  <si>
    <t>Porcentaje de solicitudes de expedición de exequatur del área económica y financiera tramitadas.</t>
  </si>
  <si>
    <t xml:space="preserve">Porcentaje de documentos legales elaborados.  </t>
  </si>
  <si>
    <t>Departamento de Elaboración de Documentos Legales</t>
  </si>
  <si>
    <t>Porcentaje de documentos legales trabajados.</t>
  </si>
  <si>
    <t>Porcentaje de solicitudes de expedición y renovación de fianzas.</t>
  </si>
  <si>
    <t xml:space="preserve">Oficina de Acceso a la Información </t>
  </si>
  <si>
    <t>Actualización del Portal de Transparencia Institucional.</t>
  </si>
  <si>
    <t>Dirección de Comunicaciones</t>
  </si>
  <si>
    <t>Departamento de Prensa y Publicaciones</t>
  </si>
  <si>
    <t>Elaboración de discursos a solicitud de las autoridades del ministerio.</t>
  </si>
  <si>
    <t>Elaboración y gestión de publicación en los diferentes medios de comunicación: comunicados, avisos, anuncios pagados.</t>
  </si>
  <si>
    <t>Elaboración y publicación de notas de prensa del MH.</t>
  </si>
  <si>
    <t>10.00</t>
  </si>
  <si>
    <t>Departamento de Relaciones Públicas</t>
  </si>
  <si>
    <t>Actualización de los canales institucionales.</t>
  </si>
  <si>
    <t>13.00</t>
  </si>
  <si>
    <t>Elaboración y distribución de materiales POP para promover la identidad visual del MH.</t>
  </si>
  <si>
    <t>Dirección Administrativa</t>
  </si>
  <si>
    <t>Departamento de Compras y Contrataciones</t>
  </si>
  <si>
    <t>Tramitación de las compras de bienes y contratación de servicios con apropiación presupuestaria.</t>
  </si>
  <si>
    <t>Departamento de Servicios Generales</t>
  </si>
  <si>
    <t>Realización del mantenimiento correctivo de la flota vehicular del MH.</t>
  </si>
  <si>
    <t>Mantenimiento realizado vs programado.</t>
  </si>
  <si>
    <t>Servicios de limpieza en las distintas áreas de las Unidades Organizativas.</t>
  </si>
  <si>
    <t>Transportación para las Unidades Organizativas e Instituciones del MH.</t>
  </si>
  <si>
    <t>Departamento de Almacén y Suministro</t>
  </si>
  <si>
    <t>Cantidad de inventarios realizados.</t>
  </si>
  <si>
    <t>Recepción y entrega  de los artículos de uso continuo (almacén y suministros).</t>
  </si>
  <si>
    <t>Porcentaje de solicitudes despachadas.</t>
  </si>
  <si>
    <t>Departamento de Administración de Bienes</t>
  </si>
  <si>
    <t>Dirección de Tecnologías de la Información y Comunicación</t>
  </si>
  <si>
    <t>Departamento de Seguridad y Monitoreo TIC</t>
  </si>
  <si>
    <t>Cantidad de tickets o requerimientos atendidos.</t>
  </si>
  <si>
    <t>Cooperación con el Centro Nacional de Ciberseguridad (CNCS) para fortalecer la capacidad de respuestas a incidentes.</t>
  </si>
  <si>
    <t>Porcentaje de avance de cooperación con el CNCS.</t>
  </si>
  <si>
    <t>Departamento de Administración del Servicio TIC</t>
  </si>
  <si>
    <t>Asistencias a las áreas de apoyo.</t>
  </si>
  <si>
    <t>Departamento de Operaciones TIC</t>
  </si>
  <si>
    <t>Departamento de Administración de Proyectos TIC</t>
  </si>
  <si>
    <t>Dirección de Recursos Humanos</t>
  </si>
  <si>
    <t>Porcentaje de capacitaciones ejecutadas  de acuerdo al perfil del puesto.</t>
  </si>
  <si>
    <t>Porcentaje de capacitaciones cruzadas ejecutadas.</t>
  </si>
  <si>
    <t>Porcentaje de capacitación que se le mide el impacto.</t>
  </si>
  <si>
    <t>Porcentaje de satisfacción con la capacitación recibida.</t>
  </si>
  <si>
    <t>Gestión y ejecución de las Pasantías para estudiantes universitarios y bachilleres de diversos de centros de estudios.</t>
  </si>
  <si>
    <t>Porcentaje de pasantías ejecutadas.</t>
  </si>
  <si>
    <t>Departamento de Organización del Trabajo y Compensación</t>
  </si>
  <si>
    <t>Administración de beneficios del personal.</t>
  </si>
  <si>
    <t>Porcentaje  de colaboradores beneficiados.</t>
  </si>
  <si>
    <t>Gestión de movimientos de personal (cambios de designaciones, reajustes salariales y creación de requisiciones, cargos).</t>
  </si>
  <si>
    <t>Porcentaje de colaboradores beneficiados.</t>
  </si>
  <si>
    <t>Matriz Plazas Vacantes y Ocupadas.</t>
  </si>
  <si>
    <t>Porcentaje de matriz actualizada.</t>
  </si>
  <si>
    <t>Departamento de Reclutamiento y Selección</t>
  </si>
  <si>
    <t>Reclutamiento y selección por competencias.</t>
  </si>
  <si>
    <t>Porcentaje de colaboradores contratados por competencias.</t>
  </si>
  <si>
    <t>Departamento de Relaciones Laborales y Sociales</t>
  </si>
  <si>
    <t>Porcentaje de acciones disciplinarias ejecutadas.</t>
  </si>
  <si>
    <t>Porcentaje de expedientes de colaboradores tramitados.</t>
  </si>
  <si>
    <t>Porcentaje de acciones desarrolladas.</t>
  </si>
  <si>
    <t>Porcentaje de registros realizados.</t>
  </si>
  <si>
    <t>Reporte de los Accidentes Laborales de los Empleados Accidentados dentro y fuera de la Institución.</t>
  </si>
  <si>
    <t>Porcentaje de accidentes reportados.</t>
  </si>
  <si>
    <t>Dirección Financiera</t>
  </si>
  <si>
    <t>Elaboración de reportes para publicación en la página web del MH según requerimiento de la DIGEIG (además para subir a los sistema de KRISTHAL e ICI).</t>
  </si>
  <si>
    <t>Cantidad de reportes publicados.</t>
  </si>
  <si>
    <t>Elaboración del informe de memoria del dirección Financiera.</t>
  </si>
  <si>
    <t>Cantidad de memorias  realizadas.</t>
  </si>
  <si>
    <t>Elaboración del reporte de ejecución presupuestaria para su publicación en el Portal Web del MH.</t>
  </si>
  <si>
    <t>Programación de la ejecución presupuestaria.</t>
  </si>
  <si>
    <t>Cantidad de programaciones realizadas.</t>
  </si>
  <si>
    <t>Realización de las modificaciones presupuestaria validadas.</t>
  </si>
  <si>
    <t>Modificaciones presupuestarias aprobadas (DGPLT/CP).</t>
  </si>
  <si>
    <t>Reprogramación de la ejecución presupuestaria.</t>
  </si>
  <si>
    <t>Departamento de Contabilidad</t>
  </si>
  <si>
    <t>Análisis de los expedientes de pago de las Unidades Organizativas e Instituciones del MH.</t>
  </si>
  <si>
    <t>Porcentaje de expedientes analizados.</t>
  </si>
  <si>
    <t xml:space="preserve"> Departamento de Tesorería</t>
  </si>
  <si>
    <t>Elaboración del Mayor General de Ingresos y Egresos. (Para ser publicado en portal del MH).</t>
  </si>
  <si>
    <t>Cantidad de informes mayor general de ingresos y egresos elaborados.</t>
  </si>
  <si>
    <t>Administración, monitoreo, control de la seguridad y servicios a las áreas de apoyo.</t>
  </si>
  <si>
    <t>Cantidad de Reportes de seguimiento presupuestario.</t>
  </si>
  <si>
    <t>Dirección de  Política y Estudios Fiscales</t>
  </si>
  <si>
    <t>Elaboración del Informe de proyecciones macroeconómicas de mediano plazo.</t>
  </si>
  <si>
    <t>15.00</t>
  </si>
  <si>
    <t>Atención protocolar a funcionarios que visiten la institución.</t>
  </si>
  <si>
    <t>Porcentaje de solicitudes de planificación, coordinación y supervisión de actos institucionales completadas.</t>
  </si>
  <si>
    <t xml:space="preserve"> Porcentaje de representaciones legales asistidas en audiencias y otras representaciones legales.</t>
  </si>
  <si>
    <t>Verificación y elaboración de normas y cumplimiento legal. (leyes, resoluciones, reglamentos, normas).</t>
  </si>
  <si>
    <t>Asesorías y elaboración de opiniones legales.</t>
  </si>
  <si>
    <t xml:space="preserve">Porcentaje asesorías y opiniones legales emitidas. </t>
  </si>
  <si>
    <t>Tramitación de solicitudes a la Consultoría Jurídica del Poder Ejecutivo.</t>
  </si>
  <si>
    <t>Porcentaje de solicitudes tramitadas.</t>
  </si>
  <si>
    <t>Departamento de Comunicación Digital</t>
  </si>
  <si>
    <t>Cantidad de coberturas realizadas.</t>
  </si>
  <si>
    <t>Implementación de acciones sobre Seguridad y Salud Ocupacional y Riesgos Laborales.</t>
  </si>
  <si>
    <t>Gestión de cumplimiento del Régimen Ético y Disciplinario Ley 41-08.</t>
  </si>
  <si>
    <t xml:space="preserve">                                                   Dirección General de Crédito Público</t>
  </si>
  <si>
    <t>Definición del presupuesto físico-financiero de los programas de AC-MH.</t>
  </si>
  <si>
    <t>Elaboración y revisión de los Informes Trimestrales  de Monitoreo  de PEI'S y POAS.</t>
  </si>
  <si>
    <t>IGP promedio.</t>
  </si>
  <si>
    <t>Cantidad de informes de monitoreos realizados.</t>
  </si>
  <si>
    <t>Porcentaje de normativas elaboradas y/o actualizadas.</t>
  </si>
  <si>
    <t>Porcentaje de procesos actualizados.</t>
  </si>
  <si>
    <t xml:space="preserve">Cantidad de actualizaciones del Portal Transparencia. </t>
  </si>
  <si>
    <t>Monitorear, registrar y evaluar buzones de quejas y sugerencia del ciudadano.</t>
  </si>
  <si>
    <t>Cantidad de informes de registro de quejas y sugerencias.</t>
  </si>
  <si>
    <t>Unidad Ejecutora: Igualdad de Género</t>
  </si>
  <si>
    <t>Dirección de Casinos y juegos de Azar</t>
  </si>
  <si>
    <t>Dirección de Casinos y Juegos de Azar</t>
  </si>
  <si>
    <t>Cantidad de solicitudes respondidas.</t>
  </si>
  <si>
    <t>Preparación de informes de solicitud de asistencia técnica o asesoramiento al Ministro de Hacienda o Viceministerio del Tesoro a requerimiento.</t>
  </si>
  <si>
    <t>Porcentaje de informes de solicitudes respondidas.</t>
  </si>
  <si>
    <t>Realización de jornadas de capacitación interna en temas relativos a las normativas que rigen la Dirección de Casinos y Juegos de Azar, para todo el persona.</t>
  </si>
  <si>
    <t>Departamento de Prevención de Lavado de Activos</t>
  </si>
  <si>
    <t>Cantidad de inspecciones realizadas.</t>
  </si>
  <si>
    <t>Seguimiento y monitoreo de la idoneidad de los Sujetos Obligados y/o Informes de Debida Diligencia.</t>
  </si>
  <si>
    <t>Cantidad de evaluaciones realizadas.</t>
  </si>
  <si>
    <t>Departamento de Inspección</t>
  </si>
  <si>
    <t>Elaboración de Informes Estadísticos Mensuales sobre Solicitudes de Casinos, Bancas de Loterías, Bancas de Apuestas Deportivas, Bingos, Concesionarias, Denuncias, Certificaciones, Operaciones y Recaudaciones.</t>
  </si>
  <si>
    <t>Cantidad de informes estadísticos realizados.</t>
  </si>
  <si>
    <t>Realización de la Inspección de los equipos y valores incautados en operativos.</t>
  </si>
  <si>
    <t>Porcentaje de informes realizados.</t>
  </si>
  <si>
    <t>Realización de las inspecciones de Bancas de Apuestas Deportivas,  Bingos, Salas de Juegos, Casinos, rifas y sorteos loterías.</t>
  </si>
  <si>
    <t>Porcentaje de inspecciones realizadas.</t>
  </si>
  <si>
    <t>Realización de las inspecciones de las solicitudes relacionadas a la importación, traslado, desguace y exportación de máquinas tragamonedas.</t>
  </si>
  <si>
    <t>Realización de los informes relacionados a solicitudes de Certificaciones y Denuncias relacionadas al sector de juegos de azar.</t>
  </si>
  <si>
    <t>Departamento de Operaciones</t>
  </si>
  <si>
    <t>Elaboración de los informes estadísticos de los Operativos ejecutados.</t>
  </si>
  <si>
    <t>Realización de los operativos de clausuras e incautación de equipos, en establecimientos de Juegos de Azar ilegales, y de incautación de Máquinas Tragamonedas en establecimientos no autorizados.</t>
  </si>
  <si>
    <t>Cantidad de informes estadísticos de los operativos realizados (provincias impactadas, equipos incautados, efectivo incautado y bancas clausuradas).</t>
  </si>
  <si>
    <t>Cantidad de operativos realizados Op.</t>
  </si>
  <si>
    <t>Departamento de Evaluación y Estudios</t>
  </si>
  <si>
    <t>Actualización de la demanda de servicios comprometidos ante el Ministerio de Administración Pública.</t>
  </si>
  <si>
    <t>Porcentaje de servicios actualizados.</t>
  </si>
  <si>
    <t>Porcentaje de actualizaciones realizadas.</t>
  </si>
  <si>
    <t>Elaboración de las estadísticas por sector de las solicitudes generadas y acciones ejecutadas  en la Dirección de Casinos y Juegos de Azar.</t>
  </si>
  <si>
    <t>Porcentaje de las estadísticas elaboradas.</t>
  </si>
  <si>
    <t>Evaluación de las solicitudes de expedición de licencias para operar: Bancas de Lotería, Bancas de Apuestas Deportivas y Bingos.</t>
  </si>
  <si>
    <t>Porcentaje de solicitudes respondidas.</t>
  </si>
  <si>
    <t>Evaluación de las solicitudes de: traslados, desguaces y ceses de máquinas tragamonedas en Salas de Juegos de Azar (Casinos), Salas de Juegos de Máquinas Tragamonedas y Bancas de Apuestas Deportivas.</t>
  </si>
  <si>
    <t>Evaluación de las solicitudes para la Concesión de la instalación y operación de una lotería electrónica y la   suscripción de contrato para la celebración de rifas benéficas y no benéficas.</t>
  </si>
  <si>
    <t>Evaluación de las solicitudes para las autorizaciones sobre: cambios de nombre, propietario y traslados de Bancas de Lotería, Bancas de Apuestas Deportivas y Bingos.</t>
  </si>
  <si>
    <t>Dirección General de Políticas y Legislación Tributaria</t>
  </si>
  <si>
    <t xml:space="preserve"> Dirección General de Política y Legislación Tributaria </t>
  </si>
  <si>
    <t>Elaboración de respuesta a recursos administrativos contra oficios de la DGPLT.</t>
  </si>
  <si>
    <t>Dirección de  Análisis y Regulación Tributaria</t>
  </si>
  <si>
    <t>Elaboración de presentación mensual del comportamiento de los ingresos.</t>
  </si>
  <si>
    <t>Número de reuniones de seguimiento del Plan Nacional de Fomento de las Exportaciones (PNFE) 2020-2030 a participar.</t>
  </si>
  <si>
    <t>Reporte semanal sobre la evolución de los precios locales de los combustibles.</t>
  </si>
  <si>
    <t xml:space="preserve">  Dirección de Concesiones y Exenciones Fiscales </t>
  </si>
  <si>
    <t>Porcentaje de solicitudes de exoneraciones de impuestos de importación analizadas y respondidas.</t>
  </si>
  <si>
    <t>Análisis y respuesta mensuales a las solicitudes de exoneraciones de impuestos internos.</t>
  </si>
  <si>
    <t>Porcentaje de solicitudes exoneraciones de impuestos internos evaluadas y respondidas.</t>
  </si>
  <si>
    <t>Elaborar informes de estadísticas fiscales sobre hidrocarburos, efectos en el mercado de carburantes.</t>
  </si>
  <si>
    <t>Número de informes de estadísticas fiscales sobre hidrocarburos, efectos en el mercado de carburantes.</t>
  </si>
  <si>
    <t>Fiscalización de las solicitudes de exoneraciones.</t>
  </si>
  <si>
    <t>Porcentaje de fiscalizaciones de exoneraciones realizadas.</t>
  </si>
  <si>
    <t>Respuestas a solicitudes de exoneraciones de las instituciones del Estado y autorizaciones de placas.</t>
  </si>
  <si>
    <t>Porcentaje de solicitudes de exoneraciones de las instituciones del Estado y autorizaciones de placas evaluadas y respondidas.</t>
  </si>
  <si>
    <t>Departamento de Evaluación del Desempeño y Capacitación</t>
  </si>
  <si>
    <t>Cantidad de informes para transparencia publicados.</t>
  </si>
  <si>
    <t>Elaboración y/o actualización de normativas del MH: políticas, resoluciones, protocolos, guías (según requerimiento y prioridades).</t>
  </si>
  <si>
    <t>Concientizar al personal en igualdad de género.</t>
  </si>
  <si>
    <t xml:space="preserve">Cantidad de sensibilizaciones realizadas al año. </t>
  </si>
  <si>
    <t>Gestión y ejecución de las actividades de capacitación.</t>
  </si>
  <si>
    <t>Implementación del Plan de Inserción Laboral y Certificación Conadis.</t>
  </si>
  <si>
    <t>Modificación y/o creación de normativas relacionadas con juegos de azar.</t>
  </si>
  <si>
    <t>Porcentaje de normativas creadas y/o modificadas.</t>
  </si>
  <si>
    <t>Evaluación de idoneidad de beneficiario final, controlante o persona con alta jerarquía, producto de solicitudes de licencia o cambio de titularidad de estas.</t>
  </si>
  <si>
    <t>Porcentaje de evaluaciones realizadas.</t>
  </si>
  <si>
    <t>Cantidad de informes elaborados.</t>
  </si>
  <si>
    <t>Cantidad de Informes enviados al Congreso Nacional.</t>
  </si>
  <si>
    <t>Realización de la clasificación actualizada de los participantes en el Programa de Creadores de Mercado.</t>
  </si>
  <si>
    <t>Realización de Subastas Públicas para la Colocación de Títulos Valores de Deuda Pública.</t>
  </si>
  <si>
    <t>Cantidad de publicaciones del ranking de Creadores de Mercado (mensual y anual).</t>
  </si>
  <si>
    <t>16.00</t>
  </si>
  <si>
    <t>5.00</t>
  </si>
  <si>
    <t>95.00</t>
  </si>
  <si>
    <t>Imagen</t>
  </si>
  <si>
    <t>Custodia de los artículos de uso continuo.</t>
  </si>
  <si>
    <t xml:space="preserve">                                                         Ministerio de Hacienda 2025</t>
  </si>
  <si>
    <t>Elaboración de los reportes de indicadores de portafolio.</t>
  </si>
  <si>
    <t>Gestión de cumplimiento de condiciones previas.</t>
  </si>
  <si>
    <t>Cantidad de financiamientos con condiciones previas cumplidas.</t>
  </si>
  <si>
    <t>Informe Trimestral sobre Situación y Evolución de la Deuda Pública.</t>
  </si>
  <si>
    <t xml:space="preserve">Cantidad de reportes enviados.	</t>
  </si>
  <si>
    <t>Cantidad de reportes enviado a organismos internacionales bajo programa de armonización de datos.</t>
  </si>
  <si>
    <t>Cantidad de reportes de programación servicio de deuda  y desembolsos remitidos.</t>
  </si>
  <si>
    <t>6.00</t>
  </si>
  <si>
    <t>Cantidad de emisiones realizadas.</t>
  </si>
  <si>
    <t>Elaboración del reporte del Estado de Fuentes y Usos de Efectivo  para el Gobierno Central Presupuestario, según el MEFP 2014, elaborado.</t>
  </si>
  <si>
    <t>Elaboración del Reporte del Estado de Operaciones publicado en la web del Ministerio de Hacienda.</t>
  </si>
  <si>
    <t>Realización del monitoreo a la ejecución del flujo de caja del Gobierno en moneda local.</t>
  </si>
  <si>
    <t>Elaboración del Informe de coyuntura fiscal.</t>
  </si>
  <si>
    <t>Número de carga oportuna de los Estados Financieros.</t>
  </si>
  <si>
    <t>Cantidad de reportes de COFOG de Gobierno Central Presupuestario publicados.</t>
  </si>
  <si>
    <t>Cantidad de Estados de Fuentes y Usos de Efectivo para el Gobierno Central Presupuestario, según el MEFP 2014 elaborado.</t>
  </si>
  <si>
    <t>Cantidad de reportes de flujo de caja del gobierno realizados.</t>
  </si>
  <si>
    <t>Porcentaje de avance en la implementación de la reglamentación y reformas de aspectos macro fiscales actuales.</t>
  </si>
  <si>
    <t>Participación en reuniones de comisiones o grupos de trabajo que tratan asuntos comerciales (CNNC, CIAG, etc.)</t>
  </si>
  <si>
    <t>Porcentaje de recursos administrativos contra oficios de la DGPLT respondidos.</t>
  </si>
  <si>
    <t>Porcentaje de participación en reuniones.</t>
  </si>
  <si>
    <t>Elaboración de análisis costo beneficio (ACB).</t>
  </si>
  <si>
    <t>Elaboración de cuadro con ingresos semanales por clasificación económica para DIGEPRES.</t>
  </si>
  <si>
    <t>Elaboración de cuadros y/o reportes mensuales de las estadísticas de comercio exterior del país.</t>
  </si>
  <si>
    <t>Elaboración de estadísticas de ingresos fiscales mensuales para publicación en la página Web del MH  en formato Manual de Clasificador Presupuestario 2014.</t>
  </si>
  <si>
    <t>Elaboración de estadísticas de ingresos fiscales mensuales para publicación en la página Web del MH  en formato MEFP 2014 del FMI.</t>
  </si>
  <si>
    <t>Elaboración de la cuota trimestral de ingresos para remisión a DIGEPRES para el establecimiento de los topes de gastos.</t>
  </si>
  <si>
    <t>Elaboración de reportes de iniciativas legislativas depositadas en el Congreso Nacional con impacto tributario.</t>
  </si>
  <si>
    <t>Elaboración del informe diario de ingresos.</t>
  </si>
  <si>
    <t>Estimación de los ingresos diarios por institución y por principales partidas.</t>
  </si>
  <si>
    <t>Porcentaje de análisis de costo beneficio elaborados.</t>
  </si>
  <si>
    <t>Cantidades de cuadros ingresos semanales por clasificación económica para DIGEPRES.</t>
  </si>
  <si>
    <t>Cantidad de cuadros o reportes de comercio exterior elaborados.</t>
  </si>
  <si>
    <t>Cantidad de cuadros elaborados para remisión a la DIGEPRES.</t>
  </si>
  <si>
    <t>Número de presentaciones del comportamiento de los ingresos realizadas.</t>
  </si>
  <si>
    <t>Cantidad de cuadros y/o reportes elaborados.</t>
  </si>
  <si>
    <t>Cantidad de informes diarios de ingresos elaborados.</t>
  </si>
  <si>
    <t>Cantidades de documentos cuadros con estimaciones de ingresos diarios de ingresos elaborados.</t>
  </si>
  <si>
    <t>60.00</t>
  </si>
  <si>
    <t>Ejecución de la debida diligencia ampliada (interna y externa).</t>
  </si>
  <si>
    <t>Seguimiento a la gestión y trámite de las denuncias (antisoborno y cumplimiento).</t>
  </si>
  <si>
    <t>Sensibilización al personal en las normas de Antisoborno y Cumplimiento  (ISO-37301 / ISO-37001).</t>
  </si>
  <si>
    <t xml:space="preserve"> Dirección de  Planificación y Desarrollo</t>
  </si>
  <si>
    <t>Porcentaje de debida diligencia ampliada realizadas.</t>
  </si>
  <si>
    <t>Porcentaje de denuncias tramitadas conforme a la política.</t>
  </si>
  <si>
    <t>Porcentaje de colaboradores sensibilizados.</t>
  </si>
  <si>
    <t>Coordinación y realización de la reunión de revisión por la dirección.</t>
  </si>
  <si>
    <t>Cantidad reuniones realizadas oportunamente.</t>
  </si>
  <si>
    <t>Monitoreo y seguimiento de los planes, programas y proyectos del MH y sus dependencias.</t>
  </si>
  <si>
    <t>Porcentaje de dependencias con cumplimiento de los plazos de registros de ejecución.</t>
  </si>
  <si>
    <t>Seguimiento a los procesos de implementación de los proyectos: automatización de servicios, atención al usuario, TRANSDOC y firma digital.</t>
  </si>
  <si>
    <t>Cantidad de informes de avance del proyecto de automatización de servicios.</t>
  </si>
  <si>
    <t>Cantidad de informes de avance del proyecto de atención al usuario.</t>
  </si>
  <si>
    <t>Cantidad de informes de avance del proyecto de implementación de TRANSDOC.</t>
  </si>
  <si>
    <t>Cantidad de informes de avance del proyecto de implementación de firma digital.</t>
  </si>
  <si>
    <t>Ejecución de la estrategia de vinculación institucional y de la máxima autoridad con la opinión pública.</t>
  </si>
  <si>
    <t>Elaboración del análisis de la opinión pública sobre el quehacer institucional mediante el monitoreo de informaciones y comentarios.</t>
  </si>
  <si>
    <t>Realización de la cobertura de eventos (internos y externos) solicitadas por las unidades organizativas del MH.</t>
  </si>
  <si>
    <t>Realización del informe para al equipo directivo del MH sobre las noticias relacionadas al quehacer institucional mediante síntesis diaria e informes periodísticos.</t>
  </si>
  <si>
    <t>Cantidad de actividades y acercamientos a periodistas.</t>
  </si>
  <si>
    <t xml:space="preserve">Porcentaje de solicitudes de discursos respondidos. </t>
  </si>
  <si>
    <t>Cantidad de reuniones realizadas para análisis y toma de decisiones.</t>
  </si>
  <si>
    <t>Cantidad de informes de monitoreo de informaciones y comentarios elaborados.</t>
  </si>
  <si>
    <t>Porcentaje de solicitudes atendidas y publicada.</t>
  </si>
  <si>
    <t>Porcentaje de solicitudes atendidas y publicadas.</t>
  </si>
  <si>
    <t xml:space="preserve"> Porcentaje de solicitudes de cobertura de eventos atendidas.</t>
  </si>
  <si>
    <t>Cantidad de síntesis difundidas.</t>
  </si>
  <si>
    <t>Desarrollo de maestrías de ceremonia.</t>
  </si>
  <si>
    <t>Elaboración de materiales audiovisuales para orientar e informar a los colaboradores.</t>
  </si>
  <si>
    <t>Elaboración de materiales gráficos para orientar e informar a los colaboradores.</t>
  </si>
  <si>
    <t>Cantidad de actualizaciones trimestrales de los canales institucionales.</t>
  </si>
  <si>
    <t>Porcentaje de producciones y adaptaciones.</t>
  </si>
  <si>
    <t>Porcentaje de solicitudes recibidas.</t>
  </si>
  <si>
    <t>Porcentaje de solicitudes realizadas.</t>
  </si>
  <si>
    <t xml:space="preserve">Guía de contenido digital mensual sobre el rol y el impacto del MH.  </t>
  </si>
  <si>
    <t>Producciones de coberturas de evento.</t>
  </si>
  <si>
    <t>Cantidad de impresiones e interacciones del contenido.</t>
  </si>
  <si>
    <t>Cantidad de guías producidas.</t>
  </si>
  <si>
    <t>Cantidad de correos informativos enviados.</t>
  </si>
  <si>
    <t>Reportes de escucha activa de las  plataformas digitales.</t>
  </si>
  <si>
    <t>Dar asistencia y tramitar a requerimiento del ciudadano las solicitudes de información amparadas en la Ley Núm. 200-04.</t>
  </si>
  <si>
    <t>Dirección de Coordinación de Despacho</t>
  </si>
  <si>
    <t>Elaboración de informes y memoria ejecutiva, con toda la información descriptiva de los resultados del departamento.</t>
  </si>
  <si>
    <t>Gestión de la atención de llamadas telefónicas acorde a los lineamientos protocolares o al procedimiento de atención al usuario establecido.</t>
  </si>
  <si>
    <t>Cantidad informes elaborados.</t>
  </si>
  <si>
    <t xml:space="preserve">Porcentaje de llamadas atendidas con respuestas en menos de 25 segundos. </t>
  </si>
  <si>
    <t xml:space="preserve">Porcentaje de llamadas no atendidas menor o igual al 10% de abandono.  </t>
  </si>
  <si>
    <t>Sostenibilidad de las Plataformas de Seguridad TIC.</t>
  </si>
  <si>
    <t>Porcentaje de tickets o requerimientos atendidos.</t>
  </si>
  <si>
    <t>Porcentaje de avance de ejecución del Centro de Operaciones de Seguridad (SOC).</t>
  </si>
  <si>
    <t>Implementación de Solución de Mesa Ayuda TIC.</t>
  </si>
  <si>
    <t>Atención a los requerimientos de asistencia tecnológica de las unidades de la AC-MH.</t>
  </si>
  <si>
    <t>Porcentaje de avance de implementación de solución de mesa de ayuda TIC.</t>
  </si>
  <si>
    <t>33.00</t>
  </si>
  <si>
    <t>Departamento de Desarrollo e Implementación de Sistemas</t>
  </si>
  <si>
    <t>Rediseño de Sistemas del Ministerio de Uso Administrativo.</t>
  </si>
  <si>
    <t>Actualización de la Estrategia de Continuidad y Recuperación TIC.</t>
  </si>
  <si>
    <t>Porcentaje de actualización de la Estrategia de Continuidad y Recuperación TIC.</t>
  </si>
  <si>
    <t>40.00</t>
  </si>
  <si>
    <t>70.00</t>
  </si>
  <si>
    <t>Evaluación del riesgo de soborno a través de la aplicación de la Debida Diligencia en el proceso de Contratación de personal.</t>
  </si>
  <si>
    <t xml:space="preserve">Porcentaje de Debida Diligencia completada. </t>
  </si>
  <si>
    <t>Programa de promoción de Arte y Cultura.</t>
  </si>
  <si>
    <t xml:space="preserve">Realización de actividades de integración y bienestar con los colaboradores. </t>
  </si>
  <si>
    <t>Registro de Licencias medicas en el sistema EIKON y sistema de la Tesorería de la Seguridad Social (TSS).</t>
  </si>
  <si>
    <t xml:space="preserve">Cantidad de actividades realizadas. </t>
  </si>
  <si>
    <t>Cantidad de actividades desarrolladas.</t>
  </si>
  <si>
    <t>85.00</t>
  </si>
  <si>
    <t>Análisis y respuesta mensuales a las solicitudes de exoneraciones de impuestos de importación, solicitudes de exoneraciones.</t>
  </si>
  <si>
    <t>89.00</t>
  </si>
  <si>
    <t>14.00</t>
  </si>
  <si>
    <t>Ejecución de plan de acción para el cumplimiento de las políticas de ahorro y eficiencia energética (Decreto 158-23).</t>
  </si>
  <si>
    <t>Ejecución de plan de acción para el uso eficiente del agua.</t>
  </si>
  <si>
    <t>Elaboración del informe de memoria e informe ejecutivo. (trimestrales y semestrales).</t>
  </si>
  <si>
    <t>Elaboración del plan de acción para la reducción de la huella de carbono.</t>
  </si>
  <si>
    <t>Gestión de los materiales y artículos para fines de reciclar.</t>
  </si>
  <si>
    <t>Porcentaje implementación del plan de ahorro y eficiencia energética.</t>
  </si>
  <si>
    <t>Cantidad de informes de memoria elaboradas.</t>
  </si>
  <si>
    <t>Cantidad de informes entregados oportunamente.</t>
  </si>
  <si>
    <t>Indicé ejecución de plan de reciclaje.</t>
  </si>
  <si>
    <t>Índice de SISCOMPRAS</t>
  </si>
  <si>
    <t>Realización del mantenimiento de la infraestructura física 2.</t>
  </si>
  <si>
    <t>Reporte de accidentes de la flotilla vehicular del MH.</t>
  </si>
  <si>
    <t>Reporte de consumo de combustible en la flotilla vehicular.</t>
  </si>
  <si>
    <t>Reporte de accidente.</t>
  </si>
  <si>
    <t>Reporte de consumo de combustible.</t>
  </si>
  <si>
    <t>Porcentaje de limpiezas ejecutadas.</t>
  </si>
  <si>
    <t xml:space="preserve">Porcentaje de servicios de transporte realizados. </t>
  </si>
  <si>
    <t>Apertura de máquinas tragamonedas ilegales.</t>
  </si>
  <si>
    <t>Porcentaje de apertura de tragamonedas ilegales realizadas.</t>
  </si>
  <si>
    <t>Cantidad de reportes para publicar en el Portal Web para seguimiento de la DIGEIG</t>
  </si>
  <si>
    <t>Elaboración de  informe de corte y cierre fiscal de la Actividad Central del MH. (Para ser publicado sistema de KRISTHAL).</t>
  </si>
  <si>
    <t>Elaboración Reporte de Ingresos por Captación Directa.</t>
  </si>
  <si>
    <t>Emisión de Cheques.</t>
  </si>
  <si>
    <t>Recepción y registro de los valores decomisados en operativos de incautación de máquinas tragamonedas que operan ilegalmente.</t>
  </si>
  <si>
    <t>Recepción y registro de pagos de los contribuyentes.</t>
  </si>
  <si>
    <t>Cantidad de Reportes de ingresos por captación directa elaborados.</t>
  </si>
  <si>
    <t>Porcentaje de cheques emitidos.</t>
  </si>
  <si>
    <t>Porcentaje de pagos recibidos y registrados.</t>
  </si>
  <si>
    <t>Cantidad de Informes de corte y cierre fiscal AC-MH elaborados.</t>
  </si>
  <si>
    <t xml:space="preserve">Elaboración de certificaciones relacionadas con la operación y estatus de los operadores del sector a requerimiento. </t>
  </si>
  <si>
    <t>Elaboración de diagnósticos de cumplimiento aplicado a Sujetos Obligados Bancas de Lotería y de Apuestas Deportivas.</t>
  </si>
  <si>
    <t>Elaboración de guías, circulares u otros documentos en materia de prevención de LA/FT/FPADM.</t>
  </si>
  <si>
    <t>Cantidad de  guías, circulares u otros documentos en materia de prevención de LA/FT/FPADM publicados.</t>
  </si>
  <si>
    <t>Actualización y mantenimiento al portal casinos.gob.do.</t>
  </si>
  <si>
    <t>Administración, gestión y actualización de la herramienta para el registro y control de ventas y/o operaciones de juegos de azar. (LoteríasRD).</t>
  </si>
  <si>
    <t xml:space="preserve">Evaluación las solicitudes para los permisos de: importación y  exportación de máquinas tragamonedas y/o partes, piezas, repuestos y equipos accesorios para ser instaladas en Salas de Juegos de Azar (Casinos) y Salas de Juegos de Máquinas Tragamonedas. </t>
  </si>
  <si>
    <t>Incorporación, mantenimiento y actualización Portal de Colaboradores (SharePoint - DCJA).</t>
  </si>
  <si>
    <t xml:space="preserve">Porcentaje de solicitudes respondidas. </t>
  </si>
  <si>
    <t>Dirección de  Información, Análisis Financiero y Control de Riesgo.</t>
  </si>
  <si>
    <t>Porcentaje de las solicitudes de atención protocolar respondidas.</t>
  </si>
  <si>
    <t>Elaboración o revisión de documentos legales. (Acuerdos, Convenios y Contratos).</t>
  </si>
  <si>
    <t>Reprogramaciones de cuotas realizadas dentro del plazo establecido por el marco normativo del presupuesto de la Actividad Central (DGPLT/CP).</t>
  </si>
  <si>
    <t>Dirección de Gestión de SIAFE</t>
  </si>
  <si>
    <t>Dirección de Gestión del SIAFE</t>
  </si>
  <si>
    <t>Porcentaje de avance en el desarrollo informático e implementación de la Programación Presupuestaria (Formulación Presupuestaria).</t>
  </si>
  <si>
    <t>Porcentaje de avance en la elaboración del Modelo Funcional Ejecución presupuestaria, Evaluación y seguimiento.</t>
  </si>
  <si>
    <t>Diseño y desarrollo de los módulos del Presupuesto Plurianual Orientado a Resultados con Modalidad Dinámica: Formulación/Ejecución/Programación.</t>
  </si>
  <si>
    <t>Firma Digital en el SIGEF.</t>
  </si>
  <si>
    <t>Porcentaje de los usuarios capacitados en el uso de la firma digital SIGEF.</t>
  </si>
  <si>
    <t>Porcentaje de avance en la implementación de la firma digital SIGEF.</t>
  </si>
  <si>
    <t>Fortalecimiento SIRITE.</t>
  </si>
  <si>
    <t>Porcentaje de avance del entregable Distribución de recursos SIRITE fuera de la CUT.</t>
  </si>
  <si>
    <t>Satisfacción usuarios SIGEF asegurada.</t>
  </si>
  <si>
    <t>Porcentaje de solicitudes SIGEF completadas.</t>
  </si>
  <si>
    <t>Porcentaje de nivel de servicio en la atención de llamadas de usuarios del SIGEF.</t>
  </si>
  <si>
    <t>Sistema cuentas por pagar con SIGEF.</t>
  </si>
  <si>
    <t>Porcentaje de avance Fase I: Panel cuentas por pagar.</t>
  </si>
  <si>
    <t>Porcentaje de avance Fase II: Sincronización contable.</t>
  </si>
  <si>
    <t>65.00</t>
  </si>
  <si>
    <t>90.00</t>
  </si>
  <si>
    <t>82.00</t>
  </si>
  <si>
    <t>88.00</t>
  </si>
  <si>
    <t>Abril-junio  2025</t>
  </si>
  <si>
    <t>Desarrollo e implementación del programa de desarrollo de  liderazgo.</t>
  </si>
  <si>
    <t>Porcentaje de directivos y  supervisores capacitados.</t>
  </si>
  <si>
    <t xml:space="preserve"> •Muestra actividad ejecutada Programa Habilidades de Liderazgo trimestre Abril - Junio. 
</t>
  </si>
  <si>
    <t xml:space="preserve">Cumplimiento del Plan de Capacitación en Normas de Antisoborno y Cumplimiento Normativo. </t>
  </si>
  <si>
    <t>94.00</t>
  </si>
  <si>
    <t xml:space="preserve"> •Muestra de Capacitaciones ejecutadas Trimestre Abril-Junio. 
</t>
  </si>
  <si>
    <t xml:space="preserve"> •Muestra de capacitaciones cruzadas Trimestre Abril - Junio. 
</t>
  </si>
  <si>
    <t xml:space="preserve"> •Muestra Evaluaciones del impacto a las Capacitaciones ejecutadas trimestre Abril - Junio. 
</t>
  </si>
  <si>
    <t xml:space="preserve"> •Muestra Porcentaje de satisfacción de la capacitación trimestre Abril - junio. 
</t>
  </si>
  <si>
    <t xml:space="preserve"> •Muestra actividades ejecutadas en Normas de Antisoborno y Cumplimiento Normativo. 
</t>
  </si>
  <si>
    <t>Planificación y presupuesto de los Recursos Humanos.</t>
  </si>
  <si>
    <t>Porcentaje de requerimientos de la planificación y presupuesto.</t>
  </si>
  <si>
    <t xml:space="preserve"> •Reporte segundo trimestre.
</t>
  </si>
  <si>
    <t xml:space="preserve"> •Gestión de movimientos de personal segundo trimestre.
</t>
  </si>
  <si>
    <t xml:space="preserve"> •Matriz de plazas vacantes y ocupadas segundo trimestre. 
</t>
  </si>
  <si>
    <t xml:space="preserve"> •Planificación RRHH 2026.
</t>
  </si>
  <si>
    <t>Implementación del Programa de Onboarding.</t>
  </si>
  <si>
    <t>Porcentaje de colaboradores que hayan realizado onboarding.</t>
  </si>
  <si>
    <t>Porcentaje de satisfacción con el onboarding.</t>
  </si>
  <si>
    <t xml:space="preserve"> •Programa onbording realizado 2025.
</t>
  </si>
  <si>
    <t xml:space="preserve"> •Debida diligencia aplicada.
</t>
  </si>
  <si>
    <t>Gestión de la Pensión y Jubilación del Personal.</t>
  </si>
  <si>
    <t xml:space="preserve"> • Informe Trimestral Gestión de Régimen Ético y Disciplinario abril-junio 2025.
</t>
  </si>
  <si>
    <t xml:space="preserve"> •Gestión de Pensiones y Jubilaciones del periodo abril-junio 2025 realizada en un 100%.
</t>
  </si>
  <si>
    <t xml:space="preserve"> •Se ejecutaron 7 actividades: Jornada de Bienestar y Salud Integral, Campamento Brigada de Emergencia, acto entrega de certificado, Taller de Reanimación Cardiopulmonar para personal de nuevo ingreso, reunión brigada de emergencia, reunión ordinaria CMSST-MH y Reunión Extraordinaria del CMSST-MH.</t>
  </si>
  <si>
    <t>Porcentaje de satisfacción de servicios del Consultorio Médico Institucional.</t>
  </si>
  <si>
    <t>Porcentaje de satisfacción de servicios sala de lactancia.</t>
  </si>
  <si>
    <t>Porcentaje de satisfacción de servicios del Consultorio de Bienestar Emocional.</t>
  </si>
  <si>
    <t>Socializaciones sobre Propósito con grupos focales.</t>
  </si>
  <si>
    <t>Porcentaje de áreas sensibilizadas.</t>
  </si>
  <si>
    <t xml:space="preserve"> •Se realizaron 2 actividades: Día de la Secretaria, entrega de 66 set de termo y taza y por motivo de la madre, entrega de 466 set de jabón y crema.
</t>
  </si>
  <si>
    <t xml:space="preserve"> •Se ejecutaron 3 actividades, las 3 reuniones mensuales ordinarias del Club de Lectura. 
</t>
  </si>
  <si>
    <t xml:space="preserve"> •Reportes de registro de las licencias abril-junio 2025 en un 100%.  
</t>
  </si>
  <si>
    <t xml:space="preserve"> •Registro de accidentes reportados abril-junio 2025 en un 100%.
</t>
  </si>
  <si>
    <t xml:space="preserve"> •Muestra Pasantías Ejecutadas trimestre Abril - Junio.
</t>
  </si>
  <si>
    <t>Elaboración de las proyecciones del Servicio de la Deuda Pública.</t>
  </si>
  <si>
    <t>Conciliación de fuentes financieras externas SIGADE vs SIGEF.</t>
  </si>
  <si>
    <t>Proyecciones del servicio de la deuda elaboradas.</t>
  </si>
  <si>
    <t xml:space="preserve"> •Se logró la meta de elaboración y remisión del reporte a organismos internacionales bajo el programa de armonización de datos.
</t>
  </si>
  <si>
    <t xml:space="preserve"> •Informe trimestral elaborado, por lo cual se logró la meta. 
</t>
  </si>
  <si>
    <t xml:space="preserve"> •En este periodo se ejecutó la meta propuesta.
</t>
  </si>
  <si>
    <t xml:space="preserve"> Dirección de  Negociaciones Crediticias</t>
  </si>
  <si>
    <t>Elaboración el borrador de insumos para el Presupuesto General del Estado del año correspondiente.</t>
  </si>
  <si>
    <t>Cantidad de borradores elaborados.</t>
  </si>
  <si>
    <t xml:space="preserve"> •Este borrador corresponde a la propuesta de articulado para el Presupuesto Reformulado 2025.</t>
  </si>
  <si>
    <t>Elaboración del reporte del Hoja de Balance para el Gobierno Central Presupuestario, según MEFP 2014 elaborado.</t>
  </si>
  <si>
    <t>Elaboración del documento de offering memorándum.</t>
  </si>
  <si>
    <t>Número de documentos de Offering Memorándum elaborados.</t>
  </si>
  <si>
    <t xml:space="preserve">Cantidad de Informes de coyuntura fiscal  para el subsector Gobierno Central Presupuestario publicados. </t>
  </si>
  <si>
    <t>Cantidad de Informes de coyuntura fiscal  para el subsector Gobierno General Consolidado publicados.</t>
  </si>
  <si>
    <t xml:space="preserve">Cantidad de Estados de Operaciones de Gobierno Central Presupuestario publicados. </t>
  </si>
  <si>
    <t>Cantidad de Reportes de Hojas de Balance  para el Gobierno Central Presupuestario, según el MEFP 2014 elaborados.</t>
  </si>
  <si>
    <t xml:space="preserve"> •Actualización del panel de visualización.
</t>
  </si>
  <si>
    <t xml:space="preserve"> •El documento se elabora a solicitud de Crédito Público cuando hay emisión de bonos. La primera emisión de este año se realizó en febrero de 2025, por lo cual la información para elaborar el documento corresponde al año 2024. En el archivo se incluye la sección elaborada por el área de Estadísticas, así como la fecha de publicación.
</t>
  </si>
  <si>
    <t xml:space="preserve"> •Estados Fuentes y uso de efectivo preliminar. 
</t>
  </si>
  <si>
    <t xml:space="preserve"> •Reportes de flujo de caja.
</t>
  </si>
  <si>
    <t xml:space="preserve"> •Presentación de seguimiento al PGE. 
</t>
  </si>
  <si>
    <t xml:space="preserve"> •Seguimiento a la ejecución presupuestaria.
</t>
  </si>
  <si>
    <t xml:space="preserve"> •COFOG de Gobierno Central Presupuestario publicados.
</t>
  </si>
  <si>
    <t xml:space="preserve"> •Informe de Coyuntura Fiscal Enero-Marzo.
</t>
  </si>
  <si>
    <t xml:space="preserve"> •Informe de Coyuntura preliminar del Gobierno General.
</t>
  </si>
  <si>
    <t xml:space="preserve"> •Hoja de balance Gobierno Central Presupuestario.
</t>
  </si>
  <si>
    <t xml:space="preserve"> •Presentaciones de Coyuntura Abril-Junio.
</t>
  </si>
  <si>
    <t xml:space="preserve"> •Se están incorporando los cambios sugeridos por DIGEPRES en el borrador.
</t>
  </si>
  <si>
    <t xml:space="preserve"> •Durante el período la DGPLT recibió y respondió un total de 35 recursos de reconsideración de personas que buscaban una segunda revisión de sus solicitudes de exoneraciones (15 en abril, 12 en mayo y 8 en junio). De éstas, unas 10 fueron acogidas (28.6%), implicando un sacrificio para el Estado de RD$62.8 millones, mientras 25 fueron rechazadas (71.4%), reflejando un ahorro para el Estado de RD$231.5 millones.
</t>
  </si>
  <si>
    <t xml:space="preserve"> •Durante el trimestre se participaron en dos reuniones sobre asuntos comerciales, ambas en junio. La reunión del Comité Interinstitucional de Estadísticas de Comercio Exterior (CIECE) para discutir la conciliación de la data de importación correspondiente al año 2024; y la reunión de la Comisión para las Importaciones Agropecuarias (CIAG) para tratar la agenda de importación de 2025.
</t>
  </si>
  <si>
    <t>Creación de un repositorio de información  con el estatus y los datos económicos de los países con interés en  negociar acuerdos para evitar la doble tributación (CDT) con el país.</t>
  </si>
  <si>
    <t>Elaboración de opinión del Ministerio de Hacienda a los Proyectos de Ley que tengan impacto tributario.</t>
  </si>
  <si>
    <t xml:space="preserve">Elaboración del informe anual sobre el Impacto Tributario del Acuerdo de Asoc. Económica entre Unión Europea y los Países del CARIFORUM (RD-EPA) en las Importaciones de la RD. </t>
  </si>
  <si>
    <t>Elaboración del informe anual sobre el impacto tributario del DR-CAFTA en las importaciones de bienes gravables de la RD desde USA.</t>
  </si>
  <si>
    <t>Elaboración del informe semestral del análisis del comportamiento de las importaciones.</t>
  </si>
  <si>
    <t>Nota técnica semestral sobre el sector de combustible y su impacto en los ingresos fiscales.</t>
  </si>
  <si>
    <t>Nota técnica semestral sobre el sector minero y su impacto en los ingresos fiscales.</t>
  </si>
  <si>
    <t>Presentación anual sobre cambio climático y aspectos de las finanzas públicas.</t>
  </si>
  <si>
    <t>Presentación anual sobre el panorama fiscal y situación tributaria en ALC.</t>
  </si>
  <si>
    <t>Presentación anual sobre el sistema tributario dominicano.</t>
  </si>
  <si>
    <t>Presentación semestral sobre las principales variables macroeconómicas que afectan los ingresos.</t>
  </si>
  <si>
    <t>Revisión y seguimiento de las medidas necesarias para cumplir los estándares mínimos del Marco Inclusivo BEPS.</t>
  </si>
  <si>
    <t>Cantidad de repositorios de información  con los perfiles de los países que solicitan negociar CDT.</t>
  </si>
  <si>
    <t>Número de cuadros enviados para publicación en la página web del MH..</t>
  </si>
  <si>
    <t>Número de cuadros elaborados con estadísticas en formato MEFP 2014 del FMI..</t>
  </si>
  <si>
    <t>Porcentaje de informes o comunicaciones elaborados de los proyectos de Ley que tengan impacto tributario.</t>
  </si>
  <si>
    <t>Número de informes anuales elaborados. sobre el Impacto Tributario del Acuerdo de Asoc. Económica entre Unión Europea y los Países del CARIFORUM.</t>
  </si>
  <si>
    <t>Número de informes anuales elaborados.</t>
  </si>
  <si>
    <t>Cantidad de informes semestrales elaborados. del impacto de las importaciones en los ingresos aduanales.</t>
  </si>
  <si>
    <t>Número de nota técnicas elaboradas.</t>
  </si>
  <si>
    <t>Número de informes de nota técnica semestral sobre el sector minero.</t>
  </si>
  <si>
    <t>Número de presentaciones anuales sobre cambio climático y aspectos de las finanzas públicas.</t>
  </si>
  <si>
    <t>Número de presentaciones anuales sobre el panorama fiscal y situación tributaria en ALC elaboradas.</t>
  </si>
  <si>
    <t>Cantidad de presentación anual sobre el sistema tributario dominicano elaboradas.</t>
  </si>
  <si>
    <t>Número de presentaciones elaboradas semestrales sobre las variables macroeconómicas.</t>
  </si>
  <si>
    <t>Porcentaje de cuestionarios de evaluación, estadísticas o documentos remitidos a la Secretaría de la OCDE.</t>
  </si>
  <si>
    <t>0.20</t>
  </si>
  <si>
    <t>73.90</t>
  </si>
  <si>
    <t>61.00</t>
  </si>
  <si>
    <t xml:space="preserve"> •Se realizó el comparativo de los CDT de varios países que han demostrado interés en negociar este tipo de acuerdos con el país. Desafortunadamente no se tiene toda la información económica de dichos países para finalizar el repositorio de información.
</t>
  </si>
  <si>
    <t xml:space="preserve"> •Durante el trimestre se recibieron 69 solicitudes para elaboración del análisis costo beneficio (ACB) de proyectos que buscan acogerse a una ley de incentivo, siendo este un requisito que tienen los consejos y un mandato del Ministerio, de acuerdo con el Artículo 45 de la Ley núm. 253-12. Al respecto, en el periodo, se analizaron 51 proyectos, es decir el 73.9% del total recibido. Los restantes 18 proyectos (26.1%) no pudieron evaluarse en vista de que estaban incompletos. 
</t>
  </si>
  <si>
    <t xml:space="preserve"> •Semanalmente se remite a la DIGEPRES los cuadros con datos de ingresos por principales partidas, que les sirve de insumo para la elaboración de la matriz de ejecución presupuestaria que publican en su portal web. La publicación de esta información garantiza mayor transparencia en la ejecución del PGE ya que permite que el ciudadano tenga acceso a información actual y de manera oportuna. 
</t>
  </si>
  <si>
    <t xml:space="preserve"> •Como parte de la estrategia de transparencia del Ministerio, mensualmente se publican en el portal web los datos de ingresos bajo el Manual de Clasificador Presupuestario del Sector Público, por institución y clasificación económica. Dicha información permite que el ciudadano pueda dar seguimiento al comportamiento de los ingresos. 
</t>
  </si>
  <si>
    <t xml:space="preserve"> •Durante el período se analizaron cuatro proyectos de ley de iniciativas legislativas con impacto tributario: i) PDL de eficiencia energética, ii) PDL que dispone la instalación de fuentes de energía renovable en edificios públicos y privados, iii) PDL sobre incentivos al banano y que crea el Instituto del Banano, y iv) PDL sobre el turismo de salud.
</t>
  </si>
  <si>
    <t xml:space="preserve"> •Mensualmente el área realiza una presentación y reunión mensual para analizar y discutir el comportamiento de los ingresos del mes anterior. En dichas reuniones participa un equipo interinstitucional compuesto por BCRD, TN, DGII, DGA, DIGEPRES, DIGECOG, entre otros. Este escenario se utiliza además para discutir cualquier tema relacionado con los ingresos y comentar sobre las principales variables que afectan el desempeño de éstos. 
</t>
  </si>
  <si>
    <t xml:space="preserve"> •Semanalmente el área de legislación consulta los portales de la Cámara de Diputados y Senadores para verificar qué iniciativas legislativas han sido depositadas en estas instancias, y cuáles tienen algún impacto tributario, realizando un resumen de éstas. Este análisis se comparte con las autoridades del área en espera de nos indiquen cuáles iniciativas ameritan mayor estudio e incluso un acercamiento con el Congreso. Todo esto con miras a mitigar cualquier merma de los recursos del Estado. Durante el 2ndo trimestre del año, en la Cámara de Diputados se depositaron 98 iniciativas, con 29 con impacto tributario (29.6%), de igual forma en la Cámara de Senadores se depositaron 52, con 23 con impacto tributario (44.2%).
</t>
  </si>
  <si>
    <t xml:space="preserve"> •Anualmente se realiza un informe analizando el impacto tributario del Acuerdo de Asociación Económica entre la Unión Europea y los países del CARICOM (RD-EPA), en vista de que contempla tasas arancelarias preferenciales para los países signatarios. Este informe se realiza utilizando datos del año anterior, en esta ocasión para enero-diciembre 2024. Al respecto, durante el período 2005-2024, las exportaciones dominicanas hacia la UE reflejan un crecimiento acumulado de 9.6%, incrementándose de US$363.9 millones a US$1,002.6 millones. Por su parte, las importaciones desde la UE registraron una Tasa Anual de Crecimiento Compuesta de 5.5%, al pasar de US$737.7 millones a US$4,201.7 millones. Para el año 2024 la pérdida fiscal total para el Estado dominicano por implementación del acuerdo ascendió a RD$1,353.8 millones, un 12.3% superior al monto registrado en 2023 (RD$1,205.3 millones).
</t>
  </si>
  <si>
    <t xml:space="preserve"> •Anualmente se realiza un informe analizando el impacto tributario del DR-CAFTA, en vista de que contempla tasas arancelarias preferenciales en las importaciones de productos y bienes desde Estados Unidos. Este informe se realiza utilizando datos del año anterior, en esta ocasión para enero-diciembre 2024. El DR-CAFTA generó en 2024 una pérdida tributaria estimada de RD$576.4 millones, para un incremento absoluto de RD$285.3 millones en comparación con 2023, lo que representa una variación relativa del 98.0%.
</t>
  </si>
  <si>
    <t xml:space="preserve"> •Diariamente se elabora un informe con el comportamiento de los ingresos a nivel diario, mensual y acumulado que es compartido con autoridades del MH pero también con otras instituciones gubernamentales como TN, DIGECOG, DGII, DGA, TN, Presidencia, etc. este informe permite dar seguimiento diario de las metas de recaudación y detectar cualquier desviación del Presupuesto, en materia de ingresos. 
</t>
  </si>
  <si>
    <t xml:space="preserve"> •Se participó en la reunión trimestral del Consejo de Seguimiento al PNFE 2030 llevada a cabo en el Palacio Nacional, donde se detallaron los avances alcanzados a la fecha.
</t>
  </si>
  <si>
    <t xml:space="preserve"> •Anualmente se actualiza la PPT comparativa de la situación tributaria del país en comparación con la de ALC. En esta ocasión se actualizó para el último año disponible, es decir, el 2024 (donde fue posible). En ese sentido, se observa que la economía dominicana es una de las que presenta mayor crecimiento a nivel regional, pero de los menores niveles de recaudación a pesar de tener tasas que rondan el promedio de los países.
</t>
  </si>
  <si>
    <t>103.00</t>
  </si>
  <si>
    <t>75.00</t>
  </si>
  <si>
    <t>93.68%</t>
  </si>
  <si>
    <t>100.00%</t>
  </si>
  <si>
    <t>82.00%</t>
  </si>
  <si>
    <t>78.95%</t>
  </si>
  <si>
    <t>92.63%</t>
  </si>
  <si>
    <t xml:space="preserve"> •En el segundo trimestre se solicitaron 350 del servicio de reembolsos de ISC y se tramitaron 264. 
</t>
  </si>
  <si>
    <t xml:space="preserve"> •En el segundo trimestre, de 6,711 solicitudes de exoneraciones de impuestos internos, fueron tramitadas 6,939, debido al remanente que quedo en el trimestre anterior.
</t>
  </si>
  <si>
    <t xml:space="preserve"> •En este segundo trimestre, se solicitaron 18 inspecciones, de las cuales se realizaron 22 debido a las que quedaron pendientes por realizar del trimestre anterior.  
</t>
  </si>
  <si>
    <t xml:space="preserve"> •En el segundo trimestre, de 28 solicitudes del servicio de Impuestos de importación para las Inst. del Estado se tramitaron del 14, mientras que de las 16 solicitudes del servicio de Autorizaciones de placas, fueron tramitadas 19 placas, debido al remanente que quedo en el trimestre anterior.
</t>
  </si>
  <si>
    <t xml:space="preserve"> •Dar respuestas a intimaciones o notificaciones mediante Actos de Alguacil. Requerido: 78. Ejecutado: 78.
</t>
  </si>
  <si>
    <t xml:space="preserve"> •Elaboración de la resolución que conoce y  da respuesta al Recurso Jerárquico o de Reconsideración ante el Ministerio de Hacienda. Requerido: 4. Ejecutado: 4.
</t>
  </si>
  <si>
    <t xml:space="preserve"> •Representaciones legales en audiencias. Requerido: 50. Ejecutado: 50.
</t>
  </si>
  <si>
    <t xml:space="preserve"> •Tramitación de solicitudes de expedición de exequatur del área económica y financiera. Requerido:  726. Ejecutado: 726.
</t>
  </si>
  <si>
    <t xml:space="preserve"> •Verificación y elaboración de normas y cumplimiento legal. (leyes, resoluciones, reglamentos, normas). Requerido: 19. Ejecutado: 15.
</t>
  </si>
  <si>
    <t xml:space="preserve"> •Tramitación de solicitudes de expedición y renovación de fianzas para operar como agentes consignatarios de buques. Requerido: 2. Ejecutado: 2.
</t>
  </si>
  <si>
    <t>Tramitación de solicitudes de expedición y renovación de fianzas para operar como agentes consignatarios de buques.</t>
  </si>
  <si>
    <t>Elaboración de los informes de memoria.</t>
  </si>
  <si>
    <t>Cantidad de memoria e informe elaborado.</t>
  </si>
  <si>
    <t xml:space="preserve"> •Cantidad de inventarios realizados en el segundo trimestre del año 2025.
</t>
  </si>
  <si>
    <t xml:space="preserve"> •Relación de los expedientes recibidos  y registrados en el segundo trimestre del año 2025.
</t>
  </si>
  <si>
    <t xml:space="preserve"> •Relación de los expedientes pagados en el segundo trimestre del año 2025.
</t>
  </si>
  <si>
    <t>26.00</t>
  </si>
  <si>
    <t>86.00</t>
  </si>
  <si>
    <t xml:space="preserve"> •86% de avance del modelo funcional del Gobierno General Nacional. 67% de avance del modelo funcional de EPNF.</t>
  </si>
  <si>
    <t>Cantidad de opinión pública impactada semestralmente.</t>
  </si>
  <si>
    <t>20.00</t>
  </si>
  <si>
    <t>419.00</t>
  </si>
  <si>
    <t xml:space="preserve"> •Durante el trimestre abril-junio 2025 a solicitud de las autoridades del Ministerio de Hacienda se elaboraron cinco discursos, a los fines de dar a conocer los logros e iniciativas del Ministerio de Hacienda.</t>
  </si>
  <si>
    <t xml:space="preserve"> •Durante el trimestre abril-junio 2025, se monitorearon las noticias y/o artículos de opinión publicados en los medios de comunicación y que estuvieron relacionados con el quehacer del Ministerio de Hacienda.
</t>
  </si>
  <si>
    <t xml:space="preserve"> •Listado y relación sobre las actualizaciones de los canales institucionales de abril, mayo y junio
</t>
  </si>
  <si>
    <t xml:space="preserve"> •Listado y relación de Maestrías de Ceremonias realizadas durante el trimestre abril, mayo y junio 2025
</t>
  </si>
  <si>
    <t>Número de estudiantes capacitados y sensibilizados.</t>
  </si>
  <si>
    <t xml:space="preserve"> •Listado y relación de formularios de materiales audiovisuales de abril, mayo y junio 2025
</t>
  </si>
  <si>
    <t xml:space="preserve"> •Listado y relación de formularios de materiales gráficos de abril, mayo y junio 2025
</t>
  </si>
  <si>
    <t xml:space="preserve"> • Listado y relación de productos promocionales de abril, mayo y junio 2025
</t>
  </si>
  <si>
    <t xml:space="preserve"> •Métricas de impresiones e interacciones de abril a junio 2025.
</t>
  </si>
  <si>
    <t xml:space="preserve"> •Durante el primer trimestre del año (abril a junio) se llevaron a cabo un total de tres guías de contenido, una guía de contenido por mes.
</t>
  </si>
  <si>
    <t xml:space="preserve"> •Durante el segundo trimestre del año se enviaron 5 correos informativos.
</t>
  </si>
  <si>
    <t xml:space="preserve"> •Durante el segundo trimestre se llevaron a acabo 59 social listenings (escucha activa) de la plataformas digitales.
</t>
  </si>
  <si>
    <t xml:space="preserve"> •Durante el segundo trimestre se llevaron a cabo 9 coberturas de eventos.
</t>
  </si>
  <si>
    <t xml:space="preserve"> •Se elaboró el reporte de las estadísticas de llamadas que recibió el área en Ene - Jun 2025. Al respecto, se destaca que durante el período se recibieron 26,276 llamadas, se atendieron 24,443 llamadas, se transfirieron 15,953 llamadas y fueron abandonadas 1,833 llamadas por distintas razones.
</t>
  </si>
  <si>
    <t xml:space="preserve"> •Llamadas atendidas con porcentaje de abandono menor al 10%.
</t>
  </si>
  <si>
    <t xml:space="preserve"> •Se logro contestar las llamadas en el tiempo establecido.
</t>
  </si>
  <si>
    <t>Cantidad de informes trimestrales elaborados.</t>
  </si>
  <si>
    <t>Cantidad de Memoria e informe ejecutivo anual elaborado.</t>
  </si>
  <si>
    <t xml:space="preserve"> •Durante el segundo trimestre de este 2025 se realizó el informe abril-junio.
</t>
  </si>
  <si>
    <t xml:space="preserve"> •Durante el período abril-junio 2025 se despacharon un total de 565 comunicaciones, todas tramitadas oportunamente.
</t>
  </si>
  <si>
    <t>Elaboración de la memoria anual e informe ejecutivo del DPE.</t>
  </si>
  <si>
    <t>Cantidad de memorias de PE realizadas.</t>
  </si>
  <si>
    <t xml:space="preserve"> •Programas ejecutados satisfactoriamente, próximamente tendremos herramientas tecnologías a disposición para un mejor desempeño.
</t>
  </si>
  <si>
    <t>Evidencia de cumplimiento compras verdes (Políticas Transversales).</t>
  </si>
  <si>
    <t>30.00</t>
  </si>
  <si>
    <t>300.00</t>
  </si>
  <si>
    <t xml:space="preserve"> •Mantenimientos realizados satisfactoriamente. 
</t>
  </si>
  <si>
    <t xml:space="preserve"> •Se han realizado todas las actividades programadas.
</t>
  </si>
  <si>
    <t xml:space="preserve"> •Reportes realizados satisfactoriamente.
</t>
  </si>
  <si>
    <t xml:space="preserve"> •Reporte de uso de combustible realizado correctamente.
</t>
  </si>
  <si>
    <t xml:space="preserve"> •Las actividades se han desarrollado satisfactoriamente.
</t>
  </si>
  <si>
    <t xml:space="preserve"> •Servicios realizados satisfactoriamente.
</t>
  </si>
  <si>
    <t>Ejecución y entrega del inventario de activos por departamentos.</t>
  </si>
  <si>
    <t>Porcentaje de inventarios realizados.</t>
  </si>
  <si>
    <t xml:space="preserve"> •Los repostes requeridos del 2do. semestre fueron publicados oportunamente.
</t>
  </si>
  <si>
    <t xml:space="preserve"> •Memoria Presentada enero-junio 2025.
</t>
  </si>
  <si>
    <t>Realización del inventario físico de almacén.</t>
  </si>
  <si>
    <t>Cantidad de inventarios de almacén realizados.</t>
  </si>
  <si>
    <t>Implementación de soluciones y/o mejoras de ciberseguridad para garantizar la confiabilidad, integridad y disponibilidad de los activos de información.</t>
  </si>
  <si>
    <t>Porcentaje de avance en la implementación de las soluciones de seguridad.</t>
  </si>
  <si>
    <t>Porcentaje de avance fortaleciendo la sostenibilidad de las plataformas de Seguridad.</t>
  </si>
  <si>
    <t xml:space="preserve"> •El proyecto presenta un avance de 65%.
</t>
  </si>
  <si>
    <t xml:space="preserve"> •El proyecto tiene un porcentaje de avance de 52%.
</t>
  </si>
  <si>
    <t xml:space="preserve"> •El proyecto presenta un avance de un 26%.
</t>
  </si>
  <si>
    <t xml:space="preserve"> •El proyecto presenta un avance de 50%.
</t>
  </si>
  <si>
    <t>.</t>
  </si>
  <si>
    <t xml:space="preserve"> •Reporte de tickets 2025 trimestre 2.
</t>
  </si>
  <si>
    <t xml:space="preserve"> •Relación mensual de tickets atendidos.
</t>
  </si>
  <si>
    <t xml:space="preserve"> •El proyecto presenta un avance de 6%.
</t>
  </si>
  <si>
    <t>Porcentaje de sistemas administrativos con avance en su ciclo de desarrollo.</t>
  </si>
  <si>
    <t xml:space="preserve"> •El proyecto presenta un 6% de avance.
</t>
  </si>
  <si>
    <t>Administración, sostenibilidad y configuración de la infraestructura TIC institucional.</t>
  </si>
  <si>
    <t>Consolidación de las plataformas de procesamiento de datos, sitio alterno y recuperación ante desastres.</t>
  </si>
  <si>
    <t>Porcentaje de avance de consolidación de las plataformas de procesamiento de datos, sitio alterno y recuperación ante desastres.</t>
  </si>
  <si>
    <t xml:space="preserve"> •Informe trimestral de operaciones 2025 T2.
</t>
  </si>
  <si>
    <t xml:space="preserve"> •El proyecto muestra un 14% de avance.
</t>
  </si>
  <si>
    <t>Gestión continua de proyectos TIC.</t>
  </si>
  <si>
    <t>Gestión del cumplimiento normativo y estratégico TIC.</t>
  </si>
  <si>
    <t>Cantidad de informes de gestión del portafolio.</t>
  </si>
  <si>
    <t>Cantidad de informes de gestión de cumplimiento TIC elaborados.</t>
  </si>
  <si>
    <t>Creación e implementación de política de juego responsable.</t>
  </si>
  <si>
    <t>Cantidad de políticas creadas.</t>
  </si>
  <si>
    <t>Porcentaje de personal de la DCJA certificado en materia  a las normativas que rigen la Dirección de Casinos y Juegos de Azar.</t>
  </si>
  <si>
    <t xml:space="preserve"> •Remisión de listado sobre las actividades a realizar con el objetivo de iniciar los trabajos correspondientes a la elaboración de las políticas de Juego Responsable.
</t>
  </si>
  <si>
    <t xml:space="preserve"> •Remisión del reporte correspondiente a 206 certificaciones elaboradas en el período abril-junio de 2025, en respuesta a un total de 79 solicitudes recibidas.
</t>
  </si>
  <si>
    <t xml:space="preserve"> •Actualización de Procedimientos de la Dirección de Casinos, que incluye políticas y normativas actualizadas. 
</t>
  </si>
  <si>
    <t xml:space="preserve"> •Remisión de Listado de capacitación en materias de normativas trimestre abril-junio 2025.
</t>
  </si>
  <si>
    <t>Capacitación a Sujetos Obligados en materia de Prevención de LA/FT/FPADM.</t>
  </si>
  <si>
    <t>Certificación en materia de prevención de LA/FT/PADM, personal clave de la DCJA.</t>
  </si>
  <si>
    <t>Inspección extra situ aplicadas a Sujetos Obligados pendientes de inspección en período 2024.</t>
  </si>
  <si>
    <t>Seguimiento y cierre inspecciones Extra Situ en curso pendientes.</t>
  </si>
  <si>
    <t>Porcentaje de Sujetos Obligados capacitados que cursen capacitación.</t>
  </si>
  <si>
    <t>Porcentaje de personal de la DCJA certificado en materia de prevención de LA/FT/PADM.</t>
  </si>
  <si>
    <t xml:space="preserve"> •Remisiones de las Inspecciones realizadas en los establecimientos de juegos de Azar, en el Trimestre abril-junio 2025.
</t>
  </si>
  <si>
    <t xml:space="preserve"> •Remisión de Informes estadísticos correspondientes al segundo trimestre 2025.
</t>
  </si>
  <si>
    <t xml:space="preserve"> •Relación sobres las inspecciones realizadas en el segundo trimestre 2025.
</t>
  </si>
  <si>
    <t xml:space="preserve"> •Remisión de informes sobre solicitudes de certificaciones y Denuncias, en el segundo trimestre 2025.
</t>
  </si>
  <si>
    <t xml:space="preserve"> •Remisión de informes estadísticos de los operativos realizados, en el trimestre abril-junio 2025.
</t>
  </si>
  <si>
    <t xml:space="preserve"> •Remisión de los operativos realizados a establecimientos clausurados abril-junio.
</t>
  </si>
  <si>
    <t>Creación, diseño y/o adquisición de aplicativo tipo CRM para registros de juegos de azar regulados por la Dirección de Casinos y Juegos de Azar) (FASE1).</t>
  </si>
  <si>
    <t xml:space="preserve"> •Remisión de matriz de la demanda de servicios correspondiente al trimestre abril - junio  2025
</t>
  </si>
  <si>
    <t xml:space="preserve"> •Por motivos de continuidad en la ejecución de otro proyecto, esta actividad ha sido pospuesta y se llevará a cabo en el próximo trimestre.
</t>
  </si>
  <si>
    <t xml:space="preserve"> •Presentación de las solicitudes evaluadas y respondidas en el trimestre abril-junio  2025.
</t>
  </si>
  <si>
    <t xml:space="preserve"> •Presentación de las solicitudes evaluadas y respondidas en el trimestre abril-junio 2025.
</t>
  </si>
  <si>
    <t>92.51</t>
  </si>
  <si>
    <t xml:space="preserve"> •Para reporte enero-marzo 2025 el MH, obtuvo un IGP promedio de 92.51 %. </t>
  </si>
  <si>
    <t xml:space="preserve"> •Se realizó el seguimiento al cumplimiento de los avances de los planes operativos de las unidades de la AC del MH, consolidando su ejecución en la matriz de seguimiento correspondiente al período ene-mar 2025.
</t>
  </si>
  <si>
    <t xml:space="preserve"> •Matriz de seguimiento a los avances del POA 2025 (ene-mar) publicada en el portal de transparencia del MH.
</t>
  </si>
  <si>
    <t>Elaborar y revisar versiones preliminares Poas 2026.</t>
  </si>
  <si>
    <t>Número de planes operativos aprobados.</t>
  </si>
  <si>
    <t xml:space="preserve"> •Durante el trimestre abril-junio, fueron elaboradas las primeras versiones de los POAS correspondientes a 20 unidades organizativas de la AC.</t>
  </si>
  <si>
    <t>Implementación de las Políticas Transversales.</t>
  </si>
  <si>
    <t>Índice de cumplimiento de sostenibilidad ambiental.</t>
  </si>
  <si>
    <t>Índice de cumplimiento de cohesión territorial.</t>
  </si>
  <si>
    <t>Índice de cumplimiento de participación social.</t>
  </si>
  <si>
    <t>Índice de cumplimiento de gestión integral de riesgos.</t>
  </si>
  <si>
    <t xml:space="preserve"> •Durante el primer trimestre, conformamos el Comité Interno de Gestión Ambiental (CIGA) y socializamos con todo el personal del MH. De igual manera, se cumplieron las acciones establecidas en el plan de seguimiento EDI. En esta política, alcanzamos 5 puntos para un 30% del total de 16.67.
</t>
  </si>
  <si>
    <t xml:space="preserve"> •De acuerdo a lo indicador el MEPyD, el Ministerio de Hacienda tendrán una puntuación de 100 % en la PT de Cohesión, hasta tanto se realice la revisión de algunos aspectos que deben ser ajustados en los requerimientos de la misma.
</t>
  </si>
  <si>
    <t>Gestión de requerimientos de cooperación internacional no reembolsable recibidos de las áreas del MH y sus dependencias, y las ofertas de capacitación de los organismos cooperantes.</t>
  </si>
  <si>
    <t>Cantidad de informes de requerimientos de CI y ofertas de capacitación recibidos.</t>
  </si>
  <si>
    <t xml:space="preserve"> • Informe de avance del proyecto de implementación firma digital TRANSDOC-MH, abril-junio 2025.
</t>
  </si>
  <si>
    <t xml:space="preserve">
 • Informe de avance de proyecto de automatización de servicios abril-junio 2025.
</t>
  </si>
  <si>
    <t xml:space="preserve"> •Informe de avance implementación TransDoc en 4 dependencias de MH.
</t>
  </si>
  <si>
    <t xml:space="preserve"> •Actualización Formularios DCJA.
</t>
  </si>
  <si>
    <t xml:space="preserve"> •Actualización Procedimientos RRHH.
</t>
  </si>
  <si>
    <t>Seguimiento al cumplimiento de las evaluaciones del desempeño de la gestión pública.</t>
  </si>
  <si>
    <t>Autoevaluación CAF 2025.</t>
  </si>
  <si>
    <t>Cantidad de informes de resultado CAF.</t>
  </si>
  <si>
    <t>Porcentaje de cumplimiento evaluación ICI.</t>
  </si>
  <si>
    <t xml:space="preserve">Porcentaje de colaboradores que asistieron a la actividad. </t>
  </si>
  <si>
    <t>Índice de cumplimiento de Enfoque de género.</t>
  </si>
  <si>
    <t>Índice de cumplimiento de enfoque de Derechos Humanos.</t>
  </si>
  <si>
    <t xml:space="preserve"> •Porcentaje de cumplimiento de la Política de DDHH  en la plataforma. </t>
  </si>
  <si>
    <t xml:space="preserve"> •Se logró la meta del periodo con la remisión de los informes de portafolio. Estos informes dan seguimiento a los riesgos que se ve expuesto el portafolio de deuda pública.</t>
  </si>
  <si>
    <t xml:space="preserve"> •En este período fueron remitidos los reportes de conciliación de las fuentes de financiamiento externas.
</t>
  </si>
  <si>
    <t xml:space="preserve"> •Fue realizada la estimación del servicio de la deuda pública 2026-2029
 •En este periodo fue elaborada la estimación del servicio de la deuda pública del SPNF.</t>
  </si>
  <si>
    <t xml:space="preserve"> •Durante el trimestre abril-marzo 2025, no se realizaron subastas públicas para la emisión de bonos en el mercado local.
</t>
  </si>
  <si>
    <t xml:space="preserve"> •Durante el segundo trimestre del 2025, se realizaron diversas interacciones para el análisis y toma de decisiones para la comunicación de avances e iniciativas institucionales.</t>
  </si>
  <si>
    <t xml:space="preserve"> •En el segundo trimestre del 2025 se elaboraron 6 notas de prensa, de las cuales una fue difundida por los medios de comunicación masiva. Asimismo, se realizaron 22 notas para comunicación interna.</t>
  </si>
  <si>
    <t xml:space="preserve"> •En el segundo trimestre del 2025 (abril-junio) se recibieron dos requerimientos de publicaciones en espacios pagados, dichas solicitudes fueron gestionadas en su totalidad.</t>
  </si>
  <si>
    <t xml:space="preserve"> •Durante el segundo trimestre del 2025 (abril-junio), se realizó un total de 32 coberturas de actividades internas y externas, organizadas por distintas áreas del MH.</t>
  </si>
  <si>
    <t xml:space="preserve"> •Durante el segundo trimestre del 2025, la Dirección de Comunicaciones envió un total de 61 síntesis de prensa, correspondientes a los días laborables que hubo en cada mes, 20 en abril, 21 en mayo y 20 en junio.</t>
  </si>
  <si>
    <t xml:space="preserve"> •Entre abril-junio, segundo trimestre del 2025, se realizaron diversas actividades que contribuyen al acercamiento del MH con los periodistas del ámbito de las finanzas y economía.</t>
  </si>
  <si>
    <t xml:space="preserve"> •En enero-junio 2025, medios impresos y digitales realizaron 419 publicaciones entre noticias, artículos de opinión, análisis y editoriales sobre temas acerca del MH y sus dependencias.</t>
  </si>
  <si>
    <t>No se recibieron denuncias para este período.</t>
  </si>
  <si>
    <t xml:space="preserve"> •Las sensibilizaciones realizadas en este trimestre fueron las asignadas por recursos humanos al personal de nuevo ingreso.</t>
  </si>
  <si>
    <t xml:space="preserve"> •A esta sensibilización se convocaron un total de 20 colaboradores.</t>
  </si>
  <si>
    <t xml:space="preserve"> •Colaboradores sensibilizados con la Política de Genero, Inclusión y Derechos Humanos, trimestre abril-junio.</t>
  </si>
  <si>
    <t xml:space="preserve"> •Se logró la remisión del informe trimestral al Congreso Nacional, en el cual se presenta la situación y evolución de la deuda del sector público no financiero. </t>
  </si>
  <si>
    <t xml:space="preserve"> •Durante este período se realizó la conciliación de los saldos adeudados con los acreedores, donde se no se evidenció diferencias con los mismos.</t>
  </si>
  <si>
    <t xml:space="preserve"> •En este período fueron remitidos la programación de servicio de deuda y los desembolsos con recursos externos.</t>
  </si>
  <si>
    <t xml:space="preserve"> •Clasificaciones mensuales Creadores de Mercado. Se ejecutó de manera satisfactoria la meta propuesta.</t>
  </si>
  <si>
    <t xml:space="preserve"> •Estado de Operaciones Mensual publicado en la Web del Ministerio de Hacienda, correspondiente a febrero, marzo y abril 2025.</t>
  </si>
  <si>
    <t xml:space="preserve"> •Estamos a la espera de los flujómetros para ser instalados en la entrada de agua del edificio y medir la cantidad de agua real que se consume, así como también los medidores de las acometidas de la CAASD.
</t>
  </si>
  <si>
    <t xml:space="preserve"> •Estamos a espera de que la CAASD instale los flujómetros para ser instalado en la salida de la bomba, para poder establecer el consumo real.
 •A la espera de los resultados del auto diagnóstico con asesoría del Ministerio de Medio Ambiente.
</t>
  </si>
  <si>
    <t xml:space="preserve"> •Evidencias de Entradas y Salidas de los insumos en el Sistema de Almacén y Suministro.</t>
  </si>
  <si>
    <t>Departamento de Presupuesto</t>
  </si>
  <si>
    <t xml:space="preserve"> Análisis de expedientes MH y dependencias, (abril, mayo y junio 2025).
</t>
  </si>
  <si>
    <t xml:space="preserve"> Inventario realizado bienes de consumo a junio 2025.
</t>
  </si>
  <si>
    <t>•Correspondiente a los meses: abril, mayo y junio 2025.</t>
  </si>
  <si>
    <t xml:space="preserve"> •Durante este trimestre fue ejecutado la meta de índice de deuda pública SPNF para la plataforma financiera Bloomberg.
</t>
  </si>
  <si>
    <t>Cantidad de reportes internos realizados sobre coyunturas y perspectivas (proyecciones) macrofiscales.</t>
  </si>
  <si>
    <t>Tramitación de las orden de pago de deuda administrativa.</t>
  </si>
  <si>
    <t>Identificación y clasificación de la información de los archivos físicos del MH.</t>
  </si>
  <si>
    <t xml:space="preserve"> •Estadísticas OAI Abril junio 2025
</t>
  </si>
  <si>
    <t>Desarrollo del Programa de capacitación y sensibilización dirigido a jóvenes estudiantes universitarios y áreas técnicas.</t>
  </si>
  <si>
    <t>Índice ejecución plan de acción para el uso eficiente del agua.</t>
  </si>
  <si>
    <t xml:space="preserve"> •Programas realizados satisfactoriamente, a espera de empresa de recolección que reciba y certifique la parte de los materiales colectados por la división de mantenimiento.
</t>
  </si>
  <si>
    <t>Índice de cumplimiento compras Mipymes y MIPyMES Mujer (SISCOMPRAS).</t>
  </si>
  <si>
    <t>Índice de mantenimiento a la flota vehicular.</t>
  </si>
  <si>
    <t>Continuación del Centro de Operaciones de Seguridad (SOC) para monitoreo y análisis y mitigación de eventos de seguridad (2da Fase).</t>
  </si>
  <si>
    <t>Área de infraestructura TIC gestionada y con soporte vigente.</t>
  </si>
  <si>
    <t>•Completado la aplicación del programa onbording.</t>
  </si>
  <si>
    <t>Porcentaje de actos de aperturas de máquinas tragamonedas ilegales asistidos.</t>
  </si>
  <si>
    <t xml:space="preserve"> •Remisión de la elaboración de los informes a solicitud de asesoramiento al Ministro de Hacienda desde la DCJA, en el trimestre abril-junio 2025.
</t>
  </si>
  <si>
    <t xml:space="preserve"> •Remisión de relación de las inspecciones ejecutadas para incautación de equipos en el segundo trimestre 2025.
</t>
  </si>
  <si>
    <t xml:space="preserve"> • Remisión de la actualizaciones realizadas en el trimestre abril-junio 2025, en relación a la Administracion, gestión y actualización de la herramienta para el registro y control de ventas y/o operaciones de juegos de azar. (Loterías).
</t>
  </si>
  <si>
    <t xml:space="preserve"> •Remisión de Estadísticas Trimestrales abril-junio 2025.
</t>
  </si>
  <si>
    <t xml:space="preserve"> •Remisión de las actualizaciones en el primer trimestre abril-junio 2025, en relación a la Incorporación, mantenimiento y actualización Portal de Colaboradores (SharePoint – DCJA).
</t>
  </si>
  <si>
    <t xml:space="preserve"> •Mensualmente el área realiza un resumen de las principales estadísticas del comercio del país, siendo estas las principales variables que afectan los ingresos recaudados por la DGA; éstas se reportan con un mes de atraso. En ese sentido, para el período enero-mayo 2025 se observa que las importaciones totales sumaron US$12,329.9 millones, reflejando un aumento del 1.3% en comparación con el mismo periodo de 2024 (US$12,169.9 millones). Las importaciones gravadas alcanzaron los US$8,116.3 millones, lo que representa un aumento del 2.5% respecto al año anterior (US$7,918.2 millones).</t>
  </si>
  <si>
    <t xml:space="preserve"> •Mensualmente se elaboran los cuadros de ingresos por principales partidas bajo el Manual de Estadísticas de Finanzas Públicas 2014 del FMI, que luego se remite a la DGAPF ya que les sirve de insumo para la elaboración del Estados de Operaciones que se publica en el portal del MH. Es preciso notar que la información que se comparte tiene un mes de atraso ya que es la fecha en la cual están disponible los ingresos en SIGEF, fuente oficial de éstos. 
</t>
  </si>
  <si>
    <t xml:space="preserve"> •La cuota de ingresos se elabora antes de iniciar el trimestre, detallando la distribución de los ingresos por institución y principales partidas para los tres meses subsiguientes. Este cuadro es remitido a la DIGEPRES siendo un insumo para elaborar la cuota de ingresos y gastos del Estado, la cual es discutida en la reunión interinstitucional para los fines. 
</t>
  </si>
  <si>
    <t xml:space="preserve"> •Semestralmente se elabora un informe analizando el comportamiento de las importaciones y su impacto sobre las recaudaciones aduanales. En adición se evalúa los principales países desde donde se importan productos, la Tasa de Arancel Efectiva, el impacto de las disposiciones administrativas, entre otros aspectos. Dicha información se refiere al período anterior al que se elabora, en esta ocasión a enero-diciembre 2024. Al respecto, las importaciones totales alcanzaron US$30,332.3 millones, lo que representa un aumento del 3.9% respecto al mismo período del año anterior (US$29,188.7 millones), con la mayor importación realizándose desde América del Norte y Asia. La TAE de las importaciones gravables (sin petróleo) se ubicó en 5.1%, 0.4 puntos porcentuales por encima de la TAE en 2023. En adición, se registró una pérdida de ingresos aduanales de RD$36,495.8 millones debido al tratamiento preferencial en la liquidación de sus impuestos. 
</t>
  </si>
  <si>
    <t xml:space="preserve"> •Se elabora una estimación de los ingresos diarios que estarían recaudando y percibiendo tanto la DGII como la TN. Esta información se comparte mensualmente con dichas instituciones ya que sirve de insumo para los reportes internos que deben realizar; y se utilizan en los informes diarios de comportamiento de los ingresos que elabora el área. 
</t>
  </si>
  <si>
    <t xml:space="preserve"> •Semestralmente se elabora un informe sobre el mercado de los combustibles. A nivel local se analizan los precios de los combustibles, su consumo y recaudaciones. Dicho reporte se elabora con data del semestre anterior, en esta ocasión para jul-dic 2024. En ese sentido, para el periodo mencionado, los precios de los combustibles reflejan variaciones mínimas respecto a los precios internacionales, en vista de la iniciativa del Estado de mantener la estabilidad de éstos. El subsidio aplicado a los combustibles ascendió a RD$7,308.9 millones, por lo que los recursos dejados de percibir por el ISC ad-valorem ascendieron a RD$1,169.4 millones. Por su parte, el consumo de combustibles creció un 2.7% con relación a igual período de 2023; mientras las recaudaciones incrementaron un 8.9%.
</t>
  </si>
  <si>
    <t xml:space="preserve"> •Semestralmente se realiza un informe sobre el sector minero, analizando el desempeño del mercado internacional en metales como el oro y níquel; y describiendo el desempeño económico del sector a nivel nacional en cuanto a crecimiento, exportaciones e ingresos. Dicho reporte se elabora con información del semestre anterior, en esta ocasión de jul-dic 2024. En ese sentido, se observa una desaceleración del sector en la economía dominicana de 5.2% para el año 2024, principalmente por la caída del 100.0% en la producción de ferroníquel, mientras la producción del resto de minerales como el oro, la plata y el cobre, reflejan alzas de 5.6%, 12.0% y 35.9%, respectivamente. En cuanto a las exportaciones de minerales, durante jul-dic 2024, estas ascendieron a US$978.3 millones, para un alza de 26.4% con relación al 2023 y representando un 13.8% de las exportaciones totales. A nivel de ingresos, por minera de oro, para jul-dic 2024 se recaudaron RD$8,631.2 millones, superando la recaudación de 2023 en RD$6,616.3 millones.
</t>
  </si>
  <si>
    <t xml:space="preserve"> •Anualmente se actualiza la PPT sobre cambio climático y finanzas públicas para consulta a nivel interno y presentación a organismos internacionales. Dicha PPT incluye detalles sobre las políticas de ingreso, gasto y financiamiento que tiene el gobierno de cara al cambio climático. Dicha información se actualiza para el último año existente, en esta ocasión a diciembre 2024.
</t>
  </si>
  <si>
    <t xml:space="preserve"> •Actualización anual de la PPT describiendo el sistema tributario dominicano, sus principales figuras, así como su desempeño, en esta ocasión a diciembre 2024.
</t>
  </si>
  <si>
    <t xml:space="preserve"> •Actualización semestral de la PPT que contiene las principales variables económicas que impactan los ingresos, en esta ocasión a diciembre 2024, detallando que el crecimiento real de la economía dominicana fue de 5.0%, con una inflación de 3.3%. En adición, el total de personas ocupadas en el país fue de 5.1 millones donde el 50.9% participan en el mercado formal, y el 49.1% en el informal. En cuanto al sector externo, se observa una depreciación de 6.1% de la moneda, un alza de 3.5% en las importaciones y de 3.0% en la inversión extranjera.
</t>
  </si>
  <si>
    <t xml:space="preserve"> •El área realiza un seguimiento semanal del comportamiento de los precios de los combustibles a nivel local, de acuerdo con las publicaciones del MICM. Se evalúa específicamente si ha habido alguna variación en éstos, cuánto ha sido el subsidio a los combustibles y se estima el sacrificio fiscal por el no ajuste de precios. Al respecto, en la semana del 28 de junio al 4 de julio de 2025, se observa que el precio de la gasolina premium y regular no sufrió cambios respecto a la semana anterior, a pesar de las alzas en los márgenes de comercialización de RD$3.00. Con relación al subsidio a los combustibles, de ene-jul(4) este ascendió a RD$7,351.3 millones. Por lo que, el monto acumulado de recursos dejados de percibir por el ISC ad-valorem alcanzó los RD$1,176.2 millones.
</t>
  </si>
  <si>
    <t xml:space="preserve"> •En mayo se remitió el cuestionario de la Acción 5 de la Iniciativa de la OCDE contra la erosión de bases y el traslado de beneficios (BEPS). Este cuestionario se utiliza para obtener información sobre la implementación del marco de transparencia de la Acción 5, específicamente sobre los esfuerzos del país en cómo contrarrestar las prácticas fiscales perniciosas de forma más eficaz, teniendo en cuenta la transparencia y el criterio de actividad sustancial. Las respuestas del cuestionario sirven de base para la revisión de pares y en conjunto ambos insumos se utilizan para orientar al equipo evaluador en la revisión del cumplimiento de dicha acción. Cabe destacar que se reportan las informaciones del año anterior (2024).
</t>
  </si>
  <si>
    <t xml:space="preserve"> •En este segundo trimestre, fueron solicitadas por VUCE, 2,664 y se tramitaron 2,373, mientras que en físico se recibieron y tramitaron 3, para un total de 2,667 recibidas y 2,376 tramitadas. 
</t>
  </si>
  <si>
    <t xml:space="preserve"> •En el archivo cargado como MV se encuentra el resumen/compilado del segundo trimestre. Se realizan informes semanales, mensuales y trimestrales que suman los 14 informes que están como meta. 
</t>
  </si>
  <si>
    <t>Realización de las preaprobaciones y aprobaciones definitivas de las solicitudes de reembolsos de Impuestos Selectivos al Consumo (ISC) de Combustibles Fósiles y derivados de Petróleo  (Art. 19 de la Ley 253-12 y Decreto 275-16).</t>
  </si>
  <si>
    <t>Porcentaje de las preaprobaciones y aprobaciones definitivas de las solicitudes de reembolsos de Impuestos Selectivos al Consumo (ISC).</t>
  </si>
  <si>
    <t>Actualización de la sección de ingresos del Offering Memorándum (OM).</t>
  </si>
  <si>
    <t>Sección de ingresos del Offering Memorándum actualizada.</t>
  </si>
  <si>
    <t xml:space="preserve"> •Se actualizó de manera retroactiva la sección de ingresos del Offering Memorándum que acompaña la emisión de bonos que realiza la Dirección General de Crédito Público. En ese sentido, se solicitó la actualización datos a septiembre 2024, realizando comentarios en enero 2025.
</t>
  </si>
  <si>
    <t xml:space="preserve"> •Se deja constancia de que se ha cumplido con las metas establecidas para el indicador de las compras a MIPYMES, y sus indicadores MIPYMES y MIPYMMUJER correspondientes al período T2, conforme a lo dispuesto por la normativa vigente y los lineamientos del SISCOMPRAS. La documentación de respaldo ha sido debidamente registrada en el sistema.
</t>
  </si>
  <si>
    <t xml:space="preserve"> •Se ha dado cumplimiento a las metas establecidas en el indicador de compras del SISCOMPRAS, alcanzando los porcentajes requeridos conforme a lo estipulado por la normativa. Las evidencias y registros correspondientes han sido debidamente cargados en el sistema para fines de verificación.
</t>
  </si>
  <si>
    <t xml:space="preserve"> •Ejecución presupuestaria meses de abril, mayo y junio, 2025, MH, DGPLT, CP. 
</t>
  </si>
  <si>
    <t xml:space="preserve"> •Reprogramaciones de cuota compromiso segundo trimestre 2025, MH, DGPLT, CP. 
</t>
  </si>
  <si>
    <t xml:space="preserve"> •Seguimiento al diagnóstico de cumplimiento aplicado a Sujetos Obligados Bancas de Lotería y de Apuestas Deportivas del trimestre abril-junio 2025.
</t>
  </si>
  <si>
    <t xml:space="preserve"> •Capacitación de los sujetos obligados en materia de Prevención de LA/FT/FPADM.
</t>
  </si>
  <si>
    <t xml:space="preserve"> •Evaluación de idoneidad de beneficiario final, controlante o persona con alta jerarquía, producto de solicitudes de licencia o cambio de titularidad de estas. Trimestre abril-junio 2025.
</t>
  </si>
  <si>
    <t xml:space="preserve"> •Inspección de extra situ aplicadas a Sujetos Obligados del Sector Casinos pendientes de inspección en período 2024.
</t>
  </si>
  <si>
    <t xml:space="preserve"> •Seguimiento y cierre inspecciones Extra Situ en curso pendientes.
</t>
  </si>
  <si>
    <t xml:space="preserve"> •Seguimiento y monitoreo de la idoneidad de los sujetos obligados y/o Informes de Debida Diligencia, Trimestre abril-junio 2025.
</t>
  </si>
  <si>
    <t xml:space="preserve"> •Remisión de imagen donde muestra las últimas actualizaciones realizadas al portal de casinos dentro del trimestre abril-junio  2025.
</t>
  </si>
  <si>
    <t>•Se alcanzó un 95.94%.</t>
  </si>
  <si>
    <t xml:space="preserve"> •Todavía la Tesorería Nacional no implementa firma digital, debido a que esta pendiente de definir su situación para poder aprobar los libramientos antes de activarse la cadena de firmas, ya que no son DAF.  El viernes 28 de junio, la OGTIC solicitó a la DIGES la remisión de la guía de uso de firma digital para ir conociendo la parte que corresponde al SIGEF, ya que ellos conocen bien la parte de firma. Estamos a la espera de que informen que ya están listo para iniciar la configuración de su UE en SIGEF y hacer la capacitación del proceso de firma.
</t>
  </si>
  <si>
    <t xml:space="preserve"> •En esta política, alcanzamos 4.72 puntos lo que representa un 26%.</t>
  </si>
  <si>
    <t xml:space="preserve"> •Al corte de marzo 2025, el avance promedio de las dependencias del MH, fue de un 83.21 %.</t>
  </si>
  <si>
    <t xml:space="preserve"> •En el segundo trimestre, se ha dado respuesta oportuna a las solicitudes recibidas a través del 311. De igual manera, el MH obtuvo la totalidad de puntos en el proceso de elaboración y presentación de las memorias del 2024.  Por lo que, esta política tenemos 11.66 puntos de 16.66, con un avance de 70%.
</t>
  </si>
  <si>
    <t xml:space="preserve"> •En el segundo trimestre del presente año se lograron todas las metas propuestas por el departamento de Protocolo y Eventos con relación a la atención protocolar. </t>
  </si>
  <si>
    <t xml:space="preserve"> •En el primer semestre del año se lograron completar satisfactoriamente todas las programaciones de la agenda del departamento de Protocolo y Eventos. </t>
  </si>
  <si>
    <t xml:space="preserve"> •En el segundo trimestre del presente año se lograron completar satisfactoriamente todos los actos institucionales del departamento de Protocolo y Eventos. </t>
  </si>
  <si>
    <t xml:space="preserve"> •Durante el período abril-junio 2025 en esta ME se trabajaron y archivaron un total de 30,196 expedientes o comunicaciones internas y externas.</t>
  </si>
  <si>
    <t xml:space="preserve"> •Durante este primer semestre enero-junio 2025 se realizaron un total de 61,336 actividades registrables en este Departamento de ME de la DCD.</t>
  </si>
  <si>
    <t xml:space="preserve"> •Como parte del plan de trabajo del OR de esta política, en el primer trimestre recibimos la capacitación a fin de iniciar el proceso de dar respuesta a los hitos de la política de gestión de riesgos.</t>
  </si>
  <si>
    <t xml:space="preserve"> •Informe de ejecución sobre los requerimientos de cooperación internacional y tramitación de las ofertas de capacitación.</t>
  </si>
  <si>
    <t xml:space="preserve"> •Se ejecutaron 9 aperturas de MT en el período abril - junio, conforme a lo programado, por lo que se cumplió con el 100% de lo planificado.</t>
  </si>
  <si>
    <t xml:space="preserve"> •El inventario de los activos pertenecientes al Ministerio fue ejecutado en su totalidad en el semestre programado.</t>
  </si>
  <si>
    <t xml:space="preserve"> •Grupo Focal establecido: Colaboradores de los grupos ocupacionales 1 y 2 de la Dirección Administrativa MH Sede, abarcando 100% de las áreas, con una participación de 111 colaboradores. </t>
  </si>
  <si>
    <t xml:space="preserve"> •Programación de la cuota de gastos segundo trimestre 2025. 
</t>
  </si>
  <si>
    <t xml:space="preserve"> •Relación de las capacitaciones realizadas trimestre abril-junio 2025.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</si>
</sst>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9" x14ac:knownFonts="1">
    <font>
      <sz val="11"/>
      <color rgb="FF000000"/>
      <name val="Aptos Narrow"/>
      <family val="2"/>
      <scheme val="minor"/>
    </font>
    <font>
      <sz val="11"/>
      <color rgb="FF000000"/>
      <name val="Aptos Narrow"/>
      <family val="2"/>
      <scheme val="minor"/>
    </font>
    <font>
      <sz val="11"/>
      <color rgb="FF002060"/>
      <name val="Tahoma"/>
      <family val="2"/>
    </font>
    <font>
      <b/>
      <sz val="16"/>
      <color rgb="FF002060"/>
      <name val="Tahoma"/>
      <family val="2"/>
    </font>
    <font>
      <b/>
      <sz val="14"/>
      <color rgb="FF002060"/>
      <name val="Tahoma"/>
      <family val="2"/>
    </font>
    <font>
      <b/>
      <sz val="11"/>
      <color rgb="FF002060"/>
      <name val="Tahoma"/>
      <family val="2"/>
    </font>
    <font>
      <b/>
      <sz val="12"/>
      <color theme="0"/>
      <name val="Tahoma"/>
      <family val="2"/>
    </font>
    <font>
      <sz val="12"/>
      <color theme="0"/>
      <name val="Tahoma"/>
      <family val="2"/>
    </font>
    <font>
      <b/>
      <sz val="11"/>
      <color theme="0"/>
      <name val="Tahoma"/>
      <family val="2"/>
    </font>
    <font>
      <b/>
      <sz val="10"/>
      <color theme="0"/>
      <name val="Tahoma"/>
      <family val="2"/>
    </font>
    <font>
      <sz val="10"/>
      <color theme="0"/>
      <name val="Tahoma"/>
      <family val="2"/>
    </font>
    <font>
      <sz val="11"/>
      <color theme="0"/>
      <name val="Tahoma"/>
      <family val="2"/>
    </font>
    <font>
      <sz val="10"/>
      <color rgb="FF000000"/>
      <name val="Arial"/>
      <family val="2"/>
    </font>
    <font>
      <sz val="10"/>
      <color rgb="FF000000"/>
      <name val="Arial"/>
      <family val="2"/>
    </font>
    <font>
      <sz val="11"/>
      <name val="Calibri"/>
      <family val="2"/>
    </font>
    <font>
      <sz val="8"/>
      <name val="Aptos Narrow"/>
      <family val="2"/>
      <scheme val="minor"/>
    </font>
    <font>
      <sz val="11"/>
      <color rgb="FF002060"/>
      <name val="Arial"/>
      <family val="2"/>
    </font>
    <font>
      <i/>
      <sz val="10"/>
      <color rgb="FF000000"/>
      <name val="Arial"/>
      <family val="2"/>
    </font>
    <font>
      <sz val="11"/>
      <color rgb="FFFF0000"/>
      <name val="Tahoma"/>
      <family val="2"/>
    </font>
  </fonts>
  <fills count="4">
    <fill>
      <patternFill patternType="none"/>
    </fill>
    <fill>
      <patternFill patternType="gray125"/>
    </fill>
    <fill>
      <patternFill patternType="solid">
        <fgColor rgb="FF002060"/>
        <bgColor rgb="FF002060"/>
      </patternFill>
    </fill>
    <fill>
      <patternFill patternType="solid">
        <fgColor theme="7" tint="0.79998168889431442"/>
        <bgColor indexed="64"/>
      </patternFill>
    </fill>
  </fills>
  <borders count="26">
    <border>
      <left/>
      <right/>
      <top/>
      <bottom/>
      <diagonal/>
    </border>
    <border>
      <left/>
      <right/>
      <top/>
      <bottom style="medium">
        <color rgb="FFC00000"/>
      </bottom>
      <diagonal/>
    </border>
    <border>
      <left/>
      <right/>
      <top/>
      <bottom style="thin">
        <color rgb="FF002060"/>
      </bottom>
      <diagonal/>
    </border>
    <border>
      <left style="thin">
        <color rgb="FF002060"/>
      </left>
      <right style="thin">
        <color rgb="FF002060"/>
      </right>
      <top style="thin">
        <color rgb="FF002060"/>
      </top>
      <bottom style="thin">
        <color rgb="FF002060"/>
      </bottom>
      <diagonal/>
    </border>
    <border>
      <left style="thin">
        <color rgb="FF002060"/>
      </left>
      <right/>
      <top style="thin">
        <color rgb="FF002060"/>
      </top>
      <bottom style="thin">
        <color rgb="FF002060"/>
      </bottom>
      <diagonal/>
    </border>
    <border>
      <left style="thin">
        <color rgb="FF002060"/>
      </left>
      <right style="thin">
        <color rgb="FF002060"/>
      </right>
      <top style="thin">
        <color rgb="FF002060"/>
      </top>
      <bottom/>
      <diagonal/>
    </border>
    <border>
      <left style="thin">
        <color rgb="FF002060"/>
      </left>
      <right style="thin">
        <color rgb="FF002060"/>
      </right>
      <top/>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thin">
        <color rgb="FF002060"/>
      </left>
      <right style="thin">
        <color rgb="FF002060"/>
      </right>
      <top/>
      <bottom style="thin">
        <color rgb="FF002060"/>
      </bottom>
      <diagonal/>
    </border>
    <border>
      <left/>
      <right/>
      <top style="thin">
        <color rgb="FF002060"/>
      </top>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2060"/>
      </left>
      <right/>
      <top style="thin">
        <color rgb="FF002060"/>
      </top>
      <bottom/>
      <diagonal/>
    </border>
    <border>
      <left style="thin">
        <color rgb="FF002060"/>
      </left>
      <right style="thin">
        <color rgb="FF000000"/>
      </right>
      <top style="thin">
        <color rgb="FF002060"/>
      </top>
      <bottom style="thin">
        <color rgb="FF002060"/>
      </bottom>
      <diagonal/>
    </border>
    <border>
      <left/>
      <right style="thin">
        <color rgb="FF002060"/>
      </right>
      <top/>
      <bottom/>
      <diagonal/>
    </border>
    <border>
      <left/>
      <right/>
      <top style="thin">
        <color rgb="FF000000"/>
      </top>
      <bottom style="thin">
        <color rgb="FF000000"/>
      </bottom>
      <diagonal/>
    </border>
    <border>
      <left style="thin">
        <color rgb="FF002060"/>
      </left>
      <right style="thin">
        <color rgb="FF002060"/>
      </right>
      <top/>
      <bottom style="thin">
        <color indexed="64"/>
      </bottom>
      <diagonal/>
    </border>
    <border>
      <left/>
      <right style="thin">
        <color rgb="FF002060"/>
      </right>
      <top style="thin">
        <color rgb="FF002060"/>
      </top>
      <bottom/>
      <diagonal/>
    </border>
    <border>
      <left/>
      <right style="thin">
        <color rgb="FF002060"/>
      </right>
      <top/>
      <bottom style="thin">
        <color rgb="FF00206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2060"/>
      </left>
      <right style="thin">
        <color rgb="FF002060"/>
      </right>
      <top style="thin">
        <color rgb="FF002060"/>
      </top>
      <bottom style="thin">
        <color indexed="64"/>
      </bottom>
      <diagonal/>
    </border>
    <border>
      <left style="thin">
        <color indexed="64"/>
      </left>
      <right style="thin">
        <color rgb="FF002060"/>
      </right>
      <top style="thin">
        <color rgb="FF002060"/>
      </top>
      <bottom/>
      <diagonal/>
    </border>
    <border>
      <left style="thin">
        <color indexed="64"/>
      </left>
      <right style="thin">
        <color rgb="FF002060"/>
      </right>
      <top/>
      <bottom style="thin">
        <color rgb="FF002060"/>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113">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justify" vertical="center"/>
    </xf>
    <xf numFmtId="0" fontId="6" fillId="2" borderId="3" xfId="0" applyFont="1" applyFill="1" applyBorder="1" applyAlignment="1">
      <alignment vertical="center" wrapText="1" readingOrder="1"/>
    </xf>
    <xf numFmtId="0" fontId="6" fillId="2" borderId="4" xfId="0" applyFont="1" applyFill="1" applyBorder="1" applyAlignment="1">
      <alignment vertical="center" wrapText="1" readingOrder="1"/>
    </xf>
    <xf numFmtId="0" fontId="7" fillId="2" borderId="3" xfId="0" applyFont="1" applyFill="1" applyBorder="1" applyAlignment="1">
      <alignment horizontal="justify" vertical="center" wrapText="1" readingOrder="1"/>
    </xf>
    <xf numFmtId="0" fontId="2" fillId="0" borderId="0" xfId="0" applyFont="1" applyAlignment="1">
      <alignment horizontal="center"/>
    </xf>
    <xf numFmtId="0" fontId="8" fillId="2" borderId="3" xfId="0" applyFont="1" applyFill="1" applyBorder="1" applyAlignment="1">
      <alignment vertical="center" wrapText="1" readingOrder="1"/>
    </xf>
    <xf numFmtId="0" fontId="9" fillId="2" borderId="3" xfId="0" applyFont="1" applyFill="1" applyBorder="1" applyAlignment="1">
      <alignment vertical="center" wrapText="1" readingOrder="1"/>
    </xf>
    <xf numFmtId="0" fontId="9" fillId="2" borderId="4" xfId="0" applyFont="1" applyFill="1" applyBorder="1" applyAlignment="1">
      <alignment vertical="center" wrapText="1" readingOrder="1"/>
    </xf>
    <xf numFmtId="0" fontId="10" fillId="2" borderId="3" xfId="0" applyFont="1" applyFill="1" applyBorder="1" applyAlignment="1">
      <alignment horizontal="justify" vertical="center" wrapText="1" readingOrder="1"/>
    </xf>
    <xf numFmtId="0" fontId="11" fillId="2" borderId="3" xfId="0" applyFont="1" applyFill="1" applyBorder="1" applyAlignment="1">
      <alignment vertical="top" wrapText="1"/>
    </xf>
    <xf numFmtId="0" fontId="9" fillId="2" borderId="3" xfId="0" applyFont="1" applyFill="1" applyBorder="1" applyAlignment="1">
      <alignment horizontal="justify" vertical="center" wrapText="1" readingOrder="1"/>
    </xf>
    <xf numFmtId="0" fontId="8" fillId="2" borderId="3" xfId="0" applyFont="1" applyFill="1" applyBorder="1" applyAlignment="1">
      <alignment horizontal="center" vertical="center" wrapText="1"/>
    </xf>
    <xf numFmtId="0" fontId="9" fillId="2" borderId="3" xfId="0" applyFont="1" applyFill="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5" fillId="0" borderId="0" xfId="0" applyFont="1" applyAlignment="1">
      <alignment vertical="center" wrapText="1" readingOrder="1"/>
    </xf>
    <xf numFmtId="0" fontId="2" fillId="0" borderId="0" xfId="0" applyFont="1" applyAlignment="1">
      <alignment vertical="top" wrapText="1" readingOrder="1"/>
    </xf>
    <xf numFmtId="10" fontId="2" fillId="0" borderId="0" xfId="0" applyNumberFormat="1" applyFont="1" applyAlignment="1">
      <alignment horizontal="center" vertical="top" wrapText="1" readingOrder="1"/>
    </xf>
    <xf numFmtId="0" fontId="5" fillId="0" borderId="0" xfId="0" applyFont="1" applyAlignment="1">
      <alignment horizontal="center" vertical="center" wrapText="1" readingOrder="1"/>
    </xf>
    <xf numFmtId="0" fontId="8" fillId="2" borderId="5" xfId="0" applyFont="1" applyFill="1" applyBorder="1" applyAlignment="1">
      <alignment horizontal="center" vertical="center" wrapText="1"/>
    </xf>
    <xf numFmtId="0" fontId="2" fillId="0" borderId="0" xfId="0" applyFont="1" applyAlignment="1">
      <alignment horizontal="center" vertical="center" wrapText="1" readingOrder="1"/>
    </xf>
    <xf numFmtId="9" fontId="2" fillId="0" borderId="0" xfId="0" applyNumberFormat="1" applyFont="1" applyAlignment="1">
      <alignment horizontal="center" vertical="center" wrapText="1" readingOrder="1"/>
    </xf>
    <xf numFmtId="0" fontId="4" fillId="0" borderId="0" xfId="0" applyFont="1" applyAlignment="1">
      <alignment horizontal="center" vertical="center"/>
    </xf>
    <xf numFmtId="2" fontId="2" fillId="0" borderId="0" xfId="0" applyNumberFormat="1" applyFont="1"/>
    <xf numFmtId="0" fontId="5" fillId="0" borderId="0" xfId="0" applyFont="1"/>
    <xf numFmtId="0" fontId="9" fillId="2" borderId="5" xfId="0" applyFont="1" applyFill="1" applyBorder="1" applyAlignment="1">
      <alignment horizontal="center" vertical="center" wrapText="1" readingOrder="1"/>
    </xf>
    <xf numFmtId="0" fontId="9" fillId="2" borderId="13" xfId="0" applyFont="1" applyFill="1" applyBorder="1" applyAlignment="1">
      <alignment horizontal="center" vertical="center" wrapText="1" readingOrder="1"/>
    </xf>
    <xf numFmtId="0" fontId="2" fillId="0" borderId="15" xfId="0" applyFont="1" applyBorder="1"/>
    <xf numFmtId="9" fontId="2" fillId="0" borderId="0" xfId="0" applyNumberFormat="1" applyFont="1"/>
    <xf numFmtId="0" fontId="5" fillId="0" borderId="7" xfId="0" applyFont="1" applyBorder="1" applyAlignment="1">
      <alignment horizontal="center" vertical="center" wrapText="1" readingOrder="1"/>
    </xf>
    <xf numFmtId="0" fontId="5" fillId="0" borderId="7" xfId="0" applyFont="1" applyBorder="1" applyAlignment="1">
      <alignment vertical="center" wrapText="1" readingOrder="1"/>
    </xf>
    <xf numFmtId="0" fontId="2" fillId="0" borderId="7" xfId="0" applyFont="1" applyBorder="1" applyAlignment="1">
      <alignment horizontal="center" vertical="center" wrapText="1" readingOrder="1"/>
    </xf>
    <xf numFmtId="9" fontId="2" fillId="0" borderId="7" xfId="0" applyNumberFormat="1" applyFont="1" applyBorder="1" applyAlignment="1">
      <alignment horizontal="center" vertical="center" wrapText="1" readingOrder="1"/>
    </xf>
    <xf numFmtId="0" fontId="2" fillId="0" borderId="7" xfId="0" applyFont="1" applyBorder="1" applyAlignment="1">
      <alignment horizontal="justify" vertical="center" wrapText="1" readingOrder="1"/>
    </xf>
    <xf numFmtId="0" fontId="9" fillId="2" borderId="5" xfId="0" applyFont="1" applyFill="1" applyBorder="1" applyAlignment="1">
      <alignment horizontal="center" vertical="center" wrapText="1"/>
    </xf>
    <xf numFmtId="9" fontId="2" fillId="0" borderId="7" xfId="1" applyFont="1" applyFill="1" applyBorder="1" applyAlignment="1">
      <alignment horizontal="center" vertical="center" wrapText="1" readingOrder="1"/>
    </xf>
    <xf numFmtId="0" fontId="18" fillId="0" borderId="0" xfId="0" applyFont="1" applyAlignment="1">
      <alignment vertical="center" wrapText="1"/>
    </xf>
    <xf numFmtId="164" fontId="5" fillId="3" borderId="0" xfId="1" applyNumberFormat="1" applyFont="1" applyFill="1" applyBorder="1" applyAlignment="1">
      <alignment horizontal="justify" vertical="center"/>
    </xf>
    <xf numFmtId="9" fontId="5" fillId="0" borderId="0" xfId="1" applyFont="1" applyFill="1" applyBorder="1" applyAlignment="1">
      <alignment horizontal="justify" vertical="center"/>
    </xf>
    <xf numFmtId="9" fontId="5" fillId="3" borderId="0" xfId="1" applyFont="1" applyFill="1" applyAlignment="1">
      <alignment horizontal="justify" vertical="center"/>
    </xf>
    <xf numFmtId="0" fontId="9" fillId="2" borderId="5" xfId="0" applyFont="1" applyFill="1" applyBorder="1" applyAlignment="1">
      <alignment horizontal="justify" vertical="center" wrapText="1" readingOrder="1"/>
    </xf>
    <xf numFmtId="0" fontId="13" fillId="0" borderId="0" xfId="0" applyFont="1" applyAlignment="1">
      <alignment horizontal="justify" vertical="center" wrapText="1" readingOrder="1"/>
    </xf>
    <xf numFmtId="0" fontId="2" fillId="0" borderId="0" xfId="0" applyFont="1" applyAlignment="1">
      <alignment horizontal="justify" vertical="center" wrapText="1" readingOrder="1"/>
    </xf>
    <xf numFmtId="9" fontId="5" fillId="3" borderId="2" xfId="1" applyFont="1" applyFill="1" applyBorder="1" applyAlignment="1">
      <alignment horizontal="justify" vertical="center"/>
    </xf>
    <xf numFmtId="0" fontId="16" fillId="0" borderId="2" xfId="0" applyFont="1" applyBorder="1" applyAlignment="1">
      <alignment horizontal="justify" vertical="center" wrapText="1" readingOrder="1"/>
    </xf>
    <xf numFmtId="164" fontId="5" fillId="3" borderId="2" xfId="1" applyNumberFormat="1" applyFont="1" applyFill="1" applyBorder="1" applyAlignment="1">
      <alignment horizontal="justify" vertical="center"/>
    </xf>
    <xf numFmtId="0" fontId="4" fillId="0" borderId="0" xfId="0" applyFont="1" applyAlignment="1">
      <alignment horizontal="justify" vertical="center"/>
    </xf>
    <xf numFmtId="0" fontId="6" fillId="2" borderId="3" xfId="0" applyFont="1" applyFill="1" applyBorder="1" applyAlignment="1">
      <alignment horizontal="justify" vertical="center" wrapText="1" readingOrder="1"/>
    </xf>
    <xf numFmtId="0" fontId="17" fillId="0" borderId="16" xfId="0" applyFont="1" applyBorder="1" applyAlignment="1">
      <alignment horizontal="justify" vertical="center" wrapText="1" readingOrder="1"/>
    </xf>
    <xf numFmtId="9" fontId="5" fillId="3" borderId="0" xfId="1" applyFont="1" applyFill="1" applyAlignment="1">
      <alignment horizontal="left" vertical="center"/>
    </xf>
    <xf numFmtId="0" fontId="2" fillId="0" borderId="0" xfId="0" applyFont="1" applyAlignment="1">
      <alignment horizontal="center" vertical="center"/>
    </xf>
    <xf numFmtId="9" fontId="0" fillId="0" borderId="0" xfId="1" applyFont="1"/>
    <xf numFmtId="0" fontId="5" fillId="0" borderId="3" xfId="0" applyFont="1" applyBorder="1" applyAlignment="1">
      <alignment horizontal="center" vertical="center" wrapText="1" readingOrder="1"/>
    </xf>
    <xf numFmtId="0" fontId="5" fillId="0" borderId="5" xfId="0" applyFont="1" applyBorder="1" applyAlignment="1">
      <alignment horizontal="center" vertical="center" wrapText="1" readingOrder="1"/>
    </xf>
    <xf numFmtId="0" fontId="2" fillId="0" borderId="3" xfId="0" applyFont="1" applyBorder="1" applyAlignment="1">
      <alignment horizontal="justify" vertical="center" wrapText="1" readingOrder="1"/>
    </xf>
    <xf numFmtId="0" fontId="2" fillId="0" borderId="3" xfId="0" applyFont="1" applyBorder="1" applyAlignment="1">
      <alignment horizontal="center" vertical="center" wrapText="1" readingOrder="1"/>
    </xf>
    <xf numFmtId="9" fontId="2" fillId="0" borderId="3" xfId="0" applyNumberFormat="1" applyFont="1" applyBorder="1" applyAlignment="1">
      <alignment horizontal="center" vertical="center" wrapText="1" readingOrder="1"/>
    </xf>
    <xf numFmtId="2" fontId="2" fillId="0" borderId="3" xfId="0" applyNumberFormat="1" applyFont="1" applyBorder="1" applyAlignment="1">
      <alignment horizontal="center" vertical="center" wrapText="1" readingOrder="1"/>
    </xf>
    <xf numFmtId="0" fontId="2" fillId="0" borderId="9" xfId="0" applyFont="1" applyBorder="1" applyAlignment="1">
      <alignment horizontal="justify" vertical="center" wrapText="1" readingOrder="1"/>
    </xf>
    <xf numFmtId="0" fontId="2" fillId="0" borderId="5" xfId="0" applyFont="1" applyBorder="1" applyAlignment="1">
      <alignment horizontal="justify" vertical="center" wrapText="1" readingOrder="1"/>
    </xf>
    <xf numFmtId="0" fontId="2" fillId="0" borderId="0" xfId="0" applyFont="1" applyAlignment="1">
      <alignment horizontal="justify" vertical="center" wrapText="1"/>
    </xf>
    <xf numFmtId="0" fontId="2" fillId="0" borderId="0" xfId="0" applyFont="1" applyAlignment="1">
      <alignment horizontal="center" vertical="top" wrapText="1" readingOrder="1"/>
    </xf>
    <xf numFmtId="9" fontId="2" fillId="0" borderId="3" xfId="1" applyFont="1" applyFill="1" applyBorder="1" applyAlignment="1">
      <alignment horizontal="center" vertical="center" wrapText="1" readingOrder="1"/>
    </xf>
    <xf numFmtId="0" fontId="2" fillId="0" borderId="14" xfId="0" applyFont="1" applyBorder="1" applyAlignment="1">
      <alignment horizontal="justify" vertical="center" wrapText="1" readingOrder="1"/>
    </xf>
    <xf numFmtId="1" fontId="2" fillId="0" borderId="3" xfId="0" applyNumberFormat="1" applyFont="1" applyBorder="1" applyAlignment="1">
      <alignment horizontal="center" vertical="center" wrapText="1" readingOrder="1"/>
    </xf>
    <xf numFmtId="0" fontId="2" fillId="0" borderId="23" xfId="0" applyFont="1" applyBorder="1" applyAlignment="1">
      <alignment horizontal="justify" vertical="center" wrapText="1" readingOrder="1"/>
    </xf>
    <xf numFmtId="0" fontId="2" fillId="0" borderId="14" xfId="0" applyFont="1" applyBorder="1" applyAlignment="1">
      <alignment horizontal="justify" vertical="center" wrapText="1"/>
    </xf>
    <xf numFmtId="0" fontId="2" fillId="0" borderId="3" xfId="0" applyFont="1" applyBorder="1" applyAlignment="1">
      <alignment horizontal="justify" vertical="center" wrapText="1"/>
    </xf>
    <xf numFmtId="9" fontId="2" fillId="0" borderId="4" xfId="1" applyFont="1" applyFill="1" applyBorder="1" applyAlignment="1">
      <alignment horizontal="center" vertical="center" wrapText="1" readingOrder="1"/>
    </xf>
    <xf numFmtId="0" fontId="16" fillId="0" borderId="3" xfId="0" applyFont="1" applyBorder="1" applyAlignment="1">
      <alignment horizontal="center" vertical="center" wrapText="1" readingOrder="1"/>
    </xf>
    <xf numFmtId="2" fontId="16" fillId="0" borderId="3" xfId="0" applyNumberFormat="1" applyFont="1" applyBorder="1" applyAlignment="1">
      <alignment horizontal="center" vertical="center" wrapText="1" readingOrder="1"/>
    </xf>
    <xf numFmtId="0" fontId="16" fillId="0" borderId="3" xfId="0" applyFont="1" applyBorder="1" applyAlignment="1">
      <alignment horizontal="justify" vertical="center" wrapText="1" readingOrder="1"/>
    </xf>
    <xf numFmtId="0" fontId="16" fillId="0" borderId="11" xfId="0" applyFont="1" applyBorder="1" applyAlignment="1">
      <alignment horizontal="justify" vertical="center" wrapText="1" readingOrder="1"/>
    </xf>
    <xf numFmtId="10" fontId="2" fillId="0" borderId="3" xfId="1" applyNumberFormat="1" applyFont="1" applyFill="1" applyBorder="1" applyAlignment="1">
      <alignment horizontal="center" vertical="center" wrapText="1" readingOrder="1"/>
    </xf>
    <xf numFmtId="10" fontId="2" fillId="0" borderId="3" xfId="0" applyNumberFormat="1" applyFont="1" applyBorder="1" applyAlignment="1">
      <alignment horizontal="center" vertical="center" wrapText="1" readingOrder="1"/>
    </xf>
    <xf numFmtId="0" fontId="2" fillId="0" borderId="24" xfId="0" applyFont="1" applyBorder="1" applyAlignment="1">
      <alignment horizontal="justify" vertical="center" wrapText="1" readingOrder="1"/>
    </xf>
    <xf numFmtId="164" fontId="2" fillId="0" borderId="3" xfId="1" applyNumberFormat="1" applyFont="1" applyFill="1" applyBorder="1" applyAlignment="1">
      <alignment horizontal="center" vertical="center" wrapText="1" readingOrder="1"/>
    </xf>
    <xf numFmtId="10" fontId="5" fillId="3" borderId="0" xfId="1" applyNumberFormat="1" applyFont="1" applyFill="1" applyAlignment="1">
      <alignment horizontal="justify" vertical="center"/>
    </xf>
    <xf numFmtId="0" fontId="5" fillId="0" borderId="0" xfId="0" applyFont="1" applyAlignment="1">
      <alignment horizontal="center" vertical="center" wrapText="1" readingOrder="1"/>
    </xf>
    <xf numFmtId="0" fontId="2" fillId="0" borderId="5" xfId="0" applyFont="1" applyBorder="1" applyAlignment="1">
      <alignment horizontal="justify" vertical="center" wrapText="1" readingOrder="1"/>
    </xf>
    <xf numFmtId="0" fontId="2" fillId="0" borderId="9" xfId="0" applyFont="1" applyBorder="1" applyAlignment="1">
      <alignment horizontal="justify" vertical="center" wrapText="1" readingOrder="1"/>
    </xf>
    <xf numFmtId="0" fontId="5" fillId="0" borderId="24" xfId="0" applyFont="1" applyBorder="1" applyAlignment="1">
      <alignment horizontal="center" vertical="center" wrapText="1" readingOrder="1"/>
    </xf>
    <xf numFmtId="0" fontId="5" fillId="0" borderId="25" xfId="0" applyFont="1" applyBorder="1" applyAlignment="1">
      <alignment horizontal="center" vertical="center" wrapText="1" readingOrder="1"/>
    </xf>
    <xf numFmtId="0" fontId="5" fillId="0" borderId="3" xfId="0" applyFont="1" applyBorder="1" applyAlignment="1">
      <alignment horizontal="center" vertical="center" wrapText="1" readingOrder="1"/>
    </xf>
    <xf numFmtId="0" fontId="5" fillId="0" borderId="2" xfId="0" applyFont="1" applyBorder="1" applyAlignment="1">
      <alignment horizontal="center" vertical="center" wrapText="1" readingOrder="1"/>
    </xf>
    <xf numFmtId="0" fontId="2" fillId="0" borderId="6" xfId="0" applyFont="1" applyBorder="1" applyAlignment="1">
      <alignment horizontal="justify" vertical="center" wrapText="1" readingOrder="1"/>
    </xf>
    <xf numFmtId="0" fontId="5" fillId="0" borderId="7" xfId="0" applyFont="1" applyBorder="1" applyAlignment="1">
      <alignment horizontal="center" vertical="center" wrapText="1" readingOrder="1"/>
    </xf>
    <xf numFmtId="0" fontId="5" fillId="0" borderId="5" xfId="0" applyFont="1" applyBorder="1" applyAlignment="1">
      <alignment horizontal="center" vertical="center" wrapText="1" readingOrder="1"/>
    </xf>
    <xf numFmtId="0" fontId="5" fillId="0" borderId="9" xfId="0" applyFont="1" applyBorder="1" applyAlignment="1">
      <alignment horizontal="center" vertical="center" wrapText="1" readingOrder="1"/>
    </xf>
    <xf numFmtId="0" fontId="2" fillId="0" borderId="3" xfId="0" applyFont="1" applyBorder="1" applyAlignment="1">
      <alignment horizontal="justify" vertical="center" wrapText="1" readingOrder="1"/>
    </xf>
    <xf numFmtId="0" fontId="4" fillId="3" borderId="2" xfId="0" applyFont="1" applyFill="1" applyBorder="1" applyAlignment="1">
      <alignment horizontal="center" vertical="center"/>
    </xf>
    <xf numFmtId="0" fontId="5" fillId="0" borderId="10" xfId="0" applyFont="1" applyBorder="1" applyAlignment="1">
      <alignment horizontal="center" vertical="center" wrapText="1" readingOrder="1"/>
    </xf>
    <xf numFmtId="0" fontId="5" fillId="0" borderId="6" xfId="0" applyFont="1" applyBorder="1" applyAlignment="1">
      <alignment horizontal="center" vertical="center" wrapText="1" readingOrder="1"/>
    </xf>
    <xf numFmtId="0" fontId="5" fillId="0" borderId="17" xfId="0" applyFont="1" applyBorder="1" applyAlignment="1">
      <alignment horizontal="center" vertical="center" wrapText="1" readingOrder="1"/>
    </xf>
    <xf numFmtId="0" fontId="9" fillId="2" borderId="4" xfId="0" applyFont="1" applyFill="1" applyBorder="1" applyAlignment="1">
      <alignment horizontal="center" vertical="center" wrapText="1" readingOrder="1"/>
    </xf>
    <xf numFmtId="0" fontId="9" fillId="2" borderId="7" xfId="0" applyFont="1" applyFill="1" applyBorder="1" applyAlignment="1">
      <alignment horizontal="center" vertical="center" wrapText="1" readingOrder="1"/>
    </xf>
    <xf numFmtId="0" fontId="9" fillId="2" borderId="8" xfId="0" applyFont="1" applyFill="1" applyBorder="1" applyAlignment="1">
      <alignment horizontal="center" vertical="center" wrapText="1" readingOrder="1"/>
    </xf>
    <xf numFmtId="0" fontId="5" fillId="0" borderId="20" xfId="0" applyFont="1" applyBorder="1" applyAlignment="1">
      <alignment horizontal="center" vertical="center" wrapText="1" readingOrder="1"/>
    </xf>
    <xf numFmtId="0" fontId="5" fillId="0" borderId="21" xfId="0" applyFont="1" applyBorder="1" applyAlignment="1">
      <alignment horizontal="center" vertical="center" wrapText="1" readingOrder="1"/>
    </xf>
    <xf numFmtId="0" fontId="5" fillId="0" borderId="22" xfId="0" applyFont="1" applyBorder="1" applyAlignment="1">
      <alignment horizontal="center" vertical="center" wrapText="1" readingOrder="1"/>
    </xf>
    <xf numFmtId="0" fontId="2" fillId="0" borderId="18" xfId="0" applyFont="1" applyBorder="1" applyAlignment="1">
      <alignment horizontal="justify" vertical="center" wrapText="1" readingOrder="1"/>
    </xf>
    <xf numFmtId="0" fontId="2" fillId="0" borderId="19" xfId="0" applyFont="1" applyBorder="1" applyAlignment="1">
      <alignment horizontal="justify" vertical="center" wrapText="1" readingOrder="1"/>
    </xf>
    <xf numFmtId="0" fontId="3" fillId="0" borderId="1" xfId="0" applyFont="1" applyBorder="1" applyAlignment="1">
      <alignment horizontal="center" vertical="center"/>
    </xf>
    <xf numFmtId="0" fontId="4" fillId="0" borderId="0" xfId="0" applyFont="1" applyAlignment="1">
      <alignment horizontal="center" vertical="top"/>
    </xf>
    <xf numFmtId="0" fontId="4" fillId="3" borderId="0" xfId="0" applyFont="1" applyFill="1" applyAlignment="1">
      <alignment horizontal="center" vertical="center"/>
    </xf>
    <xf numFmtId="0" fontId="4" fillId="3" borderId="4" xfId="0" applyFont="1" applyFill="1" applyBorder="1" applyAlignment="1">
      <alignment horizontal="center" vertical="center"/>
    </xf>
    <xf numFmtId="0" fontId="4" fillId="3" borderId="7" xfId="0" applyFont="1" applyFill="1" applyBorder="1" applyAlignment="1">
      <alignment horizontal="center" vertical="center"/>
    </xf>
    <xf numFmtId="0" fontId="12" fillId="0" borderId="12" xfId="0" applyFont="1" applyBorder="1" applyAlignment="1">
      <alignment vertical="top" wrapText="1" readingOrder="1"/>
    </xf>
    <xf numFmtId="0" fontId="14" fillId="0" borderId="16" xfId="0" applyFont="1" applyBorder="1" applyAlignment="1">
      <alignment vertical="top" wrapText="1"/>
    </xf>
    <xf numFmtId="43" fontId="2" fillId="0" borderId="0" xfId="2" applyFont="1" applyAlignment="1">
      <alignment horizontal="center" vertical="center"/>
    </xf>
    <xf numFmtId="9" fontId="5" fillId="3" borderId="7" xfId="1" applyFont="1" applyFill="1" applyBorder="1" applyAlignment="1">
      <alignment horizontal="justify" vertical="center"/>
    </xf>
  </cellXfs>
  <cellStyles count="3">
    <cellStyle name="Millares" xfId="2" builtinId="3"/>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1171575</xdr:colOff>
      <xdr:row>1</xdr:row>
      <xdr:rowOff>142875</xdr:rowOff>
    </xdr:from>
    <xdr:to>
      <xdr:col>5</xdr:col>
      <xdr:colOff>241750</xdr:colOff>
      <xdr:row>2</xdr:row>
      <xdr:rowOff>495300</xdr:rowOff>
    </xdr:to>
    <xdr:pic>
      <xdr:nvPicPr>
        <xdr:cNvPr id="3" name="Imagen 2" descr="Logotipo&#10;&#10;Descripción generada automáticamente">
          <a:extLst>
            <a:ext uri="{FF2B5EF4-FFF2-40B4-BE49-F238E27FC236}">
              <a16:creationId xmlns:a16="http://schemas.microsoft.com/office/drawing/2014/main" id="{6F755C20-C1E0-7566-D9CC-C8B367C5A29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343525" y="180975"/>
          <a:ext cx="2356300" cy="119062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2CEDBF-71F6-4822-ABB6-5553650B8467}">
  <dimension ref="A1:K353"/>
  <sheetViews>
    <sheetView showGridLines="0" tabSelected="1" zoomScale="120" zoomScaleNormal="120" zoomScaleSheetLayoutView="100" workbookViewId="0">
      <selection activeCell="I3" sqref="I3"/>
    </sheetView>
  </sheetViews>
  <sheetFormatPr baseColWidth="10" defaultColWidth="11.42578125" defaultRowHeight="14.25" x14ac:dyDescent="0.2"/>
  <cols>
    <col min="1" max="1" width="3.85546875" style="1" customWidth="1"/>
    <col min="2" max="2" width="20.42578125" style="1" customWidth="1"/>
    <col min="3" max="3" width="38.28515625" style="3" customWidth="1"/>
    <col min="4" max="4" width="33.7109375" style="3" customWidth="1"/>
    <col min="5" max="5" width="15.28515625" style="2" customWidth="1"/>
    <col min="6" max="6" width="15.42578125" style="2" customWidth="1"/>
    <col min="7" max="7" width="13.7109375" style="2" customWidth="1"/>
    <col min="8" max="8" width="46" style="3" customWidth="1"/>
    <col min="9" max="10" width="11.42578125" style="1"/>
    <col min="11" max="11" width="12.140625" style="1" bestFit="1" customWidth="1"/>
    <col min="12" max="16384" width="11.42578125" style="1"/>
  </cols>
  <sheetData>
    <row r="1" spans="1:8" ht="3" customHeight="1" x14ac:dyDescent="0.2"/>
    <row r="2" spans="1:8" ht="66" customHeight="1" x14ac:dyDescent="0.2"/>
    <row r="3" spans="1:8" ht="46.5" customHeight="1" x14ac:dyDescent="0.2"/>
    <row r="4" spans="1:8" ht="30.75" customHeight="1" thickBot="1" x14ac:dyDescent="0.25">
      <c r="B4" s="104" t="s">
        <v>0</v>
      </c>
      <c r="C4" s="104"/>
      <c r="D4" s="104"/>
      <c r="E4" s="104"/>
      <c r="F4" s="104"/>
      <c r="G4" s="104"/>
      <c r="H4" s="104"/>
    </row>
    <row r="5" spans="1:8" ht="21" customHeight="1" x14ac:dyDescent="0.2">
      <c r="B5" s="105" t="s">
        <v>427</v>
      </c>
      <c r="C5" s="105"/>
      <c r="D5" s="105"/>
      <c r="E5" s="105"/>
      <c r="F5" s="105"/>
      <c r="G5" s="105"/>
      <c r="H5" s="105"/>
    </row>
    <row r="6" spans="1:8" ht="12" customHeight="1" x14ac:dyDescent="0.2"/>
    <row r="7" spans="1:8" ht="29.25" customHeight="1" x14ac:dyDescent="0.2">
      <c r="B7" s="106" t="s">
        <v>253</v>
      </c>
      <c r="C7" s="106"/>
      <c r="D7" s="106"/>
      <c r="E7" s="106"/>
      <c r="F7" s="106"/>
      <c r="G7" s="106"/>
      <c r="H7" s="39">
        <f>+AVERAGE(H10,H33,H51,H59,H75,H112,H127,H134,H160,H186,H208,H241,H263,H303,H342)</f>
        <v>0.93292326583831253</v>
      </c>
    </row>
    <row r="8" spans="1:8" ht="4.5" customHeight="1" x14ac:dyDescent="0.2">
      <c r="B8" s="24"/>
      <c r="C8" s="48"/>
      <c r="D8" s="48"/>
      <c r="E8" s="24"/>
      <c r="F8" s="24"/>
      <c r="G8" s="24"/>
      <c r="H8" s="40"/>
    </row>
    <row r="9" spans="1:8" ht="26.25" customHeight="1" x14ac:dyDescent="0.2">
      <c r="B9" s="24"/>
      <c r="C9" s="48"/>
      <c r="D9" s="48"/>
      <c r="E9" s="24"/>
      <c r="F9" s="24"/>
      <c r="G9" s="24"/>
      <c r="H9" s="40"/>
    </row>
    <row r="10" spans="1:8" ht="29.25" customHeight="1" x14ac:dyDescent="0.2">
      <c r="B10" s="92" t="s">
        <v>169</v>
      </c>
      <c r="C10" s="92"/>
      <c r="D10" s="92"/>
      <c r="E10" s="92"/>
      <c r="F10" s="92"/>
      <c r="G10" s="92"/>
      <c r="H10" s="51">
        <f>+AVERAGE(G13:G16,G18:G25,G29:G30)</f>
        <v>1</v>
      </c>
    </row>
    <row r="11" spans="1:8" ht="15" customHeight="1" x14ac:dyDescent="0.2">
      <c r="B11" s="4"/>
      <c r="C11" s="49"/>
      <c r="D11" s="49"/>
      <c r="E11" s="4"/>
      <c r="F11" s="4"/>
      <c r="G11" s="5"/>
      <c r="H11" s="6" t="s">
        <v>1</v>
      </c>
    </row>
    <row r="12" spans="1:8" s="7" customFormat="1" ht="44.25" customHeight="1" x14ac:dyDescent="0.2">
      <c r="B12" s="36" t="s">
        <v>2</v>
      </c>
      <c r="C12" s="27" t="s">
        <v>3</v>
      </c>
      <c r="D12" s="27" t="s">
        <v>4</v>
      </c>
      <c r="E12" s="27" t="s">
        <v>5</v>
      </c>
      <c r="F12" s="27" t="s">
        <v>6</v>
      </c>
      <c r="G12" s="28" t="s">
        <v>7</v>
      </c>
      <c r="H12" s="27" t="s">
        <v>8</v>
      </c>
    </row>
    <row r="13" spans="1:8" ht="51.75" customHeight="1" x14ac:dyDescent="0.2">
      <c r="A13" s="29"/>
      <c r="B13" s="89" t="s">
        <v>403</v>
      </c>
      <c r="C13" s="56" t="s">
        <v>10</v>
      </c>
      <c r="D13" s="56" t="s">
        <v>243</v>
      </c>
      <c r="E13" s="57" t="s">
        <v>13</v>
      </c>
      <c r="F13" s="57" t="s">
        <v>13</v>
      </c>
      <c r="G13" s="58">
        <v>1</v>
      </c>
      <c r="H13" s="56" t="s">
        <v>9</v>
      </c>
    </row>
    <row r="14" spans="1:8" ht="79.5" customHeight="1" x14ac:dyDescent="0.2">
      <c r="A14" s="29"/>
      <c r="B14" s="94"/>
      <c r="C14" s="56" t="s">
        <v>254</v>
      </c>
      <c r="D14" s="56" t="s">
        <v>258</v>
      </c>
      <c r="E14" s="57" t="s">
        <v>12</v>
      </c>
      <c r="F14" s="57" t="s">
        <v>12</v>
      </c>
      <c r="G14" s="58">
        <v>1</v>
      </c>
      <c r="H14" s="56" t="s">
        <v>677</v>
      </c>
    </row>
    <row r="15" spans="1:8" ht="59.25" customHeight="1" x14ac:dyDescent="0.2">
      <c r="A15" s="29"/>
      <c r="B15" s="94"/>
      <c r="C15" s="56" t="s">
        <v>255</v>
      </c>
      <c r="D15" s="56" t="s">
        <v>256</v>
      </c>
      <c r="E15" s="57" t="s">
        <v>13</v>
      </c>
      <c r="F15" s="57" t="s">
        <v>13</v>
      </c>
      <c r="G15" s="58">
        <v>1</v>
      </c>
      <c r="H15" s="56" t="s">
        <v>9</v>
      </c>
    </row>
    <row r="16" spans="1:8" ht="65.25" customHeight="1" x14ac:dyDescent="0.2">
      <c r="A16" s="29"/>
      <c r="B16" s="90"/>
      <c r="C16" s="56" t="s">
        <v>257</v>
      </c>
      <c r="D16" s="56" t="s">
        <v>244</v>
      </c>
      <c r="E16" s="57" t="s">
        <v>13</v>
      </c>
      <c r="F16" s="57" t="s">
        <v>13</v>
      </c>
      <c r="G16" s="58">
        <v>1</v>
      </c>
      <c r="H16" s="56" t="s">
        <v>692</v>
      </c>
    </row>
    <row r="17" spans="1:8" ht="3.75" customHeight="1" x14ac:dyDescent="0.2">
      <c r="A17" s="29"/>
      <c r="B17" s="85"/>
      <c r="C17" s="85"/>
      <c r="D17" s="85"/>
      <c r="E17" s="85"/>
      <c r="F17" s="85"/>
      <c r="G17" s="85"/>
      <c r="H17" s="85"/>
    </row>
    <row r="18" spans="1:8" ht="63.75" customHeight="1" x14ac:dyDescent="0.2">
      <c r="A18" s="29"/>
      <c r="B18" s="85" t="s">
        <v>15</v>
      </c>
      <c r="C18" s="56" t="s">
        <v>17</v>
      </c>
      <c r="D18" s="56" t="s">
        <v>259</v>
      </c>
      <c r="E18" s="57" t="s">
        <v>13</v>
      </c>
      <c r="F18" s="57" t="s">
        <v>13</v>
      </c>
      <c r="G18" s="58">
        <v>1</v>
      </c>
      <c r="H18" s="56" t="s">
        <v>466</v>
      </c>
    </row>
    <row r="19" spans="1:8" ht="64.5" customHeight="1" x14ac:dyDescent="0.2">
      <c r="A19" s="29"/>
      <c r="B19" s="85"/>
      <c r="C19" s="56" t="s">
        <v>464</v>
      </c>
      <c r="D19" s="56" t="s">
        <v>18</v>
      </c>
      <c r="E19" s="57" t="s">
        <v>12</v>
      </c>
      <c r="F19" s="57" t="s">
        <v>12</v>
      </c>
      <c r="G19" s="58">
        <v>1</v>
      </c>
      <c r="H19" s="56" t="s">
        <v>678</v>
      </c>
    </row>
    <row r="20" spans="1:8" ht="65.25" customHeight="1" x14ac:dyDescent="0.2">
      <c r="A20" s="29"/>
      <c r="B20" s="85"/>
      <c r="C20" s="56" t="s">
        <v>19</v>
      </c>
      <c r="D20" s="56" t="s">
        <v>20</v>
      </c>
      <c r="E20" s="57" t="s">
        <v>13</v>
      </c>
      <c r="F20" s="57" t="s">
        <v>13</v>
      </c>
      <c r="G20" s="58">
        <v>1</v>
      </c>
      <c r="H20" s="56" t="s">
        <v>693</v>
      </c>
    </row>
    <row r="21" spans="1:8" ht="66.75" customHeight="1" x14ac:dyDescent="0.2">
      <c r="A21" s="29"/>
      <c r="B21" s="85"/>
      <c r="C21" s="56" t="s">
        <v>21</v>
      </c>
      <c r="D21" s="56" t="s">
        <v>260</v>
      </c>
      <c r="E21" s="57" t="s">
        <v>261</v>
      </c>
      <c r="F21" s="57" t="s">
        <v>261</v>
      </c>
      <c r="G21" s="58">
        <v>1</v>
      </c>
      <c r="H21" s="56" t="s">
        <v>694</v>
      </c>
    </row>
    <row r="22" spans="1:8" ht="87" customHeight="1" x14ac:dyDescent="0.2">
      <c r="A22" s="29"/>
      <c r="B22" s="85"/>
      <c r="C22" s="56" t="s">
        <v>463</v>
      </c>
      <c r="D22" s="56" t="s">
        <v>465</v>
      </c>
      <c r="E22" s="59">
        <v>2</v>
      </c>
      <c r="F22" s="59">
        <v>2</v>
      </c>
      <c r="G22" s="58">
        <v>1</v>
      </c>
      <c r="H22" s="56" t="s">
        <v>679</v>
      </c>
    </row>
    <row r="23" spans="1:8" ht="63.75" customHeight="1" x14ac:dyDescent="0.2">
      <c r="A23" s="29"/>
      <c r="B23" s="85"/>
      <c r="C23" s="60" t="s">
        <v>22</v>
      </c>
      <c r="D23" s="56" t="s">
        <v>23</v>
      </c>
      <c r="E23" s="57" t="s">
        <v>13</v>
      </c>
      <c r="F23" s="57" t="s">
        <v>13</v>
      </c>
      <c r="G23" s="58">
        <v>1</v>
      </c>
      <c r="H23" s="56" t="s">
        <v>467</v>
      </c>
    </row>
    <row r="24" spans="1:8" ht="57" customHeight="1" x14ac:dyDescent="0.2">
      <c r="A24" s="29"/>
      <c r="B24" s="85"/>
      <c r="C24" s="87" t="s">
        <v>24</v>
      </c>
      <c r="D24" s="56" t="s">
        <v>25</v>
      </c>
      <c r="E24" s="59">
        <v>5</v>
      </c>
      <c r="F24" s="59">
        <v>5</v>
      </c>
      <c r="G24" s="58">
        <v>1</v>
      </c>
      <c r="H24" s="56" t="s">
        <v>468</v>
      </c>
    </row>
    <row r="25" spans="1:8" ht="55.5" customHeight="1" x14ac:dyDescent="0.2">
      <c r="A25" s="29"/>
      <c r="B25" s="85"/>
      <c r="C25" s="82"/>
      <c r="D25" s="56" t="s">
        <v>16</v>
      </c>
      <c r="E25" s="59">
        <v>3</v>
      </c>
      <c r="F25" s="59">
        <v>3</v>
      </c>
      <c r="G25" s="58">
        <v>1</v>
      </c>
      <c r="H25" s="56" t="s">
        <v>704</v>
      </c>
    </row>
    <row r="26" spans="1:8" ht="3.75" customHeight="1" x14ac:dyDescent="0.2">
      <c r="B26" s="80"/>
      <c r="C26" s="80"/>
      <c r="D26" s="80"/>
      <c r="E26" s="80"/>
      <c r="F26" s="80"/>
      <c r="G26" s="80"/>
      <c r="H26" s="80"/>
    </row>
    <row r="27" spans="1:8" ht="52.5" customHeight="1" x14ac:dyDescent="0.2">
      <c r="B27" s="55" t="s">
        <v>469</v>
      </c>
      <c r="C27" s="56" t="s">
        <v>470</v>
      </c>
      <c r="D27" s="56" t="s">
        <v>471</v>
      </c>
      <c r="E27" s="59">
        <v>1</v>
      </c>
      <c r="F27" s="59">
        <v>1</v>
      </c>
      <c r="G27" s="58">
        <v>1</v>
      </c>
      <c r="H27" s="56" t="s">
        <v>472</v>
      </c>
    </row>
    <row r="28" spans="1:8" ht="3.75" customHeight="1" x14ac:dyDescent="0.2">
      <c r="B28" s="32"/>
      <c r="C28" s="35"/>
      <c r="D28" s="35"/>
      <c r="E28" s="33"/>
      <c r="F28" s="33"/>
      <c r="G28" s="34"/>
      <c r="H28" s="35"/>
    </row>
    <row r="29" spans="1:8" ht="60.75" customHeight="1" x14ac:dyDescent="0.2">
      <c r="B29" s="89" t="s">
        <v>28</v>
      </c>
      <c r="C29" s="56" t="s">
        <v>245</v>
      </c>
      <c r="D29" s="56" t="s">
        <v>247</v>
      </c>
      <c r="E29" s="57" t="s">
        <v>12</v>
      </c>
      <c r="F29" s="57" t="s">
        <v>12</v>
      </c>
      <c r="G29" s="58">
        <v>1</v>
      </c>
      <c r="H29" s="56" t="s">
        <v>695</v>
      </c>
    </row>
    <row r="30" spans="1:8" ht="67.5" customHeight="1" x14ac:dyDescent="0.2">
      <c r="B30" s="90"/>
      <c r="C30" s="56" t="s">
        <v>246</v>
      </c>
      <c r="D30" s="56" t="s">
        <v>262</v>
      </c>
      <c r="E30" s="57" t="s">
        <v>12</v>
      </c>
      <c r="F30" s="57" t="s">
        <v>12</v>
      </c>
      <c r="G30" s="58">
        <v>1</v>
      </c>
      <c r="H30" s="56" t="s">
        <v>680</v>
      </c>
    </row>
    <row r="31" spans="1:8" ht="4.5" customHeight="1" x14ac:dyDescent="0.2">
      <c r="B31" s="17"/>
      <c r="C31" s="44"/>
      <c r="D31" s="44"/>
      <c r="E31" s="18"/>
      <c r="F31" s="18"/>
      <c r="G31" s="19"/>
      <c r="H31" s="43"/>
    </row>
    <row r="32" spans="1:8" ht="9.75" customHeight="1" x14ac:dyDescent="0.2"/>
    <row r="33" spans="2:8" ht="30" customHeight="1" x14ac:dyDescent="0.2">
      <c r="B33" s="92" t="s">
        <v>29</v>
      </c>
      <c r="C33" s="92"/>
      <c r="D33" s="92"/>
      <c r="E33" s="92"/>
      <c r="F33" s="92"/>
      <c r="G33" s="92"/>
      <c r="H33" s="41">
        <f>+AVERAGE(G36:G46,G48:G49)</f>
        <v>1</v>
      </c>
    </row>
    <row r="34" spans="2:8" ht="15" customHeight="1" x14ac:dyDescent="0.2">
      <c r="B34" s="8"/>
      <c r="C34" s="13"/>
      <c r="D34" s="13"/>
      <c r="E34" s="9"/>
      <c r="F34" s="9"/>
      <c r="G34" s="10"/>
      <c r="H34" s="11" t="s">
        <v>1</v>
      </c>
    </row>
    <row r="35" spans="2:8" s="52" customFormat="1" ht="36" customHeight="1" x14ac:dyDescent="0.25">
      <c r="B35" s="21" t="s">
        <v>2</v>
      </c>
      <c r="C35" s="27" t="s">
        <v>3</v>
      </c>
      <c r="D35" s="27" t="s">
        <v>4</v>
      </c>
      <c r="E35" s="27" t="s">
        <v>5</v>
      </c>
      <c r="F35" s="27" t="s">
        <v>6</v>
      </c>
      <c r="G35" s="28" t="s">
        <v>7</v>
      </c>
      <c r="H35" s="27" t="s">
        <v>8</v>
      </c>
    </row>
    <row r="36" spans="2:8" ht="39" customHeight="1" x14ac:dyDescent="0.2">
      <c r="B36" s="85" t="s">
        <v>30</v>
      </c>
      <c r="C36" s="56" t="s">
        <v>31</v>
      </c>
      <c r="D36" s="56" t="s">
        <v>267</v>
      </c>
      <c r="E36" s="59" t="s">
        <v>13</v>
      </c>
      <c r="F36" s="59" t="s">
        <v>13</v>
      </c>
      <c r="G36" s="58">
        <v>1</v>
      </c>
      <c r="H36" s="56" t="s">
        <v>480</v>
      </c>
    </row>
    <row r="37" spans="2:8" ht="47.25" customHeight="1" x14ac:dyDescent="0.2">
      <c r="B37" s="85"/>
      <c r="C37" s="56" t="s">
        <v>32</v>
      </c>
      <c r="D37" s="56" t="s">
        <v>268</v>
      </c>
      <c r="E37" s="59" t="s">
        <v>13</v>
      </c>
      <c r="F37" s="59" t="s">
        <v>13</v>
      </c>
      <c r="G37" s="58">
        <v>1</v>
      </c>
      <c r="H37" s="56" t="s">
        <v>486</v>
      </c>
    </row>
    <row r="38" spans="2:8" ht="129.75" customHeight="1" x14ac:dyDescent="0.2">
      <c r="B38" s="85"/>
      <c r="C38" s="56" t="s">
        <v>474</v>
      </c>
      <c r="D38" s="56" t="s">
        <v>475</v>
      </c>
      <c r="E38" s="59" t="s">
        <v>13</v>
      </c>
      <c r="F38" s="59" t="s">
        <v>13</v>
      </c>
      <c r="G38" s="58">
        <v>1</v>
      </c>
      <c r="H38" s="56" t="s">
        <v>481</v>
      </c>
    </row>
    <row r="39" spans="2:8" ht="66" customHeight="1" x14ac:dyDescent="0.2">
      <c r="B39" s="85"/>
      <c r="C39" s="81" t="s">
        <v>266</v>
      </c>
      <c r="D39" s="56" t="s">
        <v>476</v>
      </c>
      <c r="E39" s="59" t="s">
        <v>13</v>
      </c>
      <c r="F39" s="59" t="s">
        <v>13</v>
      </c>
      <c r="G39" s="58">
        <v>1</v>
      </c>
      <c r="H39" s="56" t="s">
        <v>487</v>
      </c>
    </row>
    <row r="40" spans="2:8" ht="66" customHeight="1" x14ac:dyDescent="0.2">
      <c r="B40" s="85"/>
      <c r="C40" s="82"/>
      <c r="D40" s="56" t="s">
        <v>477</v>
      </c>
      <c r="E40" s="59" t="s">
        <v>13</v>
      </c>
      <c r="F40" s="59" t="s">
        <v>13</v>
      </c>
      <c r="G40" s="58">
        <v>1</v>
      </c>
      <c r="H40" s="56" t="s">
        <v>488</v>
      </c>
    </row>
    <row r="41" spans="2:8" ht="66" customHeight="1" x14ac:dyDescent="0.2">
      <c r="B41" s="85"/>
      <c r="C41" s="56" t="s">
        <v>263</v>
      </c>
      <c r="D41" s="56" t="s">
        <v>269</v>
      </c>
      <c r="E41" s="59" t="s">
        <v>13</v>
      </c>
      <c r="F41" s="59" t="s">
        <v>13</v>
      </c>
      <c r="G41" s="58">
        <v>1</v>
      </c>
      <c r="H41" s="56" t="s">
        <v>482</v>
      </c>
    </row>
    <row r="42" spans="2:8" ht="66.75" customHeight="1" x14ac:dyDescent="0.2">
      <c r="B42" s="85"/>
      <c r="C42" s="56" t="s">
        <v>264</v>
      </c>
      <c r="D42" s="56" t="s">
        <v>478</v>
      </c>
      <c r="E42" s="59" t="s">
        <v>12</v>
      </c>
      <c r="F42" s="59" t="s">
        <v>12</v>
      </c>
      <c r="G42" s="58">
        <v>1</v>
      </c>
      <c r="H42" s="56" t="s">
        <v>696</v>
      </c>
    </row>
    <row r="43" spans="2:8" ht="72" customHeight="1" x14ac:dyDescent="0.2">
      <c r="B43" s="85"/>
      <c r="C43" s="56" t="s">
        <v>473</v>
      </c>
      <c r="D43" s="56" t="s">
        <v>479</v>
      </c>
      <c r="E43" s="59" t="s">
        <v>13</v>
      </c>
      <c r="F43" s="59" t="s">
        <v>13</v>
      </c>
      <c r="G43" s="58">
        <v>1</v>
      </c>
      <c r="H43" s="56" t="s">
        <v>489</v>
      </c>
    </row>
    <row r="44" spans="2:8" ht="53.25" customHeight="1" x14ac:dyDescent="0.2">
      <c r="B44" s="85"/>
      <c r="C44" s="56" t="s">
        <v>265</v>
      </c>
      <c r="D44" s="56" t="s">
        <v>270</v>
      </c>
      <c r="E44" s="59" t="s">
        <v>13</v>
      </c>
      <c r="F44" s="59" t="s">
        <v>13</v>
      </c>
      <c r="G44" s="58">
        <v>1</v>
      </c>
      <c r="H44" s="56" t="s">
        <v>483</v>
      </c>
    </row>
    <row r="45" spans="2:8" ht="52.5" customHeight="1" x14ac:dyDescent="0.2">
      <c r="B45" s="85"/>
      <c r="C45" s="81" t="s">
        <v>33</v>
      </c>
      <c r="D45" s="56" t="s">
        <v>34</v>
      </c>
      <c r="E45" s="59" t="s">
        <v>13</v>
      </c>
      <c r="F45" s="59" t="s">
        <v>13</v>
      </c>
      <c r="G45" s="58">
        <v>1</v>
      </c>
      <c r="H45" s="56" t="s">
        <v>484</v>
      </c>
    </row>
    <row r="46" spans="2:8" ht="52.5" customHeight="1" x14ac:dyDescent="0.2">
      <c r="B46" s="85"/>
      <c r="C46" s="82"/>
      <c r="D46" s="56" t="s">
        <v>153</v>
      </c>
      <c r="E46" s="59" t="s">
        <v>13</v>
      </c>
      <c r="F46" s="59" t="s">
        <v>13</v>
      </c>
      <c r="G46" s="58">
        <v>1</v>
      </c>
      <c r="H46" s="56" t="s">
        <v>485</v>
      </c>
    </row>
    <row r="47" spans="2:8" ht="4.5" customHeight="1" x14ac:dyDescent="0.2">
      <c r="B47" s="20"/>
      <c r="C47" s="62"/>
      <c r="D47" s="44"/>
      <c r="E47" s="63"/>
      <c r="F47" s="63"/>
      <c r="G47" s="19"/>
      <c r="H47" s="44"/>
    </row>
    <row r="48" spans="2:8" ht="74.25" customHeight="1" x14ac:dyDescent="0.2">
      <c r="B48" s="85" t="s">
        <v>154</v>
      </c>
      <c r="C48" s="91" t="s">
        <v>155</v>
      </c>
      <c r="D48" s="56" t="s">
        <v>705</v>
      </c>
      <c r="E48" s="57" t="s">
        <v>13</v>
      </c>
      <c r="F48" s="59">
        <v>1</v>
      </c>
      <c r="G48" s="58">
        <v>1</v>
      </c>
      <c r="H48" s="56" t="s">
        <v>490</v>
      </c>
    </row>
    <row r="49" spans="2:8" ht="62.25" customHeight="1" x14ac:dyDescent="0.2">
      <c r="B49" s="85"/>
      <c r="C49" s="91"/>
      <c r="D49" s="56" t="s">
        <v>271</v>
      </c>
      <c r="E49" s="57" t="s">
        <v>68</v>
      </c>
      <c r="F49" s="57" t="s">
        <v>68</v>
      </c>
      <c r="G49" s="58">
        <v>1</v>
      </c>
      <c r="H49" s="56" t="s">
        <v>491</v>
      </c>
    </row>
    <row r="50" spans="2:8" ht="8.25" customHeight="1" x14ac:dyDescent="0.2">
      <c r="B50" s="86"/>
      <c r="C50" s="86"/>
      <c r="D50" s="86"/>
      <c r="E50" s="86"/>
      <c r="F50" s="86"/>
      <c r="G50" s="86"/>
      <c r="H50" s="86"/>
    </row>
    <row r="51" spans="2:8" ht="30" customHeight="1" x14ac:dyDescent="0.2">
      <c r="B51" s="107" t="s">
        <v>35</v>
      </c>
      <c r="C51" s="108"/>
      <c r="D51" s="108"/>
      <c r="E51" s="108"/>
      <c r="F51" s="108"/>
      <c r="G51" s="108"/>
      <c r="H51" s="112">
        <f>+AVERAGE(G54:G57)</f>
        <v>1</v>
      </c>
    </row>
    <row r="52" spans="2:8" ht="15" customHeight="1" x14ac:dyDescent="0.2">
      <c r="B52" s="8"/>
      <c r="C52" s="13"/>
      <c r="D52" s="13"/>
      <c r="E52" s="9"/>
      <c r="F52" s="9"/>
      <c r="G52" s="10"/>
      <c r="H52" s="11" t="s">
        <v>1</v>
      </c>
    </row>
    <row r="53" spans="2:8" s="7" customFormat="1" ht="36" customHeight="1" x14ac:dyDescent="0.2">
      <c r="B53" s="21" t="s">
        <v>2</v>
      </c>
      <c r="C53" s="42" t="s">
        <v>3</v>
      </c>
      <c r="D53" s="42" t="s">
        <v>4</v>
      </c>
      <c r="E53" s="27" t="s">
        <v>5</v>
      </c>
      <c r="F53" s="27" t="s">
        <v>6</v>
      </c>
      <c r="G53" s="28" t="s">
        <v>7</v>
      </c>
      <c r="H53" s="42" t="s">
        <v>8</v>
      </c>
    </row>
    <row r="54" spans="2:8" ht="50.25" customHeight="1" x14ac:dyDescent="0.2">
      <c r="B54" s="85" t="s">
        <v>36</v>
      </c>
      <c r="C54" s="56" t="s">
        <v>37</v>
      </c>
      <c r="D54" s="56" t="s">
        <v>38</v>
      </c>
      <c r="E54" s="57" t="s">
        <v>12</v>
      </c>
      <c r="F54" s="59">
        <v>3</v>
      </c>
      <c r="G54" s="64">
        <v>1</v>
      </c>
      <c r="H54" s="65" t="s">
        <v>555</v>
      </c>
    </row>
    <row r="55" spans="2:8" ht="74.25" customHeight="1" x14ac:dyDescent="0.2">
      <c r="B55" s="85"/>
      <c r="C55" s="56" t="s">
        <v>39</v>
      </c>
      <c r="D55" s="56" t="s">
        <v>40</v>
      </c>
      <c r="E55" s="57" t="s">
        <v>14</v>
      </c>
      <c r="F55" s="59">
        <v>100</v>
      </c>
      <c r="G55" s="64">
        <v>1</v>
      </c>
      <c r="H55" s="65" t="s">
        <v>556</v>
      </c>
    </row>
    <row r="56" spans="2:8" ht="51" customHeight="1" x14ac:dyDescent="0.2">
      <c r="B56" s="85"/>
      <c r="C56" s="56" t="s">
        <v>41</v>
      </c>
      <c r="D56" s="56" t="s">
        <v>42</v>
      </c>
      <c r="E56" s="57" t="s">
        <v>14</v>
      </c>
      <c r="F56" s="59">
        <v>100</v>
      </c>
      <c r="G56" s="64">
        <v>1</v>
      </c>
      <c r="H56" s="65" t="s">
        <v>9</v>
      </c>
    </row>
    <row r="57" spans="2:8" ht="51" customHeight="1" x14ac:dyDescent="0.2">
      <c r="B57" s="85"/>
      <c r="C57" s="56" t="s">
        <v>706</v>
      </c>
      <c r="D57" s="56" t="s">
        <v>43</v>
      </c>
      <c r="E57" s="57" t="s">
        <v>14</v>
      </c>
      <c r="F57" s="59">
        <v>100</v>
      </c>
      <c r="G57" s="64">
        <v>1</v>
      </c>
      <c r="H57" s="65" t="s">
        <v>557</v>
      </c>
    </row>
    <row r="58" spans="2:8" ht="8.25" customHeight="1" x14ac:dyDescent="0.2"/>
    <row r="59" spans="2:8" ht="32.25" customHeight="1" x14ac:dyDescent="0.2">
      <c r="B59" s="92" t="s">
        <v>44</v>
      </c>
      <c r="C59" s="92"/>
      <c r="D59" s="92"/>
      <c r="E59" s="92"/>
      <c r="F59" s="92"/>
      <c r="G59" s="92"/>
      <c r="H59" s="41">
        <f>+AVERAGE(G62:G64,G66:G69,G71:G73)</f>
        <v>1</v>
      </c>
    </row>
    <row r="60" spans="2:8" ht="15" customHeight="1" x14ac:dyDescent="0.2">
      <c r="B60" s="8"/>
      <c r="C60" s="13"/>
      <c r="D60" s="13"/>
      <c r="E60" s="9"/>
      <c r="F60" s="9"/>
      <c r="G60" s="10"/>
      <c r="H60" s="11" t="s">
        <v>1</v>
      </c>
    </row>
    <row r="61" spans="2:8" s="7" customFormat="1" ht="36" customHeight="1" x14ac:dyDescent="0.2">
      <c r="B61" s="21" t="s">
        <v>2</v>
      </c>
      <c r="C61" s="42" t="s">
        <v>3</v>
      </c>
      <c r="D61" s="42" t="s">
        <v>4</v>
      </c>
      <c r="E61" s="27" t="s">
        <v>5</v>
      </c>
      <c r="F61" s="27" t="s">
        <v>6</v>
      </c>
      <c r="G61" s="28" t="s">
        <v>7</v>
      </c>
      <c r="H61" s="42" t="s">
        <v>8</v>
      </c>
    </row>
    <row r="62" spans="2:8" ht="123" customHeight="1" x14ac:dyDescent="0.2">
      <c r="B62" s="85" t="s">
        <v>335</v>
      </c>
      <c r="C62" s="56" t="s">
        <v>336</v>
      </c>
      <c r="D62" s="56" t="s">
        <v>338</v>
      </c>
      <c r="E62" s="59">
        <v>1</v>
      </c>
      <c r="F62" s="59">
        <v>1</v>
      </c>
      <c r="G62" s="64">
        <v>1</v>
      </c>
      <c r="H62" s="65" t="s">
        <v>577</v>
      </c>
    </row>
    <row r="63" spans="2:8" ht="51.75" customHeight="1" x14ac:dyDescent="0.2">
      <c r="B63" s="85"/>
      <c r="C63" s="81" t="s">
        <v>337</v>
      </c>
      <c r="D63" s="56" t="s">
        <v>339</v>
      </c>
      <c r="E63" s="57" t="s">
        <v>14</v>
      </c>
      <c r="F63" s="57" t="s">
        <v>14</v>
      </c>
      <c r="G63" s="64">
        <f t="shared" ref="G63:G64" si="0">+F63/E63</f>
        <v>1</v>
      </c>
      <c r="H63" s="65" t="s">
        <v>579</v>
      </c>
    </row>
    <row r="64" spans="2:8" ht="59.25" customHeight="1" x14ac:dyDescent="0.2">
      <c r="B64" s="85"/>
      <c r="C64" s="82"/>
      <c r="D64" s="56" t="s">
        <v>340</v>
      </c>
      <c r="E64" s="57" t="s">
        <v>14</v>
      </c>
      <c r="F64" s="57" t="s">
        <v>14</v>
      </c>
      <c r="G64" s="64">
        <f t="shared" si="0"/>
        <v>1</v>
      </c>
      <c r="H64" s="65" t="s">
        <v>578</v>
      </c>
    </row>
    <row r="65" spans="2:8" ht="5.25" customHeight="1" x14ac:dyDescent="0.2">
      <c r="B65" s="31"/>
      <c r="C65" s="35"/>
      <c r="D65" s="35"/>
      <c r="E65" s="33"/>
      <c r="F65" s="33"/>
      <c r="G65" s="37"/>
      <c r="H65" s="35"/>
    </row>
    <row r="66" spans="2:8" ht="52.5" customHeight="1" x14ac:dyDescent="0.2">
      <c r="B66" s="85" t="s">
        <v>45</v>
      </c>
      <c r="C66" s="81" t="s">
        <v>46</v>
      </c>
      <c r="D66" s="56" t="s">
        <v>580</v>
      </c>
      <c r="E66" s="57" t="s">
        <v>13</v>
      </c>
      <c r="F66" s="57" t="s">
        <v>13</v>
      </c>
      <c r="G66" s="64">
        <f>+F66/E66</f>
        <v>1</v>
      </c>
      <c r="H66" s="65" t="s">
        <v>582</v>
      </c>
    </row>
    <row r="67" spans="2:8" ht="66" customHeight="1" x14ac:dyDescent="0.2">
      <c r="B67" s="85"/>
      <c r="C67" s="82"/>
      <c r="D67" s="56" t="s">
        <v>581</v>
      </c>
      <c r="E67" s="59">
        <v>1</v>
      </c>
      <c r="F67" s="59">
        <v>1</v>
      </c>
      <c r="G67" s="64">
        <v>1</v>
      </c>
      <c r="H67" s="65" t="s">
        <v>762</v>
      </c>
    </row>
    <row r="68" spans="2:8" ht="69" customHeight="1" x14ac:dyDescent="0.2">
      <c r="B68" s="85"/>
      <c r="C68" s="56" t="s">
        <v>47</v>
      </c>
      <c r="D68" s="56" t="s">
        <v>48</v>
      </c>
      <c r="E68" s="57" t="s">
        <v>14</v>
      </c>
      <c r="F68" s="57" t="s">
        <v>14</v>
      </c>
      <c r="G68" s="64">
        <f t="shared" ref="G68" si="1">+F68/E68</f>
        <v>1</v>
      </c>
      <c r="H68" s="65" t="s">
        <v>583</v>
      </c>
    </row>
    <row r="69" spans="2:8" ht="66.75" customHeight="1" x14ac:dyDescent="0.2">
      <c r="B69" s="85"/>
      <c r="C69" s="56" t="s">
        <v>707</v>
      </c>
      <c r="D69" s="56" t="s">
        <v>49</v>
      </c>
      <c r="E69" s="57" t="s">
        <v>14</v>
      </c>
      <c r="F69" s="57" t="s">
        <v>14</v>
      </c>
      <c r="G69" s="64">
        <f t="shared" ref="G69" si="2">+F69/E69</f>
        <v>1</v>
      </c>
      <c r="H69" s="65" t="s">
        <v>761</v>
      </c>
    </row>
    <row r="70" spans="2:8" ht="5.25" customHeight="1" x14ac:dyDescent="0.2">
      <c r="E70" s="1"/>
      <c r="F70" s="1"/>
      <c r="G70" s="1"/>
    </row>
    <row r="71" spans="2:8" ht="63" customHeight="1" x14ac:dyDescent="0.2">
      <c r="B71" s="85" t="s">
        <v>50</v>
      </c>
      <c r="C71" s="56" t="s">
        <v>157</v>
      </c>
      <c r="D71" s="56" t="s">
        <v>404</v>
      </c>
      <c r="E71" s="57" t="s">
        <v>14</v>
      </c>
      <c r="F71" s="57" t="s">
        <v>14</v>
      </c>
      <c r="G71" s="64">
        <v>1</v>
      </c>
      <c r="H71" s="65" t="s">
        <v>758</v>
      </c>
    </row>
    <row r="72" spans="2:8" ht="63" customHeight="1" x14ac:dyDescent="0.2">
      <c r="B72" s="85"/>
      <c r="C72" s="56" t="s">
        <v>584</v>
      </c>
      <c r="D72" s="56" t="s">
        <v>585</v>
      </c>
      <c r="E72" s="59">
        <v>1</v>
      </c>
      <c r="F72" s="59">
        <v>1</v>
      </c>
      <c r="G72" s="64">
        <v>1</v>
      </c>
      <c r="H72" s="65" t="s">
        <v>759</v>
      </c>
    </row>
    <row r="73" spans="2:8" ht="77.25" customHeight="1" x14ac:dyDescent="0.2">
      <c r="B73" s="85"/>
      <c r="C73" s="56" t="s">
        <v>51</v>
      </c>
      <c r="D73" s="56" t="s">
        <v>158</v>
      </c>
      <c r="E73" s="57" t="s">
        <v>14</v>
      </c>
      <c r="F73" s="57" t="s">
        <v>14</v>
      </c>
      <c r="G73" s="64">
        <f t="shared" ref="G73" si="3">+F73/E73</f>
        <v>1</v>
      </c>
      <c r="H73" s="65" t="s">
        <v>760</v>
      </c>
    </row>
    <row r="74" spans="2:8" ht="6.75" customHeight="1" x14ac:dyDescent="0.2">
      <c r="E74" s="1"/>
      <c r="F74" s="1"/>
      <c r="G74" s="1"/>
    </row>
    <row r="75" spans="2:8" ht="27.6" customHeight="1" x14ac:dyDescent="0.2">
      <c r="B75" s="92" t="s">
        <v>52</v>
      </c>
      <c r="C75" s="92"/>
      <c r="D75" s="92"/>
      <c r="E75" s="92"/>
      <c r="F75" s="92"/>
      <c r="G75" s="92"/>
      <c r="H75" s="79">
        <f>+AVERAGE(G78,G80,G82:G91,G93:G97,G99:G100,G102:G104,G106:G110)</f>
        <v>0.92020769789397239</v>
      </c>
    </row>
    <row r="76" spans="2:8" ht="15" customHeight="1" x14ac:dyDescent="0.2">
      <c r="B76" s="8"/>
      <c r="C76" s="13"/>
      <c r="D76" s="13"/>
      <c r="E76" s="9"/>
      <c r="F76" s="9"/>
      <c r="G76" s="10"/>
      <c r="H76" s="11" t="s">
        <v>1</v>
      </c>
    </row>
    <row r="77" spans="2:8" s="7" customFormat="1" ht="36" customHeight="1" x14ac:dyDescent="0.2">
      <c r="B77" s="14" t="s">
        <v>2</v>
      </c>
      <c r="C77" s="27" t="s">
        <v>3</v>
      </c>
      <c r="D77" s="27" t="s">
        <v>4</v>
      </c>
      <c r="E77" s="27" t="s">
        <v>5</v>
      </c>
      <c r="F77" s="27" t="s">
        <v>6</v>
      </c>
      <c r="G77" s="28" t="s">
        <v>7</v>
      </c>
      <c r="H77" s="27" t="s">
        <v>8</v>
      </c>
    </row>
    <row r="78" spans="2:8" ht="52.5" customHeight="1" x14ac:dyDescent="0.2">
      <c r="B78" s="89" t="s">
        <v>296</v>
      </c>
      <c r="C78" s="56" t="s">
        <v>293</v>
      </c>
      <c r="D78" s="56" t="s">
        <v>297</v>
      </c>
      <c r="E78" s="57" t="s">
        <v>14</v>
      </c>
      <c r="F78" s="59">
        <v>100</v>
      </c>
      <c r="G78" s="58">
        <f>+F78/E78</f>
        <v>1</v>
      </c>
      <c r="H78" s="65"/>
    </row>
    <row r="79" spans="2:8" ht="60" customHeight="1" x14ac:dyDescent="0.2">
      <c r="B79" s="94"/>
      <c r="C79" s="56" t="s">
        <v>294</v>
      </c>
      <c r="D79" s="56" t="s">
        <v>298</v>
      </c>
      <c r="E79" s="57" t="s">
        <v>14</v>
      </c>
      <c r="F79" s="59"/>
      <c r="G79" s="58">
        <v>0</v>
      </c>
      <c r="H79" s="65" t="s">
        <v>688</v>
      </c>
    </row>
    <row r="80" spans="2:8" ht="71.25" customHeight="1" x14ac:dyDescent="0.2">
      <c r="B80" s="90"/>
      <c r="C80" s="56" t="s">
        <v>295</v>
      </c>
      <c r="D80" s="56" t="s">
        <v>299</v>
      </c>
      <c r="E80" s="59">
        <v>50</v>
      </c>
      <c r="F80" s="59">
        <v>50</v>
      </c>
      <c r="G80" s="58">
        <f>+F80/E80</f>
        <v>1</v>
      </c>
      <c r="H80" s="65"/>
    </row>
    <row r="81" spans="2:8" ht="5.25" customHeight="1" x14ac:dyDescent="0.2">
      <c r="B81" s="32"/>
      <c r="C81" s="35"/>
      <c r="D81" s="35"/>
      <c r="E81" s="33"/>
      <c r="F81" s="33"/>
      <c r="G81" s="34"/>
      <c r="H81" s="35"/>
    </row>
    <row r="82" spans="2:8" ht="51" customHeight="1" x14ac:dyDescent="0.2">
      <c r="B82" s="89" t="s">
        <v>53</v>
      </c>
      <c r="C82" s="56" t="s">
        <v>300</v>
      </c>
      <c r="D82" s="56" t="s">
        <v>301</v>
      </c>
      <c r="E82" s="59" t="s">
        <v>13</v>
      </c>
      <c r="F82" s="59">
        <v>1</v>
      </c>
      <c r="G82" s="58">
        <f>+F82/E82</f>
        <v>1</v>
      </c>
      <c r="H82" s="65"/>
    </row>
    <row r="83" spans="2:8" ht="64.5" customHeight="1" x14ac:dyDescent="0.2">
      <c r="B83" s="94"/>
      <c r="C83" s="56" t="s">
        <v>170</v>
      </c>
      <c r="D83" s="56" t="s">
        <v>172</v>
      </c>
      <c r="E83" s="59" t="s">
        <v>54</v>
      </c>
      <c r="F83" s="59" t="s">
        <v>648</v>
      </c>
      <c r="G83" s="58">
        <v>1</v>
      </c>
      <c r="H83" s="65" t="s">
        <v>649</v>
      </c>
    </row>
    <row r="84" spans="2:8" ht="86.25" customHeight="1" x14ac:dyDescent="0.2">
      <c r="B84" s="94"/>
      <c r="C84" s="81" t="s">
        <v>171</v>
      </c>
      <c r="D84" s="56" t="s">
        <v>173</v>
      </c>
      <c r="E84" s="59">
        <v>15</v>
      </c>
      <c r="F84" s="59">
        <v>15</v>
      </c>
      <c r="G84" s="58">
        <f t="shared" ref="G84" si="4">+F84/E84</f>
        <v>1</v>
      </c>
      <c r="H84" s="65" t="s">
        <v>650</v>
      </c>
    </row>
    <row r="85" spans="2:8" ht="55.5" customHeight="1" x14ac:dyDescent="0.2">
      <c r="B85" s="94"/>
      <c r="C85" s="82"/>
      <c r="D85" s="56" t="s">
        <v>233</v>
      </c>
      <c r="E85" s="59">
        <v>1</v>
      </c>
      <c r="F85" s="59">
        <v>1</v>
      </c>
      <c r="G85" s="58">
        <f>+F85/E85</f>
        <v>1</v>
      </c>
      <c r="H85" s="65" t="s">
        <v>651</v>
      </c>
    </row>
    <row r="86" spans="2:8" s="2" customFormat="1" ht="75.75" customHeight="1" x14ac:dyDescent="0.25">
      <c r="B86" s="94"/>
      <c r="C86" s="61" t="s">
        <v>652</v>
      </c>
      <c r="D86" s="56" t="s">
        <v>653</v>
      </c>
      <c r="E86" s="59">
        <v>20</v>
      </c>
      <c r="F86" s="59">
        <v>20</v>
      </c>
      <c r="G86" s="58">
        <f>+F86/E86</f>
        <v>1</v>
      </c>
      <c r="H86" s="65" t="s">
        <v>654</v>
      </c>
    </row>
    <row r="87" spans="2:8" s="2" customFormat="1" ht="127.5" customHeight="1" x14ac:dyDescent="0.25">
      <c r="B87" s="94"/>
      <c r="C87" s="81" t="s">
        <v>655</v>
      </c>
      <c r="D87" s="56" t="s">
        <v>656</v>
      </c>
      <c r="E87" s="59" t="s">
        <v>588</v>
      </c>
      <c r="F87" s="59" t="s">
        <v>588</v>
      </c>
      <c r="G87" s="58">
        <v>1</v>
      </c>
      <c r="H87" s="65" t="s">
        <v>660</v>
      </c>
    </row>
    <row r="88" spans="2:8" s="2" customFormat="1" ht="103.5" customHeight="1" x14ac:dyDescent="0.25">
      <c r="B88" s="94"/>
      <c r="C88" s="87"/>
      <c r="D88" s="56" t="s">
        <v>657</v>
      </c>
      <c r="E88" s="59" t="s">
        <v>588</v>
      </c>
      <c r="F88" s="59" t="s">
        <v>588</v>
      </c>
      <c r="G88" s="58">
        <v>1</v>
      </c>
      <c r="H88" s="65" t="s">
        <v>661</v>
      </c>
    </row>
    <row r="89" spans="2:8" s="2" customFormat="1" ht="127.5" customHeight="1" x14ac:dyDescent="0.25">
      <c r="B89" s="94"/>
      <c r="C89" s="87"/>
      <c r="D89" s="56" t="s">
        <v>658</v>
      </c>
      <c r="E89" s="59" t="s">
        <v>588</v>
      </c>
      <c r="F89" s="59" t="s">
        <v>353</v>
      </c>
      <c r="G89" s="58">
        <v>1</v>
      </c>
      <c r="H89" s="65" t="s">
        <v>757</v>
      </c>
    </row>
    <row r="90" spans="2:8" s="2" customFormat="1" ht="90" customHeight="1" x14ac:dyDescent="0.25">
      <c r="B90" s="94"/>
      <c r="C90" s="82"/>
      <c r="D90" s="56" t="s">
        <v>659</v>
      </c>
      <c r="E90" s="59" t="s">
        <v>588</v>
      </c>
      <c r="F90" s="59">
        <v>0</v>
      </c>
      <c r="G90" s="58">
        <v>0</v>
      </c>
      <c r="H90" s="65" t="s">
        <v>763</v>
      </c>
    </row>
    <row r="91" spans="2:8" s="2" customFormat="1" ht="63.75" customHeight="1" x14ac:dyDescent="0.25">
      <c r="B91" s="94"/>
      <c r="C91" s="56" t="s">
        <v>302</v>
      </c>
      <c r="D91" s="56" t="s">
        <v>303</v>
      </c>
      <c r="E91" s="59">
        <v>85</v>
      </c>
      <c r="F91" s="66">
        <v>83.21</v>
      </c>
      <c r="G91" s="58">
        <f>+F91/E91</f>
        <v>0.9789411764705882</v>
      </c>
      <c r="H91" s="65" t="s">
        <v>756</v>
      </c>
    </row>
    <row r="92" spans="2:8" ht="3" customHeight="1" x14ac:dyDescent="0.2">
      <c r="E92" s="1"/>
      <c r="F92" s="1"/>
      <c r="G92" s="1"/>
    </row>
    <row r="93" spans="2:8" ht="90.75" customHeight="1" x14ac:dyDescent="0.2">
      <c r="B93" s="85" t="s">
        <v>56</v>
      </c>
      <c r="C93" s="67" t="s">
        <v>662</v>
      </c>
      <c r="D93" s="56" t="s">
        <v>663</v>
      </c>
      <c r="E93" s="59">
        <v>1</v>
      </c>
      <c r="F93" s="59">
        <v>1</v>
      </c>
      <c r="G93" s="58">
        <v>1</v>
      </c>
      <c r="H93" s="56" t="s">
        <v>764</v>
      </c>
    </row>
    <row r="94" spans="2:8" ht="66" customHeight="1" x14ac:dyDescent="0.2">
      <c r="B94" s="85"/>
      <c r="C94" s="87" t="s">
        <v>304</v>
      </c>
      <c r="D94" s="56" t="s">
        <v>305</v>
      </c>
      <c r="E94" s="57" t="s">
        <v>13</v>
      </c>
      <c r="F94" s="57" t="s">
        <v>13</v>
      </c>
      <c r="G94" s="58">
        <v>1</v>
      </c>
      <c r="H94" s="56" t="s">
        <v>665</v>
      </c>
    </row>
    <row r="95" spans="2:8" ht="57" customHeight="1" x14ac:dyDescent="0.2">
      <c r="B95" s="85"/>
      <c r="C95" s="87"/>
      <c r="D95" s="56" t="s">
        <v>306</v>
      </c>
      <c r="E95" s="57" t="s">
        <v>13</v>
      </c>
      <c r="F95" s="57" t="s">
        <v>13</v>
      </c>
      <c r="G95" s="58">
        <v>1</v>
      </c>
      <c r="H95" s="56" t="s">
        <v>9</v>
      </c>
    </row>
    <row r="96" spans="2:8" ht="71.25" customHeight="1" x14ac:dyDescent="0.2">
      <c r="B96" s="85"/>
      <c r="C96" s="87"/>
      <c r="D96" s="56" t="s">
        <v>307</v>
      </c>
      <c r="E96" s="57" t="s">
        <v>13</v>
      </c>
      <c r="F96" s="57" t="s">
        <v>13</v>
      </c>
      <c r="G96" s="58">
        <v>1</v>
      </c>
      <c r="H96" s="56" t="s">
        <v>666</v>
      </c>
    </row>
    <row r="97" spans="2:8" ht="68.25" customHeight="1" x14ac:dyDescent="0.2">
      <c r="B97" s="85"/>
      <c r="C97" s="82"/>
      <c r="D97" s="56" t="s">
        <v>308</v>
      </c>
      <c r="E97" s="57" t="s">
        <v>13</v>
      </c>
      <c r="F97" s="57" t="s">
        <v>13</v>
      </c>
      <c r="G97" s="58">
        <v>1</v>
      </c>
      <c r="H97" s="56" t="s">
        <v>664</v>
      </c>
    </row>
    <row r="98" spans="2:8" ht="5.25" customHeight="1" x14ac:dyDescent="0.2">
      <c r="E98" s="1"/>
      <c r="F98" s="1"/>
      <c r="G98" s="1"/>
    </row>
    <row r="99" spans="2:8" ht="63" customHeight="1" x14ac:dyDescent="0.2">
      <c r="B99" s="85" t="s">
        <v>57</v>
      </c>
      <c r="C99" s="56" t="s">
        <v>234</v>
      </c>
      <c r="D99" s="56" t="s">
        <v>174</v>
      </c>
      <c r="E99" s="59">
        <v>100</v>
      </c>
      <c r="F99" s="57" t="s">
        <v>14</v>
      </c>
      <c r="G99" s="58">
        <f>+F99/E99</f>
        <v>1</v>
      </c>
      <c r="H99" s="56" t="s">
        <v>667</v>
      </c>
    </row>
    <row r="100" spans="2:8" ht="67.5" customHeight="1" x14ac:dyDescent="0.2">
      <c r="B100" s="85"/>
      <c r="C100" s="56" t="s">
        <v>58</v>
      </c>
      <c r="D100" s="56" t="s">
        <v>175</v>
      </c>
      <c r="E100" s="57" t="s">
        <v>14</v>
      </c>
      <c r="F100" s="57" t="s">
        <v>14</v>
      </c>
      <c r="G100" s="58">
        <f>+F100/E100</f>
        <v>1</v>
      </c>
      <c r="H100" s="56" t="s">
        <v>668</v>
      </c>
    </row>
    <row r="101" spans="2:8" ht="3.75" customHeight="1" x14ac:dyDescent="0.2">
      <c r="B101" s="31"/>
      <c r="C101" s="35"/>
      <c r="D101" s="35"/>
      <c r="E101" s="33"/>
      <c r="F101" s="33"/>
      <c r="G101" s="33"/>
      <c r="H101" s="35"/>
    </row>
    <row r="102" spans="2:8" ht="42" customHeight="1" x14ac:dyDescent="0.2">
      <c r="B102" s="89" t="s">
        <v>59</v>
      </c>
      <c r="C102" s="56" t="s">
        <v>670</v>
      </c>
      <c r="D102" s="56" t="s">
        <v>671</v>
      </c>
      <c r="E102" s="57" t="s">
        <v>13</v>
      </c>
      <c r="F102" s="57" t="s">
        <v>13</v>
      </c>
      <c r="G102" s="58">
        <f>+F102/E102</f>
        <v>1</v>
      </c>
      <c r="H102" s="56"/>
    </row>
    <row r="103" spans="2:8" ht="49.5" customHeight="1" x14ac:dyDescent="0.2">
      <c r="B103" s="94"/>
      <c r="C103" s="56" t="s">
        <v>177</v>
      </c>
      <c r="D103" s="56" t="s">
        <v>178</v>
      </c>
      <c r="E103" s="57" t="s">
        <v>13</v>
      </c>
      <c r="F103" s="57" t="s">
        <v>13</v>
      </c>
      <c r="G103" s="58">
        <f t="shared" ref="G103" si="5">+F103/E103</f>
        <v>1</v>
      </c>
      <c r="H103" s="56"/>
    </row>
    <row r="104" spans="2:8" ht="49.5" customHeight="1" x14ac:dyDescent="0.2">
      <c r="B104" s="90"/>
      <c r="C104" s="56" t="s">
        <v>669</v>
      </c>
      <c r="D104" s="56" t="s">
        <v>672</v>
      </c>
      <c r="E104" s="59">
        <v>90</v>
      </c>
      <c r="F104" s="59">
        <v>95.94</v>
      </c>
      <c r="G104" s="58">
        <v>1</v>
      </c>
      <c r="H104" s="56" t="s">
        <v>753</v>
      </c>
    </row>
    <row r="105" spans="2:8" ht="3.75" customHeight="1" x14ac:dyDescent="0.2">
      <c r="E105" s="1"/>
      <c r="F105" s="1"/>
      <c r="G105" s="1"/>
    </row>
    <row r="106" spans="2:8" ht="50.25" customHeight="1" x14ac:dyDescent="0.2">
      <c r="B106" s="85" t="s">
        <v>179</v>
      </c>
      <c r="C106" s="81" t="s">
        <v>235</v>
      </c>
      <c r="D106" s="56" t="s">
        <v>236</v>
      </c>
      <c r="E106" s="59" t="s">
        <v>13</v>
      </c>
      <c r="F106" s="59">
        <v>1</v>
      </c>
      <c r="G106" s="58">
        <f t="shared" ref="G106:G110" si="6">+F106/E106</f>
        <v>1</v>
      </c>
      <c r="H106" s="56" t="s">
        <v>689</v>
      </c>
    </row>
    <row r="107" spans="2:8" ht="39" customHeight="1" x14ac:dyDescent="0.2">
      <c r="B107" s="85"/>
      <c r="C107" s="87"/>
      <c r="D107" s="56" t="s">
        <v>673</v>
      </c>
      <c r="E107" s="59">
        <v>50</v>
      </c>
      <c r="F107" s="59">
        <v>0</v>
      </c>
      <c r="G107" s="58">
        <f t="shared" si="6"/>
        <v>0</v>
      </c>
      <c r="H107" s="56" t="s">
        <v>690</v>
      </c>
    </row>
    <row r="108" spans="2:8" ht="54" customHeight="1" x14ac:dyDescent="0.2">
      <c r="B108" s="85"/>
      <c r="C108" s="82"/>
      <c r="D108" s="56" t="s">
        <v>60</v>
      </c>
      <c r="E108" s="59">
        <v>100</v>
      </c>
      <c r="F108" s="59">
        <v>100</v>
      </c>
      <c r="G108" s="58">
        <f t="shared" si="6"/>
        <v>1</v>
      </c>
      <c r="H108" s="56" t="s">
        <v>691</v>
      </c>
    </row>
    <row r="109" spans="2:8" ht="48" customHeight="1" x14ac:dyDescent="0.2">
      <c r="B109" s="85"/>
      <c r="C109" s="81" t="s">
        <v>655</v>
      </c>
      <c r="D109" s="56" t="s">
        <v>674</v>
      </c>
      <c r="E109" s="59">
        <v>30</v>
      </c>
      <c r="F109" s="59">
        <v>26</v>
      </c>
      <c r="G109" s="58">
        <f>+F109/E109</f>
        <v>0.8666666666666667</v>
      </c>
      <c r="H109" s="56" t="s">
        <v>755</v>
      </c>
    </row>
    <row r="110" spans="2:8" ht="49.5" customHeight="1" x14ac:dyDescent="0.2">
      <c r="B110" s="85"/>
      <c r="C110" s="82"/>
      <c r="D110" s="56" t="s">
        <v>675</v>
      </c>
      <c r="E110" s="59">
        <v>30</v>
      </c>
      <c r="F110" s="59">
        <v>30</v>
      </c>
      <c r="G110" s="58">
        <f t="shared" si="6"/>
        <v>1</v>
      </c>
      <c r="H110" s="56" t="s">
        <v>676</v>
      </c>
    </row>
    <row r="111" spans="2:8" ht="8.25" customHeight="1" x14ac:dyDescent="0.2">
      <c r="E111" s="1"/>
      <c r="F111" s="1"/>
      <c r="G111" s="1"/>
    </row>
    <row r="112" spans="2:8" ht="27.6" customHeight="1" x14ac:dyDescent="0.2">
      <c r="B112" s="92" t="s">
        <v>62</v>
      </c>
      <c r="C112" s="92"/>
      <c r="D112" s="92"/>
      <c r="E112" s="92"/>
      <c r="F112" s="92"/>
      <c r="G112" s="92"/>
      <c r="H112" s="41">
        <f>+AVERAGE(G115:G117,G119:G120,G122:G125)</f>
        <v>1</v>
      </c>
    </row>
    <row r="113" spans="2:8" ht="15" customHeight="1" x14ac:dyDescent="0.2">
      <c r="B113" s="8"/>
      <c r="C113" s="13"/>
      <c r="D113" s="13"/>
      <c r="E113" s="9"/>
      <c r="F113" s="9"/>
      <c r="G113" s="10"/>
      <c r="H113" s="11" t="s">
        <v>1</v>
      </c>
    </row>
    <row r="114" spans="2:8" s="7" customFormat="1" ht="36" customHeight="1" x14ac:dyDescent="0.2">
      <c r="B114" s="21" t="s">
        <v>2</v>
      </c>
      <c r="C114" s="42" t="s">
        <v>3</v>
      </c>
      <c r="D114" s="42" t="s">
        <v>4</v>
      </c>
      <c r="E114" s="27" t="s">
        <v>5</v>
      </c>
      <c r="F114" s="27" t="s">
        <v>6</v>
      </c>
      <c r="G114" s="28" t="s">
        <v>7</v>
      </c>
      <c r="H114" s="42" t="s">
        <v>8</v>
      </c>
    </row>
    <row r="115" spans="2:8" ht="58.5" customHeight="1" x14ac:dyDescent="0.2">
      <c r="B115" s="85" t="s">
        <v>63</v>
      </c>
      <c r="C115" s="56" t="s">
        <v>64</v>
      </c>
      <c r="D115" s="56" t="s">
        <v>65</v>
      </c>
      <c r="E115" s="57" t="s">
        <v>14</v>
      </c>
      <c r="F115" s="57" t="s">
        <v>14</v>
      </c>
      <c r="G115" s="58">
        <v>1</v>
      </c>
      <c r="H115" s="65" t="s">
        <v>546</v>
      </c>
    </row>
    <row r="116" spans="2:8" ht="78.75" customHeight="1" x14ac:dyDescent="0.2">
      <c r="B116" s="85"/>
      <c r="C116" s="56" t="s">
        <v>66</v>
      </c>
      <c r="D116" s="56" t="s">
        <v>67</v>
      </c>
      <c r="E116" s="57" t="s">
        <v>14</v>
      </c>
      <c r="F116" s="57" t="s">
        <v>14</v>
      </c>
      <c r="G116" s="58">
        <v>1</v>
      </c>
      <c r="H116" s="65" t="s">
        <v>547</v>
      </c>
    </row>
    <row r="117" spans="2:8" ht="58.5" customHeight="1" x14ac:dyDescent="0.2">
      <c r="B117" s="85"/>
      <c r="C117" s="56" t="s">
        <v>69</v>
      </c>
      <c r="D117" s="56" t="s">
        <v>159</v>
      </c>
      <c r="E117" s="57" t="s">
        <v>14</v>
      </c>
      <c r="F117" s="57" t="s">
        <v>14</v>
      </c>
      <c r="G117" s="58">
        <v>1</v>
      </c>
      <c r="H117" s="65" t="s">
        <v>548</v>
      </c>
    </row>
    <row r="118" spans="2:8" ht="4.5" customHeight="1" x14ac:dyDescent="0.2">
      <c r="E118" s="1"/>
      <c r="F118" s="1"/>
      <c r="G118" s="1"/>
    </row>
    <row r="119" spans="2:8" ht="104.25" customHeight="1" x14ac:dyDescent="0.2">
      <c r="B119" s="85" t="s">
        <v>70</v>
      </c>
      <c r="C119" s="56" t="s">
        <v>71</v>
      </c>
      <c r="D119" s="56" t="s">
        <v>72</v>
      </c>
      <c r="E119" s="57" t="s">
        <v>14</v>
      </c>
      <c r="F119" s="57" t="s">
        <v>14</v>
      </c>
      <c r="G119" s="58">
        <v>1</v>
      </c>
      <c r="H119" s="65" t="s">
        <v>549</v>
      </c>
    </row>
    <row r="120" spans="2:8" ht="77.25" customHeight="1" x14ac:dyDescent="0.2">
      <c r="B120" s="85"/>
      <c r="C120" s="56" t="s">
        <v>160</v>
      </c>
      <c r="D120" s="56" t="s">
        <v>73</v>
      </c>
      <c r="E120" s="57" t="s">
        <v>14</v>
      </c>
      <c r="F120" s="57" t="s">
        <v>14</v>
      </c>
      <c r="G120" s="58">
        <v>1</v>
      </c>
      <c r="H120" s="65" t="s">
        <v>550</v>
      </c>
    </row>
    <row r="121" spans="2:8" ht="4.5" customHeight="1" x14ac:dyDescent="0.2">
      <c r="E121" s="1"/>
      <c r="F121" s="1"/>
      <c r="G121" s="1"/>
    </row>
    <row r="122" spans="2:8" ht="50.25" customHeight="1" x14ac:dyDescent="0.2">
      <c r="B122" s="85" t="s">
        <v>74</v>
      </c>
      <c r="C122" s="56" t="s">
        <v>161</v>
      </c>
      <c r="D122" s="56" t="s">
        <v>162</v>
      </c>
      <c r="E122" s="57" t="s">
        <v>14</v>
      </c>
      <c r="F122" s="59">
        <v>100</v>
      </c>
      <c r="G122" s="58">
        <f>+F122/E122</f>
        <v>1</v>
      </c>
      <c r="H122" s="65"/>
    </row>
    <row r="123" spans="2:8" ht="51" customHeight="1" x14ac:dyDescent="0.2">
      <c r="B123" s="85"/>
      <c r="C123" s="56" t="s">
        <v>405</v>
      </c>
      <c r="D123" s="56" t="s">
        <v>75</v>
      </c>
      <c r="E123" s="57" t="s">
        <v>14</v>
      </c>
      <c r="F123" s="59">
        <v>100</v>
      </c>
      <c r="G123" s="58">
        <f>+F123/E123</f>
        <v>1</v>
      </c>
      <c r="H123" s="65"/>
    </row>
    <row r="124" spans="2:8" ht="51.75" customHeight="1" x14ac:dyDescent="0.2">
      <c r="B124" s="85"/>
      <c r="C124" s="56" t="s">
        <v>163</v>
      </c>
      <c r="D124" s="56" t="s">
        <v>164</v>
      </c>
      <c r="E124" s="57" t="s">
        <v>14</v>
      </c>
      <c r="F124" s="59">
        <v>100</v>
      </c>
      <c r="G124" s="58">
        <f>+F124/E124</f>
        <v>1</v>
      </c>
      <c r="H124" s="65"/>
    </row>
    <row r="125" spans="2:8" ht="75.75" customHeight="1" x14ac:dyDescent="0.2">
      <c r="B125" s="85"/>
      <c r="C125" s="56" t="s">
        <v>552</v>
      </c>
      <c r="D125" s="56" t="s">
        <v>76</v>
      </c>
      <c r="E125" s="57" t="s">
        <v>14</v>
      </c>
      <c r="F125" s="57" t="s">
        <v>14</v>
      </c>
      <c r="G125" s="58">
        <v>1</v>
      </c>
      <c r="H125" s="65" t="s">
        <v>551</v>
      </c>
    </row>
    <row r="126" spans="2:8" ht="8.25" customHeight="1" x14ac:dyDescent="0.2">
      <c r="B126" s="80"/>
      <c r="C126" s="80"/>
      <c r="D126" s="80"/>
      <c r="E126" s="80"/>
      <c r="F126" s="80"/>
      <c r="G126" s="80"/>
      <c r="H126" s="80"/>
    </row>
    <row r="127" spans="2:8" ht="27.6" customHeight="1" x14ac:dyDescent="0.2">
      <c r="B127" s="92" t="s">
        <v>77</v>
      </c>
      <c r="C127" s="92"/>
      <c r="D127" s="92"/>
      <c r="E127" s="92"/>
      <c r="F127" s="92"/>
      <c r="G127" s="92"/>
      <c r="H127" s="45">
        <f>+AVERAGE(G130:G132)</f>
        <v>0.83333333333333337</v>
      </c>
    </row>
    <row r="128" spans="2:8" ht="8.25" customHeight="1" x14ac:dyDescent="0.2">
      <c r="B128" s="12"/>
      <c r="C128" s="13"/>
      <c r="D128" s="13"/>
      <c r="E128" s="96"/>
      <c r="F128" s="97"/>
      <c r="G128" s="98"/>
      <c r="H128" s="13"/>
    </row>
    <row r="129" spans="2:8" s="7" customFormat="1" ht="36" customHeight="1" x14ac:dyDescent="0.2">
      <c r="B129" s="21" t="s">
        <v>2</v>
      </c>
      <c r="C129" s="42" t="s">
        <v>3</v>
      </c>
      <c r="D129" s="42" t="s">
        <v>4</v>
      </c>
      <c r="E129" s="27" t="s">
        <v>5</v>
      </c>
      <c r="F129" s="27" t="s">
        <v>6</v>
      </c>
      <c r="G129" s="28" t="s">
        <v>7</v>
      </c>
      <c r="H129" s="42" t="s">
        <v>8</v>
      </c>
    </row>
    <row r="130" spans="2:8" ht="58.5" customHeight="1" x14ac:dyDescent="0.2">
      <c r="B130" s="85" t="s">
        <v>77</v>
      </c>
      <c r="C130" s="56" t="s">
        <v>78</v>
      </c>
      <c r="D130" s="56" t="s">
        <v>176</v>
      </c>
      <c r="E130" s="59">
        <v>4</v>
      </c>
      <c r="F130" s="57" t="s">
        <v>11</v>
      </c>
      <c r="G130" s="58">
        <v>0.5</v>
      </c>
      <c r="H130" s="68" t="s">
        <v>9</v>
      </c>
    </row>
    <row r="131" spans="2:8" ht="86.25" customHeight="1" x14ac:dyDescent="0.2">
      <c r="B131" s="85"/>
      <c r="C131" s="56" t="s">
        <v>334</v>
      </c>
      <c r="D131" s="56" t="s">
        <v>176</v>
      </c>
      <c r="E131" s="57" t="s">
        <v>14</v>
      </c>
      <c r="F131" s="57" t="s">
        <v>14</v>
      </c>
      <c r="G131" s="58">
        <v>1</v>
      </c>
      <c r="H131" s="68" t="s">
        <v>708</v>
      </c>
    </row>
    <row r="132" spans="2:8" ht="66" customHeight="1" x14ac:dyDescent="0.2">
      <c r="B132" s="85"/>
      <c r="C132" s="56" t="s">
        <v>553</v>
      </c>
      <c r="D132" s="56" t="s">
        <v>554</v>
      </c>
      <c r="E132" s="59">
        <v>1</v>
      </c>
      <c r="F132" s="59">
        <v>1</v>
      </c>
      <c r="G132" s="58">
        <v>1</v>
      </c>
      <c r="H132" s="68"/>
    </row>
    <row r="133" spans="2:8" ht="8.25" customHeight="1" x14ac:dyDescent="0.2">
      <c r="B133" s="86"/>
      <c r="C133" s="86"/>
      <c r="D133" s="86"/>
      <c r="E133" s="86"/>
      <c r="F133" s="86"/>
      <c r="G133" s="86"/>
      <c r="H133" s="86"/>
    </row>
    <row r="134" spans="2:8" ht="27.6" customHeight="1" x14ac:dyDescent="0.2">
      <c r="B134" s="92" t="s">
        <v>79</v>
      </c>
      <c r="C134" s="92"/>
      <c r="D134" s="92"/>
      <c r="E134" s="92"/>
      <c r="F134" s="92"/>
      <c r="G134" s="92"/>
      <c r="H134" s="45">
        <f>+AVERAGE(G137:G145,G147:G152,G154:G158)</f>
        <v>0.95</v>
      </c>
    </row>
    <row r="135" spans="2:8" ht="15" customHeight="1" x14ac:dyDescent="0.2">
      <c r="B135" s="8"/>
      <c r="C135" s="13"/>
      <c r="D135" s="13"/>
      <c r="E135" s="9"/>
      <c r="F135" s="9"/>
      <c r="G135" s="10"/>
      <c r="H135" s="11" t="s">
        <v>1</v>
      </c>
    </row>
    <row r="136" spans="2:8" s="7" customFormat="1" ht="36" customHeight="1" x14ac:dyDescent="0.2">
      <c r="B136" s="21" t="s">
        <v>2</v>
      </c>
      <c r="C136" s="42" t="s">
        <v>3</v>
      </c>
      <c r="D136" s="42" t="s">
        <v>4</v>
      </c>
      <c r="E136" s="27" t="s">
        <v>5</v>
      </c>
      <c r="F136" s="27" t="s">
        <v>6</v>
      </c>
      <c r="G136" s="28" t="s">
        <v>7</v>
      </c>
      <c r="H136" s="42" t="s">
        <v>8</v>
      </c>
    </row>
    <row r="137" spans="2:8" ht="82.5" customHeight="1" x14ac:dyDescent="0.2">
      <c r="B137" s="85" t="s">
        <v>80</v>
      </c>
      <c r="C137" s="81" t="s">
        <v>309</v>
      </c>
      <c r="D137" s="56" t="s">
        <v>313</v>
      </c>
      <c r="E137" s="57" t="s">
        <v>12</v>
      </c>
      <c r="F137" s="57" t="s">
        <v>26</v>
      </c>
      <c r="G137" s="58">
        <v>1</v>
      </c>
      <c r="H137" s="68" t="s">
        <v>686</v>
      </c>
    </row>
    <row r="138" spans="2:8" ht="83.25" customHeight="1" x14ac:dyDescent="0.2">
      <c r="B138" s="85"/>
      <c r="C138" s="82"/>
      <c r="D138" s="56" t="s">
        <v>561</v>
      </c>
      <c r="E138" s="57" t="s">
        <v>562</v>
      </c>
      <c r="F138" s="57" t="s">
        <v>563</v>
      </c>
      <c r="G138" s="58">
        <v>1</v>
      </c>
      <c r="H138" s="68" t="s">
        <v>687</v>
      </c>
    </row>
    <row r="139" spans="2:8" ht="90.75" customHeight="1" x14ac:dyDescent="0.2">
      <c r="B139" s="85"/>
      <c r="C139" s="56" t="s">
        <v>81</v>
      </c>
      <c r="D139" s="56" t="s">
        <v>314</v>
      </c>
      <c r="E139" s="59">
        <v>100</v>
      </c>
      <c r="F139" s="57" t="s">
        <v>14</v>
      </c>
      <c r="G139" s="58">
        <v>1</v>
      </c>
      <c r="H139" s="68" t="s">
        <v>564</v>
      </c>
    </row>
    <row r="140" spans="2:8" ht="78" customHeight="1" x14ac:dyDescent="0.2">
      <c r="B140" s="85"/>
      <c r="C140" s="81" t="s">
        <v>310</v>
      </c>
      <c r="D140" s="56" t="s">
        <v>315</v>
      </c>
      <c r="E140" s="57" t="s">
        <v>13</v>
      </c>
      <c r="F140" s="59">
        <v>3</v>
      </c>
      <c r="G140" s="58">
        <v>1</v>
      </c>
      <c r="H140" s="68" t="s">
        <v>681</v>
      </c>
    </row>
    <row r="141" spans="2:8" ht="86.25" customHeight="1" x14ac:dyDescent="0.2">
      <c r="B141" s="85"/>
      <c r="C141" s="82"/>
      <c r="D141" s="56" t="s">
        <v>316</v>
      </c>
      <c r="E141" s="57" t="s">
        <v>12</v>
      </c>
      <c r="F141" s="57" t="s">
        <v>12</v>
      </c>
      <c r="G141" s="58">
        <v>1</v>
      </c>
      <c r="H141" s="68" t="s">
        <v>565</v>
      </c>
    </row>
    <row r="142" spans="2:8" ht="76.5" customHeight="1" x14ac:dyDescent="0.2">
      <c r="B142" s="85"/>
      <c r="C142" s="56" t="s">
        <v>82</v>
      </c>
      <c r="D142" s="56" t="s">
        <v>317</v>
      </c>
      <c r="E142" s="59">
        <v>100</v>
      </c>
      <c r="F142" s="57" t="s">
        <v>14</v>
      </c>
      <c r="G142" s="58">
        <v>1</v>
      </c>
      <c r="H142" s="68" t="s">
        <v>683</v>
      </c>
    </row>
    <row r="143" spans="2:8" ht="94.5" customHeight="1" x14ac:dyDescent="0.2">
      <c r="B143" s="85"/>
      <c r="C143" s="56" t="s">
        <v>83</v>
      </c>
      <c r="D143" s="56" t="s">
        <v>318</v>
      </c>
      <c r="E143" s="57" t="s">
        <v>14</v>
      </c>
      <c r="F143" s="57" t="s">
        <v>14</v>
      </c>
      <c r="G143" s="58">
        <v>1</v>
      </c>
      <c r="H143" s="68" t="s">
        <v>682</v>
      </c>
    </row>
    <row r="144" spans="2:8" ht="78.75" customHeight="1" x14ac:dyDescent="0.2">
      <c r="B144" s="85"/>
      <c r="C144" s="56" t="s">
        <v>311</v>
      </c>
      <c r="D144" s="56" t="s">
        <v>319</v>
      </c>
      <c r="E144" s="57" t="s">
        <v>14</v>
      </c>
      <c r="F144" s="57" t="s">
        <v>14</v>
      </c>
      <c r="G144" s="58">
        <v>1</v>
      </c>
      <c r="H144" s="68" t="s">
        <v>684</v>
      </c>
    </row>
    <row r="145" spans="2:8" ht="89.25" customHeight="1" x14ac:dyDescent="0.2">
      <c r="B145" s="85"/>
      <c r="C145" s="56" t="s">
        <v>312</v>
      </c>
      <c r="D145" s="56" t="s">
        <v>320</v>
      </c>
      <c r="E145" s="59">
        <v>58</v>
      </c>
      <c r="F145" s="59">
        <v>61</v>
      </c>
      <c r="G145" s="58">
        <v>1</v>
      </c>
      <c r="H145" s="68" t="s">
        <v>685</v>
      </c>
    </row>
    <row r="146" spans="2:8" ht="5.25" customHeight="1" x14ac:dyDescent="0.2">
      <c r="B146" s="80"/>
      <c r="C146" s="80"/>
      <c r="D146" s="80"/>
      <c r="E146" s="80"/>
      <c r="F146" s="80"/>
      <c r="G146" s="80"/>
      <c r="H146" s="80"/>
    </row>
    <row r="147" spans="2:8" ht="72" customHeight="1" x14ac:dyDescent="0.2">
      <c r="B147" s="85" t="s">
        <v>85</v>
      </c>
      <c r="C147" s="56" t="s">
        <v>86</v>
      </c>
      <c r="D147" s="56" t="s">
        <v>324</v>
      </c>
      <c r="E147" s="59" t="s">
        <v>87</v>
      </c>
      <c r="F147" s="59" t="s">
        <v>87</v>
      </c>
      <c r="G147" s="58">
        <v>1</v>
      </c>
      <c r="H147" s="68" t="s">
        <v>566</v>
      </c>
    </row>
    <row r="148" spans="2:8" ht="63" customHeight="1" x14ac:dyDescent="0.2">
      <c r="B148" s="85"/>
      <c r="C148" s="56" t="s">
        <v>321</v>
      </c>
      <c r="D148" s="56" t="s">
        <v>325</v>
      </c>
      <c r="E148" s="59" t="s">
        <v>14</v>
      </c>
      <c r="F148" s="59" t="s">
        <v>14</v>
      </c>
      <c r="G148" s="58">
        <v>1</v>
      </c>
      <c r="H148" s="68" t="s">
        <v>567</v>
      </c>
    </row>
    <row r="149" spans="2:8" ht="72" customHeight="1" x14ac:dyDescent="0.2">
      <c r="B149" s="85"/>
      <c r="C149" s="56" t="s">
        <v>709</v>
      </c>
      <c r="D149" s="56" t="s">
        <v>568</v>
      </c>
      <c r="E149" s="59">
        <v>750</v>
      </c>
      <c r="F149" s="59">
        <v>0</v>
      </c>
      <c r="G149" s="58">
        <f>+F149/E149</f>
        <v>0</v>
      </c>
      <c r="H149" s="68"/>
    </row>
    <row r="150" spans="2:8" ht="57.75" customHeight="1" x14ac:dyDescent="0.2">
      <c r="B150" s="85"/>
      <c r="C150" s="56" t="s">
        <v>322</v>
      </c>
      <c r="D150" s="56" t="s">
        <v>325</v>
      </c>
      <c r="E150" s="59" t="s">
        <v>14</v>
      </c>
      <c r="F150" s="59" t="s">
        <v>14</v>
      </c>
      <c r="G150" s="58">
        <v>1</v>
      </c>
      <c r="H150" s="68" t="s">
        <v>569</v>
      </c>
    </row>
    <row r="151" spans="2:8" ht="57.75" customHeight="1" x14ac:dyDescent="0.2">
      <c r="B151" s="85"/>
      <c r="C151" s="56" t="s">
        <v>323</v>
      </c>
      <c r="D151" s="56" t="s">
        <v>326</v>
      </c>
      <c r="E151" s="59" t="s">
        <v>14</v>
      </c>
      <c r="F151" s="59" t="s">
        <v>14</v>
      </c>
      <c r="G151" s="58">
        <f>+F151/E151</f>
        <v>1</v>
      </c>
      <c r="H151" s="68" t="s">
        <v>570</v>
      </c>
    </row>
    <row r="152" spans="2:8" ht="59.25" customHeight="1" x14ac:dyDescent="0.2">
      <c r="B152" s="85"/>
      <c r="C152" s="56" t="s">
        <v>88</v>
      </c>
      <c r="D152" s="56" t="s">
        <v>327</v>
      </c>
      <c r="E152" s="59" t="s">
        <v>14</v>
      </c>
      <c r="F152" s="59" t="s">
        <v>14</v>
      </c>
      <c r="G152" s="58">
        <v>1</v>
      </c>
      <c r="H152" s="68" t="s">
        <v>571</v>
      </c>
    </row>
    <row r="153" spans="2:8" ht="3.75" customHeight="1" x14ac:dyDescent="0.2">
      <c r="B153" s="20"/>
      <c r="C153" s="44"/>
      <c r="D153" s="44"/>
      <c r="E153" s="22"/>
      <c r="F153" s="22"/>
      <c r="G153" s="23"/>
      <c r="H153" s="44"/>
    </row>
    <row r="154" spans="2:8" ht="68.25" customHeight="1" x14ac:dyDescent="0.2">
      <c r="B154" s="85" t="s">
        <v>165</v>
      </c>
      <c r="C154" s="81" t="s">
        <v>328</v>
      </c>
      <c r="D154" s="56" t="s">
        <v>330</v>
      </c>
      <c r="E154" s="59" t="s">
        <v>14</v>
      </c>
      <c r="F154" s="57" t="s">
        <v>14</v>
      </c>
      <c r="G154" s="58">
        <v>1</v>
      </c>
      <c r="H154" s="69" t="s">
        <v>572</v>
      </c>
    </row>
    <row r="155" spans="2:8" ht="77.25" customHeight="1" x14ac:dyDescent="0.2">
      <c r="B155" s="85"/>
      <c r="C155" s="87"/>
      <c r="D155" s="56" t="s">
        <v>331</v>
      </c>
      <c r="E155" s="59">
        <v>100</v>
      </c>
      <c r="F155" s="57" t="s">
        <v>14</v>
      </c>
      <c r="G155" s="58">
        <v>1</v>
      </c>
      <c r="H155" s="69" t="s">
        <v>573</v>
      </c>
    </row>
    <row r="156" spans="2:8" ht="68.25" customHeight="1" x14ac:dyDescent="0.2">
      <c r="B156" s="85"/>
      <c r="C156" s="87"/>
      <c r="D156" s="56" t="s">
        <v>332</v>
      </c>
      <c r="E156" s="59">
        <v>100</v>
      </c>
      <c r="F156" s="57" t="s">
        <v>14</v>
      </c>
      <c r="G156" s="58">
        <v>1</v>
      </c>
      <c r="H156" s="69" t="s">
        <v>574</v>
      </c>
    </row>
    <row r="157" spans="2:8" ht="68.25" customHeight="1" x14ac:dyDescent="0.2">
      <c r="B157" s="85"/>
      <c r="C157" s="82"/>
      <c r="D157" s="56" t="s">
        <v>333</v>
      </c>
      <c r="E157" s="57" t="s">
        <v>14</v>
      </c>
      <c r="F157" s="57" t="s">
        <v>14</v>
      </c>
      <c r="G157" s="58">
        <v>1</v>
      </c>
      <c r="H157" s="69" t="s">
        <v>575</v>
      </c>
    </row>
    <row r="158" spans="2:8" ht="77.25" customHeight="1" x14ac:dyDescent="0.2">
      <c r="B158" s="85"/>
      <c r="C158" s="56" t="s">
        <v>329</v>
      </c>
      <c r="D158" s="56" t="s">
        <v>166</v>
      </c>
      <c r="E158" s="57" t="s">
        <v>14</v>
      </c>
      <c r="F158" s="57" t="s">
        <v>14</v>
      </c>
      <c r="G158" s="58">
        <v>1</v>
      </c>
      <c r="H158" s="69" t="s">
        <v>576</v>
      </c>
    </row>
    <row r="159" spans="2:8" ht="3.75" customHeight="1" x14ac:dyDescent="0.2">
      <c r="B159" s="86"/>
      <c r="C159" s="86"/>
      <c r="D159" s="86"/>
      <c r="E159" s="86"/>
      <c r="F159" s="86"/>
      <c r="G159" s="86"/>
      <c r="H159" s="86"/>
    </row>
    <row r="160" spans="2:8" ht="27.6" customHeight="1" x14ac:dyDescent="0.2">
      <c r="B160" s="92" t="s">
        <v>89</v>
      </c>
      <c r="C160" s="92"/>
      <c r="D160" s="92"/>
      <c r="E160" s="92"/>
      <c r="F160" s="92"/>
      <c r="G160" s="92"/>
      <c r="H160" s="45">
        <f>+AVERAGE(G163:G167,G169:G171,G173:G178,G180:G181,G183:G184)</f>
        <v>0.83333333333333337</v>
      </c>
    </row>
    <row r="161" spans="2:9" ht="10.5" customHeight="1" x14ac:dyDescent="0.2">
      <c r="B161" s="8"/>
      <c r="C161" s="13"/>
      <c r="D161" s="13"/>
      <c r="E161" s="9"/>
      <c r="F161" s="9"/>
      <c r="G161" s="10"/>
      <c r="H161" s="11" t="s">
        <v>1</v>
      </c>
    </row>
    <row r="162" spans="2:9" s="7" customFormat="1" ht="36" customHeight="1" x14ac:dyDescent="0.2">
      <c r="B162" s="14" t="s">
        <v>2</v>
      </c>
      <c r="C162" s="13" t="s">
        <v>3</v>
      </c>
      <c r="D162" s="13" t="s">
        <v>4</v>
      </c>
      <c r="E162" s="15" t="s">
        <v>5</v>
      </c>
      <c r="F162" s="15" t="s">
        <v>6</v>
      </c>
      <c r="G162" s="16" t="s">
        <v>7</v>
      </c>
      <c r="H162" s="42" t="s">
        <v>8</v>
      </c>
    </row>
    <row r="163" spans="2:9" ht="76.5" customHeight="1" x14ac:dyDescent="0.2">
      <c r="B163" s="89" t="s">
        <v>89</v>
      </c>
      <c r="C163" s="56" t="s">
        <v>365</v>
      </c>
      <c r="D163" s="56" t="s">
        <v>370</v>
      </c>
      <c r="E163" s="59">
        <v>7</v>
      </c>
      <c r="F163" s="59">
        <v>7</v>
      </c>
      <c r="G163" s="70">
        <f t="shared" ref="G163:G166" si="7">+F163/E163</f>
        <v>1</v>
      </c>
      <c r="H163" s="69" t="s">
        <v>586</v>
      </c>
    </row>
    <row r="164" spans="2:9" ht="87" customHeight="1" x14ac:dyDescent="0.2">
      <c r="B164" s="94"/>
      <c r="C164" s="56" t="s">
        <v>366</v>
      </c>
      <c r="D164" s="56" t="s">
        <v>710</v>
      </c>
      <c r="E164" s="57" t="s">
        <v>14</v>
      </c>
      <c r="F164" s="59">
        <v>100</v>
      </c>
      <c r="G164" s="70">
        <f t="shared" si="7"/>
        <v>1</v>
      </c>
      <c r="H164" s="69" t="s">
        <v>697</v>
      </c>
      <c r="I164" s="38"/>
    </row>
    <row r="165" spans="2:9" ht="77.25" customHeight="1" x14ac:dyDescent="0.2">
      <c r="B165" s="94"/>
      <c r="C165" s="56" t="s">
        <v>367</v>
      </c>
      <c r="D165" s="56" t="s">
        <v>371</v>
      </c>
      <c r="E165" s="57" t="s">
        <v>13</v>
      </c>
      <c r="F165" s="59">
        <v>0</v>
      </c>
      <c r="G165" s="70">
        <f t="shared" si="7"/>
        <v>0</v>
      </c>
      <c r="H165" s="69"/>
    </row>
    <row r="166" spans="2:9" ht="123.75" customHeight="1" x14ac:dyDescent="0.2">
      <c r="B166" s="94"/>
      <c r="C166" s="56" t="s">
        <v>368</v>
      </c>
      <c r="D166" s="56" t="s">
        <v>372</v>
      </c>
      <c r="E166" s="57" t="s">
        <v>13</v>
      </c>
      <c r="F166" s="57" t="s">
        <v>13</v>
      </c>
      <c r="G166" s="70">
        <f t="shared" si="7"/>
        <v>1</v>
      </c>
      <c r="H166" s="69" t="s">
        <v>698</v>
      </c>
    </row>
    <row r="167" spans="2:9" ht="77.25" customHeight="1" x14ac:dyDescent="0.2">
      <c r="B167" s="90"/>
      <c r="C167" s="56" t="s">
        <v>369</v>
      </c>
      <c r="D167" s="56" t="s">
        <v>373</v>
      </c>
      <c r="E167" s="59">
        <v>100</v>
      </c>
      <c r="F167" s="57" t="s">
        <v>14</v>
      </c>
      <c r="G167" s="70">
        <v>1</v>
      </c>
      <c r="H167" s="69" t="s">
        <v>711</v>
      </c>
    </row>
    <row r="168" spans="2:9" ht="5.25" customHeight="1" x14ac:dyDescent="0.2">
      <c r="B168" s="88"/>
      <c r="C168" s="88"/>
      <c r="D168" s="88"/>
      <c r="E168" s="88"/>
      <c r="F168" s="88"/>
      <c r="G168" s="88"/>
      <c r="H168" s="86"/>
    </row>
    <row r="169" spans="2:9" ht="131.25" customHeight="1" x14ac:dyDescent="0.2">
      <c r="B169" s="89" t="s">
        <v>90</v>
      </c>
      <c r="C169" s="81" t="s">
        <v>91</v>
      </c>
      <c r="D169" s="56" t="s">
        <v>712</v>
      </c>
      <c r="E169" s="57" t="s">
        <v>248</v>
      </c>
      <c r="F169" s="59">
        <v>20</v>
      </c>
      <c r="G169" s="70">
        <v>1</v>
      </c>
      <c r="H169" s="69" t="s">
        <v>742</v>
      </c>
    </row>
    <row r="170" spans="2:9" ht="62.25" customHeight="1" x14ac:dyDescent="0.2">
      <c r="B170" s="94"/>
      <c r="C170" s="87"/>
      <c r="D170" s="56" t="s">
        <v>587</v>
      </c>
      <c r="E170" s="57" t="s">
        <v>588</v>
      </c>
      <c r="F170" s="59">
        <v>0</v>
      </c>
      <c r="G170" s="70">
        <v>0</v>
      </c>
      <c r="H170" s="69" t="s">
        <v>1</v>
      </c>
    </row>
    <row r="171" spans="2:9" ht="140.25" customHeight="1" x14ac:dyDescent="0.2">
      <c r="B171" s="90"/>
      <c r="C171" s="82"/>
      <c r="D171" s="56" t="s">
        <v>374</v>
      </c>
      <c r="E171" s="57" t="s">
        <v>55</v>
      </c>
      <c r="F171" s="59">
        <v>95.04</v>
      </c>
      <c r="G171" s="70">
        <v>1</v>
      </c>
      <c r="H171" s="69" t="s">
        <v>743</v>
      </c>
    </row>
    <row r="172" spans="2:9" ht="5.25" customHeight="1" x14ac:dyDescent="0.2">
      <c r="B172" s="88"/>
      <c r="C172" s="88"/>
      <c r="D172" s="88"/>
      <c r="E172" s="88"/>
      <c r="F172" s="88"/>
      <c r="G172" s="88"/>
      <c r="H172" s="86"/>
    </row>
    <row r="173" spans="2:9" ht="51.75" customHeight="1" x14ac:dyDescent="0.2">
      <c r="B173" s="89" t="s">
        <v>92</v>
      </c>
      <c r="C173" s="61" t="s">
        <v>93</v>
      </c>
      <c r="D173" s="56" t="s">
        <v>713</v>
      </c>
      <c r="E173" s="59" t="s">
        <v>424</v>
      </c>
      <c r="F173" s="57" t="s">
        <v>424</v>
      </c>
      <c r="G173" s="70">
        <v>1</v>
      </c>
      <c r="H173" s="69" t="s">
        <v>590</v>
      </c>
    </row>
    <row r="174" spans="2:9" ht="46.5" customHeight="1" x14ac:dyDescent="0.2">
      <c r="B174" s="94"/>
      <c r="C174" s="56" t="s">
        <v>375</v>
      </c>
      <c r="D174" s="56" t="s">
        <v>94</v>
      </c>
      <c r="E174" s="59" t="s">
        <v>14</v>
      </c>
      <c r="F174" s="59" t="s">
        <v>14</v>
      </c>
      <c r="G174" s="70">
        <v>1</v>
      </c>
      <c r="H174" s="69" t="s">
        <v>591</v>
      </c>
    </row>
    <row r="175" spans="2:9" ht="46.5" customHeight="1" x14ac:dyDescent="0.2">
      <c r="B175" s="94"/>
      <c r="C175" s="56" t="s">
        <v>376</v>
      </c>
      <c r="D175" s="56" t="s">
        <v>378</v>
      </c>
      <c r="E175" s="57" t="s">
        <v>14</v>
      </c>
      <c r="F175" s="57" t="s">
        <v>14</v>
      </c>
      <c r="G175" s="70">
        <v>1</v>
      </c>
      <c r="H175" s="69" t="s">
        <v>592</v>
      </c>
    </row>
    <row r="176" spans="2:9" ht="46.5" customHeight="1" x14ac:dyDescent="0.2">
      <c r="B176" s="94"/>
      <c r="C176" s="56" t="s">
        <v>377</v>
      </c>
      <c r="D176" s="56" t="s">
        <v>379</v>
      </c>
      <c r="E176" s="57" t="s">
        <v>13</v>
      </c>
      <c r="F176" s="57" t="s">
        <v>13</v>
      </c>
      <c r="G176" s="70">
        <v>1</v>
      </c>
      <c r="H176" s="69" t="s">
        <v>593</v>
      </c>
    </row>
    <row r="177" spans="2:8" ht="91.5" customHeight="1" x14ac:dyDescent="0.2">
      <c r="B177" s="94"/>
      <c r="C177" s="56" t="s">
        <v>95</v>
      </c>
      <c r="D177" s="56" t="s">
        <v>380</v>
      </c>
      <c r="E177" s="59" t="s">
        <v>14</v>
      </c>
      <c r="F177" s="57" t="s">
        <v>589</v>
      </c>
      <c r="G177" s="70">
        <v>1</v>
      </c>
      <c r="H177" s="69" t="s">
        <v>594</v>
      </c>
    </row>
    <row r="178" spans="2:8" ht="44.25" customHeight="1" x14ac:dyDescent="0.2">
      <c r="B178" s="90"/>
      <c r="C178" s="56" t="s">
        <v>96</v>
      </c>
      <c r="D178" s="56" t="s">
        <v>381</v>
      </c>
      <c r="E178" s="59" t="s">
        <v>424</v>
      </c>
      <c r="F178" s="57" t="s">
        <v>424</v>
      </c>
      <c r="G178" s="70">
        <v>1</v>
      </c>
      <c r="H178" s="69" t="s">
        <v>595</v>
      </c>
    </row>
    <row r="179" spans="2:8" ht="3" customHeight="1" x14ac:dyDescent="0.2">
      <c r="B179" s="88"/>
      <c r="C179" s="88"/>
      <c r="D179" s="88"/>
      <c r="E179" s="88"/>
      <c r="F179" s="88"/>
      <c r="G179" s="88"/>
      <c r="H179" s="88"/>
    </row>
    <row r="180" spans="2:8" ht="60.75" customHeight="1" x14ac:dyDescent="0.2">
      <c r="B180" s="89" t="s">
        <v>97</v>
      </c>
      <c r="C180" s="56" t="s">
        <v>252</v>
      </c>
      <c r="D180" s="56" t="s">
        <v>98</v>
      </c>
      <c r="E180" s="57" t="s">
        <v>13</v>
      </c>
      <c r="F180" s="59">
        <v>0</v>
      </c>
      <c r="G180" s="70">
        <f t="shared" ref="G180:G181" si="8">+F180/E180</f>
        <v>0</v>
      </c>
      <c r="H180" s="69"/>
    </row>
    <row r="181" spans="2:8" ht="65.25" customHeight="1" x14ac:dyDescent="0.2">
      <c r="B181" s="90"/>
      <c r="C181" s="56" t="s">
        <v>99</v>
      </c>
      <c r="D181" s="56" t="s">
        <v>100</v>
      </c>
      <c r="E181" s="57" t="s">
        <v>14</v>
      </c>
      <c r="F181" s="57" t="s">
        <v>14</v>
      </c>
      <c r="G181" s="70">
        <f t="shared" si="8"/>
        <v>1</v>
      </c>
      <c r="H181" s="69" t="s">
        <v>699</v>
      </c>
    </row>
    <row r="182" spans="2:8" ht="4.5" customHeight="1" x14ac:dyDescent="0.2">
      <c r="B182" s="88"/>
      <c r="C182" s="88"/>
      <c r="D182" s="88"/>
      <c r="E182" s="88"/>
      <c r="F182" s="88"/>
      <c r="G182" s="88"/>
      <c r="H182" s="88"/>
    </row>
    <row r="183" spans="2:8" ht="64.5" customHeight="1" x14ac:dyDescent="0.2">
      <c r="B183" s="83" t="s">
        <v>101</v>
      </c>
      <c r="C183" s="56" t="s">
        <v>382</v>
      </c>
      <c r="D183" s="56" t="s">
        <v>383</v>
      </c>
      <c r="E183" s="59">
        <v>100</v>
      </c>
      <c r="F183" s="59">
        <v>100</v>
      </c>
      <c r="G183" s="70">
        <v>1</v>
      </c>
      <c r="H183" s="69" t="s">
        <v>765</v>
      </c>
    </row>
    <row r="184" spans="2:8" ht="59.25" customHeight="1" x14ac:dyDescent="0.2">
      <c r="B184" s="84"/>
      <c r="C184" s="56" t="s">
        <v>596</v>
      </c>
      <c r="D184" s="56" t="s">
        <v>597</v>
      </c>
      <c r="E184" s="59">
        <v>100</v>
      </c>
      <c r="F184" s="59">
        <v>100</v>
      </c>
      <c r="G184" s="70">
        <v>1</v>
      </c>
      <c r="H184" s="69" t="s">
        <v>766</v>
      </c>
    </row>
    <row r="185" spans="2:8" ht="5.25" customHeight="1" x14ac:dyDescent="0.2">
      <c r="B185" s="88"/>
      <c r="C185" s="88"/>
      <c r="D185" s="88"/>
      <c r="E185" s="88"/>
      <c r="F185" s="88"/>
      <c r="G185" s="88"/>
      <c r="H185" s="88"/>
    </row>
    <row r="186" spans="2:8" ht="27.6" customHeight="1" x14ac:dyDescent="0.2">
      <c r="B186" s="92" t="s">
        <v>102</v>
      </c>
      <c r="C186" s="92"/>
      <c r="D186" s="92"/>
      <c r="E186" s="92"/>
      <c r="F186" s="92"/>
      <c r="G186" s="92"/>
      <c r="H186" s="45">
        <f>+AVERAGE(G189:G193,G195:G197,G199:G199,G201:G203,G205:G206)</f>
        <v>0.9285714285714286</v>
      </c>
    </row>
    <row r="187" spans="2:8" ht="10.5" customHeight="1" x14ac:dyDescent="0.2">
      <c r="B187" s="8"/>
      <c r="C187" s="13"/>
      <c r="D187" s="13"/>
      <c r="E187" s="9"/>
      <c r="F187" s="9"/>
      <c r="G187" s="10"/>
      <c r="H187" s="11" t="s">
        <v>1</v>
      </c>
    </row>
    <row r="188" spans="2:8" s="7" customFormat="1" ht="36" customHeight="1" x14ac:dyDescent="0.2">
      <c r="B188" s="21" t="s">
        <v>2</v>
      </c>
      <c r="C188" s="42" t="s">
        <v>3</v>
      </c>
      <c r="D188" s="42" t="s">
        <v>4</v>
      </c>
      <c r="E188" s="27" t="s">
        <v>5</v>
      </c>
      <c r="F188" s="27" t="s">
        <v>6</v>
      </c>
      <c r="G188" s="28" t="s">
        <v>7</v>
      </c>
      <c r="H188" s="42" t="s">
        <v>8</v>
      </c>
    </row>
    <row r="189" spans="2:8" ht="58.5" customHeight="1" x14ac:dyDescent="0.2">
      <c r="B189" s="85" t="s">
        <v>103</v>
      </c>
      <c r="C189" s="56" t="s">
        <v>152</v>
      </c>
      <c r="D189" s="56" t="s">
        <v>342</v>
      </c>
      <c r="E189" s="57" t="s">
        <v>14</v>
      </c>
      <c r="F189" s="59">
        <v>200</v>
      </c>
      <c r="G189" s="58">
        <v>1</v>
      </c>
      <c r="H189" s="69"/>
    </row>
    <row r="190" spans="2:8" ht="63" customHeight="1" x14ac:dyDescent="0.2">
      <c r="B190" s="85"/>
      <c r="C190" s="56" t="s">
        <v>714</v>
      </c>
      <c r="D190" s="56" t="s">
        <v>343</v>
      </c>
      <c r="E190" s="57" t="s">
        <v>423</v>
      </c>
      <c r="F190" s="59">
        <v>65</v>
      </c>
      <c r="G190" s="58">
        <v>1</v>
      </c>
      <c r="H190" s="69" t="s">
        <v>605</v>
      </c>
    </row>
    <row r="191" spans="2:8" ht="71.25" customHeight="1" x14ac:dyDescent="0.2">
      <c r="B191" s="85"/>
      <c r="C191" s="56" t="s">
        <v>105</v>
      </c>
      <c r="D191" s="56" t="s">
        <v>106</v>
      </c>
      <c r="E191" s="71" t="s">
        <v>156</v>
      </c>
      <c r="F191" s="72">
        <v>26</v>
      </c>
      <c r="G191" s="58">
        <v>1</v>
      </c>
      <c r="H191" s="73" t="s">
        <v>607</v>
      </c>
    </row>
    <row r="192" spans="2:8" ht="71.25" customHeight="1" x14ac:dyDescent="0.2">
      <c r="B192" s="85"/>
      <c r="C192" s="56" t="s">
        <v>602</v>
      </c>
      <c r="D192" s="56" t="s">
        <v>603</v>
      </c>
      <c r="E192" s="71" t="s">
        <v>61</v>
      </c>
      <c r="F192" s="72">
        <v>52</v>
      </c>
      <c r="G192" s="58">
        <v>1</v>
      </c>
      <c r="H192" s="73" t="s">
        <v>606</v>
      </c>
    </row>
    <row r="193" spans="2:9" ht="87" customHeight="1" x14ac:dyDescent="0.2">
      <c r="B193" s="85"/>
      <c r="C193" s="56" t="s">
        <v>341</v>
      </c>
      <c r="D193" s="56" t="s">
        <v>604</v>
      </c>
      <c r="E193" s="57" t="s">
        <v>68</v>
      </c>
      <c r="F193" s="59">
        <v>50</v>
      </c>
      <c r="G193" s="58">
        <v>1</v>
      </c>
      <c r="H193" s="69" t="s">
        <v>608</v>
      </c>
    </row>
    <row r="194" spans="2:9" ht="4.5" customHeight="1" x14ac:dyDescent="0.2">
      <c r="B194" s="80" t="s">
        <v>609</v>
      </c>
      <c r="C194" s="80"/>
      <c r="D194" s="80"/>
      <c r="E194" s="80"/>
      <c r="F194" s="80"/>
      <c r="G194" s="80"/>
      <c r="H194" s="80"/>
    </row>
    <row r="195" spans="2:9" ht="48.75" customHeight="1" x14ac:dyDescent="0.2">
      <c r="B195" s="85" t="s">
        <v>107</v>
      </c>
      <c r="C195" s="56" t="s">
        <v>108</v>
      </c>
      <c r="D195" s="56" t="s">
        <v>104</v>
      </c>
      <c r="E195" s="71" t="s">
        <v>13</v>
      </c>
      <c r="F195" s="71" t="s">
        <v>13</v>
      </c>
      <c r="G195" s="64">
        <f>+F195/E195</f>
        <v>1</v>
      </c>
      <c r="H195" s="69" t="s">
        <v>610</v>
      </c>
    </row>
    <row r="196" spans="2:9" ht="68.25" customHeight="1" x14ac:dyDescent="0.2">
      <c r="B196" s="85"/>
      <c r="C196" s="56" t="s">
        <v>345</v>
      </c>
      <c r="D196" s="56" t="s">
        <v>342</v>
      </c>
      <c r="E196" s="71" t="s">
        <v>347</v>
      </c>
      <c r="F196" s="71" t="s">
        <v>347</v>
      </c>
      <c r="G196" s="64">
        <f>+F196/E196</f>
        <v>1</v>
      </c>
      <c r="H196" s="69" t="s">
        <v>611</v>
      </c>
    </row>
    <row r="197" spans="2:9" ht="88.5" customHeight="1" x14ac:dyDescent="0.2">
      <c r="B197" s="85"/>
      <c r="C197" s="56" t="s">
        <v>344</v>
      </c>
      <c r="D197" s="56" t="s">
        <v>346</v>
      </c>
      <c r="E197" s="72">
        <v>5</v>
      </c>
      <c r="F197" s="72">
        <v>6</v>
      </c>
      <c r="G197" s="64">
        <v>1</v>
      </c>
      <c r="H197" s="73" t="s">
        <v>612</v>
      </c>
    </row>
    <row r="198" spans="2:9" ht="3" customHeight="1" x14ac:dyDescent="0.2">
      <c r="B198" s="80"/>
      <c r="C198" s="80"/>
      <c r="D198" s="80"/>
      <c r="E198" s="80"/>
      <c r="F198" s="80"/>
      <c r="G198" s="80"/>
      <c r="H198" s="80"/>
    </row>
    <row r="199" spans="2:9" ht="69" customHeight="1" x14ac:dyDescent="0.2">
      <c r="B199" s="54" t="s">
        <v>348</v>
      </c>
      <c r="C199" s="56" t="s">
        <v>349</v>
      </c>
      <c r="D199" s="56" t="s">
        <v>613</v>
      </c>
      <c r="E199" s="59">
        <v>5</v>
      </c>
      <c r="F199" s="59">
        <v>6</v>
      </c>
      <c r="G199" s="70">
        <v>1</v>
      </c>
      <c r="H199" s="74" t="s">
        <v>614</v>
      </c>
    </row>
    <row r="200" spans="2:9" ht="5.25" customHeight="1" x14ac:dyDescent="0.2">
      <c r="B200" s="32"/>
      <c r="C200" s="35"/>
      <c r="D200" s="35"/>
      <c r="E200" s="33"/>
      <c r="F200" s="33"/>
      <c r="G200" s="37"/>
      <c r="H200" s="46"/>
    </row>
    <row r="201" spans="2:9" ht="64.5" customHeight="1" x14ac:dyDescent="0.2">
      <c r="B201" s="85" t="s">
        <v>109</v>
      </c>
      <c r="C201" s="56" t="s">
        <v>350</v>
      </c>
      <c r="D201" s="56" t="s">
        <v>351</v>
      </c>
      <c r="E201" s="59">
        <v>5</v>
      </c>
      <c r="F201" s="72">
        <v>5</v>
      </c>
      <c r="G201" s="64">
        <f>+F201/E201</f>
        <v>1</v>
      </c>
      <c r="H201" s="69"/>
    </row>
    <row r="202" spans="2:9" ht="104.25" customHeight="1" x14ac:dyDescent="0.2">
      <c r="B202" s="85"/>
      <c r="C202" s="56" t="s">
        <v>615</v>
      </c>
      <c r="D202" s="56" t="s">
        <v>715</v>
      </c>
      <c r="E202" s="57" t="s">
        <v>13</v>
      </c>
      <c r="F202" s="72">
        <v>1</v>
      </c>
      <c r="G202" s="64">
        <f t="shared" ref="G202" si="9">+F202/E202</f>
        <v>1</v>
      </c>
      <c r="H202" s="69" t="s">
        <v>618</v>
      </c>
    </row>
    <row r="203" spans="2:9" ht="104.25" customHeight="1" x14ac:dyDescent="0.2">
      <c r="B203" s="85"/>
      <c r="C203" s="56" t="s">
        <v>616</v>
      </c>
      <c r="D203" s="56" t="s">
        <v>617</v>
      </c>
      <c r="E203" s="57" t="s">
        <v>84</v>
      </c>
      <c r="F203" s="72">
        <v>14</v>
      </c>
      <c r="G203" s="64">
        <v>1</v>
      </c>
      <c r="H203" s="69" t="s">
        <v>619</v>
      </c>
    </row>
    <row r="204" spans="2:9" ht="3.75" customHeight="1" x14ac:dyDescent="0.2">
      <c r="B204" s="86"/>
      <c r="C204" s="86"/>
      <c r="D204" s="86"/>
      <c r="E204" s="86"/>
      <c r="F204" s="86"/>
      <c r="G204" s="86"/>
      <c r="H204" s="86"/>
    </row>
    <row r="205" spans="2:9" ht="59.25" customHeight="1" x14ac:dyDescent="0.2">
      <c r="B205" s="89" t="s">
        <v>110</v>
      </c>
      <c r="C205" s="56" t="s">
        <v>620</v>
      </c>
      <c r="D205" s="56" t="s">
        <v>622</v>
      </c>
      <c r="E205" s="59">
        <v>3</v>
      </c>
      <c r="F205" s="59">
        <v>3</v>
      </c>
      <c r="G205" s="70">
        <f>+F205/E205</f>
        <v>1</v>
      </c>
      <c r="H205" s="56"/>
    </row>
    <row r="206" spans="2:9" ht="51" customHeight="1" x14ac:dyDescent="0.2">
      <c r="B206" s="90"/>
      <c r="C206" s="56" t="s">
        <v>621</v>
      </c>
      <c r="D206" s="56" t="s">
        <v>623</v>
      </c>
      <c r="E206" s="57" t="s">
        <v>13</v>
      </c>
      <c r="F206" s="59">
        <v>0</v>
      </c>
      <c r="G206" s="70">
        <f>+F206/E206</f>
        <v>0</v>
      </c>
      <c r="H206" s="74"/>
    </row>
    <row r="207" spans="2:9" ht="8.25" customHeight="1" x14ac:dyDescent="0.2">
      <c r="B207" s="93"/>
      <c r="C207" s="93"/>
      <c r="D207" s="93"/>
      <c r="E207" s="93"/>
      <c r="F207" s="93"/>
      <c r="G207" s="93"/>
      <c r="H207" s="93"/>
    </row>
    <row r="208" spans="2:9" ht="27.6" customHeight="1" x14ac:dyDescent="0.2">
      <c r="B208" s="92" t="s">
        <v>111</v>
      </c>
      <c r="C208" s="92"/>
      <c r="D208" s="92"/>
      <c r="E208" s="92"/>
      <c r="F208" s="92"/>
      <c r="G208" s="92"/>
      <c r="H208" s="45">
        <f>+AVERAGE(G211:G217,G219:G222,G224:G227,G229:G239)</f>
        <v>0.88461538461538458</v>
      </c>
      <c r="I208" s="26"/>
    </row>
    <row r="209" spans="2:9" ht="20.25" customHeight="1" x14ac:dyDescent="0.2">
      <c r="B209" s="8"/>
      <c r="C209" s="13"/>
      <c r="D209" s="13"/>
      <c r="E209" s="9"/>
      <c r="F209" s="9"/>
      <c r="G209" s="10"/>
      <c r="H209" s="11" t="s">
        <v>1</v>
      </c>
    </row>
    <row r="210" spans="2:9" s="7" customFormat="1" ht="36" customHeight="1" x14ac:dyDescent="0.2">
      <c r="B210" s="21" t="s">
        <v>2</v>
      </c>
      <c r="C210" s="42" t="s">
        <v>3</v>
      </c>
      <c r="D210" s="42" t="s">
        <v>4</v>
      </c>
      <c r="E210" s="27" t="s">
        <v>5</v>
      </c>
      <c r="F210" s="27" t="s">
        <v>6</v>
      </c>
      <c r="G210" s="28" t="s">
        <v>7</v>
      </c>
      <c r="H210" s="42" t="s">
        <v>8</v>
      </c>
    </row>
    <row r="211" spans="2:9" ht="51" customHeight="1" x14ac:dyDescent="0.2">
      <c r="B211" s="85" t="s">
        <v>232</v>
      </c>
      <c r="C211" s="56" t="s">
        <v>428</v>
      </c>
      <c r="D211" s="73" t="s">
        <v>429</v>
      </c>
      <c r="E211" s="59">
        <v>90</v>
      </c>
      <c r="F211" s="59">
        <v>90</v>
      </c>
      <c r="G211" s="64">
        <f t="shared" ref="G211:G214" si="10">+F211/E211</f>
        <v>1</v>
      </c>
      <c r="H211" s="56" t="s">
        <v>430</v>
      </c>
    </row>
    <row r="212" spans="2:9" ht="51" customHeight="1" x14ac:dyDescent="0.2">
      <c r="B212" s="85"/>
      <c r="C212" s="87" t="s">
        <v>237</v>
      </c>
      <c r="D212" s="73" t="s">
        <v>112</v>
      </c>
      <c r="E212" s="59" t="s">
        <v>14</v>
      </c>
      <c r="F212" s="59" t="s">
        <v>14</v>
      </c>
      <c r="G212" s="64">
        <f t="shared" si="10"/>
        <v>1</v>
      </c>
      <c r="H212" s="56" t="s">
        <v>433</v>
      </c>
    </row>
    <row r="213" spans="2:9" ht="51" customHeight="1" x14ac:dyDescent="0.2">
      <c r="B213" s="85"/>
      <c r="C213" s="87"/>
      <c r="D213" s="73" t="s">
        <v>113</v>
      </c>
      <c r="E213" s="59" t="s">
        <v>68</v>
      </c>
      <c r="F213" s="59" t="s">
        <v>68</v>
      </c>
      <c r="G213" s="64">
        <f t="shared" si="10"/>
        <v>1</v>
      </c>
      <c r="H213" s="56" t="s">
        <v>434</v>
      </c>
    </row>
    <row r="214" spans="2:9" ht="51" customHeight="1" x14ac:dyDescent="0.2">
      <c r="B214" s="85"/>
      <c r="C214" s="87"/>
      <c r="D214" s="73" t="s">
        <v>114</v>
      </c>
      <c r="E214" s="59" t="s">
        <v>353</v>
      </c>
      <c r="F214" s="59" t="s">
        <v>353</v>
      </c>
      <c r="G214" s="64">
        <f t="shared" si="10"/>
        <v>1</v>
      </c>
      <c r="H214" s="56" t="s">
        <v>435</v>
      </c>
    </row>
    <row r="215" spans="2:9" ht="38.25" customHeight="1" x14ac:dyDescent="0.2">
      <c r="B215" s="85"/>
      <c r="C215" s="87"/>
      <c r="D215" s="73" t="s">
        <v>115</v>
      </c>
      <c r="E215" s="59" t="s">
        <v>432</v>
      </c>
      <c r="F215" s="59" t="s">
        <v>432</v>
      </c>
      <c r="G215" s="64">
        <f t="shared" ref="G215" si="11">+F215/E215</f>
        <v>1</v>
      </c>
      <c r="H215" s="56" t="s">
        <v>436</v>
      </c>
      <c r="I215" s="25"/>
    </row>
    <row r="216" spans="2:9" ht="59.25" customHeight="1" x14ac:dyDescent="0.2">
      <c r="B216" s="85"/>
      <c r="C216" s="82"/>
      <c r="D216" s="73" t="s">
        <v>431</v>
      </c>
      <c r="E216" s="59" t="s">
        <v>14</v>
      </c>
      <c r="F216" s="59" t="s">
        <v>14</v>
      </c>
      <c r="G216" s="64">
        <v>1</v>
      </c>
      <c r="H216" s="56" t="s">
        <v>437</v>
      </c>
      <c r="I216" s="30"/>
    </row>
    <row r="217" spans="2:9" ht="69.75" customHeight="1" x14ac:dyDescent="0.2">
      <c r="B217" s="85"/>
      <c r="C217" s="61" t="s">
        <v>116</v>
      </c>
      <c r="D217" s="73" t="s">
        <v>117</v>
      </c>
      <c r="E217" s="59" t="s">
        <v>14</v>
      </c>
      <c r="F217" s="59" t="s">
        <v>14</v>
      </c>
      <c r="G217" s="64">
        <f>+F217/E217</f>
        <v>1</v>
      </c>
      <c r="H217" s="56" t="s">
        <v>462</v>
      </c>
    </row>
    <row r="218" spans="2:9" ht="3.75" customHeight="1" x14ac:dyDescent="0.2">
      <c r="B218" s="93"/>
      <c r="C218" s="93"/>
      <c r="D218" s="93"/>
      <c r="E218" s="93"/>
      <c r="F218" s="93"/>
      <c r="G218" s="93"/>
      <c r="H218" s="93"/>
    </row>
    <row r="219" spans="2:9" ht="34.5" customHeight="1" x14ac:dyDescent="0.2">
      <c r="B219" s="85" t="s">
        <v>118</v>
      </c>
      <c r="C219" s="56" t="s">
        <v>119</v>
      </c>
      <c r="D219" s="56" t="s">
        <v>120</v>
      </c>
      <c r="E219" s="72">
        <v>85</v>
      </c>
      <c r="F219" s="71">
        <v>85</v>
      </c>
      <c r="G219" s="64">
        <f t="shared" ref="G219:G220" si="12">+F219/E219</f>
        <v>1</v>
      </c>
      <c r="H219" s="56" t="s">
        <v>440</v>
      </c>
      <c r="I219" s="25"/>
    </row>
    <row r="220" spans="2:9" ht="68.25" customHeight="1" x14ac:dyDescent="0.2">
      <c r="B220" s="85"/>
      <c r="C220" s="56" t="s">
        <v>121</v>
      </c>
      <c r="D220" s="56" t="s">
        <v>122</v>
      </c>
      <c r="E220" s="72">
        <v>85</v>
      </c>
      <c r="F220" s="71">
        <v>85</v>
      </c>
      <c r="G220" s="64">
        <f t="shared" si="12"/>
        <v>1</v>
      </c>
      <c r="H220" s="56" t="s">
        <v>441</v>
      </c>
      <c r="I220" s="30"/>
    </row>
    <row r="221" spans="2:9" ht="68.25" customHeight="1" x14ac:dyDescent="0.2">
      <c r="B221" s="85"/>
      <c r="C221" s="56" t="s">
        <v>123</v>
      </c>
      <c r="D221" s="56" t="s">
        <v>124</v>
      </c>
      <c r="E221" s="59">
        <v>100</v>
      </c>
      <c r="F221" s="71" t="s">
        <v>14</v>
      </c>
      <c r="G221" s="64">
        <v>1</v>
      </c>
      <c r="H221" s="56" t="s">
        <v>442</v>
      </c>
      <c r="I221" s="30"/>
    </row>
    <row r="222" spans="2:9" ht="52.5" customHeight="1" x14ac:dyDescent="0.2">
      <c r="B222" s="85"/>
      <c r="C222" s="56" t="s">
        <v>438</v>
      </c>
      <c r="D222" s="56" t="s">
        <v>439</v>
      </c>
      <c r="E222" s="59">
        <v>100</v>
      </c>
      <c r="F222" s="71" t="s">
        <v>14</v>
      </c>
      <c r="G222" s="64">
        <v>1</v>
      </c>
      <c r="H222" s="56" t="s">
        <v>443</v>
      </c>
    </row>
    <row r="223" spans="2:9" ht="5.25" customHeight="1" x14ac:dyDescent="0.2">
      <c r="B223" s="80"/>
      <c r="C223" s="80"/>
      <c r="D223" s="80"/>
      <c r="E223" s="80"/>
      <c r="F223" s="80"/>
      <c r="G223" s="80"/>
      <c r="H223" s="80"/>
    </row>
    <row r="224" spans="2:9" ht="58.5" customHeight="1" x14ac:dyDescent="0.2">
      <c r="B224" s="85" t="s">
        <v>125</v>
      </c>
      <c r="C224" s="56" t="s">
        <v>354</v>
      </c>
      <c r="D224" s="73" t="s">
        <v>355</v>
      </c>
      <c r="E224" s="59" t="s">
        <v>14</v>
      </c>
      <c r="F224" s="59" t="s">
        <v>14</v>
      </c>
      <c r="G224" s="64">
        <f t="shared" ref="G224:G225" si="13">+F224/E224</f>
        <v>1</v>
      </c>
      <c r="H224" s="56" t="s">
        <v>448</v>
      </c>
    </row>
    <row r="225" spans="2:9" ht="48" customHeight="1" x14ac:dyDescent="0.2">
      <c r="B225" s="85"/>
      <c r="C225" s="81" t="s">
        <v>444</v>
      </c>
      <c r="D225" s="73" t="s">
        <v>445</v>
      </c>
      <c r="E225" s="59">
        <v>100</v>
      </c>
      <c r="F225" s="59">
        <v>100</v>
      </c>
      <c r="G225" s="64">
        <f t="shared" si="13"/>
        <v>1</v>
      </c>
      <c r="H225" s="56" t="s">
        <v>447</v>
      </c>
    </row>
    <row r="226" spans="2:9" ht="48.75" customHeight="1" x14ac:dyDescent="0.2">
      <c r="B226" s="85"/>
      <c r="C226" s="82"/>
      <c r="D226" s="73" t="s">
        <v>446</v>
      </c>
      <c r="E226" s="59">
        <v>80</v>
      </c>
      <c r="F226" s="59">
        <v>80</v>
      </c>
      <c r="G226" s="64">
        <v>1</v>
      </c>
      <c r="H226" s="56" t="s">
        <v>716</v>
      </c>
    </row>
    <row r="227" spans="2:9" ht="50.25" customHeight="1" x14ac:dyDescent="0.2">
      <c r="B227" s="85"/>
      <c r="C227" s="56" t="s">
        <v>126</v>
      </c>
      <c r="D227" s="73" t="s">
        <v>127</v>
      </c>
      <c r="E227" s="59">
        <v>100</v>
      </c>
      <c r="F227" s="59">
        <v>100</v>
      </c>
      <c r="G227" s="64">
        <v>1</v>
      </c>
      <c r="H227" s="56"/>
      <c r="I227" s="30"/>
    </row>
    <row r="228" spans="2:9" ht="4.5" customHeight="1" x14ac:dyDescent="0.2">
      <c r="B228" s="80"/>
      <c r="C228" s="80"/>
      <c r="D228" s="80"/>
      <c r="E228" s="80"/>
      <c r="F228" s="80"/>
      <c r="G228" s="80"/>
      <c r="H228" s="80"/>
    </row>
    <row r="229" spans="2:9" ht="73.5" customHeight="1" x14ac:dyDescent="0.2">
      <c r="B229" s="89" t="s">
        <v>128</v>
      </c>
      <c r="C229" s="56" t="s">
        <v>168</v>
      </c>
      <c r="D229" s="56" t="s">
        <v>129</v>
      </c>
      <c r="E229" s="59">
        <v>100</v>
      </c>
      <c r="F229" s="59">
        <v>100</v>
      </c>
      <c r="G229" s="64">
        <v>1</v>
      </c>
      <c r="H229" s="56" t="s">
        <v>450</v>
      </c>
    </row>
    <row r="230" spans="2:9" ht="50.25" customHeight="1" x14ac:dyDescent="0.2">
      <c r="B230" s="94"/>
      <c r="C230" s="56" t="s">
        <v>449</v>
      </c>
      <c r="D230" s="56" t="s">
        <v>130</v>
      </c>
      <c r="E230" s="59">
        <v>100</v>
      </c>
      <c r="F230" s="59">
        <v>100</v>
      </c>
      <c r="G230" s="64">
        <f t="shared" ref="G230" si="14">+F230/E230</f>
        <v>1</v>
      </c>
      <c r="H230" s="56" t="s">
        <v>451</v>
      </c>
      <c r="I230" s="25"/>
    </row>
    <row r="231" spans="2:9" ht="120" customHeight="1" x14ac:dyDescent="0.2">
      <c r="B231" s="94"/>
      <c r="C231" s="91" t="s">
        <v>167</v>
      </c>
      <c r="D231" s="56" t="s">
        <v>131</v>
      </c>
      <c r="E231" s="59">
        <v>65</v>
      </c>
      <c r="F231" s="59">
        <v>65</v>
      </c>
      <c r="G231" s="64">
        <v>1</v>
      </c>
      <c r="H231" s="56" t="s">
        <v>452</v>
      </c>
    </row>
    <row r="232" spans="2:9" ht="52.5" customHeight="1" x14ac:dyDescent="0.2">
      <c r="B232" s="94"/>
      <c r="C232" s="91"/>
      <c r="D232" s="56" t="s">
        <v>453</v>
      </c>
      <c r="E232" s="59">
        <v>80</v>
      </c>
      <c r="F232" s="59">
        <v>0</v>
      </c>
      <c r="G232" s="64">
        <v>0</v>
      </c>
      <c r="H232" s="56"/>
    </row>
    <row r="233" spans="2:9" ht="42" customHeight="1" x14ac:dyDescent="0.2">
      <c r="B233" s="94"/>
      <c r="C233" s="91"/>
      <c r="D233" s="56" t="s">
        <v>454</v>
      </c>
      <c r="E233" s="59">
        <v>80</v>
      </c>
      <c r="F233" s="59">
        <v>0</v>
      </c>
      <c r="G233" s="64">
        <v>0</v>
      </c>
      <c r="H233" s="56"/>
    </row>
    <row r="234" spans="2:9" ht="77.25" customHeight="1" x14ac:dyDescent="0.2">
      <c r="B234" s="94"/>
      <c r="C234" s="91" t="s">
        <v>238</v>
      </c>
      <c r="D234" s="56" t="s">
        <v>455</v>
      </c>
      <c r="E234" s="59">
        <v>80</v>
      </c>
      <c r="F234" s="59">
        <v>0</v>
      </c>
      <c r="G234" s="64">
        <v>0</v>
      </c>
      <c r="H234" s="56"/>
    </row>
    <row r="235" spans="2:9" ht="62.25" customHeight="1" x14ac:dyDescent="0.2">
      <c r="B235" s="94"/>
      <c r="C235" s="56" t="s">
        <v>356</v>
      </c>
      <c r="D235" s="56" t="s">
        <v>360</v>
      </c>
      <c r="E235" s="59">
        <v>3</v>
      </c>
      <c r="F235" s="59">
        <v>3</v>
      </c>
      <c r="G235" s="58">
        <v>1</v>
      </c>
      <c r="H235" s="56" t="s">
        <v>459</v>
      </c>
    </row>
    <row r="236" spans="2:9" ht="81.75" customHeight="1" x14ac:dyDescent="0.2">
      <c r="B236" s="94"/>
      <c r="C236" s="56" t="s">
        <v>357</v>
      </c>
      <c r="D236" s="56" t="s">
        <v>359</v>
      </c>
      <c r="E236" s="59">
        <v>2</v>
      </c>
      <c r="F236" s="59">
        <v>2</v>
      </c>
      <c r="G236" s="58">
        <v>1</v>
      </c>
      <c r="H236" s="56" t="s">
        <v>458</v>
      </c>
    </row>
    <row r="237" spans="2:9" ht="58.5" customHeight="1" x14ac:dyDescent="0.2">
      <c r="B237" s="94"/>
      <c r="C237" s="56" t="s">
        <v>358</v>
      </c>
      <c r="D237" s="56" t="s">
        <v>132</v>
      </c>
      <c r="E237" s="59">
        <v>100</v>
      </c>
      <c r="F237" s="59">
        <v>100</v>
      </c>
      <c r="G237" s="58">
        <v>1</v>
      </c>
      <c r="H237" s="56" t="s">
        <v>460</v>
      </c>
    </row>
    <row r="238" spans="2:9" ht="63.75" customHeight="1" x14ac:dyDescent="0.2">
      <c r="B238" s="94"/>
      <c r="C238" s="56" t="s">
        <v>133</v>
      </c>
      <c r="D238" s="56" t="s">
        <v>134</v>
      </c>
      <c r="E238" s="59" t="s">
        <v>14</v>
      </c>
      <c r="F238" s="59" t="s">
        <v>14</v>
      </c>
      <c r="G238" s="58">
        <v>1</v>
      </c>
      <c r="H238" s="56" t="s">
        <v>461</v>
      </c>
    </row>
    <row r="239" spans="2:9" ht="87.75" customHeight="1" x14ac:dyDescent="0.2">
      <c r="B239" s="95"/>
      <c r="C239" s="56" t="s">
        <v>456</v>
      </c>
      <c r="D239" s="56" t="s">
        <v>457</v>
      </c>
      <c r="E239" s="59">
        <v>90</v>
      </c>
      <c r="F239" s="59" t="s">
        <v>14</v>
      </c>
      <c r="G239" s="76">
        <v>1</v>
      </c>
      <c r="H239" s="56" t="s">
        <v>767</v>
      </c>
    </row>
    <row r="240" spans="2:9" ht="8.25" customHeight="1" x14ac:dyDescent="0.2">
      <c r="B240" s="86"/>
      <c r="C240" s="86"/>
      <c r="D240" s="86"/>
      <c r="E240" s="86"/>
      <c r="F240" s="86"/>
      <c r="G240" s="86"/>
      <c r="H240" s="86"/>
    </row>
    <row r="241" spans="2:11" ht="27.6" customHeight="1" x14ac:dyDescent="0.2">
      <c r="B241" s="92" t="s">
        <v>135</v>
      </c>
      <c r="C241" s="92"/>
      <c r="D241" s="92"/>
      <c r="E241" s="92"/>
      <c r="F241" s="92"/>
      <c r="G241" s="92"/>
      <c r="H241" s="47">
        <f>+AVERAGE(G245:G246,G248:G251,G253:G254,G256:G261)</f>
        <v>0.9285714285714286</v>
      </c>
    </row>
    <row r="242" spans="2:11" ht="20.25" customHeight="1" x14ac:dyDescent="0.2">
      <c r="B242" s="8"/>
      <c r="C242" s="13"/>
      <c r="D242" s="13"/>
      <c r="E242" s="9"/>
      <c r="F242" s="9"/>
      <c r="G242" s="10"/>
      <c r="H242" s="11" t="s">
        <v>1</v>
      </c>
    </row>
    <row r="243" spans="2:11" ht="15" customHeight="1" x14ac:dyDescent="0.2">
      <c r="B243" s="12"/>
      <c r="C243" s="13"/>
      <c r="D243" s="13"/>
      <c r="E243" s="96"/>
      <c r="F243" s="97"/>
      <c r="G243" s="98"/>
      <c r="H243" s="13"/>
    </row>
    <row r="244" spans="2:11" s="7" customFormat="1" ht="36" customHeight="1" x14ac:dyDescent="0.2">
      <c r="B244" s="21" t="s">
        <v>2</v>
      </c>
      <c r="C244" s="42" t="s">
        <v>3</v>
      </c>
      <c r="D244" s="42" t="s">
        <v>4</v>
      </c>
      <c r="E244" s="27" t="s">
        <v>5</v>
      </c>
      <c r="F244" s="27" t="s">
        <v>6</v>
      </c>
      <c r="G244" s="28" t="s">
        <v>7</v>
      </c>
      <c r="H244" s="42" t="s">
        <v>8</v>
      </c>
    </row>
    <row r="245" spans="2:11" ht="78.75" customHeight="1" x14ac:dyDescent="0.2">
      <c r="B245" s="85" t="s">
        <v>135</v>
      </c>
      <c r="C245" s="56" t="s">
        <v>136</v>
      </c>
      <c r="D245" s="56" t="s">
        <v>137</v>
      </c>
      <c r="E245" s="57" t="s">
        <v>12</v>
      </c>
      <c r="F245" s="57" t="s">
        <v>12</v>
      </c>
      <c r="G245" s="64">
        <f t="shared" ref="G245:G257" si="15">+F245/E245</f>
        <v>1</v>
      </c>
      <c r="H245" s="56" t="s">
        <v>598</v>
      </c>
    </row>
    <row r="246" spans="2:11" ht="48.75" customHeight="1" x14ac:dyDescent="0.2">
      <c r="B246" s="85"/>
      <c r="C246" s="56" t="s">
        <v>138</v>
      </c>
      <c r="D246" s="56" t="s">
        <v>139</v>
      </c>
      <c r="E246" s="57" t="s">
        <v>13</v>
      </c>
      <c r="F246" s="59">
        <v>1</v>
      </c>
      <c r="G246" s="64">
        <f t="shared" si="15"/>
        <v>1</v>
      </c>
      <c r="H246" s="56" t="s">
        <v>599</v>
      </c>
    </row>
    <row r="247" spans="2:11" ht="4.5" customHeight="1" x14ac:dyDescent="0.2">
      <c r="B247" s="80"/>
      <c r="C247" s="80"/>
      <c r="D247" s="80"/>
      <c r="E247" s="80"/>
      <c r="F247" s="80"/>
      <c r="G247" s="80"/>
      <c r="H247" s="80"/>
    </row>
    <row r="248" spans="2:11" ht="85.5" customHeight="1" x14ac:dyDescent="0.2">
      <c r="B248" s="85" t="s">
        <v>700</v>
      </c>
      <c r="C248" s="56" t="s">
        <v>140</v>
      </c>
      <c r="D248" s="56" t="s">
        <v>384</v>
      </c>
      <c r="E248" s="59">
        <v>9</v>
      </c>
      <c r="F248" s="59">
        <v>9</v>
      </c>
      <c r="G248" s="64">
        <f t="shared" si="15"/>
        <v>1</v>
      </c>
      <c r="H248" s="56" t="s">
        <v>744</v>
      </c>
      <c r="K248" s="111"/>
    </row>
    <row r="249" spans="2:11" ht="38.25" customHeight="1" x14ac:dyDescent="0.2">
      <c r="B249" s="85"/>
      <c r="C249" s="56" t="s">
        <v>141</v>
      </c>
      <c r="D249" s="56" t="s">
        <v>142</v>
      </c>
      <c r="E249" s="57" t="s">
        <v>12</v>
      </c>
      <c r="F249" s="59">
        <v>3</v>
      </c>
      <c r="G249" s="64">
        <f>+F249/E249</f>
        <v>1</v>
      </c>
      <c r="H249" s="56" t="s">
        <v>768</v>
      </c>
    </row>
    <row r="250" spans="2:11" ht="38.25" customHeight="1" x14ac:dyDescent="0.2">
      <c r="B250" s="85"/>
      <c r="C250" s="56" t="s">
        <v>143</v>
      </c>
      <c r="D250" s="56" t="s">
        <v>144</v>
      </c>
      <c r="E250" s="57" t="s">
        <v>14</v>
      </c>
      <c r="F250" s="59">
        <v>0</v>
      </c>
      <c r="G250" s="64">
        <v>0</v>
      </c>
      <c r="H250" s="56"/>
    </row>
    <row r="251" spans="2:11" ht="78.75" customHeight="1" x14ac:dyDescent="0.2">
      <c r="B251" s="85"/>
      <c r="C251" s="56" t="s">
        <v>145</v>
      </c>
      <c r="D251" s="56" t="s">
        <v>406</v>
      </c>
      <c r="E251" s="59">
        <v>3</v>
      </c>
      <c r="F251" s="59">
        <v>3</v>
      </c>
      <c r="G251" s="64">
        <f>+F251/E251</f>
        <v>1</v>
      </c>
      <c r="H251" s="56" t="s">
        <v>745</v>
      </c>
    </row>
    <row r="252" spans="2:11" ht="4.5" customHeight="1" x14ac:dyDescent="0.2">
      <c r="B252" s="80"/>
      <c r="C252" s="80"/>
      <c r="D252" s="80"/>
      <c r="E252" s="80"/>
      <c r="F252" s="80"/>
      <c r="G252" s="80"/>
      <c r="H252" s="80"/>
    </row>
    <row r="253" spans="2:11" ht="68.25" customHeight="1" x14ac:dyDescent="0.2">
      <c r="B253" s="85" t="s">
        <v>146</v>
      </c>
      <c r="C253" s="56" t="s">
        <v>147</v>
      </c>
      <c r="D253" s="56" t="s">
        <v>148</v>
      </c>
      <c r="E253" s="59">
        <v>100</v>
      </c>
      <c r="F253" s="57" t="s">
        <v>14</v>
      </c>
      <c r="G253" s="64">
        <v>1</v>
      </c>
      <c r="H253" s="56" t="s">
        <v>701</v>
      </c>
    </row>
    <row r="254" spans="2:11" ht="48.75" customHeight="1" x14ac:dyDescent="0.2">
      <c r="B254" s="85"/>
      <c r="C254" s="56" t="s">
        <v>600</v>
      </c>
      <c r="D254" s="56" t="s">
        <v>601</v>
      </c>
      <c r="E254" s="57" t="s">
        <v>13</v>
      </c>
      <c r="F254" s="57" t="s">
        <v>13</v>
      </c>
      <c r="G254" s="64">
        <f t="shared" si="15"/>
        <v>1</v>
      </c>
      <c r="H254" s="56" t="s">
        <v>702</v>
      </c>
    </row>
    <row r="255" spans="2:11" ht="4.5" customHeight="1" x14ac:dyDescent="0.2">
      <c r="B255" s="80"/>
      <c r="C255" s="80"/>
      <c r="D255" s="80"/>
      <c r="E255" s="80"/>
      <c r="F255" s="80"/>
      <c r="G255" s="80"/>
      <c r="H255" s="80"/>
    </row>
    <row r="256" spans="2:11" ht="66.75" customHeight="1" x14ac:dyDescent="0.2">
      <c r="B256" s="85" t="s">
        <v>149</v>
      </c>
      <c r="C256" s="56" t="s">
        <v>385</v>
      </c>
      <c r="D256" s="56" t="s">
        <v>393</v>
      </c>
      <c r="E256" s="59">
        <v>3</v>
      </c>
      <c r="F256" s="59">
        <v>3</v>
      </c>
      <c r="G256" s="64">
        <f t="shared" si="15"/>
        <v>1</v>
      </c>
      <c r="H256" s="56"/>
    </row>
    <row r="257" spans="2:8" ht="60.75" customHeight="1" x14ac:dyDescent="0.2">
      <c r="B257" s="85"/>
      <c r="C257" s="56" t="s">
        <v>150</v>
      </c>
      <c r="D257" s="56" t="s">
        <v>151</v>
      </c>
      <c r="E257" s="57" t="s">
        <v>12</v>
      </c>
      <c r="F257" s="57" t="s">
        <v>12</v>
      </c>
      <c r="G257" s="64">
        <f t="shared" si="15"/>
        <v>1</v>
      </c>
      <c r="H257" s="56" t="s">
        <v>703</v>
      </c>
    </row>
    <row r="258" spans="2:8" ht="60.75" customHeight="1" x14ac:dyDescent="0.2">
      <c r="B258" s="85"/>
      <c r="C258" s="56" t="s">
        <v>386</v>
      </c>
      <c r="D258" s="56" t="s">
        <v>390</v>
      </c>
      <c r="E258" s="57" t="s">
        <v>12</v>
      </c>
      <c r="F258" s="57" t="s">
        <v>12</v>
      </c>
      <c r="G258" s="64">
        <v>1</v>
      </c>
      <c r="H258" s="56" t="s">
        <v>703</v>
      </c>
    </row>
    <row r="259" spans="2:8" ht="60.75" customHeight="1" x14ac:dyDescent="0.2">
      <c r="B259" s="85"/>
      <c r="C259" s="56" t="s">
        <v>387</v>
      </c>
      <c r="D259" s="56" t="s">
        <v>391</v>
      </c>
      <c r="E259" s="57" t="s">
        <v>14</v>
      </c>
      <c r="F259" s="57" t="s">
        <v>14</v>
      </c>
      <c r="G259" s="64">
        <v>1</v>
      </c>
      <c r="H259" s="56" t="s">
        <v>703</v>
      </c>
    </row>
    <row r="260" spans="2:8" ht="60.75" customHeight="1" x14ac:dyDescent="0.2">
      <c r="B260" s="85"/>
      <c r="C260" s="56" t="s">
        <v>388</v>
      </c>
      <c r="D260" s="56" t="s">
        <v>717</v>
      </c>
      <c r="E260" s="57" t="s">
        <v>14</v>
      </c>
      <c r="F260" s="57" t="s">
        <v>14</v>
      </c>
      <c r="G260" s="64">
        <v>1</v>
      </c>
      <c r="H260" s="56" t="s">
        <v>703</v>
      </c>
    </row>
    <row r="261" spans="2:8" ht="54" customHeight="1" x14ac:dyDescent="0.2">
      <c r="B261" s="85"/>
      <c r="C261" s="56" t="s">
        <v>389</v>
      </c>
      <c r="D261" s="56" t="s">
        <v>392</v>
      </c>
      <c r="E261" s="59">
        <v>100</v>
      </c>
      <c r="F261" s="57" t="s">
        <v>14</v>
      </c>
      <c r="G261" s="64">
        <v>1</v>
      </c>
      <c r="H261" s="56" t="s">
        <v>703</v>
      </c>
    </row>
    <row r="262" spans="2:8" ht="8.25" customHeight="1" x14ac:dyDescent="0.2"/>
    <row r="263" spans="2:8" ht="21.75" customHeight="1" x14ac:dyDescent="0.2">
      <c r="B263" s="92" t="s">
        <v>180</v>
      </c>
      <c r="C263" s="92"/>
      <c r="D263" s="92"/>
      <c r="E263" s="92"/>
      <c r="F263" s="92"/>
      <c r="G263" s="92"/>
      <c r="H263" s="45">
        <f>+AVERAGE(G267:G271,G273:G280,G282:G286,G288:G289,G291:G301)</f>
        <v>0.93548387096774188</v>
      </c>
    </row>
    <row r="264" spans="2:8" x14ac:dyDescent="0.2">
      <c r="B264" s="8"/>
      <c r="C264" s="13"/>
      <c r="D264" s="13"/>
      <c r="E264" s="9"/>
      <c r="F264" s="9"/>
      <c r="G264" s="10"/>
      <c r="H264" s="11" t="s">
        <v>1</v>
      </c>
    </row>
    <row r="265" spans="2:8" ht="14.25" customHeight="1" x14ac:dyDescent="0.2">
      <c r="B265" s="12"/>
      <c r="C265" s="13"/>
      <c r="D265" s="13"/>
      <c r="E265" s="96"/>
      <c r="F265" s="97"/>
      <c r="G265" s="98"/>
      <c r="H265" s="13"/>
    </row>
    <row r="266" spans="2:8" s="2" customFormat="1" x14ac:dyDescent="0.25">
      <c r="B266" s="21" t="s">
        <v>2</v>
      </c>
      <c r="C266" s="27" t="s">
        <v>3</v>
      </c>
      <c r="D266" s="27" t="s">
        <v>4</v>
      </c>
      <c r="E266" s="27" t="s">
        <v>5</v>
      </c>
      <c r="F266" s="27" t="s">
        <v>6</v>
      </c>
      <c r="G266" s="28" t="s">
        <v>7</v>
      </c>
      <c r="H266" s="27" t="s">
        <v>8</v>
      </c>
    </row>
    <row r="267" spans="2:8" ht="74.25" customHeight="1" x14ac:dyDescent="0.2">
      <c r="B267" s="85" t="s">
        <v>181</v>
      </c>
      <c r="C267" s="56" t="s">
        <v>624</v>
      </c>
      <c r="D267" s="56" t="s">
        <v>625</v>
      </c>
      <c r="E267" s="59">
        <v>100</v>
      </c>
      <c r="F267" s="59">
        <v>100</v>
      </c>
      <c r="G267" s="64">
        <f>+F267/E267</f>
        <v>1</v>
      </c>
      <c r="H267" s="65" t="s">
        <v>627</v>
      </c>
    </row>
    <row r="268" spans="2:8" ht="79.5" customHeight="1" x14ac:dyDescent="0.2">
      <c r="B268" s="85"/>
      <c r="C268" s="56" t="s">
        <v>394</v>
      </c>
      <c r="D268" s="56" t="s">
        <v>182</v>
      </c>
      <c r="E268" s="59">
        <v>100</v>
      </c>
      <c r="F268" s="59" t="s">
        <v>14</v>
      </c>
      <c r="G268" s="64">
        <v>1</v>
      </c>
      <c r="H268" s="65" t="s">
        <v>628</v>
      </c>
    </row>
    <row r="269" spans="2:8" ht="70.5" customHeight="1" x14ac:dyDescent="0.2">
      <c r="B269" s="85"/>
      <c r="C269" s="56" t="s">
        <v>239</v>
      </c>
      <c r="D269" s="56" t="s">
        <v>240</v>
      </c>
      <c r="E269" s="59">
        <v>100</v>
      </c>
      <c r="F269" s="59" t="s">
        <v>14</v>
      </c>
      <c r="G269" s="64">
        <v>1</v>
      </c>
      <c r="H269" s="65" t="s">
        <v>629</v>
      </c>
    </row>
    <row r="270" spans="2:8" ht="84.75" customHeight="1" x14ac:dyDescent="0.2">
      <c r="B270" s="85"/>
      <c r="C270" s="56" t="s">
        <v>183</v>
      </c>
      <c r="D270" s="56" t="s">
        <v>184</v>
      </c>
      <c r="E270" s="59">
        <v>100</v>
      </c>
      <c r="F270" s="59">
        <v>100</v>
      </c>
      <c r="G270" s="64">
        <v>1</v>
      </c>
      <c r="H270" s="65" t="s">
        <v>718</v>
      </c>
    </row>
    <row r="271" spans="2:8" ht="84.75" customHeight="1" x14ac:dyDescent="0.2">
      <c r="B271" s="85"/>
      <c r="C271" s="56" t="s">
        <v>185</v>
      </c>
      <c r="D271" s="56" t="s">
        <v>626</v>
      </c>
      <c r="E271" s="59">
        <v>100</v>
      </c>
      <c r="F271" s="59" t="s">
        <v>14</v>
      </c>
      <c r="G271" s="64">
        <v>1</v>
      </c>
      <c r="H271" s="65" t="s">
        <v>630</v>
      </c>
    </row>
    <row r="272" spans="2:8" ht="4.5" customHeight="1" x14ac:dyDescent="0.2">
      <c r="B272" s="80"/>
      <c r="C272" s="80"/>
      <c r="D272" s="80"/>
      <c r="E272" s="80"/>
      <c r="F272" s="80"/>
      <c r="G272" s="80"/>
      <c r="H272" s="80"/>
    </row>
    <row r="273" spans="2:8" ht="69" customHeight="1" x14ac:dyDescent="0.2">
      <c r="B273" s="85" t="s">
        <v>186</v>
      </c>
      <c r="C273" s="56" t="s">
        <v>631</v>
      </c>
      <c r="D273" s="56" t="s">
        <v>635</v>
      </c>
      <c r="E273" s="59" t="s">
        <v>61</v>
      </c>
      <c r="F273" s="59">
        <v>25</v>
      </c>
      <c r="G273" s="64">
        <f>+F273/E273</f>
        <v>1</v>
      </c>
      <c r="H273" s="65" t="s">
        <v>747</v>
      </c>
    </row>
    <row r="274" spans="2:8" ht="49.5" customHeight="1" x14ac:dyDescent="0.2">
      <c r="B274" s="85"/>
      <c r="C274" s="56" t="s">
        <v>632</v>
      </c>
      <c r="D274" s="56" t="s">
        <v>636</v>
      </c>
      <c r="E274" s="59" t="s">
        <v>61</v>
      </c>
      <c r="F274" s="59">
        <v>25</v>
      </c>
      <c r="G274" s="64">
        <f t="shared" ref="G274" si="16">+F274/E274</f>
        <v>1</v>
      </c>
      <c r="H274" s="65" t="s">
        <v>769</v>
      </c>
    </row>
    <row r="275" spans="2:8" ht="81" customHeight="1" x14ac:dyDescent="0.2">
      <c r="B275" s="85"/>
      <c r="C275" s="56" t="s">
        <v>395</v>
      </c>
      <c r="D275" s="56" t="s">
        <v>187</v>
      </c>
      <c r="E275" s="59" t="s">
        <v>84</v>
      </c>
      <c r="F275" s="59">
        <v>10</v>
      </c>
      <c r="G275" s="64">
        <f>+F275/E275</f>
        <v>1</v>
      </c>
      <c r="H275" s="65" t="s">
        <v>746</v>
      </c>
    </row>
    <row r="276" spans="2:8" ht="66.75" customHeight="1" x14ac:dyDescent="0.2">
      <c r="B276" s="85"/>
      <c r="C276" s="56" t="s">
        <v>396</v>
      </c>
      <c r="D276" s="56" t="s">
        <v>397</v>
      </c>
      <c r="E276" s="59" t="s">
        <v>14</v>
      </c>
      <c r="F276" s="59">
        <v>0</v>
      </c>
      <c r="G276" s="64">
        <v>0</v>
      </c>
      <c r="H276" s="65"/>
    </row>
    <row r="277" spans="2:8" ht="82.5" customHeight="1" x14ac:dyDescent="0.2">
      <c r="B277" s="85"/>
      <c r="C277" s="56" t="s">
        <v>241</v>
      </c>
      <c r="D277" s="56" t="s">
        <v>242</v>
      </c>
      <c r="E277" s="59" t="s">
        <v>14</v>
      </c>
      <c r="F277" s="59">
        <v>100</v>
      </c>
      <c r="G277" s="64">
        <f>+F277/E277</f>
        <v>1</v>
      </c>
      <c r="H277" s="65" t="s">
        <v>748</v>
      </c>
    </row>
    <row r="278" spans="2:8" ht="61.5" customHeight="1" x14ac:dyDescent="0.2">
      <c r="B278" s="85"/>
      <c r="C278" s="56" t="s">
        <v>633</v>
      </c>
      <c r="D278" s="56" t="s">
        <v>187</v>
      </c>
      <c r="E278" s="59" t="s">
        <v>249</v>
      </c>
      <c r="F278" s="59">
        <v>5</v>
      </c>
      <c r="G278" s="64">
        <f>+F278/E278</f>
        <v>1</v>
      </c>
      <c r="H278" s="65" t="s">
        <v>749</v>
      </c>
    </row>
    <row r="279" spans="2:8" ht="54" customHeight="1" x14ac:dyDescent="0.2">
      <c r="B279" s="85"/>
      <c r="C279" s="56" t="s">
        <v>634</v>
      </c>
      <c r="D279" s="56" t="s">
        <v>187</v>
      </c>
      <c r="E279" s="59" t="s">
        <v>26</v>
      </c>
      <c r="F279" s="59">
        <v>4</v>
      </c>
      <c r="G279" s="64">
        <f t="shared" ref="G279" si="17">+F279/E279</f>
        <v>1</v>
      </c>
      <c r="H279" s="65" t="s">
        <v>750</v>
      </c>
    </row>
    <row r="280" spans="2:8" ht="73.5" customHeight="1" x14ac:dyDescent="0.2">
      <c r="B280" s="85"/>
      <c r="C280" s="56" t="s">
        <v>188</v>
      </c>
      <c r="D280" s="56" t="s">
        <v>189</v>
      </c>
      <c r="E280" s="59" t="s">
        <v>249</v>
      </c>
      <c r="F280" s="59">
        <v>5</v>
      </c>
      <c r="G280" s="64">
        <f t="shared" ref="G280" si="18">+F280/E280</f>
        <v>1</v>
      </c>
      <c r="H280" s="65" t="s">
        <v>751</v>
      </c>
    </row>
    <row r="281" spans="2:8" ht="5.25" customHeight="1" x14ac:dyDescent="0.2">
      <c r="C281" s="50"/>
      <c r="D281" s="109"/>
      <c r="E281" s="110"/>
    </row>
    <row r="282" spans="2:8" ht="117.75" customHeight="1" x14ac:dyDescent="0.2">
      <c r="B282" s="85" t="s">
        <v>190</v>
      </c>
      <c r="C282" s="56" t="s">
        <v>191</v>
      </c>
      <c r="D282" s="56" t="s">
        <v>192</v>
      </c>
      <c r="E282" s="59" t="s">
        <v>12</v>
      </c>
      <c r="F282" s="59" t="s">
        <v>12</v>
      </c>
      <c r="G282" s="64">
        <f t="shared" ref="G282:G283" si="19">+F282/E282</f>
        <v>1</v>
      </c>
      <c r="H282" s="56" t="s">
        <v>638</v>
      </c>
    </row>
    <row r="283" spans="2:8" ht="69.75" customHeight="1" x14ac:dyDescent="0.2">
      <c r="B283" s="85"/>
      <c r="C283" s="56" t="s">
        <v>193</v>
      </c>
      <c r="D283" s="56" t="s">
        <v>194</v>
      </c>
      <c r="E283" s="59">
        <v>100</v>
      </c>
      <c r="F283" s="59">
        <v>100</v>
      </c>
      <c r="G283" s="64">
        <f t="shared" si="19"/>
        <v>1</v>
      </c>
      <c r="H283" s="56" t="s">
        <v>719</v>
      </c>
    </row>
    <row r="284" spans="2:8" ht="79.5" customHeight="1" x14ac:dyDescent="0.2">
      <c r="B284" s="85"/>
      <c r="C284" s="56" t="s">
        <v>195</v>
      </c>
      <c r="D284" s="56" t="s">
        <v>196</v>
      </c>
      <c r="E284" s="59" t="s">
        <v>14</v>
      </c>
      <c r="F284" s="59" t="s">
        <v>14</v>
      </c>
      <c r="G284" s="64">
        <f t="shared" ref="G284" si="20">+F284/E284</f>
        <v>1</v>
      </c>
      <c r="H284" s="56" t="s">
        <v>637</v>
      </c>
    </row>
    <row r="285" spans="2:8" ht="84.75" customHeight="1" x14ac:dyDescent="0.2">
      <c r="B285" s="85"/>
      <c r="C285" s="56" t="s">
        <v>197</v>
      </c>
      <c r="D285" s="56" t="s">
        <v>196</v>
      </c>
      <c r="E285" s="59">
        <v>100</v>
      </c>
      <c r="F285" s="59" t="s">
        <v>14</v>
      </c>
      <c r="G285" s="64">
        <v>1</v>
      </c>
      <c r="H285" s="56" t="s">
        <v>639</v>
      </c>
    </row>
    <row r="286" spans="2:8" ht="71.25" x14ac:dyDescent="0.2">
      <c r="B286" s="85"/>
      <c r="C286" s="56" t="s">
        <v>198</v>
      </c>
      <c r="D286" s="56" t="s">
        <v>194</v>
      </c>
      <c r="E286" s="59">
        <v>100</v>
      </c>
      <c r="F286" s="59" t="s">
        <v>14</v>
      </c>
      <c r="G286" s="64">
        <v>1</v>
      </c>
      <c r="H286" s="56" t="s">
        <v>640</v>
      </c>
    </row>
    <row r="287" spans="2:8" ht="4.5" customHeight="1" x14ac:dyDescent="0.2"/>
    <row r="288" spans="2:8" ht="97.5" customHeight="1" x14ac:dyDescent="0.2">
      <c r="B288" s="85" t="s">
        <v>199</v>
      </c>
      <c r="C288" s="56" t="s">
        <v>200</v>
      </c>
      <c r="D288" s="56" t="s">
        <v>202</v>
      </c>
      <c r="E288" s="59">
        <v>3</v>
      </c>
      <c r="F288" s="59">
        <v>3</v>
      </c>
      <c r="G288" s="64">
        <f t="shared" ref="G288:G289" si="21">+F288/E288</f>
        <v>1</v>
      </c>
      <c r="H288" s="56" t="s">
        <v>641</v>
      </c>
    </row>
    <row r="289" spans="2:9" ht="109.5" customHeight="1" x14ac:dyDescent="0.2">
      <c r="B289" s="85"/>
      <c r="C289" s="56" t="s">
        <v>201</v>
      </c>
      <c r="D289" s="56" t="s">
        <v>203</v>
      </c>
      <c r="E289" s="59">
        <v>90</v>
      </c>
      <c r="F289" s="59">
        <v>90</v>
      </c>
      <c r="G289" s="64">
        <f t="shared" si="21"/>
        <v>1</v>
      </c>
      <c r="H289" s="56" t="s">
        <v>642</v>
      </c>
    </row>
    <row r="290" spans="2:9" ht="4.5" customHeight="1" x14ac:dyDescent="0.2"/>
    <row r="291" spans="2:9" ht="95.25" customHeight="1" x14ac:dyDescent="0.2">
      <c r="B291" s="85" t="s">
        <v>204</v>
      </c>
      <c r="C291" s="56" t="s">
        <v>205</v>
      </c>
      <c r="D291" s="56" t="s">
        <v>206</v>
      </c>
      <c r="E291" s="59" t="s">
        <v>61</v>
      </c>
      <c r="F291" s="59" t="s">
        <v>61</v>
      </c>
      <c r="G291" s="64">
        <v>1</v>
      </c>
      <c r="H291" s="56" t="s">
        <v>644</v>
      </c>
    </row>
    <row r="292" spans="2:9" ht="78" customHeight="1" x14ac:dyDescent="0.2">
      <c r="B292" s="85"/>
      <c r="C292" s="56" t="s">
        <v>398</v>
      </c>
      <c r="D292" s="56" t="s">
        <v>207</v>
      </c>
      <c r="E292" s="59">
        <v>1</v>
      </c>
      <c r="F292" s="59">
        <v>1</v>
      </c>
      <c r="G292" s="64">
        <f>+F292/E292</f>
        <v>1</v>
      </c>
      <c r="H292" s="56" t="s">
        <v>752</v>
      </c>
      <c r="I292" s="38"/>
    </row>
    <row r="293" spans="2:9" ht="93" customHeight="1" x14ac:dyDescent="0.2">
      <c r="B293" s="85"/>
      <c r="C293" s="56" t="s">
        <v>399</v>
      </c>
      <c r="D293" s="56" t="s">
        <v>207</v>
      </c>
      <c r="E293" s="59">
        <v>100</v>
      </c>
      <c r="F293" s="59" t="s">
        <v>14</v>
      </c>
      <c r="G293" s="64">
        <v>1</v>
      </c>
      <c r="H293" s="56" t="s">
        <v>720</v>
      </c>
    </row>
    <row r="294" spans="2:9" ht="104.25" customHeight="1" x14ac:dyDescent="0.2">
      <c r="B294" s="85"/>
      <c r="C294" s="56" t="s">
        <v>643</v>
      </c>
      <c r="D294" s="56" t="s">
        <v>207</v>
      </c>
      <c r="E294" s="59">
        <v>1</v>
      </c>
      <c r="F294" s="59">
        <v>0</v>
      </c>
      <c r="G294" s="64">
        <v>0</v>
      </c>
      <c r="H294" s="56" t="s">
        <v>645</v>
      </c>
    </row>
    <row r="295" spans="2:9" ht="81" customHeight="1" x14ac:dyDescent="0.2">
      <c r="B295" s="85"/>
      <c r="C295" s="56" t="s">
        <v>208</v>
      </c>
      <c r="D295" s="56" t="s">
        <v>209</v>
      </c>
      <c r="E295" s="59">
        <v>100</v>
      </c>
      <c r="F295" s="59" t="s">
        <v>14</v>
      </c>
      <c r="G295" s="64">
        <v>1</v>
      </c>
      <c r="H295" s="56" t="s">
        <v>721</v>
      </c>
    </row>
    <row r="296" spans="2:9" ht="90.75" customHeight="1" x14ac:dyDescent="0.2">
      <c r="B296" s="85"/>
      <c r="C296" s="56" t="s">
        <v>210</v>
      </c>
      <c r="D296" s="56" t="s">
        <v>402</v>
      </c>
      <c r="E296" s="59">
        <v>100</v>
      </c>
      <c r="F296" s="59" t="s">
        <v>14</v>
      </c>
      <c r="G296" s="64">
        <v>1</v>
      </c>
      <c r="H296" s="56" t="s">
        <v>646</v>
      </c>
    </row>
    <row r="297" spans="2:9" ht="90" customHeight="1" x14ac:dyDescent="0.2">
      <c r="B297" s="85"/>
      <c r="C297" s="56" t="s">
        <v>212</v>
      </c>
      <c r="D297" s="56" t="s">
        <v>211</v>
      </c>
      <c r="E297" s="59">
        <v>100</v>
      </c>
      <c r="F297" s="59" t="s">
        <v>14</v>
      </c>
      <c r="G297" s="64">
        <v>1</v>
      </c>
      <c r="H297" s="56" t="s">
        <v>646</v>
      </c>
    </row>
    <row r="298" spans="2:9" ht="90" customHeight="1" x14ac:dyDescent="0.2">
      <c r="B298" s="85"/>
      <c r="C298" s="56" t="s">
        <v>213</v>
      </c>
      <c r="D298" s="56" t="s">
        <v>211</v>
      </c>
      <c r="E298" s="59">
        <v>100</v>
      </c>
      <c r="F298" s="59" t="s">
        <v>14</v>
      </c>
      <c r="G298" s="64">
        <v>1</v>
      </c>
      <c r="H298" s="56" t="s">
        <v>646</v>
      </c>
    </row>
    <row r="299" spans="2:9" ht="100.5" customHeight="1" x14ac:dyDescent="0.2">
      <c r="B299" s="85"/>
      <c r="C299" s="56" t="s">
        <v>214</v>
      </c>
      <c r="D299" s="56" t="s">
        <v>211</v>
      </c>
      <c r="E299" s="59">
        <v>100</v>
      </c>
      <c r="F299" s="59" t="s">
        <v>14</v>
      </c>
      <c r="G299" s="64">
        <v>1</v>
      </c>
      <c r="H299" s="56" t="s">
        <v>646</v>
      </c>
    </row>
    <row r="300" spans="2:9" ht="129" customHeight="1" x14ac:dyDescent="0.2">
      <c r="B300" s="85"/>
      <c r="C300" s="56" t="s">
        <v>400</v>
      </c>
      <c r="D300" s="56" t="s">
        <v>211</v>
      </c>
      <c r="E300" s="59">
        <v>100</v>
      </c>
      <c r="F300" s="59" t="s">
        <v>14</v>
      </c>
      <c r="G300" s="64">
        <v>1</v>
      </c>
      <c r="H300" s="56" t="s">
        <v>647</v>
      </c>
    </row>
    <row r="301" spans="2:9" ht="91.5" customHeight="1" x14ac:dyDescent="0.2">
      <c r="B301" s="85"/>
      <c r="C301" s="56" t="s">
        <v>401</v>
      </c>
      <c r="D301" s="56" t="s">
        <v>207</v>
      </c>
      <c r="E301" s="59">
        <v>100</v>
      </c>
      <c r="F301" s="59" t="s">
        <v>14</v>
      </c>
      <c r="G301" s="64">
        <v>1</v>
      </c>
      <c r="H301" s="56" t="s">
        <v>722</v>
      </c>
    </row>
    <row r="302" spans="2:9" ht="4.5" customHeight="1" x14ac:dyDescent="0.2"/>
    <row r="303" spans="2:9" ht="24" customHeight="1" x14ac:dyDescent="0.2">
      <c r="B303" s="92" t="s">
        <v>215</v>
      </c>
      <c r="C303" s="92"/>
      <c r="D303" s="92"/>
      <c r="E303" s="92"/>
      <c r="F303" s="92"/>
      <c r="G303" s="92"/>
      <c r="H303" s="47">
        <f>+AVERAGE(G306:G307,G309:G333,G335:G340)</f>
        <v>0.99337448559670782</v>
      </c>
    </row>
    <row r="304" spans="2:9" x14ac:dyDescent="0.2">
      <c r="B304" s="8"/>
      <c r="C304" s="13"/>
      <c r="D304" s="13"/>
      <c r="E304" s="9"/>
      <c r="F304" s="9"/>
      <c r="G304" s="10"/>
      <c r="H304" s="11" t="s">
        <v>1</v>
      </c>
    </row>
    <row r="305" spans="2:8" ht="21.75" customHeight="1" x14ac:dyDescent="0.2">
      <c r="B305" s="21" t="s">
        <v>2</v>
      </c>
      <c r="C305" s="42" t="s">
        <v>3</v>
      </c>
      <c r="D305" s="42" t="s">
        <v>4</v>
      </c>
      <c r="E305" s="27" t="s">
        <v>5</v>
      </c>
      <c r="F305" s="27" t="s">
        <v>6</v>
      </c>
      <c r="G305" s="28" t="s">
        <v>7</v>
      </c>
      <c r="H305" s="42" t="s">
        <v>8</v>
      </c>
    </row>
    <row r="306" spans="2:8" ht="164.25" customHeight="1" x14ac:dyDescent="0.2">
      <c r="B306" s="89" t="s">
        <v>216</v>
      </c>
      <c r="C306" s="56" t="s">
        <v>217</v>
      </c>
      <c r="D306" s="56" t="s">
        <v>273</v>
      </c>
      <c r="E306" s="59" t="s">
        <v>14</v>
      </c>
      <c r="F306" s="59" t="s">
        <v>14</v>
      </c>
      <c r="G306" s="64">
        <f t="shared" ref="G306:G307" si="22">+F306/E306</f>
        <v>1</v>
      </c>
      <c r="H306" s="56" t="s">
        <v>492</v>
      </c>
    </row>
    <row r="307" spans="2:8" ht="181.5" customHeight="1" x14ac:dyDescent="0.2">
      <c r="B307" s="90"/>
      <c r="C307" s="56" t="s">
        <v>272</v>
      </c>
      <c r="D307" s="56" t="s">
        <v>274</v>
      </c>
      <c r="E307" s="59" t="s">
        <v>14</v>
      </c>
      <c r="F307" s="59" t="s">
        <v>14</v>
      </c>
      <c r="G307" s="64">
        <f t="shared" si="22"/>
        <v>1</v>
      </c>
      <c r="H307" s="56" t="s">
        <v>493</v>
      </c>
    </row>
    <row r="308" spans="2:8" ht="4.5" customHeight="1" x14ac:dyDescent="0.2">
      <c r="B308" s="80"/>
      <c r="C308" s="80"/>
      <c r="D308" s="80"/>
      <c r="E308" s="80"/>
      <c r="F308" s="80"/>
      <c r="G308" s="80"/>
      <c r="H308" s="80"/>
    </row>
    <row r="309" spans="2:8" ht="113.25" customHeight="1" x14ac:dyDescent="0.2">
      <c r="B309" s="85" t="s">
        <v>218</v>
      </c>
      <c r="C309" s="56" t="s">
        <v>739</v>
      </c>
      <c r="D309" s="56" t="s">
        <v>740</v>
      </c>
      <c r="E309" s="59" t="s">
        <v>13</v>
      </c>
      <c r="F309" s="59" t="s">
        <v>13</v>
      </c>
      <c r="G309" s="64">
        <f t="shared" ref="G309" si="23">+F309/E309</f>
        <v>1</v>
      </c>
      <c r="H309" s="56" t="s">
        <v>741</v>
      </c>
    </row>
    <row r="310" spans="2:8" ht="108.75" customHeight="1" x14ac:dyDescent="0.2">
      <c r="B310" s="85"/>
      <c r="C310" s="56" t="s">
        <v>494</v>
      </c>
      <c r="D310" s="56" t="s">
        <v>506</v>
      </c>
      <c r="E310" s="59" t="s">
        <v>520</v>
      </c>
      <c r="F310" s="59" t="s">
        <v>520</v>
      </c>
      <c r="G310" s="64">
        <f>+F310/E310</f>
        <v>1</v>
      </c>
      <c r="H310" s="56" t="s">
        <v>523</v>
      </c>
    </row>
    <row r="311" spans="2:8" ht="171.75" customHeight="1" x14ac:dyDescent="0.2">
      <c r="B311" s="85"/>
      <c r="C311" s="56" t="s">
        <v>275</v>
      </c>
      <c r="D311" s="56" t="s">
        <v>284</v>
      </c>
      <c r="E311" s="59" t="s">
        <v>424</v>
      </c>
      <c r="F311" s="59" t="s">
        <v>521</v>
      </c>
      <c r="G311" s="75">
        <f t="shared" ref="G311:G331" si="24">+F311/E311</f>
        <v>0.82111111111111112</v>
      </c>
      <c r="H311" s="56" t="s">
        <v>524</v>
      </c>
    </row>
    <row r="312" spans="2:8" ht="164.25" customHeight="1" x14ac:dyDescent="0.2">
      <c r="B312" s="85"/>
      <c r="C312" s="56" t="s">
        <v>276</v>
      </c>
      <c r="D312" s="56" t="s">
        <v>285</v>
      </c>
      <c r="E312" s="59" t="s">
        <v>87</v>
      </c>
      <c r="F312" s="59" t="s">
        <v>87</v>
      </c>
      <c r="G312" s="64">
        <f t="shared" si="24"/>
        <v>1</v>
      </c>
      <c r="H312" s="56" t="s">
        <v>525</v>
      </c>
    </row>
    <row r="313" spans="2:8" ht="201.75" customHeight="1" x14ac:dyDescent="0.2">
      <c r="B313" s="85"/>
      <c r="C313" s="56" t="s">
        <v>277</v>
      </c>
      <c r="D313" s="56" t="s">
        <v>286</v>
      </c>
      <c r="E313" s="59" t="s">
        <v>12</v>
      </c>
      <c r="F313" s="59" t="s">
        <v>12</v>
      </c>
      <c r="G313" s="64">
        <f t="shared" si="24"/>
        <v>1</v>
      </c>
      <c r="H313" s="56" t="s">
        <v>723</v>
      </c>
    </row>
    <row r="314" spans="2:8" ht="138" customHeight="1" x14ac:dyDescent="0.2">
      <c r="B314" s="85"/>
      <c r="C314" s="56" t="s">
        <v>278</v>
      </c>
      <c r="D314" s="56" t="s">
        <v>507</v>
      </c>
      <c r="E314" s="59" t="s">
        <v>12</v>
      </c>
      <c r="F314" s="59" t="s">
        <v>12</v>
      </c>
      <c r="G314" s="64">
        <f t="shared" si="24"/>
        <v>1</v>
      </c>
      <c r="H314" s="56" t="s">
        <v>526</v>
      </c>
    </row>
    <row r="315" spans="2:8" ht="162" customHeight="1" x14ac:dyDescent="0.2">
      <c r="B315" s="85"/>
      <c r="C315" s="56" t="s">
        <v>279</v>
      </c>
      <c r="D315" s="56" t="s">
        <v>508</v>
      </c>
      <c r="E315" s="59" t="s">
        <v>12</v>
      </c>
      <c r="F315" s="59" t="s">
        <v>12</v>
      </c>
      <c r="G315" s="64">
        <f t="shared" si="24"/>
        <v>1</v>
      </c>
      <c r="H315" s="56" t="s">
        <v>724</v>
      </c>
    </row>
    <row r="316" spans="2:8" ht="131.25" customHeight="1" x14ac:dyDescent="0.2">
      <c r="B316" s="85"/>
      <c r="C316" s="56" t="s">
        <v>280</v>
      </c>
      <c r="D316" s="56" t="s">
        <v>287</v>
      </c>
      <c r="E316" s="59" t="s">
        <v>13</v>
      </c>
      <c r="F316" s="59" t="s">
        <v>13</v>
      </c>
      <c r="G316" s="64">
        <f t="shared" si="24"/>
        <v>1</v>
      </c>
      <c r="H316" s="56" t="s">
        <v>725</v>
      </c>
    </row>
    <row r="317" spans="2:8" ht="135.75" customHeight="1" x14ac:dyDescent="0.2">
      <c r="B317" s="85"/>
      <c r="C317" s="56" t="s">
        <v>495</v>
      </c>
      <c r="D317" s="56" t="s">
        <v>509</v>
      </c>
      <c r="E317" s="59" t="s">
        <v>14</v>
      </c>
      <c r="F317" s="59" t="s">
        <v>14</v>
      </c>
      <c r="G317" s="64">
        <f t="shared" si="24"/>
        <v>1</v>
      </c>
      <c r="H317" s="56" t="s">
        <v>527</v>
      </c>
    </row>
    <row r="318" spans="2:8" ht="166.5" customHeight="1" x14ac:dyDescent="0.2">
      <c r="B318" s="85"/>
      <c r="C318" s="56" t="s">
        <v>219</v>
      </c>
      <c r="D318" s="56" t="s">
        <v>288</v>
      </c>
      <c r="E318" s="59" t="s">
        <v>12</v>
      </c>
      <c r="F318" s="59" t="s">
        <v>12</v>
      </c>
      <c r="G318" s="64">
        <f t="shared" si="24"/>
        <v>1</v>
      </c>
      <c r="H318" s="56" t="s">
        <v>528</v>
      </c>
    </row>
    <row r="319" spans="2:8" ht="249.75" customHeight="1" x14ac:dyDescent="0.2">
      <c r="B319" s="85"/>
      <c r="C319" s="56" t="s">
        <v>281</v>
      </c>
      <c r="D319" s="56" t="s">
        <v>289</v>
      </c>
      <c r="E319" s="59" t="s">
        <v>12</v>
      </c>
      <c r="F319" s="59" t="s">
        <v>12</v>
      </c>
      <c r="G319" s="64">
        <f t="shared" si="24"/>
        <v>1</v>
      </c>
      <c r="H319" s="56" t="s">
        <v>529</v>
      </c>
    </row>
    <row r="320" spans="2:8" ht="312.75" customHeight="1" x14ac:dyDescent="0.2">
      <c r="B320" s="85"/>
      <c r="C320" s="56" t="s">
        <v>496</v>
      </c>
      <c r="D320" s="56" t="s">
        <v>510</v>
      </c>
      <c r="E320" s="59" t="s">
        <v>13</v>
      </c>
      <c r="F320" s="59" t="s">
        <v>13</v>
      </c>
      <c r="G320" s="64">
        <f t="shared" si="24"/>
        <v>1</v>
      </c>
      <c r="H320" s="56" t="s">
        <v>530</v>
      </c>
    </row>
    <row r="321" spans="2:8" ht="194.25" customHeight="1" x14ac:dyDescent="0.2">
      <c r="B321" s="85"/>
      <c r="C321" s="56" t="s">
        <v>497</v>
      </c>
      <c r="D321" s="56" t="s">
        <v>511</v>
      </c>
      <c r="E321" s="59" t="s">
        <v>13</v>
      </c>
      <c r="F321" s="59" t="s">
        <v>13</v>
      </c>
      <c r="G321" s="64">
        <f t="shared" si="24"/>
        <v>1</v>
      </c>
      <c r="H321" s="56" t="s">
        <v>531</v>
      </c>
    </row>
    <row r="322" spans="2:8" ht="157.5" customHeight="1" x14ac:dyDescent="0.2">
      <c r="B322" s="85"/>
      <c r="C322" s="56" t="s">
        <v>282</v>
      </c>
      <c r="D322" s="56" t="s">
        <v>290</v>
      </c>
      <c r="E322" s="59" t="s">
        <v>522</v>
      </c>
      <c r="F322" s="59" t="s">
        <v>522</v>
      </c>
      <c r="G322" s="64">
        <f t="shared" si="24"/>
        <v>1</v>
      </c>
      <c r="H322" s="56" t="s">
        <v>532</v>
      </c>
    </row>
    <row r="323" spans="2:8" ht="321.75" customHeight="1" x14ac:dyDescent="0.2">
      <c r="B323" s="85"/>
      <c r="C323" s="56" t="s">
        <v>498</v>
      </c>
      <c r="D323" s="56" t="s">
        <v>512</v>
      </c>
      <c r="E323" s="59" t="s">
        <v>13</v>
      </c>
      <c r="F323" s="59" t="s">
        <v>13</v>
      </c>
      <c r="G323" s="64">
        <v>1</v>
      </c>
      <c r="H323" s="56" t="s">
        <v>726</v>
      </c>
    </row>
    <row r="324" spans="2:8" ht="157.5" customHeight="1" x14ac:dyDescent="0.2">
      <c r="B324" s="85"/>
      <c r="C324" s="56" t="s">
        <v>283</v>
      </c>
      <c r="D324" s="56" t="s">
        <v>291</v>
      </c>
      <c r="E324" s="59" t="s">
        <v>12</v>
      </c>
      <c r="F324" s="59" t="s">
        <v>12</v>
      </c>
      <c r="G324" s="64">
        <v>1</v>
      </c>
      <c r="H324" s="56" t="s">
        <v>727</v>
      </c>
    </row>
    <row r="325" spans="2:8" ht="270.75" customHeight="1" x14ac:dyDescent="0.2">
      <c r="B325" s="85"/>
      <c r="C325" s="56" t="s">
        <v>499</v>
      </c>
      <c r="D325" s="56" t="s">
        <v>513</v>
      </c>
      <c r="E325" s="59" t="s">
        <v>13</v>
      </c>
      <c r="F325" s="59" t="s">
        <v>13</v>
      </c>
      <c r="G325" s="64">
        <v>1</v>
      </c>
      <c r="H325" s="56" t="s">
        <v>728</v>
      </c>
    </row>
    <row r="326" spans="2:8" ht="357.75" customHeight="1" x14ac:dyDescent="0.2">
      <c r="B326" s="85"/>
      <c r="C326" s="56" t="s">
        <v>500</v>
      </c>
      <c r="D326" s="56" t="s">
        <v>514</v>
      </c>
      <c r="E326" s="59" t="s">
        <v>13</v>
      </c>
      <c r="F326" s="59" t="s">
        <v>13</v>
      </c>
      <c r="G326" s="64">
        <f>+F326/E326</f>
        <v>1</v>
      </c>
      <c r="H326" s="56" t="s">
        <v>729</v>
      </c>
    </row>
    <row r="327" spans="2:8" ht="85.5" customHeight="1" x14ac:dyDescent="0.2">
      <c r="B327" s="85"/>
      <c r="C327" s="56" t="s">
        <v>220</v>
      </c>
      <c r="D327" s="56" t="s">
        <v>220</v>
      </c>
      <c r="E327" s="59" t="s">
        <v>13</v>
      </c>
      <c r="F327" s="59" t="s">
        <v>13</v>
      </c>
      <c r="G327" s="64">
        <v>1</v>
      </c>
      <c r="H327" s="56" t="s">
        <v>533</v>
      </c>
    </row>
    <row r="328" spans="2:8" ht="139.5" customHeight="1" x14ac:dyDescent="0.2">
      <c r="B328" s="85"/>
      <c r="C328" s="56" t="s">
        <v>501</v>
      </c>
      <c r="D328" s="56" t="s">
        <v>515</v>
      </c>
      <c r="E328" s="59" t="s">
        <v>13</v>
      </c>
      <c r="F328" s="59" t="s">
        <v>13</v>
      </c>
      <c r="G328" s="64">
        <v>1</v>
      </c>
      <c r="H328" s="56" t="s">
        <v>730</v>
      </c>
    </row>
    <row r="329" spans="2:8" ht="157.5" customHeight="1" x14ac:dyDescent="0.2">
      <c r="B329" s="85"/>
      <c r="C329" s="56" t="s">
        <v>502</v>
      </c>
      <c r="D329" s="56" t="s">
        <v>516</v>
      </c>
      <c r="E329" s="59" t="s">
        <v>13</v>
      </c>
      <c r="F329" s="59" t="s">
        <v>13</v>
      </c>
      <c r="G329" s="64">
        <v>1</v>
      </c>
      <c r="H329" s="56" t="s">
        <v>534</v>
      </c>
    </row>
    <row r="330" spans="2:8" ht="77.25" customHeight="1" x14ac:dyDescent="0.2">
      <c r="B330" s="85"/>
      <c r="C330" s="56" t="s">
        <v>503</v>
      </c>
      <c r="D330" s="56" t="s">
        <v>517</v>
      </c>
      <c r="E330" s="59" t="s">
        <v>13</v>
      </c>
      <c r="F330" s="59" t="s">
        <v>13</v>
      </c>
      <c r="G330" s="64">
        <f t="shared" si="24"/>
        <v>1</v>
      </c>
      <c r="H330" s="56" t="s">
        <v>731</v>
      </c>
    </row>
    <row r="331" spans="2:8" ht="208.5" customHeight="1" x14ac:dyDescent="0.2">
      <c r="B331" s="85"/>
      <c r="C331" s="56" t="s">
        <v>504</v>
      </c>
      <c r="D331" s="56" t="s">
        <v>518</v>
      </c>
      <c r="E331" s="59" t="s">
        <v>13</v>
      </c>
      <c r="F331" s="59" t="s">
        <v>13</v>
      </c>
      <c r="G331" s="64">
        <f t="shared" si="24"/>
        <v>1</v>
      </c>
      <c r="H331" s="56" t="s">
        <v>732</v>
      </c>
    </row>
    <row r="332" spans="2:8" ht="282.75" customHeight="1" x14ac:dyDescent="0.2">
      <c r="B332" s="85"/>
      <c r="C332" s="56" t="s">
        <v>221</v>
      </c>
      <c r="D332" s="56" t="s">
        <v>27</v>
      </c>
      <c r="E332" s="59" t="s">
        <v>87</v>
      </c>
      <c r="F332" s="59" t="s">
        <v>87</v>
      </c>
      <c r="G332" s="64">
        <f t="shared" ref="G332" si="25">+F332/E332</f>
        <v>1</v>
      </c>
      <c r="H332" s="56" t="s">
        <v>733</v>
      </c>
    </row>
    <row r="333" spans="2:8" ht="262.5" customHeight="1" x14ac:dyDescent="0.2">
      <c r="B333" s="85"/>
      <c r="C333" s="56" t="s">
        <v>505</v>
      </c>
      <c r="D333" s="56" t="s">
        <v>519</v>
      </c>
      <c r="E333" s="59" t="s">
        <v>14</v>
      </c>
      <c r="F333" s="59" t="s">
        <v>14</v>
      </c>
      <c r="G333" s="64">
        <v>1</v>
      </c>
      <c r="H333" s="56" t="s">
        <v>734</v>
      </c>
    </row>
    <row r="334" spans="2:8" ht="4.5" customHeight="1" x14ac:dyDescent="0.2"/>
    <row r="335" spans="2:8" ht="98.25" customHeight="1" x14ac:dyDescent="0.2">
      <c r="B335" s="85" t="s">
        <v>222</v>
      </c>
      <c r="C335" s="56" t="s">
        <v>362</v>
      </c>
      <c r="D335" s="56" t="s">
        <v>223</v>
      </c>
      <c r="E335" s="59" t="s">
        <v>250</v>
      </c>
      <c r="F335" s="59" t="s">
        <v>363</v>
      </c>
      <c r="G335" s="64" t="s">
        <v>537</v>
      </c>
      <c r="H335" s="56" t="s">
        <v>735</v>
      </c>
    </row>
    <row r="336" spans="2:8" ht="82.5" customHeight="1" x14ac:dyDescent="0.2">
      <c r="B336" s="85"/>
      <c r="C336" s="56" t="s">
        <v>224</v>
      </c>
      <c r="D336" s="56" t="s">
        <v>225</v>
      </c>
      <c r="E336" s="59" t="s">
        <v>250</v>
      </c>
      <c r="F336" s="59" t="s">
        <v>535</v>
      </c>
      <c r="G336" s="64" t="s">
        <v>538</v>
      </c>
      <c r="H336" s="56" t="s">
        <v>543</v>
      </c>
    </row>
    <row r="337" spans="2:8" ht="101.25" customHeight="1" x14ac:dyDescent="0.2">
      <c r="B337" s="85"/>
      <c r="C337" s="56" t="s">
        <v>226</v>
      </c>
      <c r="D337" s="56" t="s">
        <v>227</v>
      </c>
      <c r="E337" s="59" t="s">
        <v>364</v>
      </c>
      <c r="F337" s="59" t="s">
        <v>364</v>
      </c>
      <c r="G337" s="64" t="s">
        <v>538</v>
      </c>
      <c r="H337" s="56" t="s">
        <v>736</v>
      </c>
    </row>
    <row r="338" spans="2:8" ht="70.5" customHeight="1" x14ac:dyDescent="0.2">
      <c r="B338" s="85"/>
      <c r="C338" s="56" t="s">
        <v>228</v>
      </c>
      <c r="D338" s="56" t="s">
        <v>229</v>
      </c>
      <c r="E338" s="59" t="s">
        <v>14</v>
      </c>
      <c r="F338" s="59" t="s">
        <v>425</v>
      </c>
      <c r="G338" s="64" t="s">
        <v>539</v>
      </c>
      <c r="H338" s="56" t="s">
        <v>544</v>
      </c>
    </row>
    <row r="339" spans="2:8" ht="129" customHeight="1" x14ac:dyDescent="0.2">
      <c r="B339" s="85"/>
      <c r="C339" s="56" t="s">
        <v>737</v>
      </c>
      <c r="D339" s="56" t="s">
        <v>738</v>
      </c>
      <c r="E339" s="59" t="s">
        <v>250</v>
      </c>
      <c r="F339" s="59" t="s">
        <v>536</v>
      </c>
      <c r="G339" s="64" t="s">
        <v>540</v>
      </c>
      <c r="H339" s="56" t="s">
        <v>542</v>
      </c>
    </row>
    <row r="340" spans="2:8" ht="128.25" customHeight="1" x14ac:dyDescent="0.2">
      <c r="B340" s="85"/>
      <c r="C340" s="56" t="s">
        <v>230</v>
      </c>
      <c r="D340" s="56" t="s">
        <v>231</v>
      </c>
      <c r="E340" s="59" t="s">
        <v>250</v>
      </c>
      <c r="F340" s="59" t="s">
        <v>426</v>
      </c>
      <c r="G340" s="64" t="s">
        <v>541</v>
      </c>
      <c r="H340" s="56" t="s">
        <v>545</v>
      </c>
    </row>
    <row r="341" spans="2:8" ht="4.5" customHeight="1" x14ac:dyDescent="0.2"/>
    <row r="342" spans="2:8" ht="18" x14ac:dyDescent="0.2">
      <c r="B342" s="92" t="s">
        <v>407</v>
      </c>
      <c r="C342" s="92"/>
      <c r="D342" s="92"/>
      <c r="E342" s="92"/>
      <c r="F342" s="92"/>
      <c r="G342" s="92"/>
      <c r="H342" s="47">
        <f>+AVERAGE(G345:G353)</f>
        <v>0.78635802469135796</v>
      </c>
    </row>
    <row r="343" spans="2:8" x14ac:dyDescent="0.2">
      <c r="B343" s="8"/>
      <c r="C343" s="13"/>
      <c r="D343" s="13"/>
      <c r="E343" s="9"/>
      <c r="F343" s="9"/>
      <c r="G343" s="10"/>
      <c r="H343" s="11" t="s">
        <v>1</v>
      </c>
    </row>
    <row r="344" spans="2:8" ht="21.75" customHeight="1" x14ac:dyDescent="0.2">
      <c r="B344" s="21" t="s">
        <v>2</v>
      </c>
      <c r="C344" s="27" t="s">
        <v>3</v>
      </c>
      <c r="D344" s="27" t="s">
        <v>4</v>
      </c>
      <c r="E344" s="27" t="s">
        <v>5</v>
      </c>
      <c r="F344" s="27" t="s">
        <v>6</v>
      </c>
      <c r="G344" s="28" t="s">
        <v>7</v>
      </c>
      <c r="H344" s="27" t="s">
        <v>8</v>
      </c>
    </row>
    <row r="345" spans="2:8" ht="77.25" customHeight="1" x14ac:dyDescent="0.2">
      <c r="B345" s="99" t="s">
        <v>408</v>
      </c>
      <c r="C345" s="102" t="s">
        <v>411</v>
      </c>
      <c r="D345" s="56" t="s">
        <v>409</v>
      </c>
      <c r="E345" s="59" t="s">
        <v>352</v>
      </c>
      <c r="F345" s="59" t="s">
        <v>558</v>
      </c>
      <c r="G345" s="64">
        <f>+F345/E345</f>
        <v>0.65</v>
      </c>
      <c r="H345" s="56"/>
    </row>
    <row r="346" spans="2:8" ht="69" customHeight="1" x14ac:dyDescent="0.2">
      <c r="B346" s="100"/>
      <c r="C346" s="103"/>
      <c r="D346" s="56" t="s">
        <v>410</v>
      </c>
      <c r="E346" s="59" t="s">
        <v>536</v>
      </c>
      <c r="F346" s="59" t="s">
        <v>559</v>
      </c>
      <c r="G346" s="64">
        <v>1</v>
      </c>
      <c r="H346" s="56" t="s">
        <v>560</v>
      </c>
    </row>
    <row r="347" spans="2:8" ht="49.5" customHeight="1" x14ac:dyDescent="0.2">
      <c r="B347" s="100"/>
      <c r="C347" s="102" t="s">
        <v>412</v>
      </c>
      <c r="D347" s="56" t="s">
        <v>413</v>
      </c>
      <c r="E347" s="59" t="s">
        <v>55</v>
      </c>
      <c r="F347" s="59">
        <v>70</v>
      </c>
      <c r="G347" s="78">
        <f t="shared" ref="G347:G353" si="26">+F347/E347</f>
        <v>0.875</v>
      </c>
      <c r="H347" s="56"/>
    </row>
    <row r="348" spans="2:8" ht="199.5" x14ac:dyDescent="0.2">
      <c r="B348" s="100"/>
      <c r="C348" s="103"/>
      <c r="D348" s="56" t="s">
        <v>414</v>
      </c>
      <c r="E348" s="59" t="s">
        <v>424</v>
      </c>
      <c r="F348" s="59">
        <v>50</v>
      </c>
      <c r="G348" s="75">
        <f t="shared" si="26"/>
        <v>0.55555555555555558</v>
      </c>
      <c r="H348" s="56" t="s">
        <v>754</v>
      </c>
    </row>
    <row r="349" spans="2:8" ht="52.5" customHeight="1" x14ac:dyDescent="0.2">
      <c r="B349" s="100"/>
      <c r="C349" s="77" t="s">
        <v>415</v>
      </c>
      <c r="D349" s="56" t="s">
        <v>416</v>
      </c>
      <c r="E349" s="59" t="s">
        <v>292</v>
      </c>
      <c r="F349" s="59" t="s">
        <v>61</v>
      </c>
      <c r="G349" s="75">
        <f t="shared" si="26"/>
        <v>0.41666666666666669</v>
      </c>
      <c r="H349" s="56"/>
    </row>
    <row r="350" spans="2:8" ht="33.75" customHeight="1" x14ac:dyDescent="0.2">
      <c r="B350" s="100"/>
      <c r="C350" s="102" t="s">
        <v>417</v>
      </c>
      <c r="D350" s="56" t="s">
        <v>418</v>
      </c>
      <c r="E350" s="59" t="s">
        <v>361</v>
      </c>
      <c r="F350" s="59">
        <v>85</v>
      </c>
      <c r="G350" s="64">
        <f t="shared" si="26"/>
        <v>1</v>
      </c>
      <c r="H350" s="56"/>
    </row>
    <row r="351" spans="2:8" ht="48" customHeight="1" x14ac:dyDescent="0.2">
      <c r="B351" s="100"/>
      <c r="C351" s="103"/>
      <c r="D351" s="56" t="s">
        <v>419</v>
      </c>
      <c r="E351" s="59">
        <v>85</v>
      </c>
      <c r="F351" s="59">
        <v>85</v>
      </c>
      <c r="G351" s="64">
        <f t="shared" si="26"/>
        <v>1</v>
      </c>
      <c r="H351" s="56"/>
    </row>
    <row r="352" spans="2:8" ht="34.5" customHeight="1" x14ac:dyDescent="0.2">
      <c r="B352" s="100"/>
      <c r="C352" s="102" t="s">
        <v>420</v>
      </c>
      <c r="D352" s="56" t="s">
        <v>421</v>
      </c>
      <c r="E352" s="59" t="s">
        <v>14</v>
      </c>
      <c r="F352" s="59" t="s">
        <v>55</v>
      </c>
      <c r="G352" s="64">
        <f t="shared" si="26"/>
        <v>0.8</v>
      </c>
      <c r="H352" s="56"/>
    </row>
    <row r="353" spans="2:8" ht="42.75" customHeight="1" x14ac:dyDescent="0.2">
      <c r="B353" s="101"/>
      <c r="C353" s="103"/>
      <c r="D353" s="56" t="s">
        <v>422</v>
      </c>
      <c r="E353" s="59" t="s">
        <v>14</v>
      </c>
      <c r="F353" s="59">
        <v>78</v>
      </c>
      <c r="G353" s="64">
        <f t="shared" si="26"/>
        <v>0.78</v>
      </c>
      <c r="H353" s="56"/>
    </row>
  </sheetData>
  <mergeCells count="117">
    <mergeCell ref="B308:H308"/>
    <mergeCell ref="B309:B333"/>
    <mergeCell ref="B228:H228"/>
    <mergeCell ref="B335:B340"/>
    <mergeCell ref="B267:B271"/>
    <mergeCell ref="B272:H272"/>
    <mergeCell ref="B273:B280"/>
    <mergeCell ref="B282:B286"/>
    <mergeCell ref="B288:B289"/>
    <mergeCell ref="B291:B301"/>
    <mergeCell ref="B303:G303"/>
    <mergeCell ref="B306:B307"/>
    <mergeCell ref="B255:H255"/>
    <mergeCell ref="B263:G263"/>
    <mergeCell ref="E265:G265"/>
    <mergeCell ref="B245:B246"/>
    <mergeCell ref="B253:B254"/>
    <mergeCell ref="B256:B261"/>
    <mergeCell ref="B240:H240"/>
    <mergeCell ref="B241:G241"/>
    <mergeCell ref="D281:E281"/>
    <mergeCell ref="E243:G243"/>
    <mergeCell ref="B248:B251"/>
    <mergeCell ref="B247:H247"/>
    <mergeCell ref="B342:G342"/>
    <mergeCell ref="B345:B353"/>
    <mergeCell ref="C345:C346"/>
    <mergeCell ref="C347:C348"/>
    <mergeCell ref="C350:C351"/>
    <mergeCell ref="C352:C353"/>
    <mergeCell ref="B4:H4"/>
    <mergeCell ref="B5:H5"/>
    <mergeCell ref="B10:G10"/>
    <mergeCell ref="B7:G7"/>
    <mergeCell ref="B99:B100"/>
    <mergeCell ref="B54:B57"/>
    <mergeCell ref="B59:G59"/>
    <mergeCell ref="B66:B69"/>
    <mergeCell ref="B71:B73"/>
    <mergeCell ref="B75:G75"/>
    <mergeCell ref="B50:H50"/>
    <mergeCell ref="B51:G51"/>
    <mergeCell ref="B33:G33"/>
    <mergeCell ref="B48:B49"/>
    <mergeCell ref="B13:B16"/>
    <mergeCell ref="C24:C25"/>
    <mergeCell ref="B29:B30"/>
    <mergeCell ref="C39:C40"/>
    <mergeCell ref="C66:C67"/>
    <mergeCell ref="C87:C90"/>
    <mergeCell ref="C94:C97"/>
    <mergeCell ref="B17:H17"/>
    <mergeCell ref="B18:B25"/>
    <mergeCell ref="B26:H26"/>
    <mergeCell ref="C84:C85"/>
    <mergeCell ref="B82:B91"/>
    <mergeCell ref="B93:B97"/>
    <mergeCell ref="C48:C49"/>
    <mergeCell ref="B36:B46"/>
    <mergeCell ref="C45:C46"/>
    <mergeCell ref="B122:B125"/>
    <mergeCell ref="B126:H126"/>
    <mergeCell ref="B127:G127"/>
    <mergeCell ref="B78:B80"/>
    <mergeCell ref="B112:G112"/>
    <mergeCell ref="B115:B117"/>
    <mergeCell ref="B102:B104"/>
    <mergeCell ref="C106:C108"/>
    <mergeCell ref="C109:C110"/>
    <mergeCell ref="B224:B227"/>
    <mergeCell ref="B229:B239"/>
    <mergeCell ref="C140:C141"/>
    <mergeCell ref="C154:C157"/>
    <mergeCell ref="B62:B64"/>
    <mergeCell ref="C63:C64"/>
    <mergeCell ref="B106:B110"/>
    <mergeCell ref="E128:G128"/>
    <mergeCell ref="B130:B132"/>
    <mergeCell ref="B133:H133"/>
    <mergeCell ref="B185:H185"/>
    <mergeCell ref="B173:B178"/>
    <mergeCell ref="B163:B167"/>
    <mergeCell ref="B169:B171"/>
    <mergeCell ref="B182:H182"/>
    <mergeCell ref="B119:B120"/>
    <mergeCell ref="B159:H159"/>
    <mergeCell ref="B160:G160"/>
    <mergeCell ref="B134:G134"/>
    <mergeCell ref="B137:B145"/>
    <mergeCell ref="B146:H146"/>
    <mergeCell ref="B147:B152"/>
    <mergeCell ref="B154:B158"/>
    <mergeCell ref="C137:C138"/>
    <mergeCell ref="B252:H252"/>
    <mergeCell ref="C225:C226"/>
    <mergeCell ref="B183:B184"/>
    <mergeCell ref="B201:B203"/>
    <mergeCell ref="B204:H204"/>
    <mergeCell ref="C212:C216"/>
    <mergeCell ref="B168:H168"/>
    <mergeCell ref="C169:C171"/>
    <mergeCell ref="B205:B206"/>
    <mergeCell ref="C231:C234"/>
    <mergeCell ref="B186:G186"/>
    <mergeCell ref="B189:B193"/>
    <mergeCell ref="B211:B217"/>
    <mergeCell ref="B218:H218"/>
    <mergeCell ref="B194:H194"/>
    <mergeCell ref="B195:B197"/>
    <mergeCell ref="B198:H198"/>
    <mergeCell ref="B172:H172"/>
    <mergeCell ref="B180:B181"/>
    <mergeCell ref="B179:H179"/>
    <mergeCell ref="B207:H207"/>
    <mergeCell ref="B208:G208"/>
    <mergeCell ref="B219:B222"/>
    <mergeCell ref="B223:H223"/>
  </mergeCells>
  <phoneticPr fontId="15" type="noConversion"/>
  <pageMargins left="0.98425196850393704" right="0.98425196850393704" top="1.2930314960629921" bottom="1.4566929133858268" header="0.98425196850393704" footer="0.98425196850393704"/>
  <pageSetup paperSize="9" scale="40" fitToHeight="0" orientation="portrait" r:id="rId1"/>
  <headerFooter alignWithMargins="0">
    <oddFooter xml:space="preserve">&amp;R&amp;P/&amp;N
</oddFooter>
  </headerFooter>
  <rowBreaks count="13" manualBreakCount="13">
    <brk id="31" min="1" max="7" man="1"/>
    <brk id="50" min="1" max="7" man="1"/>
    <brk id="74" min="1" max="7" man="1"/>
    <brk id="91" min="1" max="7" man="1"/>
    <brk id="110" min="1" max="7" man="1"/>
    <brk id="133" min="1" max="7" man="1"/>
    <brk id="146" min="1" max="7" man="1"/>
    <brk id="159" max="16383" man="1"/>
    <brk id="194" min="1" max="7" man="1"/>
    <brk id="207" min="1" max="7" man="1"/>
    <brk id="229" min="1" max="7" man="1"/>
    <brk id="240" min="1" max="7" man="1"/>
    <brk id="262" min="1" max="7" man="1"/>
  </rowBreaks>
  <ignoredErrors>
    <ignoredError sqref="F105 G115 E181:F181 E206 E245:F245 E100:F102 E246 E54:E57 E18:F21 E29:F30 E49:F49 E97:F97 F99 E106 E115:F117 E119:G120 E125:F125 E141:F141 F139 E143:F144 F142 E63:F64 E73:F73 E195:F196 F222 E224:F224 E166:F166 E254:F254 E257:F260 E282:F282 E238:F238 E78:E79 F167 F253 F261 F271 E212:F217 F239 E13:F16 E23:F23 E48 E39:F46 E306:F307 E309:F333 E335:G340 E122:E124 F130 E131:F131 E345:E350 F345:F346 F349 F352 E352:E353 E140 E147:F148 E150:F152 E154:F154 E157:F158 F155:F156 E66:F66 E68:F71 E164:E165 E169:E171 E173:F178 E180 E249:E250 E189:E193 E202:E203 F268:F269 E273:E280 F285:F286 E284:F284 E291:F291 F293 F295:F301 E87:E90 F87:F89 E94:F96 E103:F103 E36:F38 E82:F83"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CA22A2-3F5E-49B8-822F-107AD0221871}">
  <dimension ref="L15"/>
  <sheetViews>
    <sheetView workbookViewId="0">
      <selection activeCell="L1" sqref="L1:L1048576"/>
    </sheetView>
  </sheetViews>
  <sheetFormatPr baseColWidth="10" defaultRowHeight="15" x14ac:dyDescent="0.25"/>
  <sheetData>
    <row r="15" spans="12:12" x14ac:dyDescent="0.25">
      <c r="L15" s="53"/>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CF8381-EEC0-412E-B92A-55F78A959138}">
  <dimension ref="A1"/>
  <sheetViews>
    <sheetView workbookViewId="0">
      <selection activeCell="E30" sqref="E30"/>
    </sheetView>
  </sheetViews>
  <sheetFormatPr baseColWidth="10" defaultRowHeight="15" x14ac:dyDescent="0.25"/>
  <sheetData>
    <row r="1" spans="1:1" x14ac:dyDescent="0.25">
      <c r="A1" t="s">
        <v>251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Seguimiento indicadores POA </vt:lpstr>
      <vt:lpstr>Hoja2</vt:lpstr>
      <vt:lpstr>Hoja1</vt:lpstr>
      <vt:lpstr>'Seguimiento indicadores POA '!Área_de_impresión</vt:lpstr>
      <vt:lpstr>'Seguimiento indicadores POA '!Títulos_a_imprimir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 Maria Lora Maldonado</dc:creator>
  <cp:lastModifiedBy>Rosa Maria Lora Maldonado</cp:lastModifiedBy>
  <cp:lastPrinted>2025-07-28T18:15:05Z</cp:lastPrinted>
  <dcterms:created xsi:type="dcterms:W3CDTF">2024-06-06T20:25:48Z</dcterms:created>
  <dcterms:modified xsi:type="dcterms:W3CDTF">2025-07-28T20:02:42Z</dcterms:modified>
</cp:coreProperties>
</file>