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Estadisticas Trimestrales 2026/Estadisticas Exoneraciones e hidrocarbuos -1er trimestre 2026/"/>
    </mc:Choice>
  </mc:AlternateContent>
  <xr:revisionPtr revIDLastSave="0" documentId="8_{9C37260D-320C-481F-8220-480E96D440D0}" xr6:coauthVersionLast="47" xr6:coauthVersionMax="47" xr10:uidLastSave="{00000000-0000-0000-0000-000000000000}"/>
  <bookViews>
    <workbookView xWindow="-120" yWindow="-120" windowWidth="29040" windowHeight="15720" xr2:uid="{A30EF0A3-631A-42B8-BDEC-B9B1804527C4}"/>
  </bookViews>
  <sheets>
    <sheet name="Exoneraciones e hidrocarburos" sheetId="1" r:id="rId1"/>
  </sheets>
  <definedNames>
    <definedName name="_xlnm._FilterDatabase" localSheetId="0" hidden="1">'Exoneraciones e hidrocarburos'!$C$10:$J$48</definedName>
    <definedName name="_xlnm.Print_Area" localSheetId="0">'Exoneraciones e hidrocarburos'!$B$1:$J$70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M45" i="1"/>
  <c r="L45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J12" i="1"/>
  <c r="J14" i="1"/>
  <c r="J16" i="1"/>
  <c r="J18" i="1"/>
  <c r="J19" i="1"/>
  <c r="J20" i="1"/>
  <c r="J22" i="1"/>
  <c r="J23" i="1"/>
  <c r="J24" i="1"/>
  <c r="J26" i="1"/>
  <c r="J27" i="1"/>
  <c r="J28" i="1"/>
  <c r="J30" i="1"/>
  <c r="J32" i="1"/>
  <c r="J34" i="1"/>
  <c r="J36" i="1"/>
  <c r="J38" i="1"/>
  <c r="J39" i="1"/>
  <c r="J40" i="1"/>
  <c r="J42" i="1"/>
  <c r="J43" i="1"/>
  <c r="J44" i="1"/>
  <c r="F45" i="1"/>
  <c r="D55" i="1" s="1"/>
  <c r="B56" i="1"/>
  <c r="B55" i="1"/>
  <c r="B54" i="1"/>
  <c r="J35" i="1"/>
  <c r="J31" i="1"/>
  <c r="J15" i="1"/>
  <c r="J21" i="1" l="1"/>
  <c r="J13" i="1"/>
  <c r="J25" i="1"/>
  <c r="G45" i="1"/>
  <c r="C56" i="1" s="1"/>
  <c r="J41" i="1"/>
  <c r="J37" i="1"/>
  <c r="J33" i="1"/>
  <c r="J29" i="1"/>
  <c r="J17" i="1"/>
  <c r="H45" i="1"/>
  <c r="D56" i="1" s="1"/>
  <c r="J11" i="1"/>
  <c r="E45" i="1"/>
  <c r="C55" i="1" s="1"/>
  <c r="C57" i="1" s="1"/>
  <c r="C45" i="1"/>
  <c r="C54" i="1" s="1"/>
  <c r="I45" i="1"/>
  <c r="D45" i="1"/>
  <c r="D54" i="1" s="1"/>
  <c r="D57" i="1" s="1"/>
  <c r="J45" i="1" l="1"/>
</calcChain>
</file>

<file path=xl/sharedStrings.xml><?xml version="1.0" encoding="utf-8"?>
<sst xmlns="http://schemas.openxmlformats.org/spreadsheetml/2006/main" count="67" uniqueCount="56">
  <si>
    <t>Dirección de Concesiones y Exenciones Fiscales</t>
  </si>
  <si>
    <t>Estadísticas de Servicios Ofrecidos de Exoneraciones e Hidrocarburos</t>
  </si>
  <si>
    <t>Cantidad de Solicitudes</t>
  </si>
  <si>
    <t>Tipo de Solicitud de Exoneración</t>
  </si>
  <si>
    <t>Total</t>
  </si>
  <si>
    <t>Recibidas</t>
  </si>
  <si>
    <t>Tramitadas</t>
  </si>
  <si>
    <t>ANTICIPO DEL ISR</t>
  </si>
  <si>
    <t>AUTORIZACIÓN DE BASE LEGAL DE LEY NO. 122-05 SOBRE ASOCIACIONES SIN FINES DE LUCRO</t>
  </si>
  <si>
    <t>AUTORIZACIÓN DE LISTA DE SUPLIDORES</t>
  </si>
  <si>
    <t>CARNET DE EXENCIÓN DE ITBIS A LAS ZONAS FRANCAS (EMISIÓN Y RENOVACIÓN)</t>
  </si>
  <si>
    <t>CRÉDITO AL ISR POR INVERSIÓN EN ENERGÍA RENOVABLE</t>
  </si>
  <si>
    <t>EMISIÓN DE CHEQUES Y PAGOS POR TRANSFERENCIAS ELECTRÓNICAS</t>
  </si>
  <si>
    <t>IMPUESTO A LOS ACTIVOS</t>
  </si>
  <si>
    <t>IMPUESTO AL PATRIMONIO INMOBILIARIO (IPI)</t>
  </si>
  <si>
    <t>IMPUESTO POR AUMENTO DE CAPITAL</t>
  </si>
  <si>
    <t>IMPUESTO SOBRE DONACIONES</t>
  </si>
  <si>
    <t>IMPUESTO A LA TRANSFERENCIA INMOBILIARIA</t>
  </si>
  <si>
    <t>IMPUESTO SOBRE LA RENTA</t>
  </si>
  <si>
    <t>ISC A LOS SEGUROS</t>
  </si>
  <si>
    <t>ITBIS EN COMPRAS LOCALES</t>
  </si>
  <si>
    <t>AUTORIZACION REEMBOLSO ISC A LOS COMBUSTIBLES</t>
  </si>
  <si>
    <t>REGISTRO Y CONSERVACIÓN DE HIPOTECAS</t>
  </si>
  <si>
    <t>REINVERSIÓN A LAS EMPRESAS DE PROINDUSTRIA</t>
  </si>
  <si>
    <t>VALIDACIÓN DE INVERSIÓN EN LA ACTIVIDAD CINEMATOGRÁFICA</t>
  </si>
  <si>
    <t>IMPUESTOS DE IMPORTACIÓN PARA LAS INSTITUCIONES DEL ESTADO</t>
  </si>
  <si>
    <t>EXPEDICIÓN DE MATRÍCULA Y PLACA DE VEHÍCULOS EXONERADOS</t>
  </si>
  <si>
    <t xml:space="preserve">TRASPASOS DE VEHÍCULOS EXONERADOS </t>
  </si>
  <si>
    <t>DEVOLUCIÓN DE PLACA Y MATRÍCULA DE VEHÍCULOS EXONERADOS</t>
  </si>
  <si>
    <t>COBRO DE LOS DERECHOS E IMPUESTOS A VEHÍCULOS EXONERADOS</t>
  </si>
  <si>
    <t>COBRO PROPORCIONAL A  VEHÍCULOS EXONERADOS</t>
  </si>
  <si>
    <t>REEMBARQUES Y/O NACIONALIZACIÓN DE VEHÍCULOS EXONERADOS</t>
  </si>
  <si>
    <t>CAMBIO DE MATRÍCULA Y PLACA DE VEHÍCULOS EXONERADOS</t>
  </si>
  <si>
    <t>ASIGNACIÓN DE PLACAS OFICIALES</t>
  </si>
  <si>
    <t>INSPECCIONES GENERALES</t>
  </si>
  <si>
    <t>IMPUESTOS ADUANALES VÍA FÍSICO</t>
  </si>
  <si>
    <t>IMPUESTOS ADUANALES VÍA VUCE</t>
  </si>
  <si>
    <t>OTROS*</t>
  </si>
  <si>
    <t>PAGO DEL GAL**</t>
  </si>
  <si>
    <t>PAGO DE TASA UNICA**</t>
  </si>
  <si>
    <t>REEMBOLSO DE ISC POR COMBUSTIBLE DECRETO 275-16**</t>
  </si>
  <si>
    <t>Nota: Las solicitudes tramitadas en un mes determinado, no corresponden necesariamente a las recibidas en dicho mes.</t>
  </si>
  <si>
    <t>*Incluye respuesta a comunicaciones recibidas, recursos de reconsideración, recursos jerárquicos, solicitudes de transferencia de vehículo de motor, órdenes de exoneraciones, entre otros.</t>
  </si>
  <si>
    <t xml:space="preserve">**Los servicios de Hidrocarburos han sido inlcuidos en esta tabla. </t>
  </si>
  <si>
    <t>Resumen Estadísticas de Servicios Ofrecidos
Exoneraciones e Hidrocarburos</t>
  </si>
  <si>
    <t>Mes</t>
  </si>
  <si>
    <t>Ministerio de Hacienda y Economía</t>
  </si>
  <si>
    <t>Viceministerio de Política Fiscal</t>
  </si>
  <si>
    <t>CAMILA HERNÁNDEZ</t>
  </si>
  <si>
    <t>VICEMINISTRA DE POLÍTICA FISCAL</t>
  </si>
  <si>
    <t>Enero - Marzo 2026</t>
  </si>
  <si>
    <t>Enero</t>
  </si>
  <si>
    <t>Febrero</t>
  </si>
  <si>
    <t>Marzo</t>
  </si>
  <si>
    <t>Año 2026</t>
  </si>
  <si>
    <t>SIN HIDROCARBUROS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</si>
</sst>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0"/>
      <name val="Segoe UI"/>
      <family val="2"/>
    </font>
    <font>
      <sz val="10"/>
      <name val="Arial"/>
      <family val="2"/>
    </font>
    <font>
      <sz val="10"/>
      <name val="Segoe UI"/>
      <family val="2"/>
    </font>
    <font>
      <sz val="9"/>
      <color theme="1"/>
      <name val="Segoe UI"/>
      <family val="2"/>
    </font>
    <font>
      <b/>
      <sz val="1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164" fontId="3" fillId="0" borderId="0" xfId="0" applyNumberFormat="1" applyFont="1"/>
    <xf numFmtId="164" fontId="3" fillId="0" borderId="1" xfId="1" applyNumberFormat="1" applyFont="1" applyFill="1" applyBorder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indent="2"/>
    </xf>
    <xf numFmtId="164" fontId="3" fillId="0" borderId="1" xfId="1" applyNumberFormat="1" applyFont="1" applyBorder="1"/>
    <xf numFmtId="0" fontId="2" fillId="0" borderId="0" xfId="0" applyFont="1"/>
    <xf numFmtId="0" fontId="6" fillId="0" borderId="1" xfId="2" applyFont="1" applyBorder="1" applyAlignment="1">
      <alignment horizontal="left" vertical="center" wrapText="1" indent="2"/>
    </xf>
    <xf numFmtId="164" fontId="3" fillId="0" borderId="1" xfId="0" applyNumberFormat="1" applyFont="1" applyBorder="1" applyAlignment="1">
      <alignment vertical="center"/>
    </xf>
    <xf numFmtId="9" fontId="3" fillId="0" borderId="0" xfId="3" applyFont="1"/>
    <xf numFmtId="164" fontId="3" fillId="0" borderId="0" xfId="3" applyNumberFormat="1" applyFont="1"/>
    <xf numFmtId="0" fontId="7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0" borderId="0" xfId="0" applyFont="1" applyAlignment="1">
      <alignment horizontal="justify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10 2 2 2 2" xfId="2" xr:uid="{0455C0B4-B9C4-4192-BA3E-3173BC15493B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DO" sz="1000" b="1"/>
              <a:t>Estadísticas de Servicios Ofrecidos</a:t>
            </a:r>
          </a:p>
          <a:p>
            <a:pPr>
              <a:defRPr sz="1000" b="1"/>
            </a:pPr>
            <a:r>
              <a:rPr lang="es-DO" sz="1000" b="1"/>
              <a:t> Exoneraciones e Hidrocarburos</a:t>
            </a:r>
          </a:p>
          <a:p>
            <a:pPr>
              <a:defRPr sz="1000" b="1"/>
            </a:pPr>
            <a:r>
              <a:rPr lang="es-DO" sz="1000" b="1"/>
              <a:t>Cantidad de Solicitudes,</a:t>
            </a:r>
            <a:r>
              <a:rPr lang="es-DO" sz="1000" b="1" baseline="0"/>
              <a:t> Enero - Marzo 2026</a:t>
            </a:r>
            <a:endParaRPr lang="es-DO" sz="1000" b="1"/>
          </a:p>
        </c:rich>
      </c:tx>
      <c:layout>
        <c:manualLayout>
          <c:xMode val="edge"/>
          <c:yMode val="edge"/>
          <c:x val="0.12737703727785271"/>
          <c:y val="2.8549417353158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95352214960058E-2"/>
          <c:y val="0.31687494371331582"/>
          <c:w val="0.93609295570079887"/>
          <c:h val="0.55572381739229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'Exoneraciones e hidrocarburos'!$D$53</c:f>
              <c:strCache>
                <c:ptCount val="1"/>
                <c:pt idx="0">
                  <c:v>Tramitadas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2.545744472401975E-2"/>
                  <c:y val="-6.2160077372166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87-4537-B391-7F0D0A0000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'Exoneraciones e hidrocarburos'!$B$54:$B$57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'Exoneraciones e hidrocarburos'!$C$54:$C$57</c:f>
              <c:numCache>
                <c:formatCode>_(* #,##0_);_(* \(#,##0\);_(* "-"??_);_(@_)</c:formatCode>
                <c:ptCount val="4"/>
                <c:pt idx="0">
                  <c:v>2784</c:v>
                </c:pt>
                <c:pt idx="1">
                  <c:v>3825</c:v>
                </c:pt>
                <c:pt idx="2">
                  <c:v>3254</c:v>
                </c:pt>
                <c:pt idx="3">
                  <c:v>9863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7-4537-B391-7F0D0A00001F}"/>
            </c:ext>
          </c:extLst>
        </c:ser>
        <c:ser>
          <c:idx val="1"/>
          <c:order val="1"/>
          <c:tx>
            <c:strRef>
              <c:f>'Exoneraciones e hidrocarburos'!$D$53</c:f>
              <c:strCache>
                <c:ptCount val="1"/>
                <c:pt idx="0">
                  <c:v>Tramitadas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639625314522219E-2"/>
                  <c:y val="-1.13958825386894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87-4537-B391-7F0D0A00001F}"/>
                </c:ext>
              </c:extLst>
            </c:dLbl>
            <c:dLbl>
              <c:idx val="1"/>
              <c:layout>
                <c:manualLayout>
                  <c:x val="2.5457570006720106E-2"/>
                  <c:y val="2.447247139496852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63658645734097"/>
                      <c:h val="6.8189604877265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887-4537-B391-7F0D0A00001F}"/>
                </c:ext>
              </c:extLst>
            </c:dLbl>
            <c:dLbl>
              <c:idx val="2"/>
              <c:layout>
                <c:manualLayout>
                  <c:x val="1.90930835430148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87-4537-B391-7F0D0A0000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'Exoneraciones e hidrocarburos'!$B$54:$B$57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'Exoneraciones e hidrocarburos'!$D$54:$D$57</c:f>
              <c:numCache>
                <c:formatCode>_(* #,##0_);_(* \(#,##0\);_(* "-"??_);_(@_)</c:formatCode>
                <c:ptCount val="4"/>
                <c:pt idx="0">
                  <c:v>2689</c:v>
                </c:pt>
                <c:pt idx="1">
                  <c:v>3426</c:v>
                </c:pt>
                <c:pt idx="2">
                  <c:v>4178</c:v>
                </c:pt>
                <c:pt idx="3">
                  <c:v>10293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87-4537-B391-7F0D0A000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923480"/>
        <c:axId val="322923808"/>
      </c:barChart>
      <c:catAx>
        <c:axId val="32292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DO"/>
          </a:p>
        </c:txPr>
        <c:crossAx val="322923808"/>
        <c:crosses val="autoZero"/>
        <c:auto val="1"/>
        <c:lblAlgn val="ctr"/>
        <c:lblOffset val="100"/>
        <c:noMultiLvlLbl val="0"/>
      </c:catAx>
      <c:valAx>
        <c:axId val="322923808"/>
        <c:scaling>
          <c:orientation val="minMax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DO"/>
          </a:p>
        </c:txPr>
        <c:crossAx val="322923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365353</xdr:colOff>
      <xdr:row>49</xdr:row>
      <xdr:rowOff>19391</xdr:rowOff>
    </xdr:from>
    <xdr:to>
      <xdr:col>9</xdr:col>
      <xdr:colOff>546327</xdr:colOff>
      <xdr:row>60</xdr:row>
      <xdr:rowOff>62253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76A29A-A314-41BF-89DB-129255210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34018</xdr:colOff>
      <xdr:row>0</xdr:row>
      <xdr:rowOff>25513</xdr:rowOff>
    </xdr:from>
    <xdr:to>
      <xdr:col>1</xdr:col>
      <xdr:colOff>2007053</xdr:colOff>
      <xdr:row>5</xdr:row>
      <xdr:rowOff>97867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10B6963-366F-6C7E-DC8C-5B3D42D60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420" y="25513"/>
          <a:ext cx="1973035" cy="9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7CD52-0018-49E3-858A-F8460A014308}">
  <sheetPr>
    <pageSetUpPr fitToPage="1"/>
  </sheetPr>
  <dimension ref="B2:N73"/>
  <sheetViews>
    <sheetView showGridLines="0" tabSelected="1" zoomScale="112" zoomScaleNormal="112" workbookViewId="0">
      <selection activeCell="K10" sqref="K10"/>
    </sheetView>
  </sheetViews>
  <sheetFormatPr baseColWidth="10" defaultColWidth="11.42578125" defaultRowHeight="14.25" x14ac:dyDescent="0.25"/>
  <cols>
    <col min="1" max="1" width="11.85546875" style="2" bestFit="1" customWidth="1"/>
    <col min="2" max="2" width="38.140625" style="2" customWidth="1"/>
    <col min="3" max="10" width="11.42578125" style="2"/>
    <col min="11" max="11" width="40" style="2" customWidth="1"/>
    <col min="12" max="14" width="6.7109375" style="2" bestFit="1" customWidth="1"/>
    <col min="15" max="16384" width="11.42578125" style="2"/>
  </cols>
  <sheetData>
    <row r="2" spans="2:11" x14ac:dyDescent="0.25">
      <c r="B2" s="16" t="s">
        <v>46</v>
      </c>
      <c r="C2" s="16"/>
      <c r="D2" s="16"/>
      <c r="E2" s="16"/>
      <c r="F2" s="16"/>
      <c r="G2" s="16"/>
      <c r="H2" s="16"/>
      <c r="I2" s="16"/>
      <c r="J2" s="16"/>
    </row>
    <row r="3" spans="2:11" x14ac:dyDescent="0.25">
      <c r="B3" s="16" t="s">
        <v>47</v>
      </c>
      <c r="C3" s="16"/>
      <c r="D3" s="16"/>
      <c r="E3" s="16"/>
      <c r="F3" s="16"/>
      <c r="G3" s="16"/>
      <c r="H3" s="16"/>
      <c r="I3" s="16"/>
      <c r="J3" s="16"/>
    </row>
    <row r="4" spans="2:11" ht="15" customHeight="1" x14ac:dyDescent="0.25">
      <c r="B4" s="16" t="s">
        <v>0</v>
      </c>
      <c r="C4" s="16"/>
      <c r="D4" s="16"/>
      <c r="E4" s="16"/>
      <c r="F4" s="16"/>
      <c r="G4" s="16"/>
      <c r="H4" s="16"/>
      <c r="I4" s="16"/>
      <c r="J4" s="16"/>
    </row>
    <row r="5" spans="2:11" x14ac:dyDescent="0.25">
      <c r="B5" s="16" t="s">
        <v>1</v>
      </c>
      <c r="C5" s="16"/>
      <c r="D5" s="16"/>
      <c r="E5" s="16"/>
      <c r="F5" s="16"/>
      <c r="G5" s="16"/>
      <c r="H5" s="16"/>
      <c r="I5" s="16"/>
      <c r="J5" s="16"/>
    </row>
    <row r="6" spans="2:11" x14ac:dyDescent="0.25">
      <c r="B6" s="16" t="s">
        <v>50</v>
      </c>
      <c r="C6" s="16"/>
      <c r="D6" s="16"/>
      <c r="E6" s="16"/>
      <c r="F6" s="16"/>
      <c r="G6" s="16"/>
      <c r="H6" s="16"/>
      <c r="I6" s="16"/>
      <c r="J6" s="16"/>
    </row>
    <row r="7" spans="2:11" x14ac:dyDescent="0.25">
      <c r="B7" s="1"/>
      <c r="C7" s="1"/>
      <c r="D7" s="1"/>
      <c r="E7" s="1"/>
      <c r="F7" s="1"/>
      <c r="G7" s="1"/>
      <c r="H7" s="1"/>
      <c r="I7" s="1"/>
      <c r="J7" s="1"/>
    </row>
    <row r="8" spans="2:11" ht="15" customHeight="1" x14ac:dyDescent="0.25">
      <c r="B8" s="17" t="s">
        <v>2</v>
      </c>
      <c r="C8" s="17"/>
      <c r="D8" s="17"/>
      <c r="E8" s="17"/>
      <c r="F8" s="17"/>
      <c r="G8" s="17"/>
      <c r="H8" s="17"/>
      <c r="I8" s="17"/>
      <c r="J8" s="17"/>
    </row>
    <row r="9" spans="2:11" x14ac:dyDescent="0.25">
      <c r="B9" s="18" t="s">
        <v>3</v>
      </c>
      <c r="C9" s="17" t="s">
        <v>51</v>
      </c>
      <c r="D9" s="17"/>
      <c r="E9" s="17" t="s">
        <v>52</v>
      </c>
      <c r="F9" s="17"/>
      <c r="G9" s="17" t="s">
        <v>53</v>
      </c>
      <c r="H9" s="17"/>
      <c r="I9" s="17" t="s">
        <v>4</v>
      </c>
      <c r="J9" s="17"/>
    </row>
    <row r="10" spans="2:11" x14ac:dyDescent="0.25">
      <c r="B10" s="18"/>
      <c r="C10" s="3" t="s">
        <v>5</v>
      </c>
      <c r="D10" s="3" t="s">
        <v>6</v>
      </c>
      <c r="E10" s="3" t="s">
        <v>5</v>
      </c>
      <c r="F10" s="3" t="s">
        <v>6</v>
      </c>
      <c r="G10" s="3" t="s">
        <v>5</v>
      </c>
      <c r="H10" s="3" t="s">
        <v>6</v>
      </c>
      <c r="I10" s="3" t="s">
        <v>5</v>
      </c>
      <c r="J10" s="3" t="s">
        <v>6</v>
      </c>
    </row>
    <row r="11" spans="2:11" x14ac:dyDescent="0.25">
      <c r="B11" s="11" t="s">
        <v>7</v>
      </c>
      <c r="C11" s="5">
        <v>2</v>
      </c>
      <c r="D11" s="5">
        <v>0</v>
      </c>
      <c r="E11" s="5">
        <v>9</v>
      </c>
      <c r="F11" s="5">
        <v>4</v>
      </c>
      <c r="G11" s="5">
        <v>4</v>
      </c>
      <c r="H11" s="5">
        <v>11</v>
      </c>
      <c r="I11" s="12">
        <f>+C11+E11+G11</f>
        <v>15</v>
      </c>
      <c r="J11" s="12">
        <f>+D11+F11+H11</f>
        <v>15</v>
      </c>
      <c r="K11" s="4"/>
    </row>
    <row r="12" spans="2:11" ht="42.75" x14ac:dyDescent="0.25">
      <c r="B12" s="11" t="s">
        <v>8</v>
      </c>
      <c r="C12" s="5">
        <v>0</v>
      </c>
      <c r="D12" s="5">
        <v>0</v>
      </c>
      <c r="E12" s="5">
        <v>3</v>
      </c>
      <c r="F12" s="5">
        <v>3</v>
      </c>
      <c r="G12" s="5">
        <v>0</v>
      </c>
      <c r="H12" s="5">
        <v>0</v>
      </c>
      <c r="I12" s="12">
        <f t="shared" ref="I12:I44" si="0">+C12+E12+G12</f>
        <v>3</v>
      </c>
      <c r="J12" s="12">
        <f t="shared" ref="J12:J44" si="1">+D12+F12+H12</f>
        <v>3</v>
      </c>
      <c r="K12" s="4"/>
    </row>
    <row r="13" spans="2:11" ht="28.5" x14ac:dyDescent="0.25">
      <c r="B13" s="11" t="s">
        <v>9</v>
      </c>
      <c r="C13" s="5">
        <v>4</v>
      </c>
      <c r="D13" s="5">
        <v>0</v>
      </c>
      <c r="E13" s="5">
        <v>0</v>
      </c>
      <c r="F13" s="5">
        <v>4</v>
      </c>
      <c r="G13" s="5">
        <v>3</v>
      </c>
      <c r="H13" s="5">
        <v>3</v>
      </c>
      <c r="I13" s="12">
        <f t="shared" si="0"/>
        <v>7</v>
      </c>
      <c r="J13" s="12">
        <f t="shared" si="1"/>
        <v>7</v>
      </c>
      <c r="K13" s="4"/>
    </row>
    <row r="14" spans="2:11" ht="42.75" x14ac:dyDescent="0.25">
      <c r="B14" s="11" t="s">
        <v>10</v>
      </c>
      <c r="C14" s="5">
        <v>58</v>
      </c>
      <c r="D14" s="5">
        <v>55</v>
      </c>
      <c r="E14" s="5">
        <v>68</v>
      </c>
      <c r="F14" s="5">
        <v>55</v>
      </c>
      <c r="G14" s="5">
        <v>71</v>
      </c>
      <c r="H14" s="5">
        <v>87</v>
      </c>
      <c r="I14" s="12">
        <f t="shared" si="0"/>
        <v>197</v>
      </c>
      <c r="J14" s="12">
        <f t="shared" si="1"/>
        <v>197</v>
      </c>
      <c r="K14" s="4"/>
    </row>
    <row r="15" spans="2:11" ht="28.5" x14ac:dyDescent="0.25">
      <c r="B15" s="11" t="s">
        <v>11</v>
      </c>
      <c r="C15" s="5">
        <v>92</v>
      </c>
      <c r="D15" s="5">
        <v>63</v>
      </c>
      <c r="E15" s="5">
        <v>59</v>
      </c>
      <c r="F15" s="5">
        <v>87</v>
      </c>
      <c r="G15" s="5">
        <v>50</v>
      </c>
      <c r="H15" s="5">
        <v>71</v>
      </c>
      <c r="I15" s="12">
        <f t="shared" si="0"/>
        <v>201</v>
      </c>
      <c r="J15" s="12">
        <f t="shared" si="1"/>
        <v>221</v>
      </c>
      <c r="K15" s="4"/>
    </row>
    <row r="16" spans="2:11" ht="28.5" x14ac:dyDescent="0.25">
      <c r="B16" s="11" t="s">
        <v>12</v>
      </c>
      <c r="C16" s="5">
        <v>4</v>
      </c>
      <c r="D16" s="5">
        <v>3</v>
      </c>
      <c r="E16" s="5">
        <v>5</v>
      </c>
      <c r="F16" s="5">
        <v>2</v>
      </c>
      <c r="G16" s="5">
        <v>6</v>
      </c>
      <c r="H16" s="5">
        <v>11</v>
      </c>
      <c r="I16" s="12">
        <f t="shared" si="0"/>
        <v>15</v>
      </c>
      <c r="J16" s="12">
        <f t="shared" si="1"/>
        <v>16</v>
      </c>
      <c r="K16" s="4"/>
    </row>
    <row r="17" spans="2:11" x14ac:dyDescent="0.25">
      <c r="B17" s="11" t="s">
        <v>13</v>
      </c>
      <c r="C17" s="5">
        <v>91</v>
      </c>
      <c r="D17" s="5">
        <v>49</v>
      </c>
      <c r="E17" s="5">
        <v>87</v>
      </c>
      <c r="F17" s="5">
        <v>95</v>
      </c>
      <c r="G17" s="5">
        <v>114</v>
      </c>
      <c r="H17" s="5">
        <v>160</v>
      </c>
      <c r="I17" s="12">
        <f t="shared" si="0"/>
        <v>292</v>
      </c>
      <c r="J17" s="12">
        <f t="shared" si="1"/>
        <v>304</v>
      </c>
      <c r="K17" s="4"/>
    </row>
    <row r="18" spans="2:11" ht="28.5" x14ac:dyDescent="0.25">
      <c r="B18" s="11" t="s">
        <v>14</v>
      </c>
      <c r="C18" s="5">
        <v>150</v>
      </c>
      <c r="D18" s="5">
        <v>101</v>
      </c>
      <c r="E18" s="5">
        <v>183</v>
      </c>
      <c r="F18" s="5">
        <v>187</v>
      </c>
      <c r="G18" s="5">
        <v>117</v>
      </c>
      <c r="H18" s="5">
        <v>200</v>
      </c>
      <c r="I18" s="12">
        <f t="shared" si="0"/>
        <v>450</v>
      </c>
      <c r="J18" s="12">
        <f t="shared" si="1"/>
        <v>488</v>
      </c>
      <c r="K18" s="4"/>
    </row>
    <row r="19" spans="2:11" x14ac:dyDescent="0.25">
      <c r="B19" s="11" t="s">
        <v>15</v>
      </c>
      <c r="C19" s="5">
        <v>3</v>
      </c>
      <c r="D19" s="5">
        <v>2</v>
      </c>
      <c r="E19" s="5">
        <v>11</v>
      </c>
      <c r="F19" s="5">
        <v>12</v>
      </c>
      <c r="G19" s="5">
        <v>2</v>
      </c>
      <c r="H19" s="5">
        <v>4</v>
      </c>
      <c r="I19" s="12">
        <f t="shared" si="0"/>
        <v>16</v>
      </c>
      <c r="J19" s="12">
        <f t="shared" si="1"/>
        <v>18</v>
      </c>
      <c r="K19" s="4"/>
    </row>
    <row r="20" spans="2:11" x14ac:dyDescent="0.25">
      <c r="B20" s="11" t="s">
        <v>16</v>
      </c>
      <c r="C20" s="5">
        <v>19</v>
      </c>
      <c r="D20" s="5">
        <v>18</v>
      </c>
      <c r="E20" s="5">
        <v>9</v>
      </c>
      <c r="F20" s="5">
        <v>12</v>
      </c>
      <c r="G20" s="5">
        <v>12</v>
      </c>
      <c r="H20" s="5">
        <v>15</v>
      </c>
      <c r="I20" s="12">
        <f t="shared" si="0"/>
        <v>40</v>
      </c>
      <c r="J20" s="12">
        <f t="shared" si="1"/>
        <v>45</v>
      </c>
      <c r="K20" s="4"/>
    </row>
    <row r="21" spans="2:11" ht="28.5" x14ac:dyDescent="0.25">
      <c r="B21" s="11" t="s">
        <v>17</v>
      </c>
      <c r="C21" s="5">
        <v>232</v>
      </c>
      <c r="D21" s="5">
        <v>166</v>
      </c>
      <c r="E21" s="5">
        <v>289</v>
      </c>
      <c r="F21" s="5">
        <v>296</v>
      </c>
      <c r="G21" s="5">
        <v>226</v>
      </c>
      <c r="H21" s="5">
        <v>346</v>
      </c>
      <c r="I21" s="12">
        <f t="shared" si="0"/>
        <v>747</v>
      </c>
      <c r="J21" s="12">
        <f t="shared" si="1"/>
        <v>808</v>
      </c>
      <c r="K21" s="4"/>
    </row>
    <row r="22" spans="2:11" x14ac:dyDescent="0.25">
      <c r="B22" s="11" t="s">
        <v>18</v>
      </c>
      <c r="C22" s="5">
        <v>52</v>
      </c>
      <c r="D22" s="5">
        <v>25</v>
      </c>
      <c r="E22" s="5">
        <v>82</v>
      </c>
      <c r="F22" s="5">
        <v>70</v>
      </c>
      <c r="G22" s="5">
        <v>41</v>
      </c>
      <c r="H22" s="5">
        <v>95</v>
      </c>
      <c r="I22" s="12">
        <f t="shared" si="0"/>
        <v>175</v>
      </c>
      <c r="J22" s="12">
        <f t="shared" si="1"/>
        <v>190</v>
      </c>
      <c r="K22" s="4"/>
    </row>
    <row r="23" spans="2:11" x14ac:dyDescent="0.25">
      <c r="B23" s="11" t="s">
        <v>19</v>
      </c>
      <c r="C23" s="5">
        <v>85</v>
      </c>
      <c r="D23" s="5">
        <v>72</v>
      </c>
      <c r="E23" s="5">
        <v>105</v>
      </c>
      <c r="F23" s="5">
        <v>95</v>
      </c>
      <c r="G23" s="5">
        <v>86</v>
      </c>
      <c r="H23" s="5">
        <v>112</v>
      </c>
      <c r="I23" s="12">
        <f t="shared" si="0"/>
        <v>276</v>
      </c>
      <c r="J23" s="12">
        <f t="shared" si="1"/>
        <v>279</v>
      </c>
      <c r="K23" s="4"/>
    </row>
    <row r="24" spans="2:11" x14ac:dyDescent="0.25">
      <c r="B24" s="11" t="s">
        <v>20</v>
      </c>
      <c r="C24" s="5">
        <v>1026</v>
      </c>
      <c r="D24" s="5">
        <v>958</v>
      </c>
      <c r="E24" s="5">
        <v>1445</v>
      </c>
      <c r="F24" s="5">
        <v>1000</v>
      </c>
      <c r="G24" s="5">
        <v>1097</v>
      </c>
      <c r="H24" s="5">
        <v>1646</v>
      </c>
      <c r="I24" s="12">
        <f t="shared" si="0"/>
        <v>3568</v>
      </c>
      <c r="J24" s="12">
        <f t="shared" si="1"/>
        <v>3604</v>
      </c>
      <c r="K24" s="4"/>
    </row>
    <row r="25" spans="2:11" ht="28.5" x14ac:dyDescent="0.25">
      <c r="B25" s="11" t="s">
        <v>21</v>
      </c>
      <c r="C25" s="5">
        <v>7</v>
      </c>
      <c r="D25" s="5">
        <v>7</v>
      </c>
      <c r="E25" s="5">
        <v>6</v>
      </c>
      <c r="F25" s="5">
        <v>3</v>
      </c>
      <c r="G25" s="5">
        <v>4</v>
      </c>
      <c r="H25" s="5">
        <v>7</v>
      </c>
      <c r="I25" s="12">
        <f t="shared" si="0"/>
        <v>17</v>
      </c>
      <c r="J25" s="12">
        <f t="shared" si="1"/>
        <v>17</v>
      </c>
      <c r="K25" s="4"/>
    </row>
    <row r="26" spans="2:11" ht="28.5" x14ac:dyDescent="0.25">
      <c r="B26" s="11" t="s">
        <v>22</v>
      </c>
      <c r="C26" s="5">
        <v>5</v>
      </c>
      <c r="D26" s="5">
        <v>8</v>
      </c>
      <c r="E26" s="5">
        <v>7</v>
      </c>
      <c r="F26" s="5">
        <v>3</v>
      </c>
      <c r="G26" s="5">
        <v>4</v>
      </c>
      <c r="H26" s="5">
        <v>10</v>
      </c>
      <c r="I26" s="12">
        <f t="shared" si="0"/>
        <v>16</v>
      </c>
      <c r="J26" s="12">
        <f t="shared" si="1"/>
        <v>21</v>
      </c>
      <c r="K26" s="4"/>
    </row>
    <row r="27" spans="2:11" ht="28.5" x14ac:dyDescent="0.25">
      <c r="B27" s="11" t="s">
        <v>23</v>
      </c>
      <c r="C27" s="5">
        <v>88</v>
      </c>
      <c r="D27" s="5">
        <v>26</v>
      </c>
      <c r="E27" s="5">
        <v>5</v>
      </c>
      <c r="F27" s="5">
        <v>68</v>
      </c>
      <c r="G27" s="5">
        <v>1</v>
      </c>
      <c r="H27" s="5">
        <v>3</v>
      </c>
      <c r="I27" s="12">
        <f t="shared" si="0"/>
        <v>94</v>
      </c>
      <c r="J27" s="12">
        <f t="shared" si="1"/>
        <v>97</v>
      </c>
      <c r="K27" s="4"/>
    </row>
    <row r="28" spans="2:11" ht="28.5" x14ac:dyDescent="0.25">
      <c r="B28" s="11" t="s">
        <v>24</v>
      </c>
      <c r="C28" s="5">
        <v>0</v>
      </c>
      <c r="D28" s="5">
        <v>29</v>
      </c>
      <c r="E28" s="5">
        <v>87</v>
      </c>
      <c r="F28" s="5">
        <v>79</v>
      </c>
      <c r="G28" s="5">
        <v>63</v>
      </c>
      <c r="H28" s="5">
        <v>71</v>
      </c>
      <c r="I28" s="12">
        <f t="shared" si="0"/>
        <v>150</v>
      </c>
      <c r="J28" s="12">
        <f t="shared" si="1"/>
        <v>179</v>
      </c>
      <c r="K28" s="4"/>
    </row>
    <row r="29" spans="2:11" ht="28.5" x14ac:dyDescent="0.25">
      <c r="B29" s="11" t="s">
        <v>25</v>
      </c>
      <c r="C29" s="5">
        <v>11</v>
      </c>
      <c r="D29" s="5">
        <v>10</v>
      </c>
      <c r="E29" s="5">
        <v>7</v>
      </c>
      <c r="F29" s="5">
        <v>4</v>
      </c>
      <c r="G29" s="5">
        <v>9</v>
      </c>
      <c r="H29" s="5">
        <v>2</v>
      </c>
      <c r="I29" s="12">
        <f t="shared" si="0"/>
        <v>27</v>
      </c>
      <c r="J29" s="12">
        <f t="shared" si="1"/>
        <v>16</v>
      </c>
      <c r="K29" s="4"/>
    </row>
    <row r="30" spans="2:11" ht="28.5" x14ac:dyDescent="0.25">
      <c r="B30" s="11" t="s">
        <v>26</v>
      </c>
      <c r="C30" s="5">
        <v>37</v>
      </c>
      <c r="D30" s="5">
        <v>25</v>
      </c>
      <c r="E30" s="5">
        <v>44</v>
      </c>
      <c r="F30" s="5">
        <v>42</v>
      </c>
      <c r="G30" s="5">
        <v>65</v>
      </c>
      <c r="H30" s="5">
        <v>57</v>
      </c>
      <c r="I30" s="12">
        <f t="shared" si="0"/>
        <v>146</v>
      </c>
      <c r="J30" s="12">
        <f t="shared" si="1"/>
        <v>124</v>
      </c>
      <c r="K30" s="4"/>
    </row>
    <row r="31" spans="2:11" ht="28.5" x14ac:dyDescent="0.25">
      <c r="B31" s="11" t="s">
        <v>27</v>
      </c>
      <c r="C31" s="5">
        <v>5</v>
      </c>
      <c r="D31" s="5">
        <v>5</v>
      </c>
      <c r="E31" s="5">
        <v>8</v>
      </c>
      <c r="F31" s="5">
        <v>3</v>
      </c>
      <c r="G31" s="5">
        <v>11</v>
      </c>
      <c r="H31" s="5">
        <v>12</v>
      </c>
      <c r="I31" s="12">
        <f t="shared" si="0"/>
        <v>24</v>
      </c>
      <c r="J31" s="12">
        <f t="shared" si="1"/>
        <v>20</v>
      </c>
      <c r="K31" s="4"/>
    </row>
    <row r="32" spans="2:11" ht="28.5" x14ac:dyDescent="0.25">
      <c r="B32" s="11" t="s">
        <v>28</v>
      </c>
      <c r="C32" s="5">
        <v>0</v>
      </c>
      <c r="D32" s="5">
        <v>0</v>
      </c>
      <c r="E32" s="5">
        <v>0</v>
      </c>
      <c r="F32" s="5">
        <v>0</v>
      </c>
      <c r="G32" s="5">
        <v>2</v>
      </c>
      <c r="H32" s="5">
        <v>2</v>
      </c>
      <c r="I32" s="12">
        <f t="shared" si="0"/>
        <v>2</v>
      </c>
      <c r="J32" s="12">
        <f t="shared" si="1"/>
        <v>2</v>
      </c>
      <c r="K32" s="4"/>
    </row>
    <row r="33" spans="2:14" ht="42.75" x14ac:dyDescent="0.25">
      <c r="B33" s="11" t="s">
        <v>29</v>
      </c>
      <c r="C33" s="5">
        <v>0</v>
      </c>
      <c r="D33" s="5">
        <v>0</v>
      </c>
      <c r="E33" s="5">
        <v>2</v>
      </c>
      <c r="F33" s="5">
        <v>2</v>
      </c>
      <c r="G33" s="5">
        <v>2</v>
      </c>
      <c r="H33" s="5">
        <v>1</v>
      </c>
      <c r="I33" s="12">
        <f t="shared" si="0"/>
        <v>4</v>
      </c>
      <c r="J33" s="12">
        <f t="shared" si="1"/>
        <v>3</v>
      </c>
      <c r="K33" s="4"/>
    </row>
    <row r="34" spans="2:14" ht="28.5" x14ac:dyDescent="0.25">
      <c r="B34" s="11" t="s">
        <v>30</v>
      </c>
      <c r="C34" s="5">
        <v>3</v>
      </c>
      <c r="D34" s="5">
        <v>1</v>
      </c>
      <c r="E34" s="5">
        <v>1</v>
      </c>
      <c r="F34" s="5">
        <v>2</v>
      </c>
      <c r="G34" s="5">
        <v>1</v>
      </c>
      <c r="H34" s="5">
        <v>2</v>
      </c>
      <c r="I34" s="12">
        <f t="shared" si="0"/>
        <v>5</v>
      </c>
      <c r="J34" s="12">
        <f t="shared" si="1"/>
        <v>5</v>
      </c>
      <c r="K34" s="4"/>
    </row>
    <row r="35" spans="2:14" ht="28.5" x14ac:dyDescent="0.25">
      <c r="B35" s="11" t="s">
        <v>31</v>
      </c>
      <c r="C35" s="5">
        <v>1</v>
      </c>
      <c r="D35" s="5">
        <v>1</v>
      </c>
      <c r="E35" s="5">
        <v>1</v>
      </c>
      <c r="F35" s="5">
        <v>0</v>
      </c>
      <c r="G35" s="5">
        <v>0</v>
      </c>
      <c r="H35" s="5">
        <v>1</v>
      </c>
      <c r="I35" s="12">
        <f t="shared" si="0"/>
        <v>2</v>
      </c>
      <c r="J35" s="12">
        <f t="shared" si="1"/>
        <v>2</v>
      </c>
      <c r="K35" s="4"/>
    </row>
    <row r="36" spans="2:14" ht="28.5" x14ac:dyDescent="0.25">
      <c r="B36" s="11" t="s">
        <v>32</v>
      </c>
      <c r="C36" s="5">
        <v>2</v>
      </c>
      <c r="D36" s="5">
        <v>1</v>
      </c>
      <c r="E36" s="5">
        <v>1</v>
      </c>
      <c r="F36" s="5">
        <v>2</v>
      </c>
      <c r="G36" s="5">
        <v>1</v>
      </c>
      <c r="H36" s="5">
        <v>0</v>
      </c>
      <c r="I36" s="12">
        <f t="shared" si="0"/>
        <v>4</v>
      </c>
      <c r="J36" s="12">
        <f t="shared" si="1"/>
        <v>3</v>
      </c>
      <c r="K36" s="4"/>
    </row>
    <row r="37" spans="2:14" x14ac:dyDescent="0.25">
      <c r="B37" s="11" t="s">
        <v>33</v>
      </c>
      <c r="C37" s="5">
        <v>1</v>
      </c>
      <c r="D37" s="5">
        <v>0</v>
      </c>
      <c r="E37" s="5">
        <v>9</v>
      </c>
      <c r="F37" s="5">
        <v>10</v>
      </c>
      <c r="G37" s="5">
        <v>4</v>
      </c>
      <c r="H37" s="5">
        <v>2</v>
      </c>
      <c r="I37" s="12">
        <f t="shared" si="0"/>
        <v>14</v>
      </c>
      <c r="J37" s="12">
        <f t="shared" si="1"/>
        <v>12</v>
      </c>
      <c r="K37" s="4"/>
    </row>
    <row r="38" spans="2:14" x14ac:dyDescent="0.25">
      <c r="B38" s="11" t="s">
        <v>34</v>
      </c>
      <c r="C38" s="5">
        <v>6</v>
      </c>
      <c r="D38" s="5">
        <v>4</v>
      </c>
      <c r="E38" s="5">
        <v>8</v>
      </c>
      <c r="F38" s="5">
        <v>5</v>
      </c>
      <c r="G38" s="5">
        <v>10</v>
      </c>
      <c r="H38" s="5">
        <v>18</v>
      </c>
      <c r="I38" s="12">
        <f t="shared" si="0"/>
        <v>24</v>
      </c>
      <c r="J38" s="12">
        <f t="shared" si="1"/>
        <v>27</v>
      </c>
      <c r="K38" s="4"/>
    </row>
    <row r="39" spans="2:14" x14ac:dyDescent="0.25">
      <c r="B39" s="11" t="s">
        <v>35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12">
        <f t="shared" si="0"/>
        <v>0</v>
      </c>
      <c r="J39" s="12">
        <f t="shared" si="1"/>
        <v>0</v>
      </c>
      <c r="K39" s="4"/>
    </row>
    <row r="40" spans="2:14" x14ac:dyDescent="0.25">
      <c r="B40" s="11" t="s">
        <v>36</v>
      </c>
      <c r="C40" s="5">
        <v>672</v>
      </c>
      <c r="D40" s="5">
        <v>936</v>
      </c>
      <c r="E40" s="5">
        <v>1163</v>
      </c>
      <c r="F40" s="5">
        <v>1157</v>
      </c>
      <c r="G40" s="5">
        <v>1028</v>
      </c>
      <c r="H40" s="5">
        <v>1049</v>
      </c>
      <c r="I40" s="12">
        <f t="shared" si="0"/>
        <v>2863</v>
      </c>
      <c r="J40" s="12">
        <f t="shared" si="1"/>
        <v>3142</v>
      </c>
      <c r="K40" s="4"/>
    </row>
    <row r="41" spans="2:14" x14ac:dyDescent="0.25">
      <c r="B41" s="11" t="s">
        <v>37</v>
      </c>
      <c r="C41" s="5">
        <v>19</v>
      </c>
      <c r="D41" s="5">
        <v>20</v>
      </c>
      <c r="E41" s="5">
        <v>21</v>
      </c>
      <c r="F41" s="5">
        <v>13</v>
      </c>
      <c r="G41" s="5">
        <v>27</v>
      </c>
      <c r="H41" s="5">
        <v>25</v>
      </c>
      <c r="I41" s="12">
        <f t="shared" si="0"/>
        <v>67</v>
      </c>
      <c r="J41" s="12">
        <f t="shared" si="1"/>
        <v>58</v>
      </c>
      <c r="K41" s="4"/>
    </row>
    <row r="42" spans="2:14" x14ac:dyDescent="0.25">
      <c r="B42" s="11" t="s">
        <v>38</v>
      </c>
      <c r="C42" s="5">
        <v>18</v>
      </c>
      <c r="D42" s="5">
        <v>18</v>
      </c>
      <c r="E42" s="5">
        <v>17</v>
      </c>
      <c r="F42" s="5">
        <v>17</v>
      </c>
      <c r="G42" s="5">
        <v>17</v>
      </c>
      <c r="H42" s="5">
        <v>17</v>
      </c>
      <c r="I42" s="12">
        <f t="shared" si="0"/>
        <v>52</v>
      </c>
      <c r="J42" s="12">
        <f t="shared" si="1"/>
        <v>52</v>
      </c>
      <c r="K42" s="4"/>
    </row>
    <row r="43" spans="2:14" x14ac:dyDescent="0.25">
      <c r="B43" s="11" t="s">
        <v>39</v>
      </c>
      <c r="C43" s="5">
        <v>3</v>
      </c>
      <c r="D43" s="5">
        <v>3</v>
      </c>
      <c r="E43" s="5">
        <v>0</v>
      </c>
      <c r="F43" s="5">
        <v>0</v>
      </c>
      <c r="G43" s="5">
        <v>0</v>
      </c>
      <c r="H43" s="5">
        <v>0</v>
      </c>
      <c r="I43" s="12">
        <f t="shared" si="0"/>
        <v>3</v>
      </c>
      <c r="J43" s="12">
        <f t="shared" si="1"/>
        <v>3</v>
      </c>
      <c r="K43" s="4"/>
    </row>
    <row r="44" spans="2:14" ht="28.5" x14ac:dyDescent="0.25">
      <c r="B44" s="11" t="s">
        <v>40</v>
      </c>
      <c r="C44" s="5">
        <v>88</v>
      </c>
      <c r="D44" s="5">
        <v>83</v>
      </c>
      <c r="E44" s="5">
        <v>83</v>
      </c>
      <c r="F44" s="5">
        <v>94</v>
      </c>
      <c r="G44" s="5">
        <v>176</v>
      </c>
      <c r="H44" s="5">
        <v>138</v>
      </c>
      <c r="I44" s="12">
        <f t="shared" si="0"/>
        <v>347</v>
      </c>
      <c r="J44" s="12">
        <f t="shared" si="1"/>
        <v>315</v>
      </c>
      <c r="K44" s="4"/>
      <c r="L44" s="10" t="s">
        <v>55</v>
      </c>
      <c r="M44" s="10"/>
      <c r="N44" s="10"/>
    </row>
    <row r="45" spans="2:14" x14ac:dyDescent="0.25">
      <c r="B45" s="6" t="s">
        <v>4</v>
      </c>
      <c r="C45" s="7">
        <f>SUM(C11:C44)</f>
        <v>2784</v>
      </c>
      <c r="D45" s="7">
        <f>SUM(D11:D44)</f>
        <v>2689</v>
      </c>
      <c r="E45" s="7">
        <f t="shared" ref="E45:J45" si="2">SUM(E11:E44)</f>
        <v>3825</v>
      </c>
      <c r="F45" s="7">
        <f t="shared" si="2"/>
        <v>3426</v>
      </c>
      <c r="G45" s="7">
        <f t="shared" si="2"/>
        <v>3254</v>
      </c>
      <c r="H45" s="7">
        <f t="shared" si="2"/>
        <v>4178</v>
      </c>
      <c r="I45" s="7">
        <f t="shared" si="2"/>
        <v>9863</v>
      </c>
      <c r="J45" s="7">
        <f t="shared" si="2"/>
        <v>10293</v>
      </c>
      <c r="L45" s="14">
        <f>+SUM(I11:I40)</f>
        <v>9394</v>
      </c>
      <c r="M45" s="14">
        <f>+SUM(J11:J40)</f>
        <v>9865</v>
      </c>
      <c r="N45" s="13">
        <f>+M45/L45</f>
        <v>1.0501383862039599</v>
      </c>
    </row>
    <row r="46" spans="2:14" x14ac:dyDescent="0.25">
      <c r="B46" s="15" t="s">
        <v>41</v>
      </c>
      <c r="C46" s="15"/>
      <c r="D46" s="15"/>
      <c r="E46" s="15"/>
      <c r="F46" s="15"/>
      <c r="G46" s="15"/>
      <c r="H46" s="15"/>
      <c r="I46" s="15"/>
      <c r="J46" s="15"/>
      <c r="K46" s="4"/>
    </row>
    <row r="47" spans="2:14" ht="26.25" customHeight="1" x14ac:dyDescent="0.25">
      <c r="B47" s="21" t="s">
        <v>42</v>
      </c>
      <c r="C47" s="21"/>
      <c r="D47" s="21"/>
      <c r="E47" s="21"/>
      <c r="F47" s="21"/>
      <c r="G47" s="21"/>
      <c r="H47" s="21"/>
      <c r="I47" s="21"/>
      <c r="J47" s="21"/>
      <c r="K47" s="4"/>
    </row>
    <row r="48" spans="2:14" x14ac:dyDescent="0.25">
      <c r="B48" s="22" t="s">
        <v>43</v>
      </c>
      <c r="C48" s="22"/>
      <c r="D48" s="22"/>
      <c r="E48" s="22"/>
      <c r="F48" s="22"/>
      <c r="G48" s="22"/>
      <c r="H48" s="22"/>
      <c r="I48" s="22"/>
      <c r="J48" s="22"/>
      <c r="K48" s="4"/>
    </row>
    <row r="50" spans="2:10" ht="39.75" customHeight="1" x14ac:dyDescent="0.25">
      <c r="B50" s="23" t="s">
        <v>44</v>
      </c>
      <c r="C50" s="23"/>
      <c r="D50" s="23"/>
      <c r="E50" s="4"/>
      <c r="F50" s="4"/>
      <c r="G50" s="4"/>
      <c r="H50" s="4"/>
      <c r="I50" s="4"/>
      <c r="J50" s="4"/>
    </row>
    <row r="51" spans="2:10" ht="15" customHeight="1" x14ac:dyDescent="0.25">
      <c r="B51" s="24" t="s">
        <v>54</v>
      </c>
      <c r="C51" s="24"/>
      <c r="D51" s="24"/>
    </row>
    <row r="52" spans="2:10" x14ac:dyDescent="0.25">
      <c r="B52" s="25" t="s">
        <v>45</v>
      </c>
      <c r="C52" s="27" t="s">
        <v>2</v>
      </c>
      <c r="D52" s="28"/>
    </row>
    <row r="53" spans="2:10" x14ac:dyDescent="0.25">
      <c r="B53" s="26"/>
      <c r="C53" s="3" t="s">
        <v>5</v>
      </c>
      <c r="D53" s="3" t="s">
        <v>6</v>
      </c>
    </row>
    <row r="54" spans="2:10" x14ac:dyDescent="0.25">
      <c r="B54" s="8" t="str">
        <f>+C9</f>
        <v>Enero</v>
      </c>
      <c r="C54" s="9">
        <f>+C45</f>
        <v>2784</v>
      </c>
      <c r="D54" s="9">
        <f>+D45</f>
        <v>2689</v>
      </c>
    </row>
    <row r="55" spans="2:10" x14ac:dyDescent="0.25">
      <c r="B55" s="8" t="str">
        <f>+E9</f>
        <v>Febrero</v>
      </c>
      <c r="C55" s="9">
        <f>+E45</f>
        <v>3825</v>
      </c>
      <c r="D55" s="9">
        <f>+F45</f>
        <v>3426</v>
      </c>
    </row>
    <row r="56" spans="2:10" x14ac:dyDescent="0.25">
      <c r="B56" s="8" t="str">
        <f>+G9</f>
        <v>Marzo</v>
      </c>
      <c r="C56" s="9">
        <f>+G45</f>
        <v>3254</v>
      </c>
      <c r="D56" s="9">
        <f>+H45</f>
        <v>4178</v>
      </c>
    </row>
    <row r="57" spans="2:10" x14ac:dyDescent="0.25">
      <c r="B57" s="6" t="s">
        <v>4</v>
      </c>
      <c r="C57" s="7">
        <f>SUM(C54:C56)</f>
        <v>9863</v>
      </c>
      <c r="D57" s="7">
        <f>SUM(D54:D56)</f>
        <v>10293</v>
      </c>
    </row>
    <row r="65" spans="3:10" x14ac:dyDescent="0.25">
      <c r="C65" s="4"/>
    </row>
    <row r="68" spans="3:10" ht="16.5" x14ac:dyDescent="0.25">
      <c r="C68" s="19" t="s">
        <v>48</v>
      </c>
      <c r="D68" s="19"/>
      <c r="E68" s="19"/>
      <c r="F68" s="19"/>
      <c r="G68" s="19"/>
    </row>
    <row r="69" spans="3:10" ht="16.5" x14ac:dyDescent="0.25">
      <c r="C69" s="20" t="s">
        <v>49</v>
      </c>
      <c r="D69" s="20"/>
      <c r="E69" s="20"/>
      <c r="F69" s="20"/>
      <c r="G69" s="20"/>
      <c r="I69" s="10"/>
      <c r="J69" s="10"/>
    </row>
    <row r="70" spans="3:10" x14ac:dyDescent="0.25">
      <c r="I70" s="10"/>
      <c r="J70" s="10"/>
    </row>
    <row r="72" spans="3:10" ht="15" x14ac:dyDescent="0.25">
      <c r="C72"/>
      <c r="D72"/>
      <c r="E72"/>
    </row>
    <row r="73" spans="3:10" x14ac:dyDescent="0.25">
      <c r="H73" s="4"/>
      <c r="I73" s="4"/>
      <c r="J73" s="4"/>
    </row>
  </sheetData>
  <autoFilter ref="C10:J48" xr:uid="{EB71D6B2-D360-48F3-AAB2-1A5FBD92F26E}"/>
  <mergeCells count="20">
    <mergeCell ref="C68:G68"/>
    <mergeCell ref="C69:G69"/>
    <mergeCell ref="B47:J47"/>
    <mergeCell ref="B48:J48"/>
    <mergeCell ref="B50:D50"/>
    <mergeCell ref="B51:D51"/>
    <mergeCell ref="B52:B53"/>
    <mergeCell ref="C52:D52"/>
    <mergeCell ref="B46:J46"/>
    <mergeCell ref="B2:J2"/>
    <mergeCell ref="B3:J3"/>
    <mergeCell ref="B4:J4"/>
    <mergeCell ref="B5:J5"/>
    <mergeCell ref="B6:J6"/>
    <mergeCell ref="B8:J8"/>
    <mergeCell ref="B9:B10"/>
    <mergeCell ref="C9:D9"/>
    <mergeCell ref="E9:F9"/>
    <mergeCell ref="G9:H9"/>
    <mergeCell ref="I9:J9"/>
  </mergeCells>
  <printOptions horizontalCentered="1"/>
  <pageMargins left="0.31496062992125984" right="0.31496062992125984" top="0.15748031496062992" bottom="0.35433070866141736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Exoneraciones e hidrocarburos</vt:lpstr>
      <vt:lpstr>'Exoneraciones e hidrocarburos'!Área_de_impresión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Coralina Ogando Lara</dc:creator>
  <cp:lastModifiedBy>Henry Jose Taveras Fermin</cp:lastModifiedBy>
  <dcterms:created xsi:type="dcterms:W3CDTF">2025-07-07T16:05:23Z</dcterms:created>
  <dcterms:modified xsi:type="dcterms:W3CDTF">2026-04-20T18:36:01Z</dcterms:modified>
</cp:coreProperties>
</file>