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hacienda365-my.sharepoint.com/personal/htaveras_hacienda_gov_do/Documents/Escritorio/Información Hacienda/Financieros 2026/Financieros mayo 2026/Ejecución Presupuestaria Mayo 2026/DF-MH-Ejecucion-mayo-Año-2026/"/>
    </mc:Choice>
  </mc:AlternateContent>
  <xr:revisionPtr revIDLastSave="0" documentId="8_{F3ABE1BB-BC3E-4D8E-85B7-BC067137C5EC}" xr6:coauthVersionLast="47" xr6:coauthVersionMax="47" xr10:uidLastSave="{00000000-0000-0000-0000-000000000000}"/>
  <bookViews>
    <workbookView showHorizontalScroll="0" showVerticalScroll="0" xWindow="-120" yWindow="-120" windowWidth="29040" windowHeight="15720" xr2:uid="{00000000-000D-0000-FFFF-FFFF00000000}"/>
  </bookViews>
  <sheets>
    <sheet name="Plantilla Ejecución MH" sheetId="3" r:id="rId1"/>
  </sheets>
  <definedNames>
    <definedName name="_xlnm.Print_Area" localSheetId="0">'Plantilla Ejecución MH'!$A$1:$P$99</definedName>
    <definedName name="_xlnm.Print_Titles" localSheetId="0">'Plantilla Ejecución MH'!$1:$9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3" l="1"/>
  <c r="P12" i="3"/>
  <c r="D16" i="3" l="1"/>
  <c r="N34" i="3"/>
  <c r="N26" i="3" s="1"/>
  <c r="B52" i="3"/>
  <c r="B36" i="3"/>
  <c r="C26" i="3"/>
  <c r="D26" i="3"/>
  <c r="E26" i="3"/>
  <c r="F26" i="3"/>
  <c r="G26" i="3"/>
  <c r="H26" i="3"/>
  <c r="I26" i="3"/>
  <c r="J26" i="3"/>
  <c r="K26" i="3"/>
  <c r="L26" i="3"/>
  <c r="M26" i="3"/>
  <c r="O26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C16" i="3"/>
  <c r="E16" i="3"/>
  <c r="F16" i="3"/>
  <c r="G16" i="3"/>
  <c r="H16" i="3"/>
  <c r="I16" i="3"/>
  <c r="J16" i="3"/>
  <c r="K16" i="3"/>
  <c r="L16" i="3"/>
  <c r="M16" i="3"/>
  <c r="N16" i="3"/>
  <c r="O1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C84" i="3" l="1"/>
  <c r="B84" i="3"/>
  <c r="C80" i="3"/>
  <c r="B80" i="3"/>
  <c r="C77" i="3"/>
  <c r="B77" i="3"/>
  <c r="C70" i="3"/>
  <c r="B70" i="3"/>
  <c r="C67" i="3"/>
  <c r="B67" i="3"/>
  <c r="B62" i="3"/>
  <c r="C44" i="3"/>
  <c r="B44" i="3"/>
  <c r="B26" i="3"/>
  <c r="B16" i="3"/>
  <c r="B11" i="3"/>
  <c r="I44" i="3"/>
  <c r="P46" i="3"/>
  <c r="P13" i="3"/>
  <c r="P14" i="3"/>
  <c r="P15" i="3"/>
  <c r="P17" i="3"/>
  <c r="P18" i="3"/>
  <c r="P19" i="3"/>
  <c r="P20" i="3"/>
  <c r="P21" i="3"/>
  <c r="M11" i="3"/>
  <c r="P24" i="3"/>
  <c r="C74" i="3" l="1"/>
  <c r="B86" i="3"/>
  <c r="C86" i="3"/>
  <c r="B74" i="3"/>
  <c r="B10" i="3"/>
  <c r="C10" i="3"/>
  <c r="P41" i="3"/>
  <c r="P40" i="3"/>
  <c r="P38" i="3"/>
  <c r="P58" i="3"/>
  <c r="P23" i="3"/>
  <c r="P22" i="3"/>
  <c r="C88" i="3" l="1"/>
  <c r="B88" i="3"/>
  <c r="K11" i="3"/>
  <c r="K84" i="3"/>
  <c r="K80" i="3"/>
  <c r="K77" i="3"/>
  <c r="K70" i="3"/>
  <c r="K67" i="3"/>
  <c r="K62" i="3"/>
  <c r="K44" i="3"/>
  <c r="P45" i="3"/>
  <c r="P35" i="3"/>
  <c r="P85" i="3"/>
  <c r="P84" i="3" s="1"/>
  <c r="P81" i="3"/>
  <c r="P79" i="3"/>
  <c r="P78" i="3"/>
  <c r="P59" i="3"/>
  <c r="P60" i="3"/>
  <c r="P61" i="3"/>
  <c r="P63" i="3"/>
  <c r="P64" i="3"/>
  <c r="P65" i="3"/>
  <c r="P66" i="3"/>
  <c r="P68" i="3"/>
  <c r="P69" i="3"/>
  <c r="P71" i="3"/>
  <c r="P72" i="3"/>
  <c r="P73" i="3"/>
  <c r="P54" i="3"/>
  <c r="P55" i="3"/>
  <c r="P56" i="3"/>
  <c r="P57" i="3"/>
  <c r="P53" i="3"/>
  <c r="P47" i="3"/>
  <c r="P48" i="3"/>
  <c r="P49" i="3"/>
  <c r="P50" i="3"/>
  <c r="P51" i="3"/>
  <c r="P37" i="3"/>
  <c r="P39" i="3"/>
  <c r="P42" i="3"/>
  <c r="P43" i="3"/>
  <c r="P28" i="3"/>
  <c r="P29" i="3"/>
  <c r="P30" i="3"/>
  <c r="P31" i="3"/>
  <c r="P32" i="3"/>
  <c r="P33" i="3"/>
  <c r="P34" i="3"/>
  <c r="P27" i="3"/>
  <c r="P25" i="3"/>
  <c r="P16" i="3" s="1"/>
  <c r="L84" i="3"/>
  <c r="M84" i="3"/>
  <c r="N84" i="3"/>
  <c r="O84" i="3"/>
  <c r="L80" i="3"/>
  <c r="M80" i="3"/>
  <c r="N80" i="3"/>
  <c r="O80" i="3"/>
  <c r="L77" i="3"/>
  <c r="M77" i="3"/>
  <c r="N77" i="3"/>
  <c r="O77" i="3"/>
  <c r="O86" i="3" s="1"/>
  <c r="L11" i="3"/>
  <c r="N11" i="3"/>
  <c r="O11" i="3"/>
  <c r="L70" i="3"/>
  <c r="M70" i="3"/>
  <c r="N70" i="3"/>
  <c r="O70" i="3"/>
  <c r="L67" i="3"/>
  <c r="M67" i="3"/>
  <c r="N67" i="3"/>
  <c r="O67" i="3"/>
  <c r="L62" i="3"/>
  <c r="M62" i="3"/>
  <c r="N62" i="3"/>
  <c r="O62" i="3"/>
  <c r="L44" i="3"/>
  <c r="M44" i="3"/>
  <c r="M74" i="3" s="1"/>
  <c r="N44" i="3"/>
  <c r="O44" i="3"/>
  <c r="J84" i="3"/>
  <c r="J80" i="3"/>
  <c r="J77" i="3"/>
  <c r="J70" i="3"/>
  <c r="J67" i="3"/>
  <c r="J62" i="3"/>
  <c r="J44" i="3"/>
  <c r="J11" i="3"/>
  <c r="I84" i="3"/>
  <c r="I80" i="3"/>
  <c r="I77" i="3"/>
  <c r="I70" i="3"/>
  <c r="I67" i="3"/>
  <c r="I62" i="3"/>
  <c r="I11" i="3"/>
  <c r="H84" i="3"/>
  <c r="H80" i="3"/>
  <c r="H77" i="3"/>
  <c r="H70" i="3"/>
  <c r="H67" i="3"/>
  <c r="H62" i="3"/>
  <c r="H44" i="3"/>
  <c r="H11" i="3"/>
  <c r="G84" i="3"/>
  <c r="G80" i="3"/>
  <c r="G77" i="3"/>
  <c r="G70" i="3"/>
  <c r="G67" i="3"/>
  <c r="G62" i="3"/>
  <c r="G44" i="3"/>
  <c r="G11" i="3"/>
  <c r="F84" i="3"/>
  <c r="F80" i="3"/>
  <c r="F77" i="3"/>
  <c r="F70" i="3"/>
  <c r="F67" i="3"/>
  <c r="F62" i="3"/>
  <c r="F44" i="3"/>
  <c r="F11" i="3"/>
  <c r="L74" i="3" l="1"/>
  <c r="I74" i="3"/>
  <c r="F74" i="3"/>
  <c r="G74" i="3"/>
  <c r="H74" i="3"/>
  <c r="P52" i="3"/>
  <c r="N74" i="3"/>
  <c r="P36" i="3"/>
  <c r="K74" i="3"/>
  <c r="J74" i="3"/>
  <c r="O74" i="3"/>
  <c r="O88" i="3" s="1"/>
  <c r="P26" i="3"/>
  <c r="M86" i="3"/>
  <c r="P11" i="3"/>
  <c r="N10" i="3"/>
  <c r="M10" i="3"/>
  <c r="L86" i="3"/>
  <c r="N86" i="3"/>
  <c r="O10" i="3"/>
  <c r="K86" i="3"/>
  <c r="K10" i="3"/>
  <c r="L10" i="3"/>
  <c r="G10" i="3"/>
  <c r="H10" i="3"/>
  <c r="I10" i="3"/>
  <c r="F86" i="3"/>
  <c r="J10" i="3"/>
  <c r="G86" i="3"/>
  <c r="H86" i="3"/>
  <c r="F10" i="3"/>
  <c r="I86" i="3"/>
  <c r="J86" i="3"/>
  <c r="P77" i="3"/>
  <c r="P44" i="3"/>
  <c r="L88" i="3" l="1"/>
  <c r="I88" i="3"/>
  <c r="M88" i="3"/>
  <c r="K88" i="3"/>
  <c r="N88" i="3"/>
  <c r="F88" i="3"/>
  <c r="J88" i="3"/>
  <c r="H88" i="3"/>
  <c r="G88" i="3"/>
  <c r="E84" i="3" l="1"/>
  <c r="E80" i="3"/>
  <c r="E77" i="3"/>
  <c r="E70" i="3"/>
  <c r="E67" i="3"/>
  <c r="E62" i="3"/>
  <c r="E44" i="3"/>
  <c r="E86" i="3" l="1"/>
  <c r="E11" i="3" l="1"/>
  <c r="E74" i="3" l="1"/>
  <c r="E88" i="3" s="1"/>
  <c r="D80" i="3"/>
  <c r="D77" i="3"/>
  <c r="D70" i="3"/>
  <c r="P70" i="3" s="1"/>
  <c r="D67" i="3"/>
  <c r="P67" i="3" s="1"/>
  <c r="D62" i="3"/>
  <c r="P62" i="3" s="1"/>
  <c r="D44" i="3"/>
  <c r="D11" i="3"/>
  <c r="D84" i="3"/>
  <c r="P82" i="3" s="1"/>
  <c r="P80" i="3" s="1"/>
  <c r="P74" i="3" l="1"/>
  <c r="D74" i="3"/>
  <c r="P10" i="3"/>
  <c r="D10" i="3"/>
  <c r="E10" i="3"/>
  <c r="D86" i="3"/>
  <c r="P86" i="3" s="1"/>
  <c r="P88" i="3" l="1"/>
  <c r="D8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<sst xmlns="http://schemas.openxmlformats.org/spreadsheetml/2006/main" count="102" uniqueCount="102">
  <si>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</si>
  <si>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</si>
  <si>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</si>
  <si>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</si>
  <si>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</si>
  <si>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</si>
  <si>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</si>
  <si>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</si>
  <si>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</si>
  <si>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</si>
  <si>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</si>
  <si>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</si>
  <si>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</si>
  <si>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</si>
  <si>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</si>
  <si>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</si>
  <si>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</si>
  <si>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</si>
  <si>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</si>
  <si>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</si>
  <si>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</si>
  <si>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</si>
  <si>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</si>
  <si>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</si>
  <si>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</si>
  <si>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</si>
  <si>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</si>
  <si>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</si>
  <si>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</si>
  <si>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</si>
  <si>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</si>
  <si>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</si>
  <si>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</si>
  <si>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</si>
  <si>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</si>
  <si>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</si>
  <si>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</si>
  <si>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</si>
  <si>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</si>
  <si>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</si>
  <si>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</si>
  <si>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</si>
  <si>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</si>
  <si>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</si>
  <si>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</si>
  <si>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</si>
  <si>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</si>
  <si>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</si>
  <si>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</si>
  <si>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</si>
  <si>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</si>
  <si>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</si>
  <si>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</si>
  <si>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</si>
  <si>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</si>
  <si>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</si>
  <si>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</si>
  <si>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</si>
  <si>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</si>
  <si>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</si>
  <si>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</si>
  <si>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</si>
  <si>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</si>
  <si>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</si>
  <si>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</si>
  <si>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</si>
  <si>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</si>
  <si>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</si>
  <si>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</si>
  <si>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</si>
  <si>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</si>
  <si>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</si>
  <si>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</si>
  <si>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</si>
  <si>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</si>
  <si>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</si>
  <si>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</si>
  <si>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</si>
  <si>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</si>
  <si>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</si>
  <si>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</si>
  <si>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</si>
  <si>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</si>
  <si>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</si>
  <si>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</si>
  <si>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</si>
  <si>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</si>
  <si>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</si>
  <si>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Total </t>
  </si>
  <si>
    <t xml:space="preserve">  Ejecución de Gastos y Aplicaciones Financieras </t>
  </si>
  <si>
    <t>(Valores en RD$)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</si>
  <si>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</si>
  <si>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</si>
  <si>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</si>
  <si>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</si>
  <si>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</si>
  <si>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</si>
  <si>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</si>
  <si>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2.3.3 - PRODUCTOS DE PAPEL, CARTÓN E IMPRESOS</t>
  </si>
  <si>
    <t>PRESUPUESTO                      APROBADO</t>
  </si>
  <si>
    <t>Presupuesto Modificado/vigente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</si>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</sst>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" fontId="1" fillId="0" borderId="1" xfId="1" applyNumberFormat="1" applyFont="1" applyBorder="1" applyAlignment="1">
      <alignment horizontal="right" vertical="center" wrapText="1"/>
    </xf>
    <xf numFmtId="4" fontId="1" fillId="0" borderId="0" xfId="1" applyNumberFormat="1" applyFont="1" applyAlignment="1">
      <alignment horizontal="right" vertical="center" wrapText="1"/>
    </xf>
    <xf numFmtId="4" fontId="0" fillId="0" borderId="0" xfId="1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4" fontId="0" fillId="0" borderId="0" xfId="0" applyNumberFormat="1" applyAlignment="1">
      <alignment wrapText="1"/>
    </xf>
    <xf numFmtId="4" fontId="0" fillId="0" borderId="0" xfId="0" applyNumberForma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3" borderId="4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43" fontId="0" fillId="0" borderId="0" xfId="1" applyFont="1" applyAlignment="1">
      <alignment vertical="center" wrapText="1"/>
    </xf>
    <xf numFmtId="0" fontId="8" fillId="0" borderId="0" xfId="0" applyFont="1" applyAlignment="1">
      <alignment horizontal="left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Alignment="1">
      <alignment wrapText="1"/>
    </xf>
    <xf numFmtId="164" fontId="0" fillId="0" borderId="0" xfId="0" applyNumberForma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4" fontId="0" fillId="0" borderId="0" xfId="1" applyNumberFormat="1" applyFont="1" applyBorder="1" applyAlignment="1">
      <alignment horizontal="right" vertical="center" wrapText="1"/>
    </xf>
    <xf numFmtId="0" fontId="1" fillId="3" borderId="0" xfId="0" applyFont="1" applyFill="1" applyAlignment="1">
      <alignment horizontal="center" wrapText="1"/>
    </xf>
    <xf numFmtId="43" fontId="0" fillId="0" borderId="0" xfId="1" applyFont="1" applyAlignment="1">
      <alignment horizontal="left" vertical="center" wrapText="1"/>
    </xf>
    <xf numFmtId="43" fontId="8" fillId="0" borderId="0" xfId="1" applyFont="1" applyAlignment="1">
      <alignment horizontal="left" wrapText="1"/>
    </xf>
    <xf numFmtId="4" fontId="0" fillId="0" borderId="0" xfId="0" applyNumberFormat="1" applyAlignment="1">
      <alignment vertical="center"/>
    </xf>
    <xf numFmtId="43" fontId="0" fillId="0" borderId="0" xfId="1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1195894</xdr:colOff>
      <xdr:row>0</xdr:row>
      <xdr:rowOff>189708</xdr:rowOff>
    </xdr:from>
    <xdr:to>
      <xdr:col>4</xdr:col>
      <xdr:colOff>89551</xdr:colOff>
      <xdr:row>4</xdr:row>
      <xdr:rowOff>75609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2C9EA0-DEFD-4EB6-8695-5BF63E22B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5133" y="189708"/>
          <a:ext cx="1925092" cy="1012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4"/>
  <sheetViews>
    <sheetView showGridLines="0" tabSelected="1" topLeftCell="A68" zoomScale="115" zoomScaleNormal="115" zoomScaleSheetLayoutView="100" workbookViewId="0">
      <selection activeCell="F96" sqref="F96"/>
    </sheetView>
  </sheetViews>
  <sheetFormatPr baseColWidth="10" defaultColWidth="9.140625" defaultRowHeight="15" x14ac:dyDescent="0.25"/>
  <cols>
    <col min="1" max="1" width="64.85546875" style="8" customWidth="1"/>
    <col min="2" max="3" width="22.7109375" style="8" customWidth="1"/>
    <col min="4" max="7" width="22.7109375" style="10" customWidth="1"/>
    <col min="8" max="8" width="17.7109375" style="10" customWidth="1"/>
    <col min="9" max="15" width="15.7109375" style="10" hidden="1" customWidth="1"/>
    <col min="16" max="16" width="20.7109375" style="10" customWidth="1"/>
    <col min="17" max="17" width="16.140625" customWidth="1"/>
    <col min="18" max="18" width="19.5703125" customWidth="1"/>
    <col min="19" max="19" width="19.7109375" customWidth="1"/>
  </cols>
  <sheetData>
    <row r="1" spans="1:19" ht="18.75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9" ht="18.75" x14ac:dyDescent="0.2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18.75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9" ht="32.2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9" ht="21.75" customHeight="1" x14ac:dyDescent="0.25">
      <c r="A5" s="37" t="s">
        <v>89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9" ht="14.25" customHeight="1" x14ac:dyDescent="0.25">
      <c r="A6" s="37" t="s">
        <v>101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9" ht="13.5" customHeight="1" x14ac:dyDescent="0.25">
      <c r="A7" s="38" t="s">
        <v>90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9" ht="8.25" customHeight="1" x14ac:dyDescent="0.25">
      <c r="A8" s="11"/>
      <c r="B8" s="11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9" s="8" customFormat="1" ht="39.75" customHeight="1" x14ac:dyDescent="0.25">
      <c r="A9" s="6" t="s">
        <v>0</v>
      </c>
      <c r="B9" s="32" t="s">
        <v>99</v>
      </c>
      <c r="C9" s="7" t="s">
        <v>100</v>
      </c>
      <c r="D9" s="7" t="s">
        <v>76</v>
      </c>
      <c r="E9" s="7" t="s">
        <v>77</v>
      </c>
      <c r="F9" s="7" t="s">
        <v>78</v>
      </c>
      <c r="G9" s="7" t="s">
        <v>79</v>
      </c>
      <c r="H9" s="7" t="s">
        <v>80</v>
      </c>
      <c r="I9" s="7" t="s">
        <v>81</v>
      </c>
      <c r="J9" s="7" t="s">
        <v>82</v>
      </c>
      <c r="K9" s="7" t="s">
        <v>83</v>
      </c>
      <c r="L9" s="7" t="s">
        <v>84</v>
      </c>
      <c r="M9" s="7" t="s">
        <v>85</v>
      </c>
      <c r="N9" s="7" t="s">
        <v>86</v>
      </c>
      <c r="O9" s="7" t="s">
        <v>87</v>
      </c>
      <c r="P9" s="7" t="s">
        <v>88</v>
      </c>
    </row>
    <row r="10" spans="1:19" ht="26.1" customHeight="1" x14ac:dyDescent="0.25">
      <c r="A10" s="1" t="s">
        <v>1</v>
      </c>
      <c r="B10" s="13">
        <f t="shared" ref="B10:P10" si="0">+B11+B16+B26+B36+B44+B52+B62+B67+B70</f>
        <v>19477364709</v>
      </c>
      <c r="C10" s="13">
        <f t="shared" si="0"/>
        <v>19504638015.869999</v>
      </c>
      <c r="D10" s="13">
        <f t="shared" si="0"/>
        <v>1203163916.7</v>
      </c>
      <c r="E10" s="13">
        <f t="shared" si="0"/>
        <v>1260354245.4100001</v>
      </c>
      <c r="F10" s="13">
        <f t="shared" si="0"/>
        <v>1296728423.8100002</v>
      </c>
      <c r="G10" s="13">
        <f t="shared" si="0"/>
        <v>1498913303.7</v>
      </c>
      <c r="H10" s="13">
        <f t="shared" si="0"/>
        <v>1923857209.6199999</v>
      </c>
      <c r="I10" s="13">
        <f t="shared" si="0"/>
        <v>0</v>
      </c>
      <c r="J10" s="13">
        <f t="shared" si="0"/>
        <v>0</v>
      </c>
      <c r="K10" s="13">
        <f t="shared" si="0"/>
        <v>0</v>
      </c>
      <c r="L10" s="13">
        <f t="shared" si="0"/>
        <v>0</v>
      </c>
      <c r="M10" s="13">
        <f t="shared" si="0"/>
        <v>0</v>
      </c>
      <c r="N10" s="13">
        <f t="shared" si="0"/>
        <v>0</v>
      </c>
      <c r="O10" s="13">
        <f t="shared" si="0"/>
        <v>0</v>
      </c>
      <c r="P10" s="13">
        <f t="shared" si="0"/>
        <v>7183017099.2399998</v>
      </c>
      <c r="R10" s="36"/>
      <c r="S10" s="36"/>
    </row>
    <row r="11" spans="1:19" ht="26.1" customHeight="1" x14ac:dyDescent="0.25">
      <c r="A11" s="2" t="s">
        <v>2</v>
      </c>
      <c r="B11" s="14">
        <f t="shared" ref="B11:P11" si="1">SUM(B12:B15)</f>
        <v>1768993823</v>
      </c>
      <c r="C11" s="14">
        <f>SUM(C12:C15)</f>
        <v>1787248464</v>
      </c>
      <c r="D11" s="14">
        <f t="shared" si="1"/>
        <v>142153055.72</v>
      </c>
      <c r="E11" s="14">
        <f t="shared" si="1"/>
        <v>148423130.81</v>
      </c>
      <c r="F11" s="14">
        <f t="shared" si="1"/>
        <v>154515011.54000002</v>
      </c>
      <c r="G11" s="14">
        <f t="shared" si="1"/>
        <v>273072791.85000002</v>
      </c>
      <c r="H11" s="14">
        <f t="shared" si="1"/>
        <v>152009693.22999999</v>
      </c>
      <c r="I11" s="14">
        <f t="shared" si="1"/>
        <v>0</v>
      </c>
      <c r="J11" s="14">
        <f t="shared" si="1"/>
        <v>0</v>
      </c>
      <c r="K11" s="14">
        <f t="shared" si="1"/>
        <v>0</v>
      </c>
      <c r="L11" s="14">
        <f t="shared" si="1"/>
        <v>0</v>
      </c>
      <c r="M11" s="14">
        <f t="shared" si="1"/>
        <v>0</v>
      </c>
      <c r="N11" s="14">
        <f t="shared" si="1"/>
        <v>0</v>
      </c>
      <c r="O11" s="14">
        <f t="shared" si="1"/>
        <v>0</v>
      </c>
      <c r="P11" s="14">
        <f t="shared" si="1"/>
        <v>870173683.1500001</v>
      </c>
      <c r="Q11" s="29"/>
      <c r="R11" s="29"/>
    </row>
    <row r="12" spans="1:19" ht="26.1" customHeight="1" x14ac:dyDescent="0.25">
      <c r="A12" s="3" t="s">
        <v>3</v>
      </c>
      <c r="B12" s="33">
        <v>1160144898</v>
      </c>
      <c r="C12" s="33">
        <v>1125301900.5</v>
      </c>
      <c r="D12" s="29">
        <v>114194932.38</v>
      </c>
      <c r="E12" s="15">
        <v>120247402.42</v>
      </c>
      <c r="F12" s="15">
        <v>123173212.36</v>
      </c>
      <c r="G12" s="15">
        <v>127315773.12</v>
      </c>
      <c r="H12" s="15">
        <v>119699609.77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f>SUM(D12:O12)</f>
        <v>604630930.05000007</v>
      </c>
      <c r="Q12" s="29"/>
      <c r="R12" s="29"/>
    </row>
    <row r="13" spans="1:19" ht="26.1" customHeight="1" x14ac:dyDescent="0.25">
      <c r="A13" s="3" t="s">
        <v>4</v>
      </c>
      <c r="B13" s="33">
        <v>439218327</v>
      </c>
      <c r="C13" s="33">
        <v>497255539</v>
      </c>
      <c r="D13" s="15">
        <v>10735605.99</v>
      </c>
      <c r="E13" s="15">
        <v>10837106</v>
      </c>
      <c r="F13" s="15">
        <v>14057406</v>
      </c>
      <c r="G13" s="15">
        <v>128559770.79000001</v>
      </c>
      <c r="H13" s="15">
        <v>14655680.800000001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f t="shared" ref="P13:P21" si="2">SUM(D13:O13)</f>
        <v>178845569.58000001</v>
      </c>
      <c r="Q13" s="29"/>
      <c r="R13" s="29"/>
    </row>
    <row r="14" spans="1:19" ht="26.1" customHeight="1" x14ac:dyDescent="0.25">
      <c r="A14" s="3" t="s">
        <v>5</v>
      </c>
      <c r="B14" s="33">
        <v>40736990</v>
      </c>
      <c r="C14" s="33">
        <v>14147997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6">
        <v>0</v>
      </c>
      <c r="P14" s="15">
        <f t="shared" si="2"/>
        <v>0</v>
      </c>
      <c r="Q14" s="29"/>
      <c r="R14" s="29"/>
    </row>
    <row r="15" spans="1:19" ht="26.1" customHeight="1" x14ac:dyDescent="0.25">
      <c r="A15" s="3" t="s">
        <v>6</v>
      </c>
      <c r="B15" s="33">
        <v>128893608</v>
      </c>
      <c r="C15" s="33">
        <v>150543027.5</v>
      </c>
      <c r="D15" s="15">
        <v>17222517.350000001</v>
      </c>
      <c r="E15" s="15">
        <v>17338622.390000001</v>
      </c>
      <c r="F15" s="15">
        <v>17284393.18</v>
      </c>
      <c r="G15" s="15">
        <v>17197247.940000001</v>
      </c>
      <c r="H15" s="15">
        <v>17654402.66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f t="shared" si="2"/>
        <v>86697183.519999996</v>
      </c>
      <c r="Q15" s="29"/>
      <c r="R15" s="29"/>
    </row>
    <row r="16" spans="1:19" ht="26.1" customHeight="1" x14ac:dyDescent="0.25">
      <c r="A16" s="2" t="s">
        <v>7</v>
      </c>
      <c r="B16" s="14">
        <f t="shared" ref="B16:P16" si="3">SUM(B17:B25)</f>
        <v>1668666437</v>
      </c>
      <c r="C16" s="14">
        <f t="shared" si="3"/>
        <v>1677996553.0800002</v>
      </c>
      <c r="D16" s="14">
        <f t="shared" si="3"/>
        <v>16904106.490000002</v>
      </c>
      <c r="E16" s="14">
        <f t="shared" si="3"/>
        <v>49588143.849999994</v>
      </c>
      <c r="F16" s="14">
        <f t="shared" si="3"/>
        <v>74887891.299999997</v>
      </c>
      <c r="G16" s="14">
        <f t="shared" si="3"/>
        <v>139968001.53</v>
      </c>
      <c r="H16" s="14">
        <f t="shared" si="3"/>
        <v>203984155.80000004</v>
      </c>
      <c r="I16" s="14">
        <f t="shared" si="3"/>
        <v>0</v>
      </c>
      <c r="J16" s="14">
        <f t="shared" si="3"/>
        <v>0</v>
      </c>
      <c r="K16" s="14">
        <f t="shared" si="3"/>
        <v>0</v>
      </c>
      <c r="L16" s="14">
        <f t="shared" si="3"/>
        <v>0</v>
      </c>
      <c r="M16" s="14">
        <f t="shared" si="3"/>
        <v>0</v>
      </c>
      <c r="N16" s="14">
        <f t="shared" si="3"/>
        <v>0</v>
      </c>
      <c r="O16" s="14">
        <f t="shared" si="3"/>
        <v>0</v>
      </c>
      <c r="P16" s="14">
        <f t="shared" si="3"/>
        <v>485332298.96999997</v>
      </c>
      <c r="R16" s="29"/>
    </row>
    <row r="17" spans="1:19" ht="26.1" customHeight="1" x14ac:dyDescent="0.25">
      <c r="A17" s="3" t="s">
        <v>8</v>
      </c>
      <c r="B17" s="16">
        <v>56870000</v>
      </c>
      <c r="C17" s="16">
        <v>56870000</v>
      </c>
      <c r="D17" s="15">
        <v>8560300.5199999996</v>
      </c>
      <c r="E17" s="15">
        <v>4524127.05</v>
      </c>
      <c r="F17" s="15">
        <v>11395378.640000001</v>
      </c>
      <c r="G17" s="15">
        <v>6274467.7000000002</v>
      </c>
      <c r="H17" s="15">
        <v>7836235.1699999999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f t="shared" si="2"/>
        <v>38590509.079999998</v>
      </c>
      <c r="Q17" s="29"/>
      <c r="R17" s="29"/>
    </row>
    <row r="18" spans="1:19" ht="26.1" customHeight="1" x14ac:dyDescent="0.25">
      <c r="A18" s="3" t="s">
        <v>9</v>
      </c>
      <c r="B18" s="16">
        <v>29623648</v>
      </c>
      <c r="C18" s="16">
        <v>45035247.969999999</v>
      </c>
      <c r="D18" s="15">
        <v>0</v>
      </c>
      <c r="E18" s="15">
        <v>23008.77</v>
      </c>
      <c r="F18" s="15">
        <v>271577</v>
      </c>
      <c r="G18" s="15">
        <v>169584.27</v>
      </c>
      <c r="H18" s="15">
        <v>15778.43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f t="shared" si="2"/>
        <v>479948.47000000003</v>
      </c>
      <c r="Q18" s="29"/>
      <c r="R18" s="29"/>
    </row>
    <row r="19" spans="1:19" ht="26.1" customHeight="1" x14ac:dyDescent="0.25">
      <c r="A19" s="3" t="s">
        <v>10</v>
      </c>
      <c r="B19" s="16">
        <v>13510000</v>
      </c>
      <c r="C19" s="16">
        <v>15510000</v>
      </c>
      <c r="D19" s="15">
        <v>663210.88</v>
      </c>
      <c r="E19" s="15">
        <v>1248480.5</v>
      </c>
      <c r="F19" s="15">
        <v>1575824.35</v>
      </c>
      <c r="G19" s="15">
        <v>2391472.1</v>
      </c>
      <c r="H19" s="15">
        <v>1494553.99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f t="shared" si="2"/>
        <v>7373541.8200000003</v>
      </c>
      <c r="Q19" s="29"/>
      <c r="R19" s="29"/>
    </row>
    <row r="20" spans="1:19" ht="26.1" customHeight="1" x14ac:dyDescent="0.25">
      <c r="A20" s="3" t="s">
        <v>11</v>
      </c>
      <c r="B20" s="16">
        <v>3650000</v>
      </c>
      <c r="C20" s="16">
        <v>4950000</v>
      </c>
      <c r="D20" s="15">
        <v>158930.03</v>
      </c>
      <c r="E20" s="15">
        <v>139322.20000000001</v>
      </c>
      <c r="F20" s="15">
        <v>454380.93</v>
      </c>
      <c r="G20" s="15">
        <v>533747.16</v>
      </c>
      <c r="H20" s="15">
        <v>381610.65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f t="shared" si="2"/>
        <v>1667990.9699999997</v>
      </c>
      <c r="Q20" s="29"/>
      <c r="R20" s="29"/>
    </row>
    <row r="21" spans="1:19" ht="26.1" customHeight="1" x14ac:dyDescent="0.25">
      <c r="A21" s="3" t="s">
        <v>12</v>
      </c>
      <c r="B21" s="16">
        <v>572353161</v>
      </c>
      <c r="C21" s="16">
        <v>536246661</v>
      </c>
      <c r="D21" s="15">
        <v>1107000</v>
      </c>
      <c r="E21" s="15">
        <v>22028172.399999999</v>
      </c>
      <c r="F21" s="15">
        <v>8445979.8100000005</v>
      </c>
      <c r="G21" s="15">
        <v>51461250.149999999</v>
      </c>
      <c r="H21" s="15">
        <v>180667494.55000001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f t="shared" si="2"/>
        <v>263709896.91000003</v>
      </c>
      <c r="Q21" s="29"/>
      <c r="R21" s="29"/>
    </row>
    <row r="22" spans="1:19" ht="26.1" customHeight="1" x14ac:dyDescent="0.25">
      <c r="A22" s="3" t="s">
        <v>13</v>
      </c>
      <c r="B22" s="16">
        <v>69221113</v>
      </c>
      <c r="C22" s="16">
        <v>61731000</v>
      </c>
      <c r="D22" s="15">
        <v>1693820.73</v>
      </c>
      <c r="E22" s="15">
        <v>4045908.07</v>
      </c>
      <c r="F22" s="15">
        <v>3551192.8</v>
      </c>
      <c r="G22" s="15">
        <v>3228007.42</v>
      </c>
      <c r="H22" s="15">
        <v>790953.62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f t="shared" ref="P22:P24" si="4">SUM(D22:O22)</f>
        <v>13309882.639999999</v>
      </c>
      <c r="Q22" s="29"/>
      <c r="R22" s="29"/>
    </row>
    <row r="23" spans="1:19" ht="26.1" customHeight="1" x14ac:dyDescent="0.25">
      <c r="A23" s="3" t="s">
        <v>14</v>
      </c>
      <c r="B23" s="16">
        <v>136507408</v>
      </c>
      <c r="C23" s="16">
        <v>158307408</v>
      </c>
      <c r="D23" s="15">
        <v>0</v>
      </c>
      <c r="E23" s="15">
        <v>724775.16</v>
      </c>
      <c r="F23" s="15">
        <v>2020468.5</v>
      </c>
      <c r="G23" s="15">
        <v>57442843.920000002</v>
      </c>
      <c r="H23" s="15">
        <v>1219667.1100000001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f t="shared" si="4"/>
        <v>61407754.689999998</v>
      </c>
      <c r="Q23" s="29"/>
      <c r="R23" s="29"/>
    </row>
    <row r="24" spans="1:19" ht="26.1" customHeight="1" x14ac:dyDescent="0.25">
      <c r="A24" s="3" t="s">
        <v>15</v>
      </c>
      <c r="B24" s="16">
        <v>690875107</v>
      </c>
      <c r="C24" s="16">
        <v>701960678.63999999</v>
      </c>
      <c r="D24" s="15">
        <v>720396.65</v>
      </c>
      <c r="E24" s="15">
        <v>8341101.2999999998</v>
      </c>
      <c r="F24" s="15">
        <v>43574383.420000002</v>
      </c>
      <c r="G24" s="15">
        <v>17279507.719999999</v>
      </c>
      <c r="H24" s="15">
        <v>5330849.67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f t="shared" si="4"/>
        <v>75246238.760000005</v>
      </c>
      <c r="Q24" s="29"/>
      <c r="R24" s="29"/>
    </row>
    <row r="25" spans="1:19" ht="26.1" customHeight="1" x14ac:dyDescent="0.25">
      <c r="A25" s="3" t="s">
        <v>35</v>
      </c>
      <c r="B25" s="16">
        <v>96056000</v>
      </c>
      <c r="C25" s="16">
        <v>97385557.469999999</v>
      </c>
      <c r="D25" s="15">
        <v>4000447.68</v>
      </c>
      <c r="E25" s="15">
        <v>8513248.4000000004</v>
      </c>
      <c r="F25" s="15">
        <v>3598705.85</v>
      </c>
      <c r="G25" s="15">
        <v>1187121.0900000001</v>
      </c>
      <c r="H25" s="15">
        <v>6247012.6100000003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f t="shared" ref="P25" si="5">SUM(D25:O25)</f>
        <v>23546535.629999999</v>
      </c>
      <c r="Q25" s="29"/>
      <c r="R25" s="29"/>
      <c r="S25" s="29"/>
    </row>
    <row r="26" spans="1:19" ht="26.1" customHeight="1" x14ac:dyDescent="0.25">
      <c r="A26" s="2" t="s">
        <v>16</v>
      </c>
      <c r="B26" s="14">
        <f t="shared" ref="B26:P26" si="6">SUM(B27:B35)</f>
        <v>251313947</v>
      </c>
      <c r="C26" s="14">
        <f t="shared" si="6"/>
        <v>245196496.79000002</v>
      </c>
      <c r="D26" s="14">
        <f t="shared" si="6"/>
        <v>2956250</v>
      </c>
      <c r="E26" s="14">
        <f t="shared" si="6"/>
        <v>4271932.66</v>
      </c>
      <c r="F26" s="14">
        <f t="shared" si="6"/>
        <v>7544477.9300000006</v>
      </c>
      <c r="G26" s="14">
        <f t="shared" si="6"/>
        <v>4399354.16</v>
      </c>
      <c r="H26" s="14">
        <f t="shared" si="6"/>
        <v>15560955.720000001</v>
      </c>
      <c r="I26" s="14">
        <f t="shared" si="6"/>
        <v>0</v>
      </c>
      <c r="J26" s="14">
        <f t="shared" si="6"/>
        <v>0</v>
      </c>
      <c r="K26" s="14">
        <f t="shared" si="6"/>
        <v>0</v>
      </c>
      <c r="L26" s="14">
        <f t="shared" si="6"/>
        <v>0</v>
      </c>
      <c r="M26" s="14">
        <f t="shared" si="6"/>
        <v>0</v>
      </c>
      <c r="N26" s="14">
        <f t="shared" si="6"/>
        <v>0</v>
      </c>
      <c r="O26" s="14">
        <f t="shared" si="6"/>
        <v>0</v>
      </c>
      <c r="P26" s="14">
        <f t="shared" si="6"/>
        <v>34732970.470000006</v>
      </c>
      <c r="R26" s="29"/>
      <c r="S26" s="29"/>
    </row>
    <row r="27" spans="1:19" ht="26.1" customHeight="1" x14ac:dyDescent="0.25">
      <c r="A27" s="3" t="s">
        <v>17</v>
      </c>
      <c r="B27" s="16">
        <v>17500526</v>
      </c>
      <c r="C27" s="29">
        <v>18750526</v>
      </c>
      <c r="D27" s="16">
        <v>0</v>
      </c>
      <c r="E27" s="16">
        <v>713764</v>
      </c>
      <c r="F27" s="16">
        <v>212870</v>
      </c>
      <c r="G27" s="16">
        <v>112219.18</v>
      </c>
      <c r="H27" s="16">
        <v>229146.16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5">
        <f t="shared" ref="P27:P35" si="7">SUM(D27:O27)</f>
        <v>1267999.3399999999</v>
      </c>
      <c r="Q27" s="29"/>
      <c r="R27" s="29"/>
      <c r="S27" s="29"/>
    </row>
    <row r="28" spans="1:19" ht="26.1" customHeight="1" x14ac:dyDescent="0.25">
      <c r="A28" s="3" t="s">
        <v>18</v>
      </c>
      <c r="B28" s="16">
        <v>25483425</v>
      </c>
      <c r="C28" s="16">
        <v>25570799</v>
      </c>
      <c r="D28" s="15">
        <v>0</v>
      </c>
      <c r="E28" s="16">
        <v>0</v>
      </c>
      <c r="F28" s="16">
        <v>55463.07</v>
      </c>
      <c r="G28" s="16">
        <v>424441.45</v>
      </c>
      <c r="H28" s="16">
        <v>271405.55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5">
        <f t="shared" si="7"/>
        <v>751310.07000000007</v>
      </c>
      <c r="Q28" s="29"/>
      <c r="R28" s="29"/>
    </row>
    <row r="29" spans="1:19" ht="26.1" customHeight="1" x14ac:dyDescent="0.25">
      <c r="A29" s="3" t="s">
        <v>98</v>
      </c>
      <c r="B29" s="16">
        <v>9496419</v>
      </c>
      <c r="C29" s="16">
        <v>10156319</v>
      </c>
      <c r="D29" s="16">
        <v>0</v>
      </c>
      <c r="E29" s="16">
        <v>46905</v>
      </c>
      <c r="F29" s="16">
        <v>413694.78</v>
      </c>
      <c r="G29" s="16">
        <v>194559.67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5">
        <f t="shared" si="7"/>
        <v>655159.45000000007</v>
      </c>
      <c r="Q29" s="29"/>
      <c r="R29" s="29"/>
    </row>
    <row r="30" spans="1:19" ht="26.1" customHeight="1" x14ac:dyDescent="0.25">
      <c r="A30" s="3" t="s">
        <v>19</v>
      </c>
      <c r="B30" s="29">
        <v>758000</v>
      </c>
      <c r="C30" s="29">
        <v>758000</v>
      </c>
      <c r="D30" s="16">
        <v>0</v>
      </c>
      <c r="E30" s="16">
        <v>0</v>
      </c>
      <c r="F30" s="16">
        <v>212540.47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5">
        <f t="shared" si="7"/>
        <v>212540.47</v>
      </c>
      <c r="Q30" s="29"/>
      <c r="R30" s="29"/>
    </row>
    <row r="31" spans="1:19" ht="26.1" customHeight="1" x14ac:dyDescent="0.25">
      <c r="A31" s="3" t="s">
        <v>20</v>
      </c>
      <c r="B31" s="29">
        <v>58448858</v>
      </c>
      <c r="C31" s="29">
        <v>45475362</v>
      </c>
      <c r="D31" s="16">
        <v>0</v>
      </c>
      <c r="E31" s="16">
        <v>0</v>
      </c>
      <c r="F31" s="16">
        <v>66903.88</v>
      </c>
      <c r="G31" s="16">
        <v>0</v>
      </c>
      <c r="H31" s="16">
        <v>109486.3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5">
        <f t="shared" si="7"/>
        <v>176390.18</v>
      </c>
      <c r="Q31" s="29"/>
      <c r="R31" s="29"/>
    </row>
    <row r="32" spans="1:19" ht="26.1" customHeight="1" x14ac:dyDescent="0.25">
      <c r="A32" s="3" t="s">
        <v>21</v>
      </c>
      <c r="B32" s="29">
        <v>7833064</v>
      </c>
      <c r="C32" s="29">
        <v>7852264</v>
      </c>
      <c r="D32" s="16">
        <v>0</v>
      </c>
      <c r="E32" s="16">
        <v>0</v>
      </c>
      <c r="F32" s="16">
        <v>16261.11</v>
      </c>
      <c r="G32" s="16">
        <v>1692.12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5">
        <f t="shared" si="7"/>
        <v>17953.23</v>
      </c>
      <c r="Q32" s="29"/>
      <c r="R32" s="29"/>
    </row>
    <row r="33" spans="1:18" ht="26.1" customHeight="1" x14ac:dyDescent="0.25">
      <c r="A33" s="3" t="s">
        <v>22</v>
      </c>
      <c r="B33" s="29">
        <v>65801343</v>
      </c>
      <c r="C33" s="29">
        <v>68251764</v>
      </c>
      <c r="D33" s="16">
        <v>2956250</v>
      </c>
      <c r="E33" s="16">
        <v>3198950</v>
      </c>
      <c r="F33" s="16">
        <v>5275725.16</v>
      </c>
      <c r="G33" s="16">
        <v>2985189.96</v>
      </c>
      <c r="H33" s="16">
        <v>3807030.73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31">
        <f t="shared" si="7"/>
        <v>18223145.850000001</v>
      </c>
      <c r="Q33" s="29"/>
      <c r="R33" s="29"/>
    </row>
    <row r="34" spans="1:18" ht="26.1" customHeight="1" x14ac:dyDescent="0.25">
      <c r="A34" s="3" t="s">
        <v>36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31">
        <f t="shared" ref="N34" si="8">SUM(B34:M34)</f>
        <v>0</v>
      </c>
      <c r="O34" s="16">
        <v>0</v>
      </c>
      <c r="P34" s="31">
        <f t="shared" si="7"/>
        <v>0</v>
      </c>
      <c r="R34" s="29"/>
    </row>
    <row r="35" spans="1:18" ht="26.1" customHeight="1" x14ac:dyDescent="0.25">
      <c r="A35" s="3" t="s">
        <v>23</v>
      </c>
      <c r="B35" s="29">
        <v>65992312</v>
      </c>
      <c r="C35" s="29">
        <v>68381462.790000007</v>
      </c>
      <c r="D35" s="16">
        <v>0</v>
      </c>
      <c r="E35" s="16">
        <v>312313.65999999997</v>
      </c>
      <c r="F35" s="16">
        <v>1291019.46</v>
      </c>
      <c r="G35" s="16">
        <v>681251.78</v>
      </c>
      <c r="H35" s="16">
        <v>11143886.98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31">
        <f t="shared" si="7"/>
        <v>13428471.880000001</v>
      </c>
      <c r="Q35" s="29"/>
      <c r="R35" s="29"/>
    </row>
    <row r="36" spans="1:18" ht="26.1" customHeight="1" x14ac:dyDescent="0.25">
      <c r="A36" s="9" t="s">
        <v>24</v>
      </c>
      <c r="B36" s="19">
        <f>SUM(B37:B43)</f>
        <v>13756652709</v>
      </c>
      <c r="C36" s="19">
        <f t="shared" ref="C36:P36" si="9">SUM(C37:C43)</f>
        <v>13768358709</v>
      </c>
      <c r="D36" s="19">
        <f t="shared" si="9"/>
        <v>1041150504.49</v>
      </c>
      <c r="E36" s="19">
        <f t="shared" si="9"/>
        <v>1041579691.42</v>
      </c>
      <c r="F36" s="19">
        <f t="shared" si="9"/>
        <v>1059505793.3800001</v>
      </c>
      <c r="G36" s="19">
        <f t="shared" si="9"/>
        <v>1081131019.3800001</v>
      </c>
      <c r="H36" s="19">
        <f t="shared" si="9"/>
        <v>1551871622.27</v>
      </c>
      <c r="I36" s="19">
        <f t="shared" si="9"/>
        <v>0</v>
      </c>
      <c r="J36" s="19">
        <f t="shared" si="9"/>
        <v>0</v>
      </c>
      <c r="K36" s="19">
        <f t="shared" si="9"/>
        <v>0</v>
      </c>
      <c r="L36" s="19">
        <f t="shared" si="9"/>
        <v>0</v>
      </c>
      <c r="M36" s="19">
        <f t="shared" si="9"/>
        <v>0</v>
      </c>
      <c r="N36" s="19">
        <f t="shared" si="9"/>
        <v>0</v>
      </c>
      <c r="O36" s="19">
        <f t="shared" si="9"/>
        <v>0</v>
      </c>
      <c r="P36" s="19">
        <f t="shared" si="9"/>
        <v>5775238630.9399996</v>
      </c>
      <c r="R36" s="29"/>
    </row>
    <row r="37" spans="1:18" ht="26.1" customHeight="1" x14ac:dyDescent="0.25">
      <c r="A37" s="3" t="s">
        <v>25</v>
      </c>
      <c r="B37" s="33">
        <v>646000000</v>
      </c>
      <c r="C37" s="33">
        <v>657086000</v>
      </c>
      <c r="D37" s="15">
        <v>720000</v>
      </c>
      <c r="E37" s="16">
        <v>1149182.93</v>
      </c>
      <c r="F37" s="16">
        <v>6303825.4500000002</v>
      </c>
      <c r="G37" s="16">
        <v>439269.89</v>
      </c>
      <c r="H37" s="16">
        <v>429872.78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5">
        <f t="shared" ref="P37:P43" si="10">SUM(D37:O37)</f>
        <v>9042151.0499999989</v>
      </c>
      <c r="Q37" s="29"/>
      <c r="R37" s="29"/>
    </row>
    <row r="38" spans="1:18" ht="26.1" customHeight="1" x14ac:dyDescent="0.25">
      <c r="A38" s="3" t="s">
        <v>37</v>
      </c>
      <c r="B38" s="29">
        <v>12599749017</v>
      </c>
      <c r="C38" s="29">
        <v>12599749017</v>
      </c>
      <c r="D38" s="29">
        <v>1012953529.85</v>
      </c>
      <c r="E38" s="16">
        <v>1012953533.85</v>
      </c>
      <c r="F38" s="16">
        <v>1023964774.85</v>
      </c>
      <c r="G38" s="16">
        <v>1053214774.85</v>
      </c>
      <c r="H38" s="16">
        <v>1523964774.8499999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5">
        <f>SUM(D38:O38)</f>
        <v>5627051388.25</v>
      </c>
      <c r="Q38" s="29"/>
      <c r="R38" s="29"/>
    </row>
    <row r="39" spans="1:18" ht="26.1" customHeight="1" x14ac:dyDescent="0.25">
      <c r="A39" s="3" t="s">
        <v>38</v>
      </c>
      <c r="B39" s="16">
        <v>0</v>
      </c>
      <c r="C39" s="16">
        <v>0</v>
      </c>
      <c r="D39" s="15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5">
        <f t="shared" si="10"/>
        <v>0</v>
      </c>
      <c r="R39" s="29"/>
    </row>
    <row r="40" spans="1:18" ht="26.1" customHeight="1" x14ac:dyDescent="0.25">
      <c r="A40" s="3" t="s">
        <v>39</v>
      </c>
      <c r="B40" s="33">
        <v>306441777</v>
      </c>
      <c r="C40" s="35">
        <v>306441777</v>
      </c>
      <c r="D40" s="15">
        <v>23572444</v>
      </c>
      <c r="E40" s="16">
        <v>23572444</v>
      </c>
      <c r="F40" s="16">
        <v>23572444</v>
      </c>
      <c r="G40" s="16">
        <v>23572444</v>
      </c>
      <c r="H40" s="16">
        <v>23572444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5">
        <f>SUM(D40:O40)</f>
        <v>117862220</v>
      </c>
      <c r="Q40" s="29"/>
      <c r="R40" s="29"/>
    </row>
    <row r="41" spans="1:18" ht="26.1" customHeight="1" x14ac:dyDescent="0.25">
      <c r="A41" s="3" t="s">
        <v>40</v>
      </c>
      <c r="B41" s="29">
        <v>200461915</v>
      </c>
      <c r="C41" s="29">
        <v>200461915</v>
      </c>
      <c r="D41" s="15">
        <v>3904530.64</v>
      </c>
      <c r="E41" s="16">
        <v>3904530.64</v>
      </c>
      <c r="F41" s="16">
        <v>3904530.64</v>
      </c>
      <c r="G41" s="16">
        <v>3904530.64</v>
      </c>
      <c r="H41" s="16">
        <v>3904530.64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5">
        <f>SUM(D41:O41)</f>
        <v>19522653.199999999</v>
      </c>
      <c r="Q41" s="29"/>
      <c r="R41" s="29"/>
    </row>
    <row r="42" spans="1:18" ht="26.1" customHeight="1" x14ac:dyDescent="0.25">
      <c r="A42" s="3" t="s">
        <v>26</v>
      </c>
      <c r="B42" s="16">
        <v>4000000</v>
      </c>
      <c r="C42" s="33">
        <v>4620000</v>
      </c>
      <c r="D42" s="15">
        <v>0</v>
      </c>
      <c r="E42" s="16">
        <v>0</v>
      </c>
      <c r="F42" s="29">
        <v>1760218.44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5">
        <f t="shared" si="10"/>
        <v>1760218.44</v>
      </c>
      <c r="Q42" s="29"/>
      <c r="R42" s="29"/>
    </row>
    <row r="43" spans="1:18" ht="26.1" customHeight="1" x14ac:dyDescent="0.25">
      <c r="A43" s="3" t="s">
        <v>41</v>
      </c>
      <c r="B43" s="16">
        <v>0</v>
      </c>
      <c r="C43" s="16">
        <v>0</v>
      </c>
      <c r="D43" s="15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5">
        <f t="shared" si="10"/>
        <v>0</v>
      </c>
      <c r="R43" s="29"/>
    </row>
    <row r="44" spans="1:18" ht="26.1" customHeight="1" x14ac:dyDescent="0.25">
      <c r="A44" s="2" t="s">
        <v>42</v>
      </c>
      <c r="B44" s="19">
        <f t="shared" ref="B44:E44" si="11">SUM(B45:B51)</f>
        <v>0</v>
      </c>
      <c r="C44" s="19">
        <f t="shared" si="11"/>
        <v>0</v>
      </c>
      <c r="D44" s="19">
        <f t="shared" si="11"/>
        <v>0</v>
      </c>
      <c r="E44" s="19">
        <f t="shared" si="11"/>
        <v>0</v>
      </c>
      <c r="F44" s="19">
        <f t="shared" ref="F44:O44" si="12">SUM(F45:F51)</f>
        <v>0</v>
      </c>
      <c r="G44" s="19">
        <f t="shared" si="12"/>
        <v>0</v>
      </c>
      <c r="H44" s="19">
        <f t="shared" si="12"/>
        <v>0</v>
      </c>
      <c r="I44" s="19">
        <f t="shared" si="12"/>
        <v>0</v>
      </c>
      <c r="J44" s="19">
        <f t="shared" si="12"/>
        <v>0</v>
      </c>
      <c r="K44" s="19">
        <f t="shared" ref="K44" si="13">SUM(K45:K51)</f>
        <v>0</v>
      </c>
      <c r="L44" s="19">
        <f t="shared" si="12"/>
        <v>0</v>
      </c>
      <c r="M44" s="19">
        <f t="shared" si="12"/>
        <v>0</v>
      </c>
      <c r="N44" s="19">
        <f t="shared" si="12"/>
        <v>0</v>
      </c>
      <c r="O44" s="19">
        <f t="shared" si="12"/>
        <v>0</v>
      </c>
      <c r="P44" s="19">
        <f t="shared" ref="P44" si="14">SUM(P45:P51)</f>
        <v>0</v>
      </c>
      <c r="R44" s="29"/>
    </row>
    <row r="45" spans="1:18" ht="26.1" customHeight="1" x14ac:dyDescent="0.25">
      <c r="A45" s="3" t="s">
        <v>43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f t="shared" ref="P45:P51" si="15">SUM(D45:O45)</f>
        <v>0</v>
      </c>
      <c r="R45" s="29"/>
    </row>
    <row r="46" spans="1:18" ht="26.1" customHeight="1" x14ac:dyDescent="0.25">
      <c r="A46" s="3" t="s">
        <v>44</v>
      </c>
      <c r="B46" s="15">
        <v>0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>SUM(D46:O46)</f>
        <v>0</v>
      </c>
      <c r="R46" s="29"/>
    </row>
    <row r="47" spans="1:18" ht="26.1" customHeight="1" x14ac:dyDescent="0.25">
      <c r="A47" s="3" t="s">
        <v>45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15"/>
        <v>0</v>
      </c>
      <c r="R47" s="29"/>
    </row>
    <row r="48" spans="1:18" ht="26.1" customHeight="1" x14ac:dyDescent="0.25">
      <c r="A48" s="3" t="s">
        <v>46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15"/>
        <v>0</v>
      </c>
      <c r="R48" s="29"/>
    </row>
    <row r="49" spans="1:18" ht="26.1" customHeight="1" x14ac:dyDescent="0.25">
      <c r="A49" s="3" t="s">
        <v>47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15"/>
        <v>0</v>
      </c>
      <c r="R49" s="29"/>
    </row>
    <row r="50" spans="1:18" ht="26.1" customHeight="1" x14ac:dyDescent="0.25">
      <c r="A50" s="3" t="s">
        <v>48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15"/>
        <v>0</v>
      </c>
      <c r="R50" s="29"/>
    </row>
    <row r="51" spans="1:18" ht="26.1" customHeight="1" x14ac:dyDescent="0.25">
      <c r="A51" s="3" t="s">
        <v>49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15"/>
        <v>0</v>
      </c>
      <c r="R51" s="29"/>
    </row>
    <row r="52" spans="1:18" ht="26.1" customHeight="1" x14ac:dyDescent="0.25">
      <c r="A52" s="9" t="s">
        <v>27</v>
      </c>
      <c r="B52" s="14">
        <f>SUM(B53:B61)</f>
        <v>1160876982</v>
      </c>
      <c r="C52" s="14">
        <f t="shared" ref="C52:P52" si="16">SUM(C53:C61)</f>
        <v>1154976982</v>
      </c>
      <c r="D52" s="14">
        <f t="shared" si="16"/>
        <v>0</v>
      </c>
      <c r="E52" s="14">
        <f t="shared" si="16"/>
        <v>16491346.67</v>
      </c>
      <c r="F52" s="14">
        <f t="shared" si="16"/>
        <v>275249.66000000003</v>
      </c>
      <c r="G52" s="14">
        <f t="shared" si="16"/>
        <v>342136.78</v>
      </c>
      <c r="H52" s="14">
        <f t="shared" si="16"/>
        <v>430782.6</v>
      </c>
      <c r="I52" s="14">
        <f t="shared" si="16"/>
        <v>0</v>
      </c>
      <c r="J52" s="14">
        <f t="shared" si="16"/>
        <v>0</v>
      </c>
      <c r="K52" s="14">
        <f t="shared" si="16"/>
        <v>0</v>
      </c>
      <c r="L52" s="14">
        <f t="shared" si="16"/>
        <v>0</v>
      </c>
      <c r="M52" s="14">
        <f t="shared" si="16"/>
        <v>0</v>
      </c>
      <c r="N52" s="14">
        <f t="shared" si="16"/>
        <v>0</v>
      </c>
      <c r="O52" s="14">
        <f t="shared" si="16"/>
        <v>0</v>
      </c>
      <c r="P52" s="14">
        <f t="shared" si="16"/>
        <v>17539515.710000001</v>
      </c>
      <c r="R52" s="29"/>
    </row>
    <row r="53" spans="1:18" ht="26.1" customHeight="1" x14ac:dyDescent="0.25">
      <c r="A53" s="3" t="s">
        <v>28</v>
      </c>
      <c r="B53" s="29">
        <v>833843582</v>
      </c>
      <c r="C53" s="29">
        <v>820443582</v>
      </c>
      <c r="D53" s="16">
        <v>0</v>
      </c>
      <c r="E53" s="16">
        <v>16491346.67</v>
      </c>
      <c r="F53" s="16">
        <v>174426.92</v>
      </c>
      <c r="G53" s="16">
        <v>133113.94</v>
      </c>
      <c r="H53" s="16">
        <v>336264.6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5">
        <f t="shared" ref="P53:P73" si="17">SUM(D53:O53)</f>
        <v>17135152.130000003</v>
      </c>
      <c r="Q53" s="29"/>
      <c r="R53" s="29"/>
    </row>
    <row r="54" spans="1:18" ht="26.1" customHeight="1" x14ac:dyDescent="0.25">
      <c r="A54" s="3" t="s">
        <v>29</v>
      </c>
      <c r="B54" s="29">
        <v>2683400</v>
      </c>
      <c r="C54" s="29">
        <v>9833400</v>
      </c>
      <c r="D54" s="15">
        <v>0</v>
      </c>
      <c r="E54" s="15">
        <v>0</v>
      </c>
      <c r="F54" s="15">
        <v>0</v>
      </c>
      <c r="G54" s="15">
        <v>0</v>
      </c>
      <c r="H54" s="15">
        <v>14396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f t="shared" si="17"/>
        <v>14396</v>
      </c>
      <c r="Q54" s="29"/>
      <c r="R54" s="29"/>
    </row>
    <row r="55" spans="1:18" ht="26.1" customHeight="1" x14ac:dyDescent="0.25">
      <c r="A55" s="3" t="s">
        <v>30</v>
      </c>
      <c r="B55" s="29">
        <v>149500</v>
      </c>
      <c r="C55" s="29">
        <v>499500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f t="shared" si="17"/>
        <v>0</v>
      </c>
      <c r="Q55" s="29"/>
      <c r="R55" s="29"/>
    </row>
    <row r="56" spans="1:18" ht="26.1" customHeight="1" x14ac:dyDescent="0.25">
      <c r="A56" s="3" t="s">
        <v>31</v>
      </c>
      <c r="B56" s="16">
        <v>18632200</v>
      </c>
      <c r="C56" s="29">
        <v>18632200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f t="shared" si="17"/>
        <v>0</v>
      </c>
      <c r="Q56" s="29"/>
      <c r="R56" s="29"/>
    </row>
    <row r="57" spans="1:18" ht="26.1" customHeight="1" x14ac:dyDescent="0.25">
      <c r="A57" s="3" t="s">
        <v>32</v>
      </c>
      <c r="B57" s="29">
        <v>280435300</v>
      </c>
      <c r="C57" s="29">
        <v>253600150</v>
      </c>
      <c r="D57" s="15">
        <v>0</v>
      </c>
      <c r="E57" s="15">
        <v>0</v>
      </c>
      <c r="F57" s="15">
        <v>100822.74</v>
      </c>
      <c r="G57" s="15">
        <v>202827.84</v>
      </c>
      <c r="H57" s="15">
        <v>80122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f t="shared" si="17"/>
        <v>383772.58</v>
      </c>
      <c r="Q57" s="29"/>
      <c r="R57" s="29"/>
    </row>
    <row r="58" spans="1:18" ht="26.1" customHeight="1" x14ac:dyDescent="0.25">
      <c r="A58" s="3" t="s">
        <v>50</v>
      </c>
      <c r="B58" s="29">
        <v>7040000</v>
      </c>
      <c r="C58" s="29">
        <v>7040000</v>
      </c>
      <c r="D58" s="15">
        <v>0</v>
      </c>
      <c r="E58" s="15">
        <v>0</v>
      </c>
      <c r="F58" s="15">
        <v>0</v>
      </c>
      <c r="G58" s="15">
        <v>6195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f>SUM(D58:O58)</f>
        <v>6195</v>
      </c>
      <c r="Q58" s="29"/>
      <c r="R58" s="29"/>
    </row>
    <row r="59" spans="1:18" ht="26.1" customHeight="1" x14ac:dyDescent="0.25">
      <c r="A59" s="3" t="s">
        <v>51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f t="shared" si="17"/>
        <v>0</v>
      </c>
      <c r="R59" s="29"/>
    </row>
    <row r="60" spans="1:18" ht="26.1" customHeight="1" x14ac:dyDescent="0.25">
      <c r="A60" s="3" t="s">
        <v>33</v>
      </c>
      <c r="B60" s="29">
        <v>17530000</v>
      </c>
      <c r="C60" s="33">
        <v>44365150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f t="shared" si="17"/>
        <v>0</v>
      </c>
      <c r="Q60" s="29"/>
      <c r="R60" s="29"/>
    </row>
    <row r="61" spans="1:18" ht="26.1" customHeight="1" x14ac:dyDescent="0.25">
      <c r="A61" s="3" t="s">
        <v>52</v>
      </c>
      <c r="B61" s="15">
        <v>563000</v>
      </c>
      <c r="C61" s="15">
        <v>563000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f t="shared" si="17"/>
        <v>0</v>
      </c>
      <c r="Q61" s="29"/>
      <c r="R61" s="29"/>
    </row>
    <row r="62" spans="1:18" ht="20.100000000000001" customHeight="1" x14ac:dyDescent="0.25">
      <c r="A62" s="2" t="s">
        <v>53</v>
      </c>
      <c r="B62" s="14">
        <f t="shared" ref="B62:E62" si="18">SUM(B63:B66)</f>
        <v>870860811</v>
      </c>
      <c r="C62" s="14">
        <v>870860811</v>
      </c>
      <c r="D62" s="14">
        <f t="shared" si="18"/>
        <v>0</v>
      </c>
      <c r="E62" s="14">
        <f t="shared" si="18"/>
        <v>0</v>
      </c>
      <c r="F62" s="14">
        <f t="shared" ref="F62:O62" si="19">SUM(F63:F66)</f>
        <v>0</v>
      </c>
      <c r="G62" s="14">
        <f t="shared" si="19"/>
        <v>0</v>
      </c>
      <c r="H62" s="14">
        <f t="shared" si="19"/>
        <v>0</v>
      </c>
      <c r="I62" s="14">
        <f t="shared" si="19"/>
        <v>0</v>
      </c>
      <c r="J62" s="14">
        <f t="shared" si="19"/>
        <v>0</v>
      </c>
      <c r="K62" s="14">
        <f t="shared" ref="K62" si="20">SUM(K63:K66)</f>
        <v>0</v>
      </c>
      <c r="L62" s="14">
        <f t="shared" si="19"/>
        <v>0</v>
      </c>
      <c r="M62" s="14">
        <f t="shared" si="19"/>
        <v>0</v>
      </c>
      <c r="N62" s="14">
        <f t="shared" si="19"/>
        <v>0</v>
      </c>
      <c r="O62" s="14">
        <f t="shared" si="19"/>
        <v>0</v>
      </c>
      <c r="P62" s="14">
        <f t="shared" si="17"/>
        <v>0</v>
      </c>
      <c r="R62" s="29"/>
    </row>
    <row r="63" spans="1:18" ht="20.100000000000001" customHeight="1" x14ac:dyDescent="0.25">
      <c r="A63" s="3" t="s">
        <v>54</v>
      </c>
      <c r="B63" s="15">
        <v>870860811</v>
      </c>
      <c r="C63" s="15">
        <v>870860711</v>
      </c>
      <c r="D63" s="15">
        <v>0</v>
      </c>
      <c r="E63" s="15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f t="shared" si="17"/>
        <v>0</v>
      </c>
      <c r="Q63" s="29"/>
      <c r="R63" s="29"/>
    </row>
    <row r="64" spans="1:18" ht="20.100000000000001" customHeight="1" x14ac:dyDescent="0.25">
      <c r="A64" s="3" t="s">
        <v>55</v>
      </c>
      <c r="B64" s="15">
        <v>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f t="shared" si="17"/>
        <v>0</v>
      </c>
      <c r="R64" s="29"/>
    </row>
    <row r="65" spans="1:18" ht="20.100000000000001" customHeight="1" x14ac:dyDescent="0.25">
      <c r="A65" s="3" t="s">
        <v>56</v>
      </c>
      <c r="B65" s="15">
        <v>0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f t="shared" si="17"/>
        <v>0</v>
      </c>
      <c r="R65" s="29"/>
    </row>
    <row r="66" spans="1:18" ht="33" customHeight="1" x14ac:dyDescent="0.25">
      <c r="A66" s="3" t="s">
        <v>57</v>
      </c>
      <c r="B66" s="15">
        <v>0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f t="shared" si="17"/>
        <v>0</v>
      </c>
      <c r="R66" s="29"/>
    </row>
    <row r="67" spans="1:18" ht="20.100000000000001" customHeight="1" x14ac:dyDescent="0.25">
      <c r="A67" s="2" t="s">
        <v>58</v>
      </c>
      <c r="B67" s="14">
        <f t="shared" ref="B67:E67" si="21">SUM(B68:B69)</f>
        <v>0</v>
      </c>
      <c r="C67" s="14">
        <f t="shared" si="21"/>
        <v>0</v>
      </c>
      <c r="D67" s="14">
        <f t="shared" si="21"/>
        <v>0</v>
      </c>
      <c r="E67" s="14">
        <f t="shared" si="21"/>
        <v>0</v>
      </c>
      <c r="F67" s="14">
        <f t="shared" ref="F67:O67" si="22">SUM(F68:F69)</f>
        <v>0</v>
      </c>
      <c r="G67" s="14">
        <f t="shared" si="22"/>
        <v>0</v>
      </c>
      <c r="H67" s="14">
        <f t="shared" si="22"/>
        <v>0</v>
      </c>
      <c r="I67" s="14">
        <f t="shared" si="22"/>
        <v>0</v>
      </c>
      <c r="J67" s="14">
        <f t="shared" si="22"/>
        <v>0</v>
      </c>
      <c r="K67" s="14">
        <f t="shared" ref="K67" si="23">SUM(K68:K69)</f>
        <v>0</v>
      </c>
      <c r="L67" s="14">
        <f t="shared" si="22"/>
        <v>0</v>
      </c>
      <c r="M67" s="14">
        <f t="shared" si="22"/>
        <v>0</v>
      </c>
      <c r="N67" s="14">
        <f t="shared" si="22"/>
        <v>0</v>
      </c>
      <c r="O67" s="14">
        <f t="shared" si="22"/>
        <v>0</v>
      </c>
      <c r="P67" s="14">
        <f t="shared" si="17"/>
        <v>0</v>
      </c>
      <c r="R67" s="29"/>
    </row>
    <row r="68" spans="1:18" ht="20.100000000000001" customHeight="1" x14ac:dyDescent="0.25">
      <c r="A68" s="3" t="s">
        <v>59</v>
      </c>
      <c r="B68" s="15">
        <v>0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5">
        <f t="shared" si="17"/>
        <v>0</v>
      </c>
      <c r="R68" s="29"/>
    </row>
    <row r="69" spans="1:18" ht="20.100000000000001" customHeight="1" x14ac:dyDescent="0.25">
      <c r="A69" s="3" t="s">
        <v>60</v>
      </c>
      <c r="B69" s="15">
        <v>0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 t="shared" si="17"/>
        <v>0</v>
      </c>
      <c r="R69" s="29"/>
    </row>
    <row r="70" spans="1:18" ht="20.100000000000001" customHeight="1" x14ac:dyDescent="0.25">
      <c r="A70" s="2" t="s">
        <v>61</v>
      </c>
      <c r="B70" s="14">
        <f t="shared" ref="B70:E70" si="24">SUM(B71:B73)</f>
        <v>0</v>
      </c>
      <c r="C70" s="14">
        <f t="shared" si="24"/>
        <v>0</v>
      </c>
      <c r="D70" s="14">
        <f t="shared" si="24"/>
        <v>0</v>
      </c>
      <c r="E70" s="14">
        <f t="shared" si="24"/>
        <v>0</v>
      </c>
      <c r="F70" s="14">
        <f t="shared" ref="F70:O70" si="25">SUM(F71:F73)</f>
        <v>0</v>
      </c>
      <c r="G70" s="14">
        <f t="shared" si="25"/>
        <v>0</v>
      </c>
      <c r="H70" s="14">
        <f t="shared" si="25"/>
        <v>0</v>
      </c>
      <c r="I70" s="14">
        <f t="shared" si="25"/>
        <v>0</v>
      </c>
      <c r="J70" s="14">
        <f t="shared" si="25"/>
        <v>0</v>
      </c>
      <c r="K70" s="14">
        <f t="shared" ref="K70" si="26">SUM(K71:K73)</f>
        <v>0</v>
      </c>
      <c r="L70" s="14">
        <f t="shared" si="25"/>
        <v>0</v>
      </c>
      <c r="M70" s="14">
        <f t="shared" si="25"/>
        <v>0</v>
      </c>
      <c r="N70" s="14">
        <f t="shared" si="25"/>
        <v>0</v>
      </c>
      <c r="O70" s="14">
        <f t="shared" si="25"/>
        <v>0</v>
      </c>
      <c r="P70" s="14">
        <f t="shared" si="17"/>
        <v>0</v>
      </c>
      <c r="R70" s="29"/>
    </row>
    <row r="71" spans="1:18" ht="20.100000000000001" customHeight="1" x14ac:dyDescent="0.25">
      <c r="A71" s="3" t="s">
        <v>62</v>
      </c>
      <c r="B71" s="15">
        <v>0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f t="shared" si="17"/>
        <v>0</v>
      </c>
      <c r="R71" s="29"/>
    </row>
    <row r="72" spans="1:18" ht="20.100000000000001" customHeight="1" x14ac:dyDescent="0.25">
      <c r="A72" s="3" t="s">
        <v>63</v>
      </c>
      <c r="B72" s="15">
        <v>0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 t="shared" si="17"/>
        <v>0</v>
      </c>
      <c r="R72" s="29"/>
    </row>
    <row r="73" spans="1:18" ht="20.100000000000001" customHeight="1" x14ac:dyDescent="0.25">
      <c r="A73" s="3" t="s">
        <v>64</v>
      </c>
      <c r="B73" s="15">
        <v>0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si="17"/>
        <v>0</v>
      </c>
      <c r="R73" s="29"/>
    </row>
    <row r="74" spans="1:18" ht="20.100000000000001" customHeight="1" x14ac:dyDescent="0.25">
      <c r="A74" s="4" t="s">
        <v>34</v>
      </c>
      <c r="B74" s="20">
        <f t="shared" ref="B74:P74" si="27">+B11+B16+B26+B36+B44+B52+B62+B67+B70</f>
        <v>19477364709</v>
      </c>
      <c r="C74" s="20">
        <f t="shared" si="27"/>
        <v>19504638015.869999</v>
      </c>
      <c r="D74" s="20">
        <f t="shared" si="27"/>
        <v>1203163916.7</v>
      </c>
      <c r="E74" s="20">
        <f t="shared" si="27"/>
        <v>1260354245.4100001</v>
      </c>
      <c r="F74" s="20">
        <f t="shared" si="27"/>
        <v>1296728423.8100002</v>
      </c>
      <c r="G74" s="20">
        <f t="shared" si="27"/>
        <v>1498913303.7</v>
      </c>
      <c r="H74" s="20">
        <f t="shared" si="27"/>
        <v>1923857209.6199999</v>
      </c>
      <c r="I74" s="20">
        <f t="shared" si="27"/>
        <v>0</v>
      </c>
      <c r="J74" s="20">
        <f t="shared" si="27"/>
        <v>0</v>
      </c>
      <c r="K74" s="20">
        <f t="shared" si="27"/>
        <v>0</v>
      </c>
      <c r="L74" s="20">
        <f t="shared" si="27"/>
        <v>0</v>
      </c>
      <c r="M74" s="20">
        <f t="shared" si="27"/>
        <v>0</v>
      </c>
      <c r="N74" s="20">
        <f t="shared" si="27"/>
        <v>0</v>
      </c>
      <c r="O74" s="20">
        <f t="shared" si="27"/>
        <v>0</v>
      </c>
      <c r="P74" s="20">
        <f t="shared" si="27"/>
        <v>7183017099.2399998</v>
      </c>
      <c r="R74" s="29"/>
    </row>
    <row r="75" spans="1:18" ht="6.75" customHeight="1" x14ac:dyDescent="0.25">
      <c r="A75" s="3"/>
      <c r="B75" s="3"/>
      <c r="C75" s="3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R75" s="29"/>
    </row>
    <row r="76" spans="1:18" ht="20.100000000000001" customHeight="1" x14ac:dyDescent="0.25">
      <c r="A76" s="1" t="s">
        <v>65</v>
      </c>
      <c r="B76" s="1"/>
      <c r="C76" s="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R76" s="29"/>
    </row>
    <row r="77" spans="1:18" ht="20.100000000000001" customHeight="1" x14ac:dyDescent="0.25">
      <c r="A77" s="2" t="s">
        <v>66</v>
      </c>
      <c r="B77" s="19">
        <f t="shared" ref="B77:E77" si="28">SUM(B78:B79)</f>
        <v>0</v>
      </c>
      <c r="C77" s="19">
        <f t="shared" si="28"/>
        <v>0</v>
      </c>
      <c r="D77" s="19">
        <f t="shared" si="28"/>
        <v>0</v>
      </c>
      <c r="E77" s="19">
        <f t="shared" si="28"/>
        <v>0</v>
      </c>
      <c r="F77" s="19">
        <f t="shared" ref="F77:O77" si="29">SUM(F78:F79)</f>
        <v>0</v>
      </c>
      <c r="G77" s="19">
        <f t="shared" si="29"/>
        <v>0</v>
      </c>
      <c r="H77" s="19">
        <f t="shared" si="29"/>
        <v>0</v>
      </c>
      <c r="I77" s="19">
        <f t="shared" si="29"/>
        <v>0</v>
      </c>
      <c r="J77" s="19">
        <f t="shared" si="29"/>
        <v>0</v>
      </c>
      <c r="K77" s="19">
        <f t="shared" ref="K77" si="30">SUM(K78:K79)</f>
        <v>0</v>
      </c>
      <c r="L77" s="19">
        <f t="shared" si="29"/>
        <v>0</v>
      </c>
      <c r="M77" s="19">
        <f t="shared" si="29"/>
        <v>0</v>
      </c>
      <c r="N77" s="19">
        <f t="shared" si="29"/>
        <v>0</v>
      </c>
      <c r="O77" s="19">
        <f t="shared" si="29"/>
        <v>0</v>
      </c>
      <c r="P77" s="19">
        <f t="shared" ref="P77" si="31">SUM(P78:P79)</f>
        <v>0</v>
      </c>
      <c r="R77" s="29"/>
    </row>
    <row r="78" spans="1:18" ht="20.100000000000001" customHeight="1" x14ac:dyDescent="0.25">
      <c r="A78" s="3" t="s">
        <v>67</v>
      </c>
      <c r="B78" s="16">
        <v>0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5">
        <f>SUM(D78:O78)</f>
        <v>0</v>
      </c>
      <c r="R78" s="29"/>
    </row>
    <row r="79" spans="1:18" ht="20.100000000000001" customHeight="1" x14ac:dyDescent="0.25">
      <c r="A79" s="3" t="s">
        <v>68</v>
      </c>
      <c r="B79" s="16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5">
        <f>SUM(D79:O79)</f>
        <v>0</v>
      </c>
      <c r="R79" s="29"/>
    </row>
    <row r="80" spans="1:18" ht="20.100000000000001" customHeight="1" x14ac:dyDescent="0.25">
      <c r="A80" s="2" t="s">
        <v>69</v>
      </c>
      <c r="B80" s="19">
        <f t="shared" ref="B80:E80" si="32">SUM(B81:B82)</f>
        <v>0</v>
      </c>
      <c r="C80" s="19">
        <f t="shared" si="32"/>
        <v>0</v>
      </c>
      <c r="D80" s="19">
        <f t="shared" si="32"/>
        <v>0</v>
      </c>
      <c r="E80" s="19">
        <f t="shared" si="32"/>
        <v>0</v>
      </c>
      <c r="F80" s="19">
        <f t="shared" ref="F80:O80" si="33">SUM(F81:F82)</f>
        <v>0</v>
      </c>
      <c r="G80" s="19">
        <f t="shared" si="33"/>
        <v>0</v>
      </c>
      <c r="H80" s="19">
        <f t="shared" si="33"/>
        <v>0</v>
      </c>
      <c r="I80" s="19">
        <f t="shared" si="33"/>
        <v>0</v>
      </c>
      <c r="J80" s="19">
        <f t="shared" si="33"/>
        <v>0</v>
      </c>
      <c r="K80" s="19">
        <f t="shared" ref="K80" si="34">SUM(K81:K82)</f>
        <v>0</v>
      </c>
      <c r="L80" s="19">
        <f t="shared" si="33"/>
        <v>0</v>
      </c>
      <c r="M80" s="19">
        <f t="shared" si="33"/>
        <v>0</v>
      </c>
      <c r="N80" s="19">
        <f t="shared" si="33"/>
        <v>0</v>
      </c>
      <c r="O80" s="19">
        <f t="shared" si="33"/>
        <v>0</v>
      </c>
      <c r="P80" s="19">
        <f t="shared" ref="P80" si="35">SUM(P81:P82)</f>
        <v>0</v>
      </c>
      <c r="R80" s="29"/>
    </row>
    <row r="81" spans="1:18" ht="20.100000000000001" customHeight="1" x14ac:dyDescent="0.25">
      <c r="A81" s="3" t="s">
        <v>70</v>
      </c>
      <c r="B81" s="16">
        <v>0</v>
      </c>
      <c r="C81" s="16">
        <v>0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0</v>
      </c>
      <c r="O81" s="16">
        <v>0</v>
      </c>
      <c r="P81" s="15">
        <f>SUM(D81:O82)</f>
        <v>0</v>
      </c>
      <c r="R81" s="29"/>
    </row>
    <row r="82" spans="1:18" ht="20.100000000000001" customHeight="1" x14ac:dyDescent="0.25">
      <c r="A82" s="3" t="s">
        <v>71</v>
      </c>
      <c r="B82" s="16">
        <v>0</v>
      </c>
      <c r="C82" s="16">
        <v>0</v>
      </c>
      <c r="D82" s="16">
        <v>0</v>
      </c>
      <c r="E82" s="16">
        <v>0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16">
        <v>0</v>
      </c>
      <c r="P82" s="15">
        <f>SUM(D82:O84)</f>
        <v>0</v>
      </c>
      <c r="R82" s="29"/>
    </row>
    <row r="83" spans="1:18" ht="20.100000000000001" customHeight="1" x14ac:dyDescent="0.25">
      <c r="A83" s="3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5"/>
      <c r="R83" s="29"/>
    </row>
    <row r="84" spans="1:18" ht="20.100000000000001" customHeight="1" x14ac:dyDescent="0.25">
      <c r="A84" s="2" t="s">
        <v>72</v>
      </c>
      <c r="B84" s="19">
        <f t="shared" ref="B84:O84" si="36">SUM(B85:B85)</f>
        <v>0</v>
      </c>
      <c r="C84" s="19">
        <f t="shared" si="36"/>
        <v>0</v>
      </c>
      <c r="D84" s="19">
        <f t="shared" si="36"/>
        <v>0</v>
      </c>
      <c r="E84" s="19">
        <f t="shared" si="36"/>
        <v>0</v>
      </c>
      <c r="F84" s="19">
        <f t="shared" si="36"/>
        <v>0</v>
      </c>
      <c r="G84" s="19">
        <f t="shared" si="36"/>
        <v>0</v>
      </c>
      <c r="H84" s="19">
        <f t="shared" si="36"/>
        <v>0</v>
      </c>
      <c r="I84" s="19">
        <f t="shared" si="36"/>
        <v>0</v>
      </c>
      <c r="J84" s="19">
        <f t="shared" si="36"/>
        <v>0</v>
      </c>
      <c r="K84" s="19">
        <f t="shared" si="36"/>
        <v>0</v>
      </c>
      <c r="L84" s="19">
        <f t="shared" si="36"/>
        <v>0</v>
      </c>
      <c r="M84" s="19">
        <f t="shared" si="36"/>
        <v>0</v>
      </c>
      <c r="N84" s="19">
        <f t="shared" si="36"/>
        <v>0</v>
      </c>
      <c r="O84" s="19">
        <f t="shared" si="36"/>
        <v>0</v>
      </c>
      <c r="P84" s="19">
        <f>SUM(P85:P85)</f>
        <v>0</v>
      </c>
      <c r="R84" s="29"/>
    </row>
    <row r="85" spans="1:18" ht="20.100000000000001" customHeight="1" x14ac:dyDescent="0.25">
      <c r="A85" s="3" t="s">
        <v>73</v>
      </c>
      <c r="B85" s="16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5">
        <f>SUM(D85:O85)</f>
        <v>0</v>
      </c>
      <c r="R85" s="29"/>
    </row>
    <row r="86" spans="1:18" ht="20.100000000000001" customHeight="1" x14ac:dyDescent="0.25">
      <c r="A86" s="4" t="s">
        <v>74</v>
      </c>
      <c r="B86" s="20">
        <f t="shared" ref="B86:O86" si="37">+B77+B80+B84</f>
        <v>0</v>
      </c>
      <c r="C86" s="20">
        <f t="shared" si="37"/>
        <v>0</v>
      </c>
      <c r="D86" s="20">
        <f t="shared" si="37"/>
        <v>0</v>
      </c>
      <c r="E86" s="20">
        <f t="shared" si="37"/>
        <v>0</v>
      </c>
      <c r="F86" s="20">
        <f t="shared" si="37"/>
        <v>0</v>
      </c>
      <c r="G86" s="20">
        <f t="shared" si="37"/>
        <v>0</v>
      </c>
      <c r="H86" s="20">
        <f t="shared" si="37"/>
        <v>0</v>
      </c>
      <c r="I86" s="20">
        <f t="shared" si="37"/>
        <v>0</v>
      </c>
      <c r="J86" s="20">
        <f t="shared" si="37"/>
        <v>0</v>
      </c>
      <c r="K86" s="20">
        <f t="shared" si="37"/>
        <v>0</v>
      </c>
      <c r="L86" s="20">
        <f t="shared" si="37"/>
        <v>0</v>
      </c>
      <c r="M86" s="20">
        <f t="shared" si="37"/>
        <v>0</v>
      </c>
      <c r="N86" s="20">
        <f t="shared" si="37"/>
        <v>0</v>
      </c>
      <c r="O86" s="20">
        <f t="shared" si="37"/>
        <v>0</v>
      </c>
      <c r="P86" s="20">
        <f>SUM(D86:O86)</f>
        <v>0</v>
      </c>
      <c r="R86" s="29"/>
    </row>
    <row r="87" spans="1:18" ht="10.5" customHeight="1" x14ac:dyDescent="0.25"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R87" s="29"/>
    </row>
    <row r="88" spans="1:18" ht="20.100000000000001" customHeight="1" thickBot="1" x14ac:dyDescent="0.3">
      <c r="A88" s="5" t="s">
        <v>75</v>
      </c>
      <c r="B88" s="22">
        <f t="shared" ref="B88:P88" si="38">+B74+B86</f>
        <v>19477364709</v>
      </c>
      <c r="C88" s="22">
        <f>+C74+C86</f>
        <v>19504638015.869999</v>
      </c>
      <c r="D88" s="22">
        <f t="shared" si="38"/>
        <v>1203163916.7</v>
      </c>
      <c r="E88" s="22">
        <f t="shared" si="38"/>
        <v>1260354245.4100001</v>
      </c>
      <c r="F88" s="22">
        <f t="shared" si="38"/>
        <v>1296728423.8100002</v>
      </c>
      <c r="G88" s="22">
        <f t="shared" si="38"/>
        <v>1498913303.7</v>
      </c>
      <c r="H88" s="22">
        <f t="shared" si="38"/>
        <v>1923857209.6199999</v>
      </c>
      <c r="I88" s="22">
        <f t="shared" si="38"/>
        <v>0</v>
      </c>
      <c r="J88" s="22">
        <f t="shared" si="38"/>
        <v>0</v>
      </c>
      <c r="K88" s="22">
        <f t="shared" si="38"/>
        <v>0</v>
      </c>
      <c r="L88" s="22">
        <f t="shared" si="38"/>
        <v>0</v>
      </c>
      <c r="M88" s="22">
        <f t="shared" si="38"/>
        <v>0</v>
      </c>
      <c r="N88" s="22">
        <f t="shared" si="38"/>
        <v>0</v>
      </c>
      <c r="O88" s="22">
        <f t="shared" si="38"/>
        <v>0</v>
      </c>
      <c r="P88" s="22">
        <f t="shared" si="38"/>
        <v>7183017099.2399998</v>
      </c>
      <c r="R88" s="29"/>
    </row>
    <row r="89" spans="1:18" ht="13.5" customHeight="1" thickTop="1" x14ac:dyDescent="0.25">
      <c r="A89" s="23" t="s">
        <v>91</v>
      </c>
      <c r="B89" s="23"/>
      <c r="C89" s="23"/>
    </row>
    <row r="90" spans="1:18" x14ac:dyDescent="0.25">
      <c r="A90" s="25" t="s">
        <v>92</v>
      </c>
      <c r="B90" s="29"/>
      <c r="C90" s="29"/>
      <c r="D90" s="18"/>
      <c r="E90" s="17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29"/>
    </row>
    <row r="91" spans="1:18" ht="29.25" customHeight="1" x14ac:dyDescent="0.25">
      <c r="A91" s="25" t="s">
        <v>93</v>
      </c>
      <c r="B91" s="34"/>
      <c r="C91" s="34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1:18" x14ac:dyDescent="0.25">
      <c r="A92" s="25" t="s">
        <v>94</v>
      </c>
      <c r="B92" s="25"/>
      <c r="C92" s="25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1:18" x14ac:dyDescent="0.25">
      <c r="A93" s="25" t="s">
        <v>95</v>
      </c>
      <c r="B93" s="25"/>
      <c r="C93" s="25"/>
      <c r="J93" s="18"/>
      <c r="P93" s="18"/>
    </row>
    <row r="94" spans="1:18" ht="14.25" customHeight="1" x14ac:dyDescent="0.25">
      <c r="A94" s="25" t="s">
        <v>96</v>
      </c>
      <c r="B94" s="25"/>
      <c r="C94" s="25"/>
      <c r="I94" s="18"/>
      <c r="O94" s="24"/>
      <c r="P94" s="24"/>
    </row>
    <row r="95" spans="1:18" x14ac:dyDescent="0.25">
      <c r="A95" s="25" t="s">
        <v>97</v>
      </c>
      <c r="B95" s="25"/>
      <c r="C95" s="25"/>
      <c r="J95" s="15"/>
      <c r="N95" s="24"/>
      <c r="P95" s="24"/>
    </row>
    <row r="96" spans="1:18" x14ac:dyDescent="0.25">
      <c r="A96" s="25"/>
      <c r="B96" s="25"/>
      <c r="C96" s="25"/>
      <c r="H96" s="24"/>
      <c r="I96" s="24"/>
      <c r="J96" s="24"/>
      <c r="N96" s="24"/>
      <c r="O96" s="26"/>
      <c r="P96" s="24"/>
    </row>
    <row r="97" spans="1:16" x14ac:dyDescent="0.25">
      <c r="A97" s="25"/>
      <c r="B97" s="25"/>
      <c r="C97" s="25"/>
      <c r="H97" s="24"/>
      <c r="I97" s="24"/>
      <c r="J97" s="24"/>
      <c r="N97" s="24"/>
      <c r="P97" s="24"/>
    </row>
    <row r="98" spans="1:16" x14ac:dyDescent="0.25">
      <c r="D98" s="18"/>
      <c r="H98" s="24"/>
      <c r="I98" s="24"/>
      <c r="J98" s="24"/>
      <c r="N98" s="24"/>
      <c r="P98" s="24"/>
    </row>
    <row r="99" spans="1:16" x14ac:dyDescent="0.25">
      <c r="H99" s="24"/>
      <c r="I99" s="24"/>
      <c r="J99" s="24"/>
      <c r="O99" s="24"/>
      <c r="P99" s="24"/>
    </row>
    <row r="100" spans="1:16" x14ac:dyDescent="0.25">
      <c r="H100" s="24"/>
      <c r="I100" s="24"/>
      <c r="J100" s="24"/>
      <c r="O100" s="24"/>
      <c r="P100" s="26"/>
    </row>
    <row r="101" spans="1:16" x14ac:dyDescent="0.25">
      <c r="D101" s="27"/>
      <c r="H101" s="24"/>
      <c r="I101" s="24"/>
      <c r="J101" s="24"/>
      <c r="O101" s="24"/>
    </row>
    <row r="102" spans="1:16" x14ac:dyDescent="0.25">
      <c r="D102" s="24"/>
      <c r="H102" s="24"/>
      <c r="I102" s="24"/>
      <c r="J102" s="24"/>
      <c r="O102" s="24"/>
    </row>
    <row r="103" spans="1:16" x14ac:dyDescent="0.25">
      <c r="D103" s="24"/>
      <c r="O103" s="24"/>
      <c r="P103" s="28"/>
    </row>
    <row r="104" spans="1:16" x14ac:dyDescent="0.25">
      <c r="D104" s="24"/>
      <c r="K104" s="24"/>
    </row>
    <row r="105" spans="1:16" x14ac:dyDescent="0.25">
      <c r="D105" s="24"/>
      <c r="I105" s="18"/>
      <c r="K105" s="24"/>
    </row>
    <row r="106" spans="1:16" x14ac:dyDescent="0.25">
      <c r="D106" s="24"/>
    </row>
    <row r="107" spans="1:16" x14ac:dyDescent="0.25">
      <c r="D107" s="24"/>
    </row>
    <row r="108" spans="1:16" x14ac:dyDescent="0.25">
      <c r="D108" s="24"/>
    </row>
    <row r="109" spans="1:16" x14ac:dyDescent="0.25">
      <c r="D109" s="24"/>
      <c r="K109" s="24"/>
    </row>
    <row r="110" spans="1:16" x14ac:dyDescent="0.25">
      <c r="K110" s="24"/>
    </row>
    <row r="111" spans="1:16" x14ac:dyDescent="0.25">
      <c r="D111" s="24"/>
      <c r="K111" s="24"/>
    </row>
    <row r="112" spans="1:16" x14ac:dyDescent="0.25">
      <c r="D112" s="24"/>
      <c r="K112" s="24"/>
    </row>
    <row r="113" spans="4:11" x14ac:dyDescent="0.25">
      <c r="D113" s="24"/>
      <c r="K113" s="26"/>
    </row>
    <row r="114" spans="4:11" x14ac:dyDescent="0.25">
      <c r="D114" s="24"/>
    </row>
  </sheetData>
  <dataConsolidate/>
  <mergeCells count="5">
    <mergeCell ref="A5:P5"/>
    <mergeCell ref="A6:P6"/>
    <mergeCell ref="A7:P7"/>
    <mergeCell ref="A4:P4"/>
    <mergeCell ref="A1:P1"/>
  </mergeCells>
  <printOptions horizontalCentered="1"/>
  <pageMargins left="0.19685039370078741" right="0.19685039370078741" top="0.78740157480314965" bottom="0.78740157480314965" header="0.31496062992125984" footer="0.31496062992125984"/>
  <pageSetup scale="54" fitToHeight="4" orientation="landscape" horizontalDpi="4294967293" verticalDpi="4294967293" r:id="rId1"/>
  <headerFooter scaleWithDoc="0" alignWithMargins="0"/>
  <rowBreaks count="2" manualBreakCount="2">
    <brk id="35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MH</vt:lpstr>
      <vt:lpstr>'Plantilla Ejecución MH'!Área_de_impresión</vt:lpstr>
      <vt:lpstr>'Plantilla Ejecución MH'!Títulos_a_imprimir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Henry Jose Taveras Fermin</cp:lastModifiedBy>
  <cp:lastPrinted>2026-06-03T14:06:56Z</cp:lastPrinted>
  <dcterms:created xsi:type="dcterms:W3CDTF">2018-04-17T18:57:16Z</dcterms:created>
  <dcterms:modified xsi:type="dcterms:W3CDTF">2026-06-12T12:40:19Z</dcterms:modified>
</cp:coreProperties>
</file>