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hacienda365-my.sharepoint.com/personal/ysuazo_hacienda_gov_do/Documents/Escritorio/EJECUCION MENSUAL 2026/"/>
    </mc:Choice>
  </mc:AlternateContent>
  <xr:revisionPtr revIDLastSave="382" documentId="8_{BB975ACC-946D-4471-84BE-1F8C99490914}" xr6:coauthVersionLast="47" xr6:coauthVersionMax="47" xr10:uidLastSave="{9080DFC6-E680-4742-91FD-DA9D517344CE}"/>
  <bookViews>
    <workbookView xWindow="-120" yWindow="-120" windowWidth="29040" windowHeight="15720" xr2:uid="{00000000-000D-0000-FFFF-FFFF00000000}"/>
  </bookViews>
  <sheets>
    <sheet name="ENERO-DICIEMBRE 2026" sheetId="3" r:id="rId1"/>
  </sheets>
  <definedNames>
    <definedName name="_xlnm.Print_Area" localSheetId="0">'ENERO-DICIEMBRE 2026'!$A$2:$P$103</definedName>
    <definedName name="_xlnm.Print_Titles" localSheetId="0">'ENERO-DICIEMBRE 2026'!$2:$13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4" i="3" l="1"/>
  <c r="P33" i="3"/>
  <c r="P34" i="3"/>
  <c r="P35" i="3"/>
  <c r="P36" i="3"/>
  <c r="P32" i="3"/>
  <c r="P29" i="3"/>
  <c r="P19" i="3"/>
  <c r="P22" i="3"/>
  <c r="P28" i="3"/>
  <c r="P23" i="3"/>
  <c r="P24" i="3"/>
  <c r="P25" i="3"/>
  <c r="P26" i="3"/>
  <c r="P27" i="3"/>
  <c r="P38" i="3"/>
  <c r="P30" i="3"/>
  <c r="P18" i="3"/>
  <c r="P17" i="3"/>
  <c r="P16" i="3"/>
  <c r="K21" i="3"/>
  <c r="P40" i="3"/>
  <c r="C75" i="3"/>
  <c r="C72" i="3"/>
  <c r="C67" i="3"/>
  <c r="C57" i="3"/>
  <c r="C49" i="3"/>
  <c r="C41" i="3"/>
  <c r="C31" i="3"/>
  <c r="C21" i="3"/>
  <c r="C15" i="3"/>
  <c r="B41" i="3"/>
  <c r="B49" i="3"/>
  <c r="B57" i="3"/>
  <c r="B67" i="3"/>
  <c r="B72" i="3"/>
  <c r="B75" i="3"/>
  <c r="O88" i="3"/>
  <c r="O85" i="3"/>
  <c r="O82" i="3"/>
  <c r="O75" i="3"/>
  <c r="O72" i="3"/>
  <c r="O67" i="3"/>
  <c r="O57" i="3"/>
  <c r="O49" i="3"/>
  <c r="O41" i="3"/>
  <c r="O31" i="3"/>
  <c r="O21" i="3"/>
  <c r="O15" i="3"/>
  <c r="N88" i="3"/>
  <c r="N85" i="3"/>
  <c r="N82" i="3"/>
  <c r="N75" i="3"/>
  <c r="N72" i="3"/>
  <c r="N67" i="3"/>
  <c r="N57" i="3"/>
  <c r="N49" i="3"/>
  <c r="N41" i="3"/>
  <c r="N31" i="3"/>
  <c r="N21" i="3"/>
  <c r="N15" i="3"/>
  <c r="M88" i="3"/>
  <c r="M85" i="3"/>
  <c r="M82" i="3"/>
  <c r="M75" i="3"/>
  <c r="M72" i="3"/>
  <c r="M67" i="3"/>
  <c r="M57" i="3"/>
  <c r="M49" i="3"/>
  <c r="M41" i="3"/>
  <c r="M31" i="3"/>
  <c r="M21" i="3"/>
  <c r="M15" i="3"/>
  <c r="L88" i="3"/>
  <c r="L85" i="3"/>
  <c r="L82" i="3"/>
  <c r="L75" i="3"/>
  <c r="L72" i="3"/>
  <c r="L67" i="3"/>
  <c r="L57" i="3"/>
  <c r="L49" i="3"/>
  <c r="L41" i="3"/>
  <c r="L31" i="3"/>
  <c r="L21" i="3"/>
  <c r="L15" i="3"/>
  <c r="K88" i="3"/>
  <c r="K85" i="3"/>
  <c r="K82" i="3"/>
  <c r="K75" i="3"/>
  <c r="K72" i="3"/>
  <c r="K67" i="3"/>
  <c r="K57" i="3"/>
  <c r="K49" i="3"/>
  <c r="K41" i="3"/>
  <c r="K31" i="3"/>
  <c r="K15" i="3"/>
  <c r="J88" i="3"/>
  <c r="J85" i="3"/>
  <c r="J82" i="3"/>
  <c r="J75" i="3"/>
  <c r="J72" i="3"/>
  <c r="J67" i="3"/>
  <c r="J57" i="3"/>
  <c r="J49" i="3"/>
  <c r="J41" i="3"/>
  <c r="J31" i="3"/>
  <c r="J21" i="3"/>
  <c r="J15" i="3"/>
  <c r="I88" i="3"/>
  <c r="I85" i="3"/>
  <c r="I82" i="3"/>
  <c r="I75" i="3"/>
  <c r="I72" i="3"/>
  <c r="I67" i="3"/>
  <c r="I57" i="3"/>
  <c r="I49" i="3"/>
  <c r="I41" i="3"/>
  <c r="I31" i="3"/>
  <c r="I21" i="3"/>
  <c r="I15" i="3"/>
  <c r="H88" i="3"/>
  <c r="H85" i="3"/>
  <c r="H82" i="3"/>
  <c r="H75" i="3"/>
  <c r="H72" i="3"/>
  <c r="H67" i="3"/>
  <c r="H57" i="3"/>
  <c r="H49" i="3"/>
  <c r="H41" i="3"/>
  <c r="H31" i="3"/>
  <c r="H21" i="3"/>
  <c r="H15" i="3"/>
  <c r="G88" i="3"/>
  <c r="G85" i="3"/>
  <c r="G82" i="3"/>
  <c r="G75" i="3"/>
  <c r="G72" i="3"/>
  <c r="G67" i="3"/>
  <c r="G57" i="3"/>
  <c r="G49" i="3"/>
  <c r="G41" i="3"/>
  <c r="G31" i="3"/>
  <c r="G21" i="3"/>
  <c r="G15" i="3"/>
  <c r="F88" i="3"/>
  <c r="F85" i="3"/>
  <c r="F82" i="3"/>
  <c r="F75" i="3"/>
  <c r="F72" i="3"/>
  <c r="F67" i="3"/>
  <c r="F57" i="3"/>
  <c r="F49" i="3"/>
  <c r="F41" i="3"/>
  <c r="F31" i="3"/>
  <c r="F21" i="3"/>
  <c r="F15" i="3"/>
  <c r="C88" i="3"/>
  <c r="B88" i="3"/>
  <c r="C85" i="3"/>
  <c r="B85" i="3"/>
  <c r="C82" i="3"/>
  <c r="B82" i="3"/>
  <c r="B31" i="3"/>
  <c r="B21" i="3"/>
  <c r="B15" i="3"/>
  <c r="P89" i="3"/>
  <c r="P88" i="3" s="1"/>
  <c r="P87" i="3"/>
  <c r="P86" i="3"/>
  <c r="P84" i="3"/>
  <c r="P83" i="3"/>
  <c r="P78" i="3"/>
  <c r="P77" i="3"/>
  <c r="P76" i="3"/>
  <c r="P74" i="3"/>
  <c r="P73" i="3"/>
  <c r="P71" i="3"/>
  <c r="P70" i="3"/>
  <c r="P69" i="3"/>
  <c r="P68" i="3"/>
  <c r="P66" i="3"/>
  <c r="P65" i="3"/>
  <c r="P64" i="3"/>
  <c r="P63" i="3"/>
  <c r="P62" i="3"/>
  <c r="P61" i="3"/>
  <c r="P60" i="3"/>
  <c r="P59" i="3"/>
  <c r="P58" i="3"/>
  <c r="P56" i="3"/>
  <c r="P55" i="3"/>
  <c r="P54" i="3"/>
  <c r="P53" i="3"/>
  <c r="P52" i="3"/>
  <c r="P51" i="3"/>
  <c r="P50" i="3"/>
  <c r="P48" i="3"/>
  <c r="P47" i="3"/>
  <c r="P46" i="3"/>
  <c r="P45" i="3"/>
  <c r="P43" i="3"/>
  <c r="P42" i="3"/>
  <c r="P39" i="3"/>
  <c r="P37" i="3"/>
  <c r="P20" i="3"/>
  <c r="P21" i="3" l="1"/>
  <c r="P15" i="3"/>
  <c r="C79" i="3"/>
  <c r="C14" i="3"/>
  <c r="B14" i="3"/>
  <c r="G14" i="3"/>
  <c r="H14" i="3"/>
  <c r="F79" i="3"/>
  <c r="N14" i="3"/>
  <c r="I14" i="3"/>
  <c r="K14" i="3"/>
  <c r="M79" i="3"/>
  <c r="K90" i="3"/>
  <c r="L90" i="3"/>
  <c r="O14" i="3"/>
  <c r="B79" i="3"/>
  <c r="F90" i="3"/>
  <c r="G79" i="3"/>
  <c r="H79" i="3"/>
  <c r="J14" i="3"/>
  <c r="M90" i="3"/>
  <c r="N79" i="3"/>
  <c r="G90" i="3"/>
  <c r="H90" i="3"/>
  <c r="I79" i="3"/>
  <c r="J79" i="3"/>
  <c r="L14" i="3"/>
  <c r="N90" i="3"/>
  <c r="O79" i="3"/>
  <c r="F14" i="3"/>
  <c r="I90" i="3"/>
  <c r="J90" i="3"/>
  <c r="K79" i="3"/>
  <c r="L79" i="3"/>
  <c r="L92" i="3" s="1"/>
  <c r="M14" i="3"/>
  <c r="O90" i="3"/>
  <c r="B90" i="3"/>
  <c r="C90" i="3"/>
  <c r="P85" i="3"/>
  <c r="P82" i="3"/>
  <c r="P75" i="3"/>
  <c r="P72" i="3"/>
  <c r="P67" i="3"/>
  <c r="P57" i="3"/>
  <c r="P49" i="3"/>
  <c r="P41" i="3"/>
  <c r="P31" i="3"/>
  <c r="P79" i="3" l="1"/>
  <c r="P14" i="3"/>
  <c r="M92" i="3"/>
  <c r="F92" i="3"/>
  <c r="J92" i="3"/>
  <c r="K92" i="3"/>
  <c r="H92" i="3"/>
  <c r="I92" i="3"/>
  <c r="N92" i="3"/>
  <c r="O92" i="3"/>
  <c r="G92" i="3"/>
  <c r="B92" i="3"/>
  <c r="C92" i="3"/>
  <c r="P90" i="3"/>
  <c r="P92" i="3" l="1"/>
  <c r="E88" i="3" l="1"/>
  <c r="E85" i="3"/>
  <c r="E82" i="3"/>
  <c r="E75" i="3"/>
  <c r="E72" i="3"/>
  <c r="E67" i="3"/>
  <c r="E57" i="3"/>
  <c r="E49" i="3"/>
  <c r="E41" i="3"/>
  <c r="E31" i="3"/>
  <c r="E21" i="3"/>
  <c r="E90" i="3" l="1"/>
  <c r="E15" i="3" l="1"/>
  <c r="E79" i="3" s="1"/>
  <c r="E92" i="3" s="1"/>
  <c r="D85" i="3" l="1"/>
  <c r="D82" i="3"/>
  <c r="D75" i="3"/>
  <c r="D72" i="3"/>
  <c r="D67" i="3"/>
  <c r="D57" i="3"/>
  <c r="D49" i="3"/>
  <c r="D31" i="3"/>
  <c r="D21" i="3"/>
  <c r="D15" i="3"/>
  <c r="D88" i="3"/>
  <c r="D41" i="3"/>
  <c r="D14" i="3" l="1"/>
  <c r="E14" i="3"/>
  <c r="D90" i="3"/>
  <c r="D79" i="3"/>
  <c r="D92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cpichardo\Documents\Mis archivos de origen de datos\bi DIGEPRESEjecucionGastosMD Ejecucion Gastos.odc" keepAlive="1" name="bi DIGEPRESEjecucionGastosMD Ejecucion Gastos" type="5" refreshedVersion="5" background="1">
    <dbPr connection="Provider=MSOLAP.5;Integrated Security=SSPI;Persist Security Info=True;Initial Catalog=DIGEPRESEjecucionGastosMD;Data Source=bi;MDX Compatibility=1;Safety Options=2;MDX Missing Member Mode=Error" command="Ejecucion Gastos" commandType="1"/>
    <olapPr sendLocale="1" rowDrillCount="1000"/>
  </connection>
</connections>
</file>

<file path=xl/sharedStrings.xml><?xml version="1.0" encoding="utf-8"?>
<sst xmlns="http://schemas.openxmlformats.org/spreadsheetml/2006/main" count="105" uniqueCount="104">
  <si>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</si>
  <si>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</si>
  <si>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</si>
  <si>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</si>
  <si>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</si>
  <si>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</si>
  <si>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</si>
  <si>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</si>
  <si>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</si>
  <si>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</si>
  <si>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</si>
  <si>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</si>
  <si>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</si>
  <si>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</si>
  <si>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</si>
  <si>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</si>
  <si>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</si>
  <si>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</si>
  <si>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</si>
  <si>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</si>
  <si>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</si>
  <si>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</si>
  <si>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</si>
  <si>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</si>
  <si>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</si>
  <si>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</si>
  <si>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</si>
  <si>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</si>
  <si>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</si>
  <si>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</si>
  <si>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</si>
  <si>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</si>
  <si>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</si>
  <si>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</si>
  <si>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</si>
  <si>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</si>
  <si>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</si>
  <si>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</si>
  <si>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</si>
  <si>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</si>
  <si>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</si>
  <si>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</si>
  <si>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</si>
  <si>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</si>
  <si>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</si>
  <si>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</si>
  <si>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</si>
  <si>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</si>
  <si>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</si>
  <si>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</si>
  <si>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</si>
  <si>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</si>
  <si>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</si>
  <si>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</si>
  <si>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</si>
  <si>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</si>
  <si>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</si>
  <si>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</si>
  <si>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</si>
  <si>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</si>
  <si>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</si>
  <si>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</si>
  <si>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</si>
  <si>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</si>
  <si>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</si>
  <si>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</si>
  <si>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</si>
  <si>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</si>
  <si>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</si>
  <si>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</si>
  <si>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</si>
  <si>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</si>
  <si>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</si>
  <si>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</si>
  <si>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</si>
  <si>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</si>
  <si>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</si>
  <si>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</si>
  <si>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</si>
  <si>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</si>
  <si>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</si>
  <si>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</si>
  <si>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</si>
  <si>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</si>
  <si>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</si>
  <si>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</si>
  <si>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</si>
  <si>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</si>
  <si>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</si>
  <si>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 xml:space="preserve">  Ejecución de Gastos y Aplicaciones Financieras </t>
  </si>
  <si>
    <t>(Valores en RD$)</t>
  </si>
  <si>
    <t>Presupuesto Aprobado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</si>
  <si>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</si>
  <si>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</si>
  <si>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</si>
  <si>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</si>
  <si>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</si>
  <si>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07 del mes siguiente al mes analizado</t>
  </si>
  <si>
    <t>6. Fuente  Reporte del -SIGEF</t>
  </si>
  <si>
    <t>Direccion General de Credito Publico</t>
  </si>
  <si>
    <t xml:space="preserve">      2.3.3 - PRODUCTOS DE PAPEL, CARTÓN E IMPRESOS</t>
  </si>
  <si>
    <t xml:space="preserve"> </t>
  </si>
  <si>
    <t>Presupuesto Modificado/vigente</t>
  </si>
  <si>
    <t>2.6.2 - MOBILIARIO Y EQUIPO DE AUDIO, AUDIOVISUAL, RECREATIVO Y EDUCACIONAL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</si>
</sst>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tifex CF"/>
      <family val="3"/>
    </font>
    <font>
      <b/>
      <sz val="12"/>
      <color theme="1"/>
      <name val="Artifex CF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4" fontId="0" fillId="0" borderId="0" xfId="0" applyNumberFormat="1"/>
    <xf numFmtId="4" fontId="1" fillId="0" borderId="0" xfId="1" applyNumberFormat="1" applyFont="1"/>
    <xf numFmtId="4" fontId="0" fillId="0" borderId="0" xfId="0" applyNumberForma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0" fillId="0" borderId="0" xfId="1" applyNumberFormat="1" applyFont="1"/>
    <xf numFmtId="4" fontId="1" fillId="0" borderId="0" xfId="0" applyNumberFormat="1" applyFont="1"/>
    <xf numFmtId="4" fontId="1" fillId="0" borderId="1" xfId="0" applyNumberFormat="1" applyFont="1" applyBorder="1" applyAlignment="1">
      <alignment vertical="center" wrapText="1"/>
    </xf>
    <xf numFmtId="4" fontId="1" fillId="0" borderId="1" xfId="1" applyNumberFormat="1" applyFont="1" applyBorder="1" applyAlignment="1">
      <alignment vertical="center" wrapText="1"/>
    </xf>
    <xf numFmtId="4" fontId="0" fillId="0" borderId="0" xfId="0" applyNumberFormat="1" applyAlignment="1">
      <alignment wrapText="1"/>
    </xf>
    <xf numFmtId="39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1" applyNumberFormat="1" applyFont="1" applyAlignment="1">
      <alignment vertical="center"/>
    </xf>
    <xf numFmtId="4" fontId="0" fillId="0" borderId="0" xfId="1" applyNumberFormat="1" applyFont="1" applyAlignment="1">
      <alignment horizontal="right" vertical="center"/>
    </xf>
    <xf numFmtId="4" fontId="0" fillId="0" borderId="0" xfId="1" applyNumberFormat="1" applyFont="1" applyAlignment="1">
      <alignment vertical="center" wrapText="1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7BAC1.00B734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95</xdr:row>
      <xdr:rowOff>19300</xdr:rowOff>
    </xdr:from>
    <xdr:to>
      <xdr:col>5</xdr:col>
      <xdr:colOff>19049</xdr:colOff>
      <xdr:row>102</xdr:row>
      <xdr:rowOff>38099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584B7A-02EB-4EF0-AD52-F6E17E960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23126950"/>
          <a:ext cx="2743199" cy="1352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495300</xdr:colOff>
      <xdr:row>0</xdr:row>
      <xdr:rowOff>0</xdr:rowOff>
    </xdr:from>
    <xdr:to>
      <xdr:col>4</xdr:col>
      <xdr:colOff>419100</xdr:colOff>
      <xdr:row>7</xdr:row>
      <xdr:rowOff>38100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5A8DF2D6-F173-41A7-BD7F-CFCBE678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0"/>
          <a:ext cx="10668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06"/>
  <sheetViews>
    <sheetView showGridLines="0" tabSelected="1" zoomScaleNormal="100" workbookViewId="0">
      <selection activeCell="A8" sqref="A8:P8"/>
    </sheetView>
  </sheetViews>
  <sheetFormatPr baseColWidth="10" defaultColWidth="9.140625" defaultRowHeight="15" x14ac:dyDescent="0.25"/>
  <cols>
    <col min="1" max="1" width="55" customWidth="1"/>
    <col min="2" max="2" width="17.140625" customWidth="1"/>
    <col min="3" max="3" width="18.42578125" customWidth="1"/>
    <col min="4" max="4" width="17.140625" customWidth="1"/>
    <col min="5" max="5" width="17" customWidth="1"/>
    <col min="6" max="6" width="13.5703125" customWidth="1"/>
    <col min="7" max="7" width="14.140625" customWidth="1"/>
    <col min="8" max="8" width="15.7109375" customWidth="1"/>
    <col min="9" max="9" width="14.42578125" customWidth="1"/>
    <col min="10" max="10" width="13.42578125" customWidth="1"/>
    <col min="11" max="11" width="14.85546875" hidden="1" customWidth="1"/>
    <col min="12" max="12" width="15.28515625" hidden="1" customWidth="1"/>
    <col min="13" max="13" width="14.5703125" hidden="1" customWidth="1"/>
    <col min="14" max="14" width="15.42578125" hidden="1" customWidth="1"/>
    <col min="15" max="15" width="13" hidden="1" customWidth="1"/>
    <col min="16" max="16" width="16.140625" customWidth="1"/>
    <col min="20" max="20" width="41.42578125" customWidth="1"/>
    <col min="21" max="21" width="22.42578125" customWidth="1"/>
    <col min="22" max="22" width="20" bestFit="1" customWidth="1"/>
    <col min="23" max="23" width="22.140625" bestFit="1" customWidth="1"/>
    <col min="24" max="24" width="19.5703125" bestFit="1" customWidth="1"/>
    <col min="25" max="25" width="20.5703125" bestFit="1" customWidth="1"/>
    <col min="26" max="29" width="13.7109375" customWidth="1"/>
    <col min="30" max="30" width="20" customWidth="1"/>
    <col min="31" max="31" width="22.140625" bestFit="1" customWidth="1"/>
    <col min="32" max="33" width="12.7109375" customWidth="1"/>
    <col min="34" max="34" width="25.28515625" customWidth="1"/>
    <col min="35" max="35" width="21" customWidth="1"/>
    <col min="36" max="36" width="13.7109375" customWidth="1"/>
    <col min="37" max="37" width="15.28515625" customWidth="1"/>
    <col min="38" max="39" width="13.7109375" customWidth="1"/>
    <col min="40" max="40" width="19" bestFit="1" customWidth="1"/>
  </cols>
  <sheetData>
    <row r="1" spans="1:16" ht="3.75" customHeight="1" x14ac:dyDescent="0.25"/>
    <row r="2" spans="1:16" ht="3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6" ht="18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3.7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6" ht="18.75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18.75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6" ht="23.25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6" ht="18.75" customHeight="1" x14ac:dyDescent="0.25">
      <c r="A8" s="32" t="s">
        <v>99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8" customHeight="1" x14ac:dyDescent="0.25">
      <c r="A9" s="32" t="s">
        <v>89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3.5" customHeight="1" x14ac:dyDescent="0.25">
      <c r="A10" s="32">
        <v>2026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ht="15.75" customHeight="1" x14ac:dyDescent="0.25">
      <c r="A11" s="33" t="s">
        <v>90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16" ht="3" hidden="1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6" s="26" customFormat="1" ht="30" customHeight="1" x14ac:dyDescent="0.25">
      <c r="A13" s="24" t="s">
        <v>0</v>
      </c>
      <c r="B13" s="25" t="s">
        <v>91</v>
      </c>
      <c r="C13" s="25" t="s">
        <v>102</v>
      </c>
      <c r="D13" s="25" t="s">
        <v>76</v>
      </c>
      <c r="E13" s="25" t="s">
        <v>77</v>
      </c>
      <c r="F13" s="25" t="s">
        <v>78</v>
      </c>
      <c r="G13" s="25" t="s">
        <v>79</v>
      </c>
      <c r="H13" s="25" t="s">
        <v>80</v>
      </c>
      <c r="I13" s="25" t="s">
        <v>81</v>
      </c>
      <c r="J13" s="25" t="s">
        <v>82</v>
      </c>
      <c r="K13" s="25" t="s">
        <v>83</v>
      </c>
      <c r="L13" s="25" t="s">
        <v>84</v>
      </c>
      <c r="M13" s="25" t="s">
        <v>85</v>
      </c>
      <c r="N13" s="25" t="s">
        <v>86</v>
      </c>
      <c r="O13" s="25" t="s">
        <v>87</v>
      </c>
      <c r="P13" s="25" t="s">
        <v>88</v>
      </c>
    </row>
    <row r="14" spans="1:16" x14ac:dyDescent="0.25">
      <c r="A14" s="1" t="s">
        <v>1</v>
      </c>
      <c r="B14" s="14">
        <f>+B15+B21+B31+B41+B49+B57+B67+B72+B75</f>
        <v>139973611</v>
      </c>
      <c r="C14" s="14">
        <f>+C15+C21+C31+C41+C49+C57+C67+C72+C75</f>
        <v>139973611</v>
      </c>
      <c r="D14" s="14">
        <f>+D15+D21+D31+D41+D49+D57+D67+D72+D75</f>
        <v>5287516.8099999996</v>
      </c>
      <c r="E14" s="14">
        <f t="shared" ref="E14" si="0">+E15+E21+E31+E41+E49+E57+E67+E72+E75</f>
        <v>6044838.2699999986</v>
      </c>
      <c r="F14" s="14">
        <f t="shared" ref="F14:O14" si="1">+F15+F21+F31+F41+F49+F57+F67+F72+F75</f>
        <v>6255383.1999999993</v>
      </c>
      <c r="G14" s="14">
        <f t="shared" si="1"/>
        <v>5736264.3300000001</v>
      </c>
      <c r="H14" s="14">
        <f t="shared" si="1"/>
        <v>9459891.870000001</v>
      </c>
      <c r="I14" s="14">
        <f t="shared" si="1"/>
        <v>6617043.9900000002</v>
      </c>
      <c r="J14" s="14">
        <f t="shared" si="1"/>
        <v>5729235.8599999994</v>
      </c>
      <c r="K14" s="14">
        <f t="shared" si="1"/>
        <v>0</v>
      </c>
      <c r="L14" s="14">
        <f t="shared" si="1"/>
        <v>0</v>
      </c>
      <c r="M14" s="14">
        <f t="shared" si="1"/>
        <v>0</v>
      </c>
      <c r="N14" s="14">
        <f t="shared" si="1"/>
        <v>0</v>
      </c>
      <c r="O14" s="14">
        <f t="shared" si="1"/>
        <v>0</v>
      </c>
      <c r="P14" s="14">
        <f>+P15+P21+P31+P41+P49+P57+P67+P72+P75</f>
        <v>45130174.330000006</v>
      </c>
    </row>
    <row r="15" spans="1:16" x14ac:dyDescent="0.25">
      <c r="A15" s="2" t="s">
        <v>2</v>
      </c>
      <c r="B15" s="7">
        <f>SUM(B16:B20)</f>
        <v>85667178</v>
      </c>
      <c r="C15" s="7">
        <f>SUM(C16:C20)</f>
        <v>85667178</v>
      </c>
      <c r="D15" s="7">
        <f t="shared" ref="D15:E15" si="2">SUM(D16:D20)</f>
        <v>5034384.09</v>
      </c>
      <c r="E15" s="7">
        <f t="shared" si="2"/>
        <v>5135038.3699999992</v>
      </c>
      <c r="F15" s="7">
        <f t="shared" ref="F15:O15" si="3">SUM(F16:F20)</f>
        <v>5014679.47</v>
      </c>
      <c r="G15" s="7">
        <f t="shared" si="3"/>
        <v>5121208.47</v>
      </c>
      <c r="H15" s="7">
        <f t="shared" si="3"/>
        <v>8688936.6300000008</v>
      </c>
      <c r="I15" s="7">
        <f t="shared" si="3"/>
        <v>5094019.97</v>
      </c>
      <c r="J15" s="7">
        <f t="shared" si="3"/>
        <v>5075019.97</v>
      </c>
      <c r="K15" s="7">
        <f t="shared" si="3"/>
        <v>0</v>
      </c>
      <c r="L15" s="7">
        <f t="shared" si="3"/>
        <v>0</v>
      </c>
      <c r="M15" s="7">
        <f t="shared" si="3"/>
        <v>0</v>
      </c>
      <c r="N15" s="7">
        <f t="shared" si="3"/>
        <v>0</v>
      </c>
      <c r="O15" s="7">
        <f t="shared" si="3"/>
        <v>0</v>
      </c>
      <c r="P15" s="7">
        <f>SUM(P16:P20)</f>
        <v>39163286.970000006</v>
      </c>
    </row>
    <row r="16" spans="1:16" ht="15" customHeight="1" x14ac:dyDescent="0.25">
      <c r="A16" s="4" t="s">
        <v>3</v>
      </c>
      <c r="B16" s="11">
        <v>52508676</v>
      </c>
      <c r="C16" s="11">
        <v>52368676</v>
      </c>
      <c r="D16" s="8">
        <v>3955000</v>
      </c>
      <c r="E16" s="8">
        <v>4053931.85</v>
      </c>
      <c r="F16" s="8">
        <v>3935000</v>
      </c>
      <c r="G16" s="8">
        <v>3945000</v>
      </c>
      <c r="H16" s="8">
        <v>3880000</v>
      </c>
      <c r="I16" s="8">
        <v>3880000</v>
      </c>
      <c r="J16" s="8">
        <v>3880000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11">
        <f>SUM(D16:O16)</f>
        <v>27528931.850000001</v>
      </c>
    </row>
    <row r="17" spans="1:37" ht="15" customHeight="1" x14ac:dyDescent="0.25">
      <c r="A17" s="4" t="s">
        <v>4</v>
      </c>
      <c r="B17" s="11">
        <v>25297334</v>
      </c>
      <c r="C17" s="11">
        <v>25297334</v>
      </c>
      <c r="D17" s="8">
        <v>495000</v>
      </c>
      <c r="E17" s="8">
        <v>495000</v>
      </c>
      <c r="F17" s="8">
        <v>495000</v>
      </c>
      <c r="G17" s="8">
        <v>590000</v>
      </c>
      <c r="H17" s="8">
        <v>4232666.66</v>
      </c>
      <c r="I17" s="8">
        <v>637750</v>
      </c>
      <c r="J17" s="8">
        <v>618750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11">
        <f>SUM(D17:O17)</f>
        <v>7564166.6600000001</v>
      </c>
      <c r="S17" t="s">
        <v>101</v>
      </c>
    </row>
    <row r="18" spans="1:37" ht="15" customHeight="1" x14ac:dyDescent="0.25">
      <c r="A18" s="4" t="s">
        <v>34</v>
      </c>
      <c r="B18" s="11">
        <v>0</v>
      </c>
      <c r="C18" s="11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11">
        <f>SUM(D18:O18)</f>
        <v>0</v>
      </c>
    </row>
    <row r="19" spans="1:37" ht="15" customHeight="1" x14ac:dyDescent="0.25">
      <c r="A19" s="4" t="s">
        <v>5</v>
      </c>
      <c r="B19" s="11">
        <v>1000000</v>
      </c>
      <c r="C19" s="11">
        <v>1000000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11">
        <f>SUM(D19:O19)</f>
        <v>0</v>
      </c>
    </row>
    <row r="20" spans="1:37" ht="15" customHeight="1" x14ac:dyDescent="0.25">
      <c r="A20" s="4" t="s">
        <v>6</v>
      </c>
      <c r="B20" s="11">
        <v>6861168</v>
      </c>
      <c r="C20" s="11">
        <v>7001168</v>
      </c>
      <c r="D20" s="8">
        <v>584384.09</v>
      </c>
      <c r="E20" s="8">
        <v>586106.52</v>
      </c>
      <c r="F20" s="8">
        <v>584679.47</v>
      </c>
      <c r="G20" s="8">
        <v>586208.47</v>
      </c>
      <c r="H20" s="8">
        <v>576269.97</v>
      </c>
      <c r="I20" s="8">
        <v>576269.97</v>
      </c>
      <c r="J20" s="8">
        <v>576269.97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11">
        <f>SUM(D20:O20)</f>
        <v>4070188.459999999</v>
      </c>
    </row>
    <row r="21" spans="1:37" x14ac:dyDescent="0.25">
      <c r="A21" s="2" t="s">
        <v>7</v>
      </c>
      <c r="B21" s="7">
        <f>SUM(B22:B30)</f>
        <v>24119948</v>
      </c>
      <c r="C21" s="7">
        <f>SUM(C22:C30)</f>
        <v>23837948</v>
      </c>
      <c r="D21" s="7">
        <f t="shared" ref="D21:E21" si="4">SUM(D22:D30)</f>
        <v>19632.72</v>
      </c>
      <c r="E21" s="7">
        <f t="shared" si="4"/>
        <v>305714.3</v>
      </c>
      <c r="F21" s="7">
        <f t="shared" ref="F21:O21" si="5">SUM(F22:F30)</f>
        <v>291055.73</v>
      </c>
      <c r="G21" s="7">
        <f t="shared" si="5"/>
        <v>343874.86</v>
      </c>
      <c r="H21" s="7">
        <f t="shared" si="5"/>
        <v>107732.08</v>
      </c>
      <c r="I21" s="7">
        <f t="shared" si="5"/>
        <v>376498.52</v>
      </c>
      <c r="J21" s="7">
        <f t="shared" si="5"/>
        <v>319235.89</v>
      </c>
      <c r="K21" s="7">
        <f>SUM(K22:K30)</f>
        <v>0</v>
      </c>
      <c r="L21" s="7">
        <f t="shared" si="5"/>
        <v>0</v>
      </c>
      <c r="M21" s="7">
        <f t="shared" si="5"/>
        <v>0</v>
      </c>
      <c r="N21" s="7">
        <f t="shared" si="5"/>
        <v>0</v>
      </c>
      <c r="O21" s="7">
        <f t="shared" si="5"/>
        <v>0</v>
      </c>
      <c r="P21" s="12">
        <f>SUM(P22:P30)</f>
        <v>1763744.1</v>
      </c>
    </row>
    <row r="22" spans="1:37" x14ac:dyDescent="0.25">
      <c r="A22" s="4" t="s">
        <v>8</v>
      </c>
      <c r="B22" s="11">
        <v>1400000</v>
      </c>
      <c r="C22" s="11">
        <v>1400000</v>
      </c>
      <c r="D22" s="8">
        <v>0</v>
      </c>
      <c r="E22" s="8">
        <v>0</v>
      </c>
      <c r="F22" s="8">
        <v>12545.19</v>
      </c>
      <c r="G22" s="8">
        <v>0</v>
      </c>
      <c r="H22" s="8">
        <v>7490.27</v>
      </c>
      <c r="I22" s="8">
        <v>8148.24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11">
        <f>SUM(D22:O22)</f>
        <v>28183.699999999997</v>
      </c>
    </row>
    <row r="23" spans="1:37" x14ac:dyDescent="0.25">
      <c r="A23" s="4" t="s">
        <v>9</v>
      </c>
      <c r="B23" s="11">
        <v>113700</v>
      </c>
      <c r="C23" s="11">
        <v>113700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11">
        <f t="shared" ref="P23:P27" si="6">SUM(D23:O23)</f>
        <v>0</v>
      </c>
    </row>
    <row r="24" spans="1:37" x14ac:dyDescent="0.25">
      <c r="A24" s="4" t="s">
        <v>10</v>
      </c>
      <c r="B24" s="11">
        <v>2400000</v>
      </c>
      <c r="C24" s="11">
        <v>2400000</v>
      </c>
      <c r="D24" s="8">
        <v>0</v>
      </c>
      <c r="E24" s="8">
        <v>150611.07999999999</v>
      </c>
      <c r="F24" s="8">
        <v>96839.28</v>
      </c>
      <c r="G24" s="8">
        <v>203084.9</v>
      </c>
      <c r="H24" s="8">
        <v>0</v>
      </c>
      <c r="I24" s="8">
        <v>321081.76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11">
        <f t="shared" si="6"/>
        <v>771617.02</v>
      </c>
    </row>
    <row r="25" spans="1:37" ht="18" customHeight="1" x14ac:dyDescent="0.25">
      <c r="A25" s="4" t="s">
        <v>11</v>
      </c>
      <c r="B25" s="11">
        <v>2000000</v>
      </c>
      <c r="C25" s="11">
        <v>2000000</v>
      </c>
      <c r="D25" s="8">
        <v>0</v>
      </c>
      <c r="E25" s="8">
        <v>0</v>
      </c>
      <c r="F25" s="8">
        <v>99096.54</v>
      </c>
      <c r="G25" s="8">
        <v>121157.24</v>
      </c>
      <c r="H25" s="8">
        <v>81525.23</v>
      </c>
      <c r="I25" s="8">
        <v>0</v>
      </c>
      <c r="J25" s="8">
        <v>171223.5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11">
        <f t="shared" si="6"/>
        <v>473002.51</v>
      </c>
    </row>
    <row r="26" spans="1:37" x14ac:dyDescent="0.25">
      <c r="A26" s="4" t="s">
        <v>12</v>
      </c>
      <c r="B26" s="11">
        <v>4220200</v>
      </c>
      <c r="C26" s="11">
        <v>4220200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11">
        <f t="shared" si="6"/>
        <v>0</v>
      </c>
      <c r="T26" s="17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</row>
    <row r="27" spans="1:37" x14ac:dyDescent="0.25">
      <c r="A27" s="4" t="s">
        <v>13</v>
      </c>
      <c r="B27" s="11">
        <v>1000000</v>
      </c>
      <c r="C27" s="11">
        <v>1000000</v>
      </c>
      <c r="D27" s="11">
        <v>19632.72</v>
      </c>
      <c r="E27" s="11">
        <v>19632.72</v>
      </c>
      <c r="F27" s="11">
        <v>19632.72</v>
      </c>
      <c r="G27" s="11">
        <v>19632.72</v>
      </c>
      <c r="H27" s="11">
        <v>18716.580000000002</v>
      </c>
      <c r="I27" s="11">
        <v>8009.52</v>
      </c>
      <c r="J27" s="11">
        <v>61909.56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f t="shared" si="6"/>
        <v>167166.54</v>
      </c>
      <c r="T27" s="17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</row>
    <row r="28" spans="1:37" ht="30" x14ac:dyDescent="0.25">
      <c r="A28" s="4" t="s">
        <v>14</v>
      </c>
      <c r="B28" s="28">
        <v>300000</v>
      </c>
      <c r="C28" s="11">
        <v>300000</v>
      </c>
      <c r="D28" s="11">
        <v>0</v>
      </c>
      <c r="E28" s="11">
        <v>0</v>
      </c>
      <c r="F28" s="11">
        <v>62942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f>SUM(D28:O28)</f>
        <v>62942</v>
      </c>
    </row>
    <row r="29" spans="1:37" ht="30" x14ac:dyDescent="0.25">
      <c r="A29" s="4" t="s">
        <v>15</v>
      </c>
      <c r="B29" s="11">
        <v>11927548</v>
      </c>
      <c r="C29" s="11">
        <v>11645548</v>
      </c>
      <c r="D29" s="11">
        <v>0</v>
      </c>
      <c r="E29" s="11">
        <v>135470.5</v>
      </c>
      <c r="F29" s="11">
        <v>0</v>
      </c>
      <c r="G29" s="11">
        <v>0</v>
      </c>
      <c r="H29" s="11">
        <v>0</v>
      </c>
      <c r="I29" s="11">
        <v>39259</v>
      </c>
      <c r="J29" s="11">
        <v>86102.83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f>SUM(D29:O29)</f>
        <v>260832.33000000002</v>
      </c>
    </row>
    <row r="30" spans="1:37" x14ac:dyDescent="0.25">
      <c r="A30" s="4" t="s">
        <v>35</v>
      </c>
      <c r="B30" s="11">
        <v>758500</v>
      </c>
      <c r="C30" s="11">
        <v>758500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11">
        <f>SUM(D30:O30)</f>
        <v>0</v>
      </c>
    </row>
    <row r="31" spans="1:37" x14ac:dyDescent="0.25">
      <c r="A31" s="2" t="s">
        <v>16</v>
      </c>
      <c r="B31" s="7">
        <f>SUM(B32:B40)</f>
        <v>22075235</v>
      </c>
      <c r="C31" s="7">
        <f>SUM(C32:C40)</f>
        <v>22357235</v>
      </c>
      <c r="D31" s="7">
        <f t="shared" ref="D31:E31" si="7">SUM(D32:D40)</f>
        <v>233500</v>
      </c>
      <c r="E31" s="7">
        <f t="shared" si="7"/>
        <v>604085.6</v>
      </c>
      <c r="F31" s="7">
        <f t="shared" ref="F31:O31" si="8">SUM(F32:F40)</f>
        <v>949648</v>
      </c>
      <c r="G31" s="7">
        <f t="shared" si="8"/>
        <v>271181</v>
      </c>
      <c r="H31" s="7">
        <f t="shared" si="8"/>
        <v>663223.15999999992</v>
      </c>
      <c r="I31" s="7">
        <f t="shared" si="8"/>
        <v>1146525.5</v>
      </c>
      <c r="J31" s="7">
        <f t="shared" si="8"/>
        <v>334980</v>
      </c>
      <c r="K31" s="7">
        <f t="shared" si="8"/>
        <v>0</v>
      </c>
      <c r="L31" s="7">
        <f t="shared" si="8"/>
        <v>0</v>
      </c>
      <c r="M31" s="7">
        <f t="shared" si="8"/>
        <v>0</v>
      </c>
      <c r="N31" s="7">
        <f t="shared" si="8"/>
        <v>0</v>
      </c>
      <c r="O31" s="7">
        <f t="shared" si="8"/>
        <v>0</v>
      </c>
      <c r="P31" s="7">
        <f t="shared" ref="P31" si="9">SUM(P32:P40)</f>
        <v>4203143.26</v>
      </c>
    </row>
    <row r="32" spans="1:37" x14ac:dyDescent="0.25">
      <c r="A32" s="4" t="s">
        <v>17</v>
      </c>
      <c r="B32" s="11">
        <v>6686310</v>
      </c>
      <c r="C32" s="11">
        <v>6686310</v>
      </c>
      <c r="D32" s="8">
        <v>0</v>
      </c>
      <c r="E32" s="8">
        <v>370585.59999999998</v>
      </c>
      <c r="F32" s="8">
        <v>179248</v>
      </c>
      <c r="G32" s="8">
        <v>37681</v>
      </c>
      <c r="H32" s="8">
        <v>429723.16</v>
      </c>
      <c r="I32" s="8">
        <v>78411.5</v>
      </c>
      <c r="J32" s="8">
        <v>101480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11">
        <f>SUM(D32:O32)</f>
        <v>1197129.26</v>
      </c>
    </row>
    <row r="33" spans="1:16" x14ac:dyDescent="0.25">
      <c r="A33" s="4" t="s">
        <v>18</v>
      </c>
      <c r="B33" s="11">
        <v>100000</v>
      </c>
      <c r="C33" s="11">
        <v>100000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11">
        <f t="shared" ref="P33:P36" si="10">SUM(D33:O33)</f>
        <v>0</v>
      </c>
    </row>
    <row r="34" spans="1:16" x14ac:dyDescent="0.25">
      <c r="A34" s="3" t="s">
        <v>100</v>
      </c>
      <c r="B34" s="27">
        <v>4955666</v>
      </c>
      <c r="C34" s="27">
        <v>4955666</v>
      </c>
      <c r="D34" s="8">
        <v>0</v>
      </c>
      <c r="E34" s="8">
        <v>0</v>
      </c>
      <c r="F34" s="8">
        <v>536900</v>
      </c>
      <c r="G34" s="8">
        <v>0</v>
      </c>
      <c r="H34" s="8">
        <v>0</v>
      </c>
      <c r="I34" s="8">
        <v>607700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11">
        <f t="shared" si="10"/>
        <v>1144600</v>
      </c>
    </row>
    <row r="35" spans="1:16" x14ac:dyDescent="0.25">
      <c r="A35" s="4" t="s">
        <v>19</v>
      </c>
      <c r="B35" s="11">
        <v>50000</v>
      </c>
      <c r="C35" s="11">
        <v>50000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11">
        <f t="shared" si="10"/>
        <v>0</v>
      </c>
    </row>
    <row r="36" spans="1:16" x14ac:dyDescent="0.25">
      <c r="A36" s="4" t="s">
        <v>20</v>
      </c>
      <c r="B36" s="27">
        <v>100000</v>
      </c>
      <c r="C36" s="27">
        <v>100000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11">
        <f t="shared" si="10"/>
        <v>0</v>
      </c>
    </row>
    <row r="37" spans="1:16" ht="30" x14ac:dyDescent="0.25">
      <c r="A37" s="4" t="s">
        <v>21</v>
      </c>
      <c r="B37" s="27">
        <v>4740</v>
      </c>
      <c r="C37" s="27">
        <v>4740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11">
        <f t="shared" ref="P37:P39" si="11">SUM(D37:O37)</f>
        <v>0</v>
      </c>
    </row>
    <row r="38" spans="1:16" ht="30" x14ac:dyDescent="0.25">
      <c r="A38" s="4" t="s">
        <v>22</v>
      </c>
      <c r="B38" s="29">
        <v>3252280</v>
      </c>
      <c r="C38" s="29">
        <v>3534280</v>
      </c>
      <c r="D38" s="8">
        <v>233500</v>
      </c>
      <c r="E38" s="8">
        <v>233500</v>
      </c>
      <c r="F38" s="8">
        <v>233500</v>
      </c>
      <c r="G38" s="8">
        <v>233500</v>
      </c>
      <c r="H38" s="8">
        <v>233500</v>
      </c>
      <c r="I38" s="8">
        <v>233500</v>
      </c>
      <c r="J38" s="8">
        <v>233500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27">
        <f>SUM(D38:O38)</f>
        <v>1634500</v>
      </c>
    </row>
    <row r="39" spans="1:16" ht="30" x14ac:dyDescent="0.25">
      <c r="A39" s="4" t="s">
        <v>36</v>
      </c>
      <c r="B39" s="27">
        <v>0</v>
      </c>
      <c r="C39" s="27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27">
        <f t="shared" si="11"/>
        <v>0</v>
      </c>
    </row>
    <row r="40" spans="1:16" x14ac:dyDescent="0.25">
      <c r="A40" s="4" t="s">
        <v>23</v>
      </c>
      <c r="B40" s="11">
        <v>6926239</v>
      </c>
      <c r="C40" s="11">
        <v>6926239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226914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11">
        <f>SUM(D40:O40)</f>
        <v>226914</v>
      </c>
    </row>
    <row r="41" spans="1:16" x14ac:dyDescent="0.25">
      <c r="A41" s="2" t="s">
        <v>24</v>
      </c>
      <c r="B41" s="7">
        <f>SUM(B42:B48)</f>
        <v>0</v>
      </c>
      <c r="C41" s="7">
        <f>SUM(C42:C48)</f>
        <v>0</v>
      </c>
      <c r="D41" s="9">
        <f t="shared" ref="D41" si="12">SUM(D42:D48)</f>
        <v>0</v>
      </c>
      <c r="E41" s="9">
        <f t="shared" ref="E41" si="13">SUM(E42:E48)</f>
        <v>0</v>
      </c>
      <c r="F41" s="9">
        <f t="shared" ref="F41:O41" si="14">SUM(F42:F48)</f>
        <v>0</v>
      </c>
      <c r="G41" s="9">
        <f t="shared" si="14"/>
        <v>0</v>
      </c>
      <c r="H41" s="9">
        <f t="shared" si="14"/>
        <v>0</v>
      </c>
      <c r="I41" s="9">
        <f t="shared" si="14"/>
        <v>0</v>
      </c>
      <c r="J41" s="9">
        <f t="shared" si="14"/>
        <v>0</v>
      </c>
      <c r="K41" s="9">
        <f t="shared" si="14"/>
        <v>0</v>
      </c>
      <c r="L41" s="9">
        <f t="shared" si="14"/>
        <v>0</v>
      </c>
      <c r="M41" s="9">
        <f t="shared" si="14"/>
        <v>0</v>
      </c>
      <c r="N41" s="9">
        <f t="shared" si="14"/>
        <v>0</v>
      </c>
      <c r="O41" s="9">
        <f t="shared" si="14"/>
        <v>0</v>
      </c>
      <c r="P41" s="9">
        <f t="shared" ref="P41" si="15">SUM(P42:P48)</f>
        <v>0</v>
      </c>
    </row>
    <row r="42" spans="1:16" ht="30" x14ac:dyDescent="0.25">
      <c r="A42" s="4" t="s">
        <v>25</v>
      </c>
      <c r="B42" s="27">
        <v>0</v>
      </c>
      <c r="C42" s="27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1">
        <f t="shared" ref="P42:P48" si="16">SUM(D42:O42)</f>
        <v>0</v>
      </c>
    </row>
    <row r="43" spans="1:16" ht="30" x14ac:dyDescent="0.25">
      <c r="A43" s="4" t="s">
        <v>37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f t="shared" si="16"/>
        <v>0</v>
      </c>
    </row>
    <row r="44" spans="1:16" ht="30" x14ac:dyDescent="0.25">
      <c r="A44" s="4" t="s">
        <v>38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f>SUM(D44:O44)</f>
        <v>0</v>
      </c>
    </row>
    <row r="45" spans="1:16" ht="30" x14ac:dyDescent="0.25">
      <c r="A45" s="4" t="s">
        <v>39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f t="shared" si="16"/>
        <v>0</v>
      </c>
    </row>
    <row r="46" spans="1:16" ht="30" x14ac:dyDescent="0.25">
      <c r="A46" s="4" t="s">
        <v>40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f t="shared" si="16"/>
        <v>0</v>
      </c>
    </row>
    <row r="47" spans="1:16" ht="30" x14ac:dyDescent="0.25">
      <c r="A47" s="4" t="s">
        <v>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f t="shared" si="16"/>
        <v>0</v>
      </c>
    </row>
    <row r="48" spans="1:16" ht="30" x14ac:dyDescent="0.25">
      <c r="A48" s="4" t="s">
        <v>41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f t="shared" si="16"/>
        <v>0</v>
      </c>
    </row>
    <row r="49" spans="1:16" x14ac:dyDescent="0.25">
      <c r="A49" s="2" t="s">
        <v>42</v>
      </c>
      <c r="B49" s="7">
        <f>SUM(B50:B56)</f>
        <v>0</v>
      </c>
      <c r="C49" s="7">
        <f>SUM(C50:C56)</f>
        <v>0</v>
      </c>
      <c r="D49" s="9">
        <f t="shared" ref="D49:E49" si="17">SUM(D50:D56)</f>
        <v>0</v>
      </c>
      <c r="E49" s="9">
        <f t="shared" si="17"/>
        <v>0</v>
      </c>
      <c r="F49" s="9">
        <f t="shared" ref="F49:O49" si="18">SUM(F50:F56)</f>
        <v>0</v>
      </c>
      <c r="G49" s="9">
        <f t="shared" si="18"/>
        <v>0</v>
      </c>
      <c r="H49" s="9">
        <f t="shared" si="18"/>
        <v>0</v>
      </c>
      <c r="I49" s="9">
        <f t="shared" si="18"/>
        <v>0</v>
      </c>
      <c r="J49" s="9">
        <f t="shared" si="18"/>
        <v>0</v>
      </c>
      <c r="K49" s="9">
        <f t="shared" si="18"/>
        <v>0</v>
      </c>
      <c r="L49" s="9">
        <f t="shared" si="18"/>
        <v>0</v>
      </c>
      <c r="M49" s="9">
        <f t="shared" si="18"/>
        <v>0</v>
      </c>
      <c r="N49" s="9">
        <f t="shared" si="18"/>
        <v>0</v>
      </c>
      <c r="O49" s="9">
        <f t="shared" si="18"/>
        <v>0</v>
      </c>
      <c r="P49" s="9">
        <f t="shared" ref="P49" si="19">SUM(P50:P56)</f>
        <v>0</v>
      </c>
    </row>
    <row r="50" spans="1:16" x14ac:dyDescent="0.25">
      <c r="A50" s="4" t="s">
        <v>43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f t="shared" ref="P50:P56" si="20">SUM(D50:O50)</f>
        <v>0</v>
      </c>
    </row>
    <row r="51" spans="1:16" ht="30" x14ac:dyDescent="0.25">
      <c r="A51" s="4" t="s">
        <v>44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f t="shared" si="20"/>
        <v>0</v>
      </c>
    </row>
    <row r="52" spans="1:16" ht="30" x14ac:dyDescent="0.25">
      <c r="A52" s="4" t="s">
        <v>45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f t="shared" si="20"/>
        <v>0</v>
      </c>
    </row>
    <row r="53" spans="1:16" ht="30" x14ac:dyDescent="0.25">
      <c r="A53" s="4" t="s">
        <v>46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f t="shared" si="20"/>
        <v>0</v>
      </c>
    </row>
    <row r="54" spans="1:16" ht="30" x14ac:dyDescent="0.25">
      <c r="A54" s="4" t="s">
        <v>47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f t="shared" si="20"/>
        <v>0</v>
      </c>
    </row>
    <row r="55" spans="1:16" x14ac:dyDescent="0.25">
      <c r="A55" s="4" t="s">
        <v>48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f t="shared" si="20"/>
        <v>0</v>
      </c>
    </row>
    <row r="56" spans="1:16" ht="30" x14ac:dyDescent="0.25">
      <c r="A56" s="4" t="s">
        <v>49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f t="shared" si="20"/>
        <v>0</v>
      </c>
    </row>
    <row r="57" spans="1:16" x14ac:dyDescent="0.25">
      <c r="A57" s="2" t="s">
        <v>27</v>
      </c>
      <c r="B57" s="7">
        <f>SUM(B58:B66)</f>
        <v>8111250</v>
      </c>
      <c r="C57" s="7">
        <f>SUM(C58:C66)</f>
        <v>8111250</v>
      </c>
      <c r="D57" s="7">
        <f t="shared" ref="D57" si="21">SUM(D58:D66)</f>
        <v>0</v>
      </c>
      <c r="E57" s="7">
        <f t="shared" ref="E57" si="22">SUM(E58:E66)</f>
        <v>0</v>
      </c>
      <c r="F57" s="7">
        <f t="shared" ref="F57:O57" si="23">SUM(F58:F66)</f>
        <v>0</v>
      </c>
      <c r="G57" s="7">
        <f t="shared" si="23"/>
        <v>0</v>
      </c>
      <c r="H57" s="7">
        <f t="shared" si="23"/>
        <v>0</v>
      </c>
      <c r="I57" s="7">
        <f t="shared" si="23"/>
        <v>0</v>
      </c>
      <c r="J57" s="7">
        <f t="shared" si="23"/>
        <v>0</v>
      </c>
      <c r="K57" s="7">
        <f t="shared" si="23"/>
        <v>0</v>
      </c>
      <c r="L57" s="7">
        <f t="shared" si="23"/>
        <v>0</v>
      </c>
      <c r="M57" s="7">
        <f t="shared" si="23"/>
        <v>0</v>
      </c>
      <c r="N57" s="7">
        <f t="shared" si="23"/>
        <v>0</v>
      </c>
      <c r="O57" s="7">
        <f t="shared" si="23"/>
        <v>0</v>
      </c>
      <c r="P57" s="7">
        <f t="shared" ref="P57" si="24">SUM(P58:P66)</f>
        <v>0</v>
      </c>
    </row>
    <row r="58" spans="1:16" x14ac:dyDescent="0.25">
      <c r="A58" s="4" t="s">
        <v>28</v>
      </c>
      <c r="B58" s="11">
        <v>8053710</v>
      </c>
      <c r="C58" s="11">
        <v>8053710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11">
        <f t="shared" ref="P58:P66" si="25">SUM(D58:O58)</f>
        <v>0</v>
      </c>
    </row>
    <row r="59" spans="1:16" ht="30" x14ac:dyDescent="0.25">
      <c r="A59" s="4" t="s">
        <v>103</v>
      </c>
      <c r="B59" s="27">
        <v>0</v>
      </c>
      <c r="C59" s="27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f t="shared" si="25"/>
        <v>0</v>
      </c>
    </row>
    <row r="60" spans="1:16" ht="30" x14ac:dyDescent="0.25">
      <c r="A60" s="4" t="s">
        <v>29</v>
      </c>
      <c r="B60" s="27">
        <v>55200</v>
      </c>
      <c r="C60" s="27">
        <v>55200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f t="shared" si="25"/>
        <v>0</v>
      </c>
    </row>
    <row r="61" spans="1:16" ht="30" x14ac:dyDescent="0.25">
      <c r="A61" s="4" t="s">
        <v>30</v>
      </c>
      <c r="B61" s="27">
        <v>0</v>
      </c>
      <c r="C61" s="27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f t="shared" si="25"/>
        <v>0</v>
      </c>
    </row>
    <row r="62" spans="1:16" x14ac:dyDescent="0.25">
      <c r="A62" s="4" t="s">
        <v>31</v>
      </c>
      <c r="B62" s="11">
        <v>2340</v>
      </c>
      <c r="C62" s="11">
        <v>2340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f t="shared" si="25"/>
        <v>0</v>
      </c>
    </row>
    <row r="63" spans="1:16" x14ac:dyDescent="0.25">
      <c r="A63" s="4" t="s">
        <v>50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f t="shared" si="25"/>
        <v>0</v>
      </c>
    </row>
    <row r="64" spans="1:16" x14ac:dyDescent="0.25">
      <c r="A64" s="4" t="s">
        <v>51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f t="shared" si="25"/>
        <v>0</v>
      </c>
    </row>
    <row r="65" spans="1:16" x14ac:dyDescent="0.25">
      <c r="A65" s="4" t="s">
        <v>32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f t="shared" si="25"/>
        <v>0</v>
      </c>
    </row>
    <row r="66" spans="1:16" ht="30" x14ac:dyDescent="0.25">
      <c r="A66" s="4" t="s">
        <v>52</v>
      </c>
      <c r="B66" s="27">
        <v>0</v>
      </c>
      <c r="C66" s="27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f t="shared" si="25"/>
        <v>0</v>
      </c>
    </row>
    <row r="67" spans="1:16" x14ac:dyDescent="0.25">
      <c r="A67" s="2" t="s">
        <v>53</v>
      </c>
      <c r="B67" s="7">
        <f>SUM(B68:B71)</f>
        <v>0</v>
      </c>
      <c r="C67" s="7">
        <f>SUM(C68:C71)</f>
        <v>0</v>
      </c>
      <c r="D67" s="7">
        <f t="shared" ref="D67:E67" si="26">SUM(D68:D71)</f>
        <v>0</v>
      </c>
      <c r="E67" s="7">
        <f t="shared" si="26"/>
        <v>0</v>
      </c>
      <c r="F67" s="7">
        <f t="shared" ref="F67:O67" si="27">SUM(F68:F71)</f>
        <v>0</v>
      </c>
      <c r="G67" s="7">
        <f t="shared" si="27"/>
        <v>0</v>
      </c>
      <c r="H67" s="7">
        <f t="shared" si="27"/>
        <v>0</v>
      </c>
      <c r="I67" s="7">
        <f t="shared" si="27"/>
        <v>0</v>
      </c>
      <c r="J67" s="7">
        <f t="shared" si="27"/>
        <v>0</v>
      </c>
      <c r="K67" s="7">
        <f t="shared" si="27"/>
        <v>0</v>
      </c>
      <c r="L67" s="7">
        <f t="shared" si="27"/>
        <v>0</v>
      </c>
      <c r="M67" s="7">
        <f t="shared" si="27"/>
        <v>0</v>
      </c>
      <c r="N67" s="7">
        <f t="shared" si="27"/>
        <v>0</v>
      </c>
      <c r="O67" s="7">
        <f t="shared" si="27"/>
        <v>0</v>
      </c>
      <c r="P67" s="7">
        <f t="shared" ref="P67" si="28">SUM(P68:P71)</f>
        <v>0</v>
      </c>
    </row>
    <row r="68" spans="1:16" x14ac:dyDescent="0.25">
      <c r="A68" s="4" t="s">
        <v>54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f>SUM(D68:O68)</f>
        <v>0</v>
      </c>
    </row>
    <row r="69" spans="1:16" x14ac:dyDescent="0.25">
      <c r="A69" s="4" t="s">
        <v>55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f>SUM(D69:O69)</f>
        <v>0</v>
      </c>
    </row>
    <row r="70" spans="1:16" x14ac:dyDescent="0.25">
      <c r="A70" s="4" t="s">
        <v>56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f>SUM(D70:O70)</f>
        <v>0</v>
      </c>
    </row>
    <row r="71" spans="1:16" ht="30" x14ac:dyDescent="0.25">
      <c r="A71" s="4" t="s">
        <v>57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f>SUM(D71:O71)</f>
        <v>0</v>
      </c>
    </row>
    <row r="72" spans="1:16" ht="30" x14ac:dyDescent="0.25">
      <c r="A72" s="2" t="s">
        <v>58</v>
      </c>
      <c r="B72" s="7">
        <f>SUM(B73:B74)</f>
        <v>0</v>
      </c>
      <c r="C72" s="7">
        <f>SUM(C73:C74)</f>
        <v>0</v>
      </c>
      <c r="D72" s="7">
        <f t="shared" ref="D72:E72" si="29">SUM(D73:D74)</f>
        <v>0</v>
      </c>
      <c r="E72" s="7">
        <f t="shared" si="29"/>
        <v>0</v>
      </c>
      <c r="F72" s="7">
        <f t="shared" ref="F72:O72" si="30">SUM(F73:F74)</f>
        <v>0</v>
      </c>
      <c r="G72" s="7">
        <f t="shared" si="30"/>
        <v>0</v>
      </c>
      <c r="H72" s="7">
        <f t="shared" si="30"/>
        <v>0</v>
      </c>
      <c r="I72" s="7">
        <f t="shared" si="30"/>
        <v>0</v>
      </c>
      <c r="J72" s="7">
        <f t="shared" si="30"/>
        <v>0</v>
      </c>
      <c r="K72" s="7">
        <f t="shared" si="30"/>
        <v>0</v>
      </c>
      <c r="L72" s="7">
        <f t="shared" si="30"/>
        <v>0</v>
      </c>
      <c r="M72" s="7">
        <f t="shared" si="30"/>
        <v>0</v>
      </c>
      <c r="N72" s="7">
        <f t="shared" si="30"/>
        <v>0</v>
      </c>
      <c r="O72" s="7">
        <f t="shared" si="30"/>
        <v>0</v>
      </c>
      <c r="P72" s="7">
        <f t="shared" ref="P72" si="31">SUM(P73:P74)</f>
        <v>0</v>
      </c>
    </row>
    <row r="73" spans="1:16" x14ac:dyDescent="0.25">
      <c r="A73" s="4" t="s">
        <v>59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f>SUM(D73:O73)</f>
        <v>0</v>
      </c>
    </row>
    <row r="74" spans="1:16" ht="30" x14ac:dyDescent="0.25">
      <c r="A74" s="4" t="s">
        <v>60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f>SUM(D74:O74)</f>
        <v>0</v>
      </c>
    </row>
    <row r="75" spans="1:16" x14ac:dyDescent="0.25">
      <c r="A75" s="2" t="s">
        <v>61</v>
      </c>
      <c r="B75" s="7">
        <f>SUM(B76:B78)</f>
        <v>0</v>
      </c>
      <c r="C75" s="7">
        <f>SUM(C76:C78)</f>
        <v>0</v>
      </c>
      <c r="D75" s="7">
        <f t="shared" ref="D75:E75" si="32">SUM(D76:D78)</f>
        <v>0</v>
      </c>
      <c r="E75" s="7">
        <f t="shared" si="32"/>
        <v>0</v>
      </c>
      <c r="F75" s="7">
        <f t="shared" ref="F75:O75" si="33">SUM(F76:F78)</f>
        <v>0</v>
      </c>
      <c r="G75" s="7">
        <f t="shared" si="33"/>
        <v>0</v>
      </c>
      <c r="H75" s="7">
        <f t="shared" si="33"/>
        <v>0</v>
      </c>
      <c r="I75" s="7">
        <f t="shared" si="33"/>
        <v>0</v>
      </c>
      <c r="J75" s="7">
        <f t="shared" si="33"/>
        <v>0</v>
      </c>
      <c r="K75" s="7">
        <f t="shared" si="33"/>
        <v>0</v>
      </c>
      <c r="L75" s="7">
        <f t="shared" si="33"/>
        <v>0</v>
      </c>
      <c r="M75" s="7">
        <f t="shared" si="33"/>
        <v>0</v>
      </c>
      <c r="N75" s="7">
        <f t="shared" si="33"/>
        <v>0</v>
      </c>
      <c r="O75" s="7">
        <f t="shared" si="33"/>
        <v>0</v>
      </c>
      <c r="P75" s="7">
        <f t="shared" ref="P75" si="34">SUM(P76:P78)</f>
        <v>0</v>
      </c>
    </row>
    <row r="76" spans="1:16" x14ac:dyDescent="0.25">
      <c r="A76" s="4" t="s">
        <v>62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f>SUM(D76:O76)</f>
        <v>0</v>
      </c>
    </row>
    <row r="77" spans="1:16" x14ac:dyDescent="0.25">
      <c r="A77" s="4" t="s">
        <v>63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f>SUM(D77:O77)</f>
        <v>0</v>
      </c>
    </row>
    <row r="78" spans="1:16" ht="30" x14ac:dyDescent="0.25">
      <c r="A78" s="4" t="s">
        <v>64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f>SUM(D78:O78)</f>
        <v>0</v>
      </c>
    </row>
    <row r="79" spans="1:16" x14ac:dyDescent="0.25">
      <c r="A79" s="5" t="s">
        <v>33</v>
      </c>
      <c r="B79" s="10">
        <f>B15+B21+B31+B41+B49+B57+B67+B72+B75</f>
        <v>139973611</v>
      </c>
      <c r="C79" s="10">
        <f>C15+C21+C31+C41+C49+C57+C67+C72+C75</f>
        <v>139973611</v>
      </c>
      <c r="D79" s="10">
        <f t="shared" ref="D79:E79" si="35">+D15+D21+D31+D41+D49+D57+D67+D72+D75</f>
        <v>5287516.8099999996</v>
      </c>
      <c r="E79" s="10">
        <f t="shared" si="35"/>
        <v>6044838.2699999986</v>
      </c>
      <c r="F79" s="10">
        <f t="shared" ref="F79:O79" si="36">+F15+F21+F31+F41+F49+F57+F67+F72+F75</f>
        <v>6255383.1999999993</v>
      </c>
      <c r="G79" s="10">
        <f t="shared" si="36"/>
        <v>5736264.3300000001</v>
      </c>
      <c r="H79" s="10">
        <f t="shared" si="36"/>
        <v>9459891.870000001</v>
      </c>
      <c r="I79" s="10">
        <f t="shared" si="36"/>
        <v>6617043.9900000002</v>
      </c>
      <c r="J79" s="10">
        <f t="shared" si="36"/>
        <v>5729235.8599999994</v>
      </c>
      <c r="K79" s="10">
        <f t="shared" si="36"/>
        <v>0</v>
      </c>
      <c r="L79" s="10">
        <f t="shared" si="36"/>
        <v>0</v>
      </c>
      <c r="M79" s="10">
        <f t="shared" si="36"/>
        <v>0</v>
      </c>
      <c r="N79" s="10">
        <f t="shared" si="36"/>
        <v>0</v>
      </c>
      <c r="O79" s="10">
        <f t="shared" si="36"/>
        <v>0</v>
      </c>
      <c r="P79" s="10">
        <f>+P15+P21+P31+P41+P49+P57+P67+P72+P75</f>
        <v>45130174.330000006</v>
      </c>
    </row>
    <row r="80" spans="1:16" ht="10.5" customHeight="1" x14ac:dyDescent="0.25">
      <c r="A80" s="3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6"/>
    </row>
    <row r="81" spans="1:16" x14ac:dyDescent="0.25">
      <c r="A81" s="1" t="s">
        <v>65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x14ac:dyDescent="0.25">
      <c r="A82" s="2" t="s">
        <v>66</v>
      </c>
      <c r="B82" s="12">
        <f t="shared" ref="B82:C82" si="37">SUM(B83:B84)</f>
        <v>0</v>
      </c>
      <c r="C82" s="12">
        <f t="shared" si="37"/>
        <v>0</v>
      </c>
      <c r="D82" s="12">
        <f t="shared" ref="D82:E82" si="38">SUM(D83:D84)</f>
        <v>0</v>
      </c>
      <c r="E82" s="12">
        <f t="shared" si="38"/>
        <v>0</v>
      </c>
      <c r="F82" s="12">
        <f t="shared" ref="F82:O82" si="39">SUM(F83:F84)</f>
        <v>0</v>
      </c>
      <c r="G82" s="12">
        <f t="shared" si="39"/>
        <v>0</v>
      </c>
      <c r="H82" s="12">
        <f t="shared" si="39"/>
        <v>0</v>
      </c>
      <c r="I82" s="12">
        <f t="shared" si="39"/>
        <v>0</v>
      </c>
      <c r="J82" s="12">
        <f t="shared" si="39"/>
        <v>0</v>
      </c>
      <c r="K82" s="12">
        <f t="shared" si="39"/>
        <v>0</v>
      </c>
      <c r="L82" s="12">
        <f t="shared" si="39"/>
        <v>0</v>
      </c>
      <c r="M82" s="12">
        <f t="shared" si="39"/>
        <v>0</v>
      </c>
      <c r="N82" s="12">
        <f t="shared" si="39"/>
        <v>0</v>
      </c>
      <c r="O82" s="12">
        <f t="shared" si="39"/>
        <v>0</v>
      </c>
      <c r="P82" s="12">
        <f t="shared" ref="P82" si="40">SUM(P83:P84)</f>
        <v>0</v>
      </c>
    </row>
    <row r="83" spans="1:16" ht="30" x14ac:dyDescent="0.25">
      <c r="A83" s="4" t="s">
        <v>67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11">
        <f>SUM(D83:O83)</f>
        <v>0</v>
      </c>
    </row>
    <row r="84" spans="1:16" ht="30" x14ac:dyDescent="0.25">
      <c r="A84" s="4" t="s">
        <v>68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11">
        <f>SUM(D84:O84)</f>
        <v>0</v>
      </c>
    </row>
    <row r="85" spans="1:16" x14ac:dyDescent="0.25">
      <c r="A85" s="2" t="s">
        <v>69</v>
      </c>
      <c r="B85" s="12">
        <f t="shared" ref="B85:C85" si="41">SUM(B86:B87)</f>
        <v>0</v>
      </c>
      <c r="C85" s="12">
        <f t="shared" si="41"/>
        <v>0</v>
      </c>
      <c r="D85" s="12">
        <f t="shared" ref="D85:E85" si="42">SUM(D86:D87)</f>
        <v>0</v>
      </c>
      <c r="E85" s="12">
        <f t="shared" si="42"/>
        <v>0</v>
      </c>
      <c r="F85" s="12">
        <f t="shared" ref="F85:O85" si="43">SUM(F86:F87)</f>
        <v>0</v>
      </c>
      <c r="G85" s="12">
        <f t="shared" si="43"/>
        <v>0</v>
      </c>
      <c r="H85" s="12">
        <f t="shared" si="43"/>
        <v>0</v>
      </c>
      <c r="I85" s="12">
        <f t="shared" si="43"/>
        <v>0</v>
      </c>
      <c r="J85" s="12">
        <f t="shared" si="43"/>
        <v>0</v>
      </c>
      <c r="K85" s="12">
        <f t="shared" si="43"/>
        <v>0</v>
      </c>
      <c r="L85" s="12">
        <f t="shared" si="43"/>
        <v>0</v>
      </c>
      <c r="M85" s="12">
        <f t="shared" si="43"/>
        <v>0</v>
      </c>
      <c r="N85" s="12">
        <f t="shared" si="43"/>
        <v>0</v>
      </c>
      <c r="O85" s="12">
        <f t="shared" si="43"/>
        <v>0</v>
      </c>
      <c r="P85" s="12">
        <f t="shared" ref="P85" si="44">SUM(P86:P87)</f>
        <v>0</v>
      </c>
    </row>
    <row r="86" spans="1:16" x14ac:dyDescent="0.25">
      <c r="A86" s="4" t="s">
        <v>70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11">
        <f>SUM(D86:O86)</f>
        <v>0</v>
      </c>
    </row>
    <row r="87" spans="1:16" x14ac:dyDescent="0.25">
      <c r="A87" s="4" t="s">
        <v>71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11">
        <f>SUM(D87:O87)</f>
        <v>0</v>
      </c>
    </row>
    <row r="88" spans="1:16" x14ac:dyDescent="0.25">
      <c r="A88" s="2" t="s">
        <v>72</v>
      </c>
      <c r="B88" s="12">
        <f t="shared" ref="B88:C88" si="45">SUM(B89:B89)</f>
        <v>0</v>
      </c>
      <c r="C88" s="12">
        <f t="shared" si="45"/>
        <v>0</v>
      </c>
      <c r="D88" s="12">
        <f t="shared" ref="D88:O88" si="46">SUM(D89:D89)</f>
        <v>0</v>
      </c>
      <c r="E88" s="12">
        <f t="shared" si="46"/>
        <v>0</v>
      </c>
      <c r="F88" s="12">
        <f t="shared" si="46"/>
        <v>0</v>
      </c>
      <c r="G88" s="12">
        <f t="shared" si="46"/>
        <v>0</v>
      </c>
      <c r="H88" s="12">
        <f t="shared" si="46"/>
        <v>0</v>
      </c>
      <c r="I88" s="12">
        <f t="shared" si="46"/>
        <v>0</v>
      </c>
      <c r="J88" s="12">
        <f t="shared" si="46"/>
        <v>0</v>
      </c>
      <c r="K88" s="12">
        <f t="shared" si="46"/>
        <v>0</v>
      </c>
      <c r="L88" s="12">
        <f t="shared" si="46"/>
        <v>0</v>
      </c>
      <c r="M88" s="12">
        <f t="shared" si="46"/>
        <v>0</v>
      </c>
      <c r="N88" s="12">
        <f t="shared" si="46"/>
        <v>0</v>
      </c>
      <c r="O88" s="12">
        <f t="shared" si="46"/>
        <v>0</v>
      </c>
      <c r="P88" s="12">
        <f>SUM(P89:P89)</f>
        <v>0</v>
      </c>
    </row>
    <row r="89" spans="1:16" x14ac:dyDescent="0.25">
      <c r="A89" s="4" t="s">
        <v>73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11">
        <f>SUM(D89:O89)</f>
        <v>0</v>
      </c>
    </row>
    <row r="90" spans="1:16" x14ac:dyDescent="0.25">
      <c r="A90" s="5" t="s">
        <v>74</v>
      </c>
      <c r="B90" s="10">
        <f t="shared" ref="B90:C90" si="47">+B82+B85+B88</f>
        <v>0</v>
      </c>
      <c r="C90" s="10">
        <f t="shared" si="47"/>
        <v>0</v>
      </c>
      <c r="D90" s="10">
        <f t="shared" ref="D90" si="48">+D82+D85+D88</f>
        <v>0</v>
      </c>
      <c r="E90" s="10">
        <f t="shared" ref="E90" si="49">+E82+E85+E88</f>
        <v>0</v>
      </c>
      <c r="F90" s="10">
        <f t="shared" ref="F90:O90" si="50">+F82+F85+F88</f>
        <v>0</v>
      </c>
      <c r="G90" s="10">
        <f t="shared" si="50"/>
        <v>0</v>
      </c>
      <c r="H90" s="10">
        <f t="shared" si="50"/>
        <v>0</v>
      </c>
      <c r="I90" s="10">
        <f t="shared" si="50"/>
        <v>0</v>
      </c>
      <c r="J90" s="10">
        <f t="shared" si="50"/>
        <v>0</v>
      </c>
      <c r="K90" s="10">
        <f t="shared" si="50"/>
        <v>0</v>
      </c>
      <c r="L90" s="10">
        <f t="shared" si="50"/>
        <v>0</v>
      </c>
      <c r="M90" s="10">
        <f t="shared" si="50"/>
        <v>0</v>
      </c>
      <c r="N90" s="10">
        <f t="shared" si="50"/>
        <v>0</v>
      </c>
      <c r="O90" s="10">
        <f t="shared" si="50"/>
        <v>0</v>
      </c>
      <c r="P90" s="10">
        <f t="shared" ref="P90" si="51">+P82+P85+P88</f>
        <v>0</v>
      </c>
    </row>
    <row r="91" spans="1:16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6.5" thickBot="1" x14ac:dyDescent="0.3">
      <c r="A92" s="19" t="s">
        <v>75</v>
      </c>
      <c r="B92" s="20">
        <f t="shared" ref="B92" si="52">+B79+B90</f>
        <v>139973611</v>
      </c>
      <c r="C92" s="20">
        <f>+C79+C90</f>
        <v>139973611</v>
      </c>
      <c r="D92" s="20">
        <f t="shared" ref="D92" si="53">+D79+D90</f>
        <v>5287516.8099999996</v>
      </c>
      <c r="E92" s="20">
        <f t="shared" ref="E92" si="54">+E79+E90</f>
        <v>6044838.2699999986</v>
      </c>
      <c r="F92" s="20">
        <f t="shared" ref="F92:O92" si="55">+F79+F90</f>
        <v>6255383.1999999993</v>
      </c>
      <c r="G92" s="20">
        <f t="shared" si="55"/>
        <v>5736264.3300000001</v>
      </c>
      <c r="H92" s="20">
        <f t="shared" si="55"/>
        <v>9459891.870000001</v>
      </c>
      <c r="I92" s="20">
        <f t="shared" si="55"/>
        <v>6617043.9900000002</v>
      </c>
      <c r="J92" s="20">
        <f t="shared" si="55"/>
        <v>5729235.8599999994</v>
      </c>
      <c r="K92" s="20">
        <f t="shared" si="55"/>
        <v>0</v>
      </c>
      <c r="L92" s="20">
        <f t="shared" si="55"/>
        <v>0</v>
      </c>
      <c r="M92" s="20">
        <f t="shared" si="55"/>
        <v>0</v>
      </c>
      <c r="N92" s="20">
        <f t="shared" si="55"/>
        <v>0</v>
      </c>
      <c r="O92" s="20">
        <f t="shared" si="55"/>
        <v>0</v>
      </c>
      <c r="P92" s="20">
        <f t="shared" ref="P92" si="56">+P79+P90</f>
        <v>45130174.330000006</v>
      </c>
    </row>
    <row r="93" spans="1:16" ht="13.5" customHeight="1" thickTop="1" x14ac:dyDescent="0.25">
      <c r="A93" s="22" t="s">
        <v>92</v>
      </c>
    </row>
    <row r="94" spans="1:16" x14ac:dyDescent="0.25">
      <c r="A94" s="23" t="s">
        <v>93</v>
      </c>
    </row>
    <row r="95" spans="1:16" x14ac:dyDescent="0.25">
      <c r="A95" s="23" t="s">
        <v>94</v>
      </c>
    </row>
    <row r="96" spans="1:16" x14ac:dyDescent="0.25">
      <c r="A96" s="23" t="s">
        <v>95</v>
      </c>
    </row>
    <row r="97" spans="1:4" x14ac:dyDescent="0.25">
      <c r="A97" s="23" t="s">
        <v>96</v>
      </c>
    </row>
    <row r="98" spans="1:4" x14ac:dyDescent="0.25">
      <c r="A98" s="23" t="s">
        <v>97</v>
      </c>
    </row>
    <row r="99" spans="1:4" x14ac:dyDescent="0.25">
      <c r="A99" s="23" t="s">
        <v>98</v>
      </c>
    </row>
    <row r="100" spans="1:4" x14ac:dyDescent="0.25">
      <c r="A100" s="23"/>
    </row>
    <row r="101" spans="1:4" x14ac:dyDescent="0.25">
      <c r="A101" s="23"/>
    </row>
    <row r="102" spans="1:4" x14ac:dyDescent="0.25">
      <c r="A102" s="23"/>
    </row>
    <row r="103" spans="1:4" x14ac:dyDescent="0.25">
      <c r="A103" s="23"/>
    </row>
    <row r="104" spans="1:4" x14ac:dyDescent="0.25">
      <c r="A104" s="21"/>
      <c r="D104" t="s">
        <v>101</v>
      </c>
    </row>
    <row r="105" spans="1:4" x14ac:dyDescent="0.25">
      <c r="A105" s="31"/>
    </row>
    <row r="106" spans="1:4" x14ac:dyDescent="0.25">
      <c r="A106" s="31"/>
    </row>
  </sheetData>
  <dataConsolidate/>
  <mergeCells count="4">
    <mergeCell ref="A9:P9"/>
    <mergeCell ref="A10:P10"/>
    <mergeCell ref="A11:P11"/>
    <mergeCell ref="A8:P8"/>
  </mergeCells>
  <printOptions horizontalCentered="1"/>
  <pageMargins left="0.23622047244094491" right="0.23622047244094491" top="0.35433070866141736" bottom="0.74803149606299213" header="0.31496062992125984" footer="0.31496062992125984"/>
  <pageSetup scale="63" fitToHeight="3" orientation="landscape" r:id="rId1"/>
  <rowBreaks count="3" manualBreakCount="3">
    <brk id="40" max="15" man="1"/>
    <brk id="56" max="16383" man="1"/>
    <brk id="7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ENERO-DICIEMBRE 2026</vt:lpstr>
      <vt:lpstr>'ENERO-DICIEMBRE 2026'!Área_de_impresión</vt:lpstr>
      <vt:lpstr>'ENERO-DICIEMBRE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Yeraldin Suazo Santana</cp:lastModifiedBy>
  <cp:lastPrinted>2026-08-03T14:01:56Z</cp:lastPrinted>
  <dcterms:created xsi:type="dcterms:W3CDTF">2018-04-17T18:57:16Z</dcterms:created>
  <dcterms:modified xsi:type="dcterms:W3CDTF">2026-08-03T14:02:05Z</dcterms:modified>
</cp:coreProperties>
</file>