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2\INGRESOS FISCALES PARA INTERNET 2022\"/>
    </mc:Choice>
  </mc:AlternateContent>
  <xr:revisionPtr revIDLastSave="0" documentId="8_{CB1EFEAB-DE4D-4E90-A9F5-737D555371E7}" xr6:coauthVersionLast="47" xr6:coauthVersionMax="47" xr10:uidLastSave="{00000000-0000-0000-0000-000000000000}"/>
  <bookViews>
    <workbookView xWindow="-120" yWindow="-120" windowWidth="19440" windowHeight="15000" activeTab="2" xr2:uid="{81A5D4BB-5798-4167-8985-DD0748FDE5C1}"/>
  </bookViews>
  <sheets>
    <sheet name="DGII" sheetId="1" r:id="rId1"/>
    <sheet name="DGA" sheetId="2" r:id="rId2"/>
    <sheet name="TESORERIA" sheetId="3" r:id="rId3"/>
  </sheets>
  <externalReferences>
    <externalReference r:id="rId4"/>
    <externalReference r:id="rId5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1">DGA!$B$3:$R$33</definedName>
    <definedName name="_xlnm.Print_Area" localSheetId="0">DGII!$B$4:$R$72</definedName>
    <definedName name="_xlnm.Print_Area" localSheetId="2">TESORERIA!$B$3:$R$99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DGII!$4:$8</definedName>
    <definedName name="_xlnm.Print_Titles" localSheetId="2">TESORERIA!$3:$7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0" i="3" l="1"/>
  <c r="N100" i="3"/>
  <c r="M100" i="3"/>
  <c r="L100" i="3"/>
  <c r="K100" i="3"/>
  <c r="J100" i="3"/>
  <c r="P100" i="3" s="1"/>
  <c r="H100" i="3"/>
  <c r="G100" i="3"/>
  <c r="F100" i="3"/>
  <c r="E100" i="3"/>
  <c r="D100" i="3"/>
  <c r="C100" i="3"/>
  <c r="I100" i="3" s="1"/>
  <c r="P98" i="3"/>
  <c r="O98" i="3"/>
  <c r="N98" i="3"/>
  <c r="N94" i="3" s="1"/>
  <c r="M98" i="3"/>
  <c r="L98" i="3"/>
  <c r="L94" i="3" s="1"/>
  <c r="K98" i="3"/>
  <c r="I98" i="3"/>
  <c r="P97" i="3"/>
  <c r="Q97" i="3" s="1"/>
  <c r="I97" i="3"/>
  <c r="P96" i="3"/>
  <c r="I96" i="3"/>
  <c r="Q96" i="3" s="1"/>
  <c r="P95" i="3"/>
  <c r="P94" i="3" s="1"/>
  <c r="I95" i="3"/>
  <c r="Q95" i="3" s="1"/>
  <c r="R95" i="3" s="1"/>
  <c r="O94" i="3"/>
  <c r="M94" i="3"/>
  <c r="K94" i="3"/>
  <c r="J94" i="3"/>
  <c r="H94" i="3"/>
  <c r="G94" i="3"/>
  <c r="F94" i="3"/>
  <c r="E94" i="3"/>
  <c r="D94" i="3"/>
  <c r="C94" i="3"/>
  <c r="O92" i="3"/>
  <c r="O91" i="3" s="1"/>
  <c r="N92" i="3"/>
  <c r="N91" i="3" s="1"/>
  <c r="M92" i="3"/>
  <c r="M91" i="3" s="1"/>
  <c r="L92" i="3"/>
  <c r="K92" i="3"/>
  <c r="J92" i="3"/>
  <c r="P92" i="3" s="1"/>
  <c r="H92" i="3"/>
  <c r="H91" i="3" s="1"/>
  <c r="G92" i="3"/>
  <c r="G91" i="3" s="1"/>
  <c r="F92" i="3"/>
  <c r="E92" i="3"/>
  <c r="D92" i="3"/>
  <c r="C92" i="3"/>
  <c r="C91" i="3" s="1"/>
  <c r="L91" i="3"/>
  <c r="K91" i="3"/>
  <c r="J91" i="3"/>
  <c r="F91" i="3"/>
  <c r="E91" i="3"/>
  <c r="D91" i="3"/>
  <c r="P90" i="3"/>
  <c r="P88" i="3" s="1"/>
  <c r="I90" i="3"/>
  <c r="Q90" i="3" s="1"/>
  <c r="R90" i="3" s="1"/>
  <c r="P89" i="3"/>
  <c r="I89" i="3"/>
  <c r="Q89" i="3" s="1"/>
  <c r="R89" i="3" s="1"/>
  <c r="O88" i="3"/>
  <c r="N88" i="3"/>
  <c r="M88" i="3"/>
  <c r="L88" i="3"/>
  <c r="K88" i="3"/>
  <c r="J88" i="3"/>
  <c r="H88" i="3"/>
  <c r="G88" i="3"/>
  <c r="F88" i="3"/>
  <c r="E88" i="3"/>
  <c r="D88" i="3"/>
  <c r="C88" i="3"/>
  <c r="P87" i="3"/>
  <c r="P85" i="3" s="1"/>
  <c r="P84" i="3" s="1"/>
  <c r="I87" i="3"/>
  <c r="Q87" i="3" s="1"/>
  <c r="R87" i="3" s="1"/>
  <c r="P86" i="3"/>
  <c r="I86" i="3"/>
  <c r="Q86" i="3" s="1"/>
  <c r="R86" i="3" s="1"/>
  <c r="O85" i="3"/>
  <c r="N85" i="3"/>
  <c r="M85" i="3"/>
  <c r="M84" i="3" s="1"/>
  <c r="L85" i="3"/>
  <c r="L84" i="3" s="1"/>
  <c r="K85" i="3"/>
  <c r="J85" i="3"/>
  <c r="H85" i="3"/>
  <c r="G85" i="3"/>
  <c r="G84" i="3" s="1"/>
  <c r="F85" i="3"/>
  <c r="F84" i="3" s="1"/>
  <c r="E85" i="3"/>
  <c r="E84" i="3" s="1"/>
  <c r="D85" i="3"/>
  <c r="C85" i="3"/>
  <c r="O84" i="3"/>
  <c r="N84" i="3"/>
  <c r="J84" i="3"/>
  <c r="H84" i="3"/>
  <c r="D84" i="3"/>
  <c r="C84" i="3"/>
  <c r="O83" i="3"/>
  <c r="O81" i="3" s="1"/>
  <c r="N83" i="3"/>
  <c r="M83" i="3"/>
  <c r="M81" i="3" s="1"/>
  <c r="L83" i="3"/>
  <c r="K83" i="3"/>
  <c r="J83" i="3"/>
  <c r="P83" i="3" s="1"/>
  <c r="H83" i="3"/>
  <c r="G83" i="3"/>
  <c r="G81" i="3" s="1"/>
  <c r="F83" i="3"/>
  <c r="E83" i="3"/>
  <c r="D83" i="3"/>
  <c r="C83" i="3"/>
  <c r="I83" i="3" s="1"/>
  <c r="O82" i="3"/>
  <c r="N82" i="3"/>
  <c r="M82" i="3"/>
  <c r="L82" i="3"/>
  <c r="L81" i="3" s="1"/>
  <c r="K82" i="3"/>
  <c r="K81" i="3" s="1"/>
  <c r="J82" i="3"/>
  <c r="J81" i="3" s="1"/>
  <c r="J79" i="3" s="1"/>
  <c r="H82" i="3"/>
  <c r="G82" i="3"/>
  <c r="F82" i="3"/>
  <c r="F81" i="3" s="1"/>
  <c r="E82" i="3"/>
  <c r="E81" i="3" s="1"/>
  <c r="D82" i="3"/>
  <c r="D81" i="3" s="1"/>
  <c r="D79" i="3" s="1"/>
  <c r="C82" i="3"/>
  <c r="N81" i="3"/>
  <c r="N79" i="3" s="1"/>
  <c r="H81" i="3"/>
  <c r="H79" i="3" s="1"/>
  <c r="P80" i="3"/>
  <c r="O80" i="3"/>
  <c r="N80" i="3"/>
  <c r="M80" i="3"/>
  <c r="L80" i="3"/>
  <c r="K80" i="3"/>
  <c r="J80" i="3"/>
  <c r="H80" i="3"/>
  <c r="G80" i="3"/>
  <c r="G79" i="3" s="1"/>
  <c r="F80" i="3"/>
  <c r="E80" i="3"/>
  <c r="D80" i="3"/>
  <c r="C80" i="3"/>
  <c r="I80" i="3" s="1"/>
  <c r="O79" i="3"/>
  <c r="O78" i="3"/>
  <c r="N78" i="3"/>
  <c r="N76" i="3" s="1"/>
  <c r="N73" i="3" s="1"/>
  <c r="M78" i="3"/>
  <c r="L78" i="3"/>
  <c r="K78" i="3"/>
  <c r="J78" i="3"/>
  <c r="H78" i="3"/>
  <c r="H76" i="3" s="1"/>
  <c r="H73" i="3" s="1"/>
  <c r="G78" i="3"/>
  <c r="F78" i="3"/>
  <c r="E78" i="3"/>
  <c r="D78" i="3"/>
  <c r="C78" i="3"/>
  <c r="O77" i="3"/>
  <c r="N77" i="3"/>
  <c r="M77" i="3"/>
  <c r="L77" i="3"/>
  <c r="L76" i="3" s="1"/>
  <c r="K77" i="3"/>
  <c r="K76" i="3" s="1"/>
  <c r="J77" i="3"/>
  <c r="P77" i="3" s="1"/>
  <c r="H77" i="3"/>
  <c r="G77" i="3"/>
  <c r="G76" i="3" s="1"/>
  <c r="G73" i="3" s="1"/>
  <c r="F77" i="3"/>
  <c r="F76" i="3" s="1"/>
  <c r="E77" i="3"/>
  <c r="E76" i="3" s="1"/>
  <c r="D77" i="3"/>
  <c r="C77" i="3"/>
  <c r="I77" i="3" s="1"/>
  <c r="O76" i="3"/>
  <c r="J76" i="3"/>
  <c r="J73" i="3" s="1"/>
  <c r="D76" i="3"/>
  <c r="C76" i="3"/>
  <c r="P75" i="3"/>
  <c r="H75" i="3"/>
  <c r="G75" i="3"/>
  <c r="F75" i="3"/>
  <c r="E75" i="3"/>
  <c r="D75" i="3"/>
  <c r="C75" i="3"/>
  <c r="P74" i="3"/>
  <c r="Q74" i="3" s="1"/>
  <c r="R74" i="3" s="1"/>
  <c r="O72" i="3"/>
  <c r="N72" i="3"/>
  <c r="M72" i="3"/>
  <c r="L72" i="3"/>
  <c r="L71" i="3" s="1"/>
  <c r="K72" i="3"/>
  <c r="K71" i="3" s="1"/>
  <c r="J72" i="3"/>
  <c r="J71" i="3" s="1"/>
  <c r="H72" i="3"/>
  <c r="G72" i="3"/>
  <c r="F72" i="3"/>
  <c r="F71" i="3" s="1"/>
  <c r="E72" i="3"/>
  <c r="E71" i="3" s="1"/>
  <c r="D72" i="3"/>
  <c r="D71" i="3" s="1"/>
  <c r="C72" i="3"/>
  <c r="O71" i="3"/>
  <c r="N71" i="3"/>
  <c r="N70" i="3" s="1"/>
  <c r="M71" i="3"/>
  <c r="H71" i="3"/>
  <c r="H70" i="3" s="1"/>
  <c r="G71" i="3"/>
  <c r="C71" i="3"/>
  <c r="O69" i="3"/>
  <c r="O67" i="3" s="1"/>
  <c r="N69" i="3"/>
  <c r="M69" i="3"/>
  <c r="L69" i="3"/>
  <c r="K69" i="3"/>
  <c r="J69" i="3"/>
  <c r="H69" i="3"/>
  <c r="G69" i="3"/>
  <c r="F69" i="3"/>
  <c r="E69" i="3"/>
  <c r="D69" i="3"/>
  <c r="C69" i="3"/>
  <c r="O68" i="3"/>
  <c r="N68" i="3"/>
  <c r="M68" i="3"/>
  <c r="M67" i="3" s="1"/>
  <c r="L68" i="3"/>
  <c r="L67" i="3" s="1"/>
  <c r="K68" i="3"/>
  <c r="J68" i="3"/>
  <c r="P68" i="3" s="1"/>
  <c r="H68" i="3"/>
  <c r="G68" i="3"/>
  <c r="G67" i="3" s="1"/>
  <c r="F68" i="3"/>
  <c r="F67" i="3" s="1"/>
  <c r="E68" i="3"/>
  <c r="D68" i="3"/>
  <c r="C68" i="3"/>
  <c r="I68" i="3" s="1"/>
  <c r="K67" i="3"/>
  <c r="J67" i="3"/>
  <c r="E67" i="3"/>
  <c r="D67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O63" i="3"/>
  <c r="N63" i="3"/>
  <c r="M63" i="3"/>
  <c r="L63" i="3"/>
  <c r="K63" i="3"/>
  <c r="J63" i="3"/>
  <c r="P63" i="3" s="1"/>
  <c r="Q63" i="3" s="1"/>
  <c r="R63" i="3" s="1"/>
  <c r="I63" i="3"/>
  <c r="O62" i="3"/>
  <c r="N62" i="3"/>
  <c r="M62" i="3"/>
  <c r="L62" i="3"/>
  <c r="L60" i="3" s="1"/>
  <c r="L59" i="3" s="1"/>
  <c r="K62" i="3"/>
  <c r="J62" i="3"/>
  <c r="I62" i="3"/>
  <c r="O61" i="3"/>
  <c r="O60" i="3" s="1"/>
  <c r="O59" i="3" s="1"/>
  <c r="N61" i="3"/>
  <c r="M61" i="3"/>
  <c r="L61" i="3"/>
  <c r="K61" i="3"/>
  <c r="J61" i="3"/>
  <c r="J60" i="3" s="1"/>
  <c r="I61" i="3"/>
  <c r="I60" i="3" s="1"/>
  <c r="I59" i="3" s="1"/>
  <c r="N60" i="3"/>
  <c r="M60" i="3"/>
  <c r="M59" i="3" s="1"/>
  <c r="H60" i="3"/>
  <c r="H59" i="3" s="1"/>
  <c r="G60" i="3"/>
  <c r="G59" i="3" s="1"/>
  <c r="F60" i="3"/>
  <c r="E60" i="3"/>
  <c r="D60" i="3"/>
  <c r="J59" i="3"/>
  <c r="F59" i="3"/>
  <c r="E59" i="3"/>
  <c r="D59" i="3"/>
  <c r="C59" i="3"/>
  <c r="P58" i="3"/>
  <c r="I58" i="3"/>
  <c r="Q58" i="3" s="1"/>
  <c r="O57" i="3"/>
  <c r="N57" i="3"/>
  <c r="M57" i="3"/>
  <c r="M56" i="3" s="1"/>
  <c r="L57" i="3"/>
  <c r="L56" i="3" s="1"/>
  <c r="K57" i="3"/>
  <c r="K56" i="3" s="1"/>
  <c r="J57" i="3"/>
  <c r="I57" i="3"/>
  <c r="O56" i="3"/>
  <c r="N56" i="3"/>
  <c r="J56" i="3"/>
  <c r="P56" i="3" s="1"/>
  <c r="Q56" i="3" s="1"/>
  <c r="R56" i="3" s="1"/>
  <c r="I56" i="3"/>
  <c r="H56" i="3"/>
  <c r="O55" i="3"/>
  <c r="N55" i="3"/>
  <c r="M55" i="3"/>
  <c r="M47" i="3" s="1"/>
  <c r="M46" i="3" s="1"/>
  <c r="L55" i="3"/>
  <c r="K55" i="3"/>
  <c r="J55" i="3"/>
  <c r="P55" i="3" s="1"/>
  <c r="Q55" i="3" s="1"/>
  <c r="I55" i="3"/>
  <c r="P54" i="3"/>
  <c r="Q54" i="3" s="1"/>
  <c r="I54" i="3"/>
  <c r="P53" i="3"/>
  <c r="P52" i="3" s="1"/>
  <c r="Q52" i="3" s="1"/>
  <c r="R52" i="3" s="1"/>
  <c r="O53" i="3"/>
  <c r="O52" i="3" s="1"/>
  <c r="N53" i="3"/>
  <c r="N52" i="3" s="1"/>
  <c r="M53" i="3"/>
  <c r="L53" i="3"/>
  <c r="K53" i="3"/>
  <c r="J53" i="3"/>
  <c r="J52" i="3" s="1"/>
  <c r="I53" i="3"/>
  <c r="I52" i="3" s="1"/>
  <c r="M52" i="3"/>
  <c r="L52" i="3"/>
  <c r="K52" i="3"/>
  <c r="H52" i="3"/>
  <c r="G52" i="3"/>
  <c r="F52" i="3"/>
  <c r="E52" i="3"/>
  <c r="D52" i="3"/>
  <c r="C52" i="3"/>
  <c r="O51" i="3"/>
  <c r="O48" i="3" s="1"/>
  <c r="O47" i="3" s="1"/>
  <c r="O46" i="3" s="1"/>
  <c r="N51" i="3"/>
  <c r="M51" i="3"/>
  <c r="L51" i="3"/>
  <c r="K51" i="3"/>
  <c r="J51" i="3"/>
  <c r="I51" i="3"/>
  <c r="I48" i="3" s="1"/>
  <c r="I47" i="3" s="1"/>
  <c r="I46" i="3" s="1"/>
  <c r="L50" i="3"/>
  <c r="K50" i="3"/>
  <c r="P50" i="3" s="1"/>
  <c r="I50" i="3"/>
  <c r="Q49" i="3"/>
  <c r="P49" i="3"/>
  <c r="I49" i="3"/>
  <c r="N48" i="3"/>
  <c r="N47" i="3" s="1"/>
  <c r="N46" i="3" s="1"/>
  <c r="M48" i="3"/>
  <c r="L48" i="3"/>
  <c r="J48" i="3"/>
  <c r="H48" i="3"/>
  <c r="H47" i="3" s="1"/>
  <c r="H46" i="3" s="1"/>
  <c r="G48" i="3"/>
  <c r="F48" i="3"/>
  <c r="E48" i="3"/>
  <c r="D48" i="3"/>
  <c r="D47" i="3" s="1"/>
  <c r="C48" i="3"/>
  <c r="C47" i="3" s="1"/>
  <c r="C46" i="3" s="1"/>
  <c r="L47" i="3"/>
  <c r="L46" i="3" s="1"/>
  <c r="G47" i="3"/>
  <c r="G46" i="3" s="1"/>
  <c r="F47" i="3"/>
  <c r="F46" i="3" s="1"/>
  <c r="E47" i="3"/>
  <c r="E46" i="3"/>
  <c r="D46" i="3"/>
  <c r="P45" i="3"/>
  <c r="Q45" i="3" s="1"/>
  <c r="R45" i="3" s="1"/>
  <c r="I45" i="3"/>
  <c r="Q44" i="3"/>
  <c r="P44" i="3"/>
  <c r="I44" i="3"/>
  <c r="P43" i="3"/>
  <c r="P42" i="3" s="1"/>
  <c r="I43" i="3"/>
  <c r="O42" i="3"/>
  <c r="N42" i="3"/>
  <c r="M42" i="3"/>
  <c r="L42" i="3"/>
  <c r="K42" i="3"/>
  <c r="J42" i="3"/>
  <c r="H42" i="3"/>
  <c r="G42" i="3"/>
  <c r="G28" i="3" s="1"/>
  <c r="F42" i="3"/>
  <c r="E42" i="3"/>
  <c r="D42" i="3"/>
  <c r="C42" i="3"/>
  <c r="P41" i="3"/>
  <c r="Q41" i="3" s="1"/>
  <c r="I41" i="3"/>
  <c r="O40" i="3"/>
  <c r="O39" i="3" s="1"/>
  <c r="N40" i="3"/>
  <c r="N39" i="3" s="1"/>
  <c r="M40" i="3"/>
  <c r="L40" i="3"/>
  <c r="K40" i="3"/>
  <c r="J40" i="3"/>
  <c r="J39" i="3" s="1"/>
  <c r="I40" i="3"/>
  <c r="I39" i="3" s="1"/>
  <c r="M39" i="3"/>
  <c r="L39" i="3"/>
  <c r="K39" i="3"/>
  <c r="H39" i="3"/>
  <c r="G39" i="3"/>
  <c r="F39" i="3"/>
  <c r="E39" i="3"/>
  <c r="D39" i="3"/>
  <c r="C39" i="3"/>
  <c r="P38" i="3"/>
  <c r="I38" i="3"/>
  <c r="Q38" i="3" s="1"/>
  <c r="O37" i="3"/>
  <c r="N37" i="3"/>
  <c r="N35" i="3" s="1"/>
  <c r="M37" i="3"/>
  <c r="L37" i="3"/>
  <c r="K37" i="3"/>
  <c r="J37" i="3"/>
  <c r="I37" i="3"/>
  <c r="I35" i="3" s="1"/>
  <c r="O36" i="3"/>
  <c r="N36" i="3"/>
  <c r="M36" i="3"/>
  <c r="M35" i="3" s="1"/>
  <c r="L36" i="3"/>
  <c r="L35" i="3" s="1"/>
  <c r="K36" i="3"/>
  <c r="K35" i="3" s="1"/>
  <c r="J36" i="3"/>
  <c r="I36" i="3"/>
  <c r="O35" i="3"/>
  <c r="J35" i="3"/>
  <c r="H35" i="3"/>
  <c r="G35" i="3"/>
  <c r="F35" i="3"/>
  <c r="E35" i="3"/>
  <c r="D35" i="3"/>
  <c r="C35" i="3"/>
  <c r="C29" i="3" s="1"/>
  <c r="C28" i="3" s="1"/>
  <c r="P34" i="3"/>
  <c r="Q34" i="3" s="1"/>
  <c r="I34" i="3"/>
  <c r="O33" i="3"/>
  <c r="N33" i="3"/>
  <c r="M33" i="3"/>
  <c r="L33" i="3"/>
  <c r="K33" i="3"/>
  <c r="J33" i="3"/>
  <c r="P33" i="3" s="1"/>
  <c r="Q33" i="3" s="1"/>
  <c r="I33" i="3"/>
  <c r="O32" i="3"/>
  <c r="N32" i="3"/>
  <c r="N30" i="3" s="1"/>
  <c r="N29" i="3" s="1"/>
  <c r="N28" i="3" s="1"/>
  <c r="M32" i="3"/>
  <c r="L32" i="3"/>
  <c r="K32" i="3"/>
  <c r="J32" i="3"/>
  <c r="I32" i="3"/>
  <c r="I30" i="3" s="1"/>
  <c r="I29" i="3" s="1"/>
  <c r="O31" i="3"/>
  <c r="N31" i="3"/>
  <c r="M31" i="3"/>
  <c r="L31" i="3"/>
  <c r="L30" i="3" s="1"/>
  <c r="L29" i="3" s="1"/>
  <c r="L28" i="3" s="1"/>
  <c r="K31" i="3"/>
  <c r="J31" i="3"/>
  <c r="I31" i="3"/>
  <c r="O30" i="3"/>
  <c r="O29" i="3" s="1"/>
  <c r="O28" i="3" s="1"/>
  <c r="K30" i="3"/>
  <c r="J30" i="3"/>
  <c r="J29" i="3" s="1"/>
  <c r="J28" i="3" s="1"/>
  <c r="H30" i="3"/>
  <c r="G30" i="3"/>
  <c r="F30" i="3"/>
  <c r="E30" i="3"/>
  <c r="E29" i="3" s="1"/>
  <c r="D30" i="3"/>
  <c r="D29" i="3" s="1"/>
  <c r="D28" i="3" s="1"/>
  <c r="C30" i="3"/>
  <c r="H29" i="3"/>
  <c r="H28" i="3" s="1"/>
  <c r="G29" i="3"/>
  <c r="F29" i="3"/>
  <c r="F28" i="3"/>
  <c r="E28" i="3"/>
  <c r="P27" i="3"/>
  <c r="Q27" i="3" s="1"/>
  <c r="I27" i="3"/>
  <c r="R26" i="3"/>
  <c r="P26" i="3"/>
  <c r="Q26" i="3" s="1"/>
  <c r="I26" i="3"/>
  <c r="R25" i="3"/>
  <c r="Q25" i="3"/>
  <c r="P25" i="3"/>
  <c r="I25" i="3"/>
  <c r="P24" i="3"/>
  <c r="I24" i="3"/>
  <c r="I23" i="3" s="1"/>
  <c r="I22" i="3" s="1"/>
  <c r="O23" i="3"/>
  <c r="N23" i="3"/>
  <c r="N22" i="3" s="1"/>
  <c r="M23" i="3"/>
  <c r="M22" i="3" s="1"/>
  <c r="L23" i="3"/>
  <c r="K23" i="3"/>
  <c r="J23" i="3"/>
  <c r="H23" i="3"/>
  <c r="H22" i="3" s="1"/>
  <c r="G23" i="3"/>
  <c r="F23" i="3"/>
  <c r="E23" i="3"/>
  <c r="D23" i="3"/>
  <c r="C23" i="3"/>
  <c r="O22" i="3"/>
  <c r="L22" i="3"/>
  <c r="K22" i="3"/>
  <c r="J22" i="3"/>
  <c r="G22" i="3"/>
  <c r="F22" i="3"/>
  <c r="E22" i="3"/>
  <c r="D22" i="3"/>
  <c r="C22" i="3"/>
  <c r="P21" i="3"/>
  <c r="Q21" i="3" s="1"/>
  <c r="R21" i="3" s="1"/>
  <c r="O21" i="3"/>
  <c r="N21" i="3"/>
  <c r="M21" i="3"/>
  <c r="L21" i="3"/>
  <c r="K21" i="3"/>
  <c r="J21" i="3"/>
  <c r="I21" i="3"/>
  <c r="O20" i="3"/>
  <c r="O19" i="3" s="1"/>
  <c r="N20" i="3"/>
  <c r="N19" i="3" s="1"/>
  <c r="M20" i="3"/>
  <c r="M19" i="3" s="1"/>
  <c r="L20" i="3"/>
  <c r="P20" i="3" s="1"/>
  <c r="K20" i="3"/>
  <c r="J20" i="3"/>
  <c r="I20" i="3"/>
  <c r="I19" i="3" s="1"/>
  <c r="L19" i="3"/>
  <c r="K19" i="3"/>
  <c r="J19" i="3"/>
  <c r="H19" i="3"/>
  <c r="G19" i="3"/>
  <c r="F19" i="3"/>
  <c r="E19" i="3"/>
  <c r="D19" i="3"/>
  <c r="C19" i="3"/>
  <c r="P18" i="3"/>
  <c r="I18" i="3"/>
  <c r="Q18" i="3" s="1"/>
  <c r="O17" i="3"/>
  <c r="N17" i="3"/>
  <c r="M17" i="3"/>
  <c r="M15" i="3" s="1"/>
  <c r="M14" i="3" s="1"/>
  <c r="L17" i="3"/>
  <c r="K17" i="3"/>
  <c r="J17" i="3"/>
  <c r="P17" i="3" s="1"/>
  <c r="Q17" i="3" s="1"/>
  <c r="R17" i="3" s="1"/>
  <c r="I17" i="3"/>
  <c r="O16" i="3"/>
  <c r="N16" i="3"/>
  <c r="M16" i="3"/>
  <c r="L16" i="3"/>
  <c r="L15" i="3" s="1"/>
  <c r="L14" i="3" s="1"/>
  <c r="K16" i="3"/>
  <c r="K15" i="3" s="1"/>
  <c r="K14" i="3" s="1"/>
  <c r="K10" i="3" s="1"/>
  <c r="K9" i="3" s="1"/>
  <c r="J16" i="3"/>
  <c r="J15" i="3" s="1"/>
  <c r="J14" i="3" s="1"/>
  <c r="J10" i="3" s="1"/>
  <c r="J9" i="3" s="1"/>
  <c r="I16" i="3"/>
  <c r="O15" i="3"/>
  <c r="O14" i="3" s="1"/>
  <c r="O10" i="3" s="1"/>
  <c r="N15" i="3"/>
  <c r="N14" i="3" s="1"/>
  <c r="I15" i="3"/>
  <c r="I14" i="3" s="1"/>
  <c r="H14" i="3"/>
  <c r="G14" i="3"/>
  <c r="F14" i="3"/>
  <c r="E14" i="3"/>
  <c r="D14" i="3"/>
  <c r="C14" i="3"/>
  <c r="Q13" i="3"/>
  <c r="R13" i="3" s="1"/>
  <c r="P13" i="3"/>
  <c r="I13" i="3"/>
  <c r="P12" i="3"/>
  <c r="P11" i="3" s="1"/>
  <c r="I12" i="3"/>
  <c r="Q12" i="3" s="1"/>
  <c r="R12" i="3" s="1"/>
  <c r="O11" i="3"/>
  <c r="N11" i="3"/>
  <c r="N10" i="3" s="1"/>
  <c r="N9" i="3" s="1"/>
  <c r="N8" i="3" s="1"/>
  <c r="M11" i="3"/>
  <c r="M10" i="3" s="1"/>
  <c r="M9" i="3" s="1"/>
  <c r="L11" i="3"/>
  <c r="K11" i="3"/>
  <c r="J11" i="3"/>
  <c r="H11" i="3"/>
  <c r="H10" i="3" s="1"/>
  <c r="H9" i="3" s="1"/>
  <c r="H8" i="3" s="1"/>
  <c r="G11" i="3"/>
  <c r="G10" i="3" s="1"/>
  <c r="G9" i="3" s="1"/>
  <c r="G8" i="3" s="1"/>
  <c r="F11" i="3"/>
  <c r="F10" i="3" s="1"/>
  <c r="F9" i="3" s="1"/>
  <c r="F8" i="3" s="1"/>
  <c r="E11" i="3"/>
  <c r="D11" i="3"/>
  <c r="C11" i="3"/>
  <c r="E10" i="3"/>
  <c r="E9" i="3" s="1"/>
  <c r="E8" i="3" s="1"/>
  <c r="D10" i="3"/>
  <c r="D9" i="3" s="1"/>
  <c r="D8" i="3" s="1"/>
  <c r="D64" i="3" s="1"/>
  <c r="C10" i="3"/>
  <c r="C9" i="3"/>
  <c r="Q32" i="2"/>
  <c r="P32" i="2"/>
  <c r="R30" i="2"/>
  <c r="Q30" i="2"/>
  <c r="P30" i="2"/>
  <c r="I30" i="2"/>
  <c r="P29" i="2"/>
  <c r="Q29" i="2" s="1"/>
  <c r="R29" i="2" s="1"/>
  <c r="I29" i="2"/>
  <c r="O28" i="2"/>
  <c r="O27" i="2" s="1"/>
  <c r="N28" i="2"/>
  <c r="N27" i="2" s="1"/>
  <c r="M28" i="2"/>
  <c r="L28" i="2"/>
  <c r="K28" i="2"/>
  <c r="J28" i="2"/>
  <c r="I28" i="2"/>
  <c r="I27" i="2" s="1"/>
  <c r="H28" i="2"/>
  <c r="H27" i="2" s="1"/>
  <c r="G28" i="2"/>
  <c r="F28" i="2"/>
  <c r="E28" i="2"/>
  <c r="D28" i="2"/>
  <c r="C28" i="2"/>
  <c r="C27" i="2" s="1"/>
  <c r="M27" i="2"/>
  <c r="L27" i="2"/>
  <c r="K27" i="2"/>
  <c r="J27" i="2"/>
  <c r="G27" i="2"/>
  <c r="F27" i="2"/>
  <c r="E27" i="2"/>
  <c r="D27" i="2"/>
  <c r="P26" i="2"/>
  <c r="Q26" i="2" s="1"/>
  <c r="R26" i="2" s="1"/>
  <c r="I26" i="2"/>
  <c r="P25" i="2"/>
  <c r="I25" i="2"/>
  <c r="Q25" i="2" s="1"/>
  <c r="R25" i="2" s="1"/>
  <c r="R24" i="2"/>
  <c r="Q24" i="2"/>
  <c r="P24" i="2"/>
  <c r="I24" i="2"/>
  <c r="P23" i="2"/>
  <c r="O23" i="2"/>
  <c r="N23" i="2"/>
  <c r="M23" i="2"/>
  <c r="L23" i="2"/>
  <c r="K23" i="2"/>
  <c r="J23" i="2"/>
  <c r="H23" i="2"/>
  <c r="G23" i="2"/>
  <c r="F23" i="2"/>
  <c r="E23" i="2"/>
  <c r="D23" i="2"/>
  <c r="C23" i="2"/>
  <c r="O22" i="2"/>
  <c r="N22" i="2"/>
  <c r="M22" i="2"/>
  <c r="L22" i="2"/>
  <c r="K22" i="2"/>
  <c r="J22" i="2"/>
  <c r="P22" i="2" s="1"/>
  <c r="H22" i="2"/>
  <c r="G22" i="2"/>
  <c r="F22" i="2"/>
  <c r="E22" i="2"/>
  <c r="D22" i="2"/>
  <c r="C22" i="2"/>
  <c r="I22" i="2" s="1"/>
  <c r="O21" i="2"/>
  <c r="N21" i="2"/>
  <c r="M21" i="2"/>
  <c r="L21" i="2"/>
  <c r="L20" i="2" s="1"/>
  <c r="L19" i="2" s="1"/>
  <c r="K21" i="2"/>
  <c r="K20" i="2" s="1"/>
  <c r="K19" i="2" s="1"/>
  <c r="J21" i="2"/>
  <c r="P21" i="2" s="1"/>
  <c r="H21" i="2"/>
  <c r="G21" i="2"/>
  <c r="F21" i="2"/>
  <c r="F20" i="2" s="1"/>
  <c r="F19" i="2" s="1"/>
  <c r="E21" i="2"/>
  <c r="E20" i="2" s="1"/>
  <c r="E19" i="2" s="1"/>
  <c r="D21" i="2"/>
  <c r="C21" i="2"/>
  <c r="I21" i="2" s="1"/>
  <c r="I20" i="2" s="1"/>
  <c r="O20" i="2"/>
  <c r="O19" i="2" s="1"/>
  <c r="N20" i="2"/>
  <c r="M20" i="2"/>
  <c r="J20" i="2"/>
  <c r="J19" i="2" s="1"/>
  <c r="H20" i="2"/>
  <c r="G20" i="2"/>
  <c r="D20" i="2"/>
  <c r="D19" i="2" s="1"/>
  <c r="C20" i="2"/>
  <c r="C19" i="2" s="1"/>
  <c r="N19" i="2"/>
  <c r="M19" i="2"/>
  <c r="M8" i="2" s="1"/>
  <c r="M31" i="2" s="1"/>
  <c r="M33" i="2" s="1"/>
  <c r="H19" i="2"/>
  <c r="G19" i="2"/>
  <c r="G8" i="2" s="1"/>
  <c r="G31" i="2" s="1"/>
  <c r="G33" i="2" s="1"/>
  <c r="Q18" i="2"/>
  <c r="R18" i="2" s="1"/>
  <c r="P18" i="2"/>
  <c r="I18" i="2"/>
  <c r="P17" i="2"/>
  <c r="I17" i="2"/>
  <c r="Q17" i="2" s="1"/>
  <c r="R16" i="2"/>
  <c r="Q16" i="2"/>
  <c r="P16" i="2"/>
  <c r="I16" i="2"/>
  <c r="P15" i="2"/>
  <c r="Q15" i="2" s="1"/>
  <c r="R15" i="2" s="1"/>
  <c r="I15" i="2"/>
  <c r="P14" i="2"/>
  <c r="I14" i="2"/>
  <c r="Q14" i="2" s="1"/>
  <c r="R14" i="2" s="1"/>
  <c r="R13" i="2"/>
  <c r="Q13" i="2"/>
  <c r="P13" i="2"/>
  <c r="I13" i="2"/>
  <c r="P12" i="2"/>
  <c r="O12" i="2"/>
  <c r="N12" i="2"/>
  <c r="M12" i="2"/>
  <c r="L12" i="2"/>
  <c r="K12" i="2"/>
  <c r="J12" i="2"/>
  <c r="H12" i="2"/>
  <c r="G12" i="2"/>
  <c r="F12" i="2"/>
  <c r="E12" i="2"/>
  <c r="D12" i="2"/>
  <c r="C12" i="2"/>
  <c r="O11" i="2"/>
  <c r="O10" i="2" s="1"/>
  <c r="N11" i="2"/>
  <c r="N9" i="2" s="1"/>
  <c r="N8" i="2" s="1"/>
  <c r="N31" i="2" s="1"/>
  <c r="N33" i="2" s="1"/>
  <c r="M11" i="2"/>
  <c r="L11" i="2"/>
  <c r="L9" i="2" s="1"/>
  <c r="L8" i="2" s="1"/>
  <c r="L31" i="2" s="1"/>
  <c r="L33" i="2" s="1"/>
  <c r="K11" i="2"/>
  <c r="J11" i="2"/>
  <c r="P11" i="2" s="1"/>
  <c r="H11" i="2"/>
  <c r="H9" i="2" s="1"/>
  <c r="H8" i="2" s="1"/>
  <c r="G11" i="2"/>
  <c r="F11" i="2"/>
  <c r="F9" i="2" s="1"/>
  <c r="F8" i="2" s="1"/>
  <c r="F31" i="2" s="1"/>
  <c r="F33" i="2" s="1"/>
  <c r="E11" i="2"/>
  <c r="D11" i="2"/>
  <c r="C11" i="2"/>
  <c r="I11" i="2" s="1"/>
  <c r="M10" i="2"/>
  <c r="L10" i="2"/>
  <c r="K10" i="2"/>
  <c r="J10" i="2"/>
  <c r="G10" i="2"/>
  <c r="F10" i="2"/>
  <c r="E10" i="2"/>
  <c r="D10" i="2"/>
  <c r="M9" i="2"/>
  <c r="K9" i="2"/>
  <c r="K8" i="2" s="1"/>
  <c r="K31" i="2" s="1"/>
  <c r="K33" i="2" s="1"/>
  <c r="J9" i="2"/>
  <c r="G9" i="2"/>
  <c r="E9" i="2"/>
  <c r="D9" i="2"/>
  <c r="D8" i="2" s="1"/>
  <c r="D31" i="2" s="1"/>
  <c r="D33" i="2" s="1"/>
  <c r="Q71" i="1"/>
  <c r="P71" i="1"/>
  <c r="I71" i="1"/>
  <c r="O70" i="1"/>
  <c r="N70" i="1"/>
  <c r="M70" i="1"/>
  <c r="L70" i="1"/>
  <c r="K70" i="1"/>
  <c r="J70" i="1"/>
  <c r="P70" i="1" s="1"/>
  <c r="I70" i="1"/>
  <c r="H70" i="1"/>
  <c r="G70" i="1"/>
  <c r="F70" i="1"/>
  <c r="E70" i="1"/>
  <c r="D70" i="1"/>
  <c r="C70" i="1"/>
  <c r="P69" i="1"/>
  <c r="Q69" i="1" s="1"/>
  <c r="I69" i="1"/>
  <c r="P68" i="1"/>
  <c r="I68" i="1"/>
  <c r="N67" i="1"/>
  <c r="J67" i="1"/>
  <c r="H67" i="1"/>
  <c r="D67" i="1"/>
  <c r="P65" i="1"/>
  <c r="I65" i="1"/>
  <c r="O64" i="1"/>
  <c r="N64" i="1"/>
  <c r="M64" i="1"/>
  <c r="P64" i="1" s="1"/>
  <c r="Q64" i="1" s="1"/>
  <c r="R64" i="1" s="1"/>
  <c r="L64" i="1"/>
  <c r="K64" i="1"/>
  <c r="I64" i="1"/>
  <c r="P63" i="1"/>
  <c r="Q63" i="1" s="1"/>
  <c r="R63" i="1" s="1"/>
  <c r="O63" i="1"/>
  <c r="N63" i="1"/>
  <c r="M63" i="1"/>
  <c r="L63" i="1"/>
  <c r="K63" i="1"/>
  <c r="I63" i="1"/>
  <c r="P62" i="1"/>
  <c r="Q62" i="1" s="1"/>
  <c r="R62" i="1" s="1"/>
  <c r="I62" i="1"/>
  <c r="Q61" i="1"/>
  <c r="R61" i="1" s="1"/>
  <c r="P61" i="1"/>
  <c r="I61" i="1"/>
  <c r="P60" i="1"/>
  <c r="I60" i="1"/>
  <c r="Q60" i="1" s="1"/>
  <c r="R60" i="1" s="1"/>
  <c r="P59" i="1"/>
  <c r="O59" i="1"/>
  <c r="O58" i="1" s="1"/>
  <c r="O57" i="1" s="1"/>
  <c r="N59" i="1"/>
  <c r="M59" i="1"/>
  <c r="M58" i="1" s="1"/>
  <c r="M57" i="1" s="1"/>
  <c r="L59" i="1"/>
  <c r="K59" i="1"/>
  <c r="J59" i="1"/>
  <c r="J58" i="1" s="1"/>
  <c r="J57" i="1" s="1"/>
  <c r="H59" i="1"/>
  <c r="G59" i="1"/>
  <c r="G58" i="1" s="1"/>
  <c r="G57" i="1" s="1"/>
  <c r="F59" i="1"/>
  <c r="E59" i="1"/>
  <c r="D59" i="1"/>
  <c r="D58" i="1" s="1"/>
  <c r="D57" i="1" s="1"/>
  <c r="C59" i="1"/>
  <c r="C58" i="1" s="1"/>
  <c r="C57" i="1" s="1"/>
  <c r="N58" i="1"/>
  <c r="N57" i="1" s="1"/>
  <c r="L58" i="1"/>
  <c r="K58" i="1"/>
  <c r="K57" i="1" s="1"/>
  <c r="H58" i="1"/>
  <c r="H57" i="1" s="1"/>
  <c r="F58" i="1"/>
  <c r="E58" i="1"/>
  <c r="E57" i="1" s="1"/>
  <c r="L57" i="1"/>
  <c r="F57" i="1"/>
  <c r="O56" i="1"/>
  <c r="N56" i="1"/>
  <c r="M56" i="1"/>
  <c r="P56" i="1" s="1"/>
  <c r="Q56" i="1" s="1"/>
  <c r="R56" i="1" s="1"/>
  <c r="L56" i="1"/>
  <c r="K56" i="1"/>
  <c r="H56" i="1"/>
  <c r="G56" i="1"/>
  <c r="F56" i="1"/>
  <c r="E56" i="1"/>
  <c r="D56" i="1"/>
  <c r="C56" i="1"/>
  <c r="I56" i="1" s="1"/>
  <c r="O55" i="1"/>
  <c r="N55" i="1"/>
  <c r="M55" i="1"/>
  <c r="M53" i="1" s="1"/>
  <c r="L55" i="1"/>
  <c r="K55" i="1"/>
  <c r="J55" i="1"/>
  <c r="P55" i="1" s="1"/>
  <c r="Q55" i="1" s="1"/>
  <c r="R55" i="1" s="1"/>
  <c r="I55" i="1"/>
  <c r="O54" i="1"/>
  <c r="N54" i="1"/>
  <c r="N53" i="1" s="1"/>
  <c r="M54" i="1"/>
  <c r="L54" i="1"/>
  <c r="K54" i="1"/>
  <c r="K53" i="1" s="1"/>
  <c r="J54" i="1"/>
  <c r="J53" i="1" s="1"/>
  <c r="J49" i="1" s="1"/>
  <c r="H54" i="1"/>
  <c r="H53" i="1" s="1"/>
  <c r="G54" i="1"/>
  <c r="F54" i="1"/>
  <c r="E54" i="1"/>
  <c r="E53" i="1" s="1"/>
  <c r="D54" i="1"/>
  <c r="D53" i="1" s="1"/>
  <c r="D49" i="1" s="1"/>
  <c r="C54" i="1"/>
  <c r="I54" i="1" s="1"/>
  <c r="I53" i="1" s="1"/>
  <c r="O53" i="1"/>
  <c r="L53" i="1"/>
  <c r="L49" i="1" s="1"/>
  <c r="G53" i="1"/>
  <c r="F53" i="1"/>
  <c r="F49" i="1" s="1"/>
  <c r="C53" i="1"/>
  <c r="P52" i="1"/>
  <c r="I52" i="1"/>
  <c r="Q52" i="1" s="1"/>
  <c r="P51" i="1"/>
  <c r="Q51" i="1" s="1"/>
  <c r="R51" i="1" s="1"/>
  <c r="I51" i="1"/>
  <c r="I50" i="1" s="1"/>
  <c r="I49" i="1" s="1"/>
  <c r="O50" i="1"/>
  <c r="N50" i="1"/>
  <c r="M50" i="1"/>
  <c r="L50" i="1"/>
  <c r="K50" i="1"/>
  <c r="K49" i="1" s="1"/>
  <c r="J50" i="1"/>
  <c r="H50" i="1"/>
  <c r="H49" i="1" s="1"/>
  <c r="G50" i="1"/>
  <c r="G49" i="1" s="1"/>
  <c r="F50" i="1"/>
  <c r="E50" i="1"/>
  <c r="D50" i="1"/>
  <c r="C50" i="1"/>
  <c r="O49" i="1"/>
  <c r="C49" i="1"/>
  <c r="O48" i="1"/>
  <c r="N48" i="1"/>
  <c r="M48" i="1"/>
  <c r="P48" i="1" s="1"/>
  <c r="L48" i="1"/>
  <c r="K48" i="1"/>
  <c r="H48" i="1"/>
  <c r="G48" i="1"/>
  <c r="F48" i="1"/>
  <c r="E48" i="1"/>
  <c r="D48" i="1"/>
  <c r="C48" i="1"/>
  <c r="I48" i="1" s="1"/>
  <c r="O47" i="1"/>
  <c r="N47" i="1"/>
  <c r="M47" i="1"/>
  <c r="L47" i="1"/>
  <c r="K47" i="1"/>
  <c r="J47" i="1"/>
  <c r="P47" i="1" s="1"/>
  <c r="Q47" i="1" s="1"/>
  <c r="R47" i="1" s="1"/>
  <c r="H47" i="1"/>
  <c r="G47" i="1"/>
  <c r="F47" i="1"/>
  <c r="E47" i="1"/>
  <c r="D47" i="1"/>
  <c r="C47" i="1"/>
  <c r="I47" i="1" s="1"/>
  <c r="P46" i="1"/>
  <c r="Q46" i="1" s="1"/>
  <c r="R46" i="1" s="1"/>
  <c r="I46" i="1"/>
  <c r="O45" i="1"/>
  <c r="O44" i="1" s="1"/>
  <c r="N45" i="1"/>
  <c r="N44" i="1" s="1"/>
  <c r="M45" i="1"/>
  <c r="L45" i="1"/>
  <c r="L44" i="1" s="1"/>
  <c r="K45" i="1"/>
  <c r="J45" i="1"/>
  <c r="P45" i="1" s="1"/>
  <c r="H45" i="1"/>
  <c r="H44" i="1" s="1"/>
  <c r="G45" i="1"/>
  <c r="F45" i="1"/>
  <c r="F44" i="1" s="1"/>
  <c r="E45" i="1"/>
  <c r="D45" i="1"/>
  <c r="C45" i="1"/>
  <c r="I45" i="1" s="1"/>
  <c r="I44" i="1" s="1"/>
  <c r="M44" i="1"/>
  <c r="K44" i="1"/>
  <c r="J44" i="1"/>
  <c r="G44" i="1"/>
  <c r="E44" i="1"/>
  <c r="D44" i="1"/>
  <c r="P43" i="1"/>
  <c r="Q43" i="1" s="1"/>
  <c r="R43" i="1" s="1"/>
  <c r="I43" i="1"/>
  <c r="O42" i="1"/>
  <c r="N42" i="1"/>
  <c r="M42" i="1"/>
  <c r="L42" i="1"/>
  <c r="P42" i="1" s="1"/>
  <c r="J42" i="1"/>
  <c r="H42" i="1"/>
  <c r="G42" i="1"/>
  <c r="F42" i="1"/>
  <c r="E42" i="1"/>
  <c r="D42" i="1"/>
  <c r="C42" i="1"/>
  <c r="I42" i="1" s="1"/>
  <c r="O41" i="1"/>
  <c r="N41" i="1"/>
  <c r="M41" i="1"/>
  <c r="L41" i="1"/>
  <c r="K41" i="1"/>
  <c r="J41" i="1"/>
  <c r="P41" i="1" s="1"/>
  <c r="Q41" i="1" s="1"/>
  <c r="R41" i="1" s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P40" i="1" s="1"/>
  <c r="H40" i="1"/>
  <c r="G40" i="1"/>
  <c r="F40" i="1"/>
  <c r="E40" i="1"/>
  <c r="D40" i="1"/>
  <c r="D38" i="1" s="1"/>
  <c r="C40" i="1"/>
  <c r="I40" i="1" s="1"/>
  <c r="O39" i="1"/>
  <c r="N39" i="1"/>
  <c r="N38" i="1" s="1"/>
  <c r="M39" i="1"/>
  <c r="M38" i="1" s="1"/>
  <c r="L39" i="1"/>
  <c r="K39" i="1"/>
  <c r="K38" i="1" s="1"/>
  <c r="J39" i="1"/>
  <c r="P39" i="1" s="1"/>
  <c r="H39" i="1"/>
  <c r="H38" i="1" s="1"/>
  <c r="G39" i="1"/>
  <c r="G38" i="1" s="1"/>
  <c r="F39" i="1"/>
  <c r="E39" i="1"/>
  <c r="E38" i="1" s="1"/>
  <c r="D39" i="1"/>
  <c r="C39" i="1"/>
  <c r="I39" i="1" s="1"/>
  <c r="I38" i="1" s="1"/>
  <c r="O38" i="1"/>
  <c r="F38" i="1"/>
  <c r="C38" i="1"/>
  <c r="P37" i="1"/>
  <c r="Q37" i="1" s="1"/>
  <c r="R37" i="1" s="1"/>
  <c r="I37" i="1"/>
  <c r="O36" i="1"/>
  <c r="N36" i="1"/>
  <c r="M36" i="1"/>
  <c r="L36" i="1"/>
  <c r="K36" i="1"/>
  <c r="J36" i="1"/>
  <c r="P36" i="1" s="1"/>
  <c r="H36" i="1"/>
  <c r="G36" i="1"/>
  <c r="F36" i="1"/>
  <c r="E36" i="1"/>
  <c r="D36" i="1"/>
  <c r="C36" i="1"/>
  <c r="I36" i="1" s="1"/>
  <c r="O35" i="1"/>
  <c r="N35" i="1"/>
  <c r="M35" i="1"/>
  <c r="L35" i="1"/>
  <c r="K35" i="1"/>
  <c r="J35" i="1"/>
  <c r="P35" i="1" s="1"/>
  <c r="H35" i="1"/>
  <c r="G35" i="1"/>
  <c r="F35" i="1"/>
  <c r="E35" i="1"/>
  <c r="D35" i="1"/>
  <c r="C35" i="1"/>
  <c r="I35" i="1" s="1"/>
  <c r="P34" i="1"/>
  <c r="Q34" i="1" s="1"/>
  <c r="R34" i="1" s="1"/>
  <c r="I34" i="1"/>
  <c r="Q33" i="1"/>
  <c r="R33" i="1" s="1"/>
  <c r="P33" i="1"/>
  <c r="I33" i="1"/>
  <c r="P32" i="1"/>
  <c r="I32" i="1"/>
  <c r="Q32" i="1" s="1"/>
  <c r="R32" i="1" s="1"/>
  <c r="O31" i="1"/>
  <c r="N31" i="1"/>
  <c r="M31" i="1"/>
  <c r="L31" i="1"/>
  <c r="K31" i="1"/>
  <c r="J31" i="1"/>
  <c r="P31" i="1" s="1"/>
  <c r="H31" i="1"/>
  <c r="G31" i="1"/>
  <c r="F31" i="1"/>
  <c r="E31" i="1"/>
  <c r="D31" i="1"/>
  <c r="D29" i="1" s="1"/>
  <c r="C31" i="1"/>
  <c r="I31" i="1" s="1"/>
  <c r="O30" i="1"/>
  <c r="N30" i="1"/>
  <c r="N29" i="1" s="1"/>
  <c r="M30" i="1"/>
  <c r="M29" i="1" s="1"/>
  <c r="L30" i="1"/>
  <c r="K30" i="1"/>
  <c r="K29" i="1" s="1"/>
  <c r="J30" i="1"/>
  <c r="P30" i="1" s="1"/>
  <c r="H30" i="1"/>
  <c r="H29" i="1" s="1"/>
  <c r="G30" i="1"/>
  <c r="G29" i="1" s="1"/>
  <c r="F30" i="1"/>
  <c r="E30" i="1"/>
  <c r="E29" i="1" s="1"/>
  <c r="D30" i="1"/>
  <c r="C30" i="1"/>
  <c r="I30" i="1" s="1"/>
  <c r="I29" i="1" s="1"/>
  <c r="O29" i="1"/>
  <c r="L29" i="1"/>
  <c r="F29" i="1"/>
  <c r="C29" i="1"/>
  <c r="O28" i="1"/>
  <c r="O27" i="1" s="1"/>
  <c r="O26" i="1" s="1"/>
  <c r="N28" i="1"/>
  <c r="M28" i="1"/>
  <c r="M27" i="1" s="1"/>
  <c r="M26" i="1" s="1"/>
  <c r="L28" i="1"/>
  <c r="K28" i="1"/>
  <c r="J28" i="1"/>
  <c r="P28" i="1" s="1"/>
  <c r="H28" i="1"/>
  <c r="G28" i="1"/>
  <c r="G27" i="1" s="1"/>
  <c r="F28" i="1"/>
  <c r="E28" i="1"/>
  <c r="D28" i="1"/>
  <c r="D27" i="1" s="1"/>
  <c r="C28" i="1"/>
  <c r="C27" i="1" s="1"/>
  <c r="C26" i="1" s="1"/>
  <c r="N27" i="1"/>
  <c r="L27" i="1"/>
  <c r="K27" i="1"/>
  <c r="K26" i="1" s="1"/>
  <c r="H27" i="1"/>
  <c r="H26" i="1" s="1"/>
  <c r="F27" i="1"/>
  <c r="E27" i="1"/>
  <c r="E26" i="1" s="1"/>
  <c r="F26" i="1"/>
  <c r="O25" i="1"/>
  <c r="N25" i="1"/>
  <c r="M25" i="1"/>
  <c r="L25" i="1"/>
  <c r="K25" i="1"/>
  <c r="J25" i="1"/>
  <c r="P25" i="1" s="1"/>
  <c r="H25" i="1"/>
  <c r="G25" i="1"/>
  <c r="F25" i="1"/>
  <c r="E25" i="1"/>
  <c r="D25" i="1"/>
  <c r="C25" i="1"/>
  <c r="I25" i="1" s="1"/>
  <c r="Q24" i="1"/>
  <c r="R24" i="1" s="1"/>
  <c r="P24" i="1"/>
  <c r="I24" i="1"/>
  <c r="O23" i="1"/>
  <c r="N23" i="1"/>
  <c r="M23" i="1"/>
  <c r="L23" i="1"/>
  <c r="K23" i="1"/>
  <c r="J23" i="1"/>
  <c r="P23" i="1" s="1"/>
  <c r="Q23" i="1" s="1"/>
  <c r="R23" i="1" s="1"/>
  <c r="H23" i="1"/>
  <c r="G23" i="1"/>
  <c r="F23" i="1"/>
  <c r="E23" i="1"/>
  <c r="D23" i="1"/>
  <c r="C23" i="1"/>
  <c r="I23" i="1" s="1"/>
  <c r="P22" i="1"/>
  <c r="Q22" i="1" s="1"/>
  <c r="R22" i="1" s="1"/>
  <c r="I22" i="1"/>
  <c r="O21" i="1"/>
  <c r="N21" i="1"/>
  <c r="M21" i="1"/>
  <c r="L21" i="1"/>
  <c r="K21" i="1"/>
  <c r="J21" i="1"/>
  <c r="P21" i="1" s="1"/>
  <c r="H21" i="1"/>
  <c r="G21" i="1"/>
  <c r="F21" i="1"/>
  <c r="E21" i="1"/>
  <c r="D21" i="1"/>
  <c r="C21" i="1"/>
  <c r="I21" i="1" s="1"/>
  <c r="O20" i="1"/>
  <c r="N20" i="1"/>
  <c r="M20" i="1"/>
  <c r="L20" i="1"/>
  <c r="K20" i="1"/>
  <c r="J20" i="1"/>
  <c r="P20" i="1" s="1"/>
  <c r="Q20" i="1" s="1"/>
  <c r="R20" i="1" s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P19" i="1" s="1"/>
  <c r="H19" i="1"/>
  <c r="G19" i="1"/>
  <c r="F19" i="1"/>
  <c r="E19" i="1"/>
  <c r="D19" i="1"/>
  <c r="D17" i="1" s="1"/>
  <c r="D16" i="1" s="1"/>
  <c r="C19" i="1"/>
  <c r="I19" i="1" s="1"/>
  <c r="O18" i="1"/>
  <c r="N18" i="1"/>
  <c r="N17" i="1" s="1"/>
  <c r="N16" i="1" s="1"/>
  <c r="M18" i="1"/>
  <c r="M17" i="1" s="1"/>
  <c r="M16" i="1" s="1"/>
  <c r="L18" i="1"/>
  <c r="K18" i="1"/>
  <c r="K17" i="1" s="1"/>
  <c r="K16" i="1" s="1"/>
  <c r="J18" i="1"/>
  <c r="P18" i="1" s="1"/>
  <c r="H18" i="1"/>
  <c r="H17" i="1" s="1"/>
  <c r="H16" i="1" s="1"/>
  <c r="G18" i="1"/>
  <c r="G17" i="1" s="1"/>
  <c r="G16" i="1" s="1"/>
  <c r="F18" i="1"/>
  <c r="E18" i="1"/>
  <c r="E17" i="1" s="1"/>
  <c r="E16" i="1" s="1"/>
  <c r="D18" i="1"/>
  <c r="C18" i="1"/>
  <c r="I18" i="1" s="1"/>
  <c r="O17" i="1"/>
  <c r="O16" i="1" s="1"/>
  <c r="L17" i="1"/>
  <c r="L16" i="1" s="1"/>
  <c r="F17" i="1"/>
  <c r="F16" i="1" s="1"/>
  <c r="C17" i="1"/>
  <c r="C16" i="1" s="1"/>
  <c r="O15" i="1"/>
  <c r="N15" i="1"/>
  <c r="M15" i="1"/>
  <c r="L15" i="1"/>
  <c r="K15" i="1"/>
  <c r="J15" i="1"/>
  <c r="P15" i="1" s="1"/>
  <c r="H15" i="1"/>
  <c r="G15" i="1"/>
  <c r="F15" i="1"/>
  <c r="E15" i="1"/>
  <c r="D15" i="1"/>
  <c r="C15" i="1"/>
  <c r="I15" i="1" s="1"/>
  <c r="O14" i="1"/>
  <c r="N14" i="1"/>
  <c r="M14" i="1"/>
  <c r="L14" i="1"/>
  <c r="K14" i="1"/>
  <c r="J14" i="1"/>
  <c r="P14" i="1" s="1"/>
  <c r="Q14" i="1" s="1"/>
  <c r="R14" i="1" s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P13" i="1" s="1"/>
  <c r="H13" i="1"/>
  <c r="G13" i="1"/>
  <c r="F13" i="1"/>
  <c r="E13" i="1"/>
  <c r="D13" i="1"/>
  <c r="D11" i="1" s="1"/>
  <c r="C13" i="1"/>
  <c r="I13" i="1" s="1"/>
  <c r="O12" i="1"/>
  <c r="N12" i="1"/>
  <c r="N11" i="1" s="1"/>
  <c r="M12" i="1"/>
  <c r="M11" i="1" s="1"/>
  <c r="L12" i="1"/>
  <c r="K12" i="1"/>
  <c r="K11" i="1" s="1"/>
  <c r="J12" i="1"/>
  <c r="P12" i="1" s="1"/>
  <c r="H12" i="1"/>
  <c r="H11" i="1" s="1"/>
  <c r="G12" i="1"/>
  <c r="G11" i="1" s="1"/>
  <c r="F12" i="1"/>
  <c r="E12" i="1"/>
  <c r="E11" i="1" s="1"/>
  <c r="E10" i="1" s="1"/>
  <c r="D12" i="1"/>
  <c r="C12" i="1"/>
  <c r="I12" i="1" s="1"/>
  <c r="I11" i="1" s="1"/>
  <c r="O11" i="1"/>
  <c r="L11" i="1"/>
  <c r="F11" i="1"/>
  <c r="C11" i="1"/>
  <c r="M8" i="3" l="1"/>
  <c r="O9" i="3"/>
  <c r="O8" i="3" s="1"/>
  <c r="O64" i="3" s="1"/>
  <c r="C8" i="3"/>
  <c r="L10" i="3"/>
  <c r="L9" i="3" s="1"/>
  <c r="L8" i="3" s="1"/>
  <c r="L64" i="3" s="1"/>
  <c r="J8" i="3"/>
  <c r="J64" i="3" s="1"/>
  <c r="I28" i="3"/>
  <c r="P19" i="3"/>
  <c r="Q19" i="3" s="1"/>
  <c r="R19" i="3" s="1"/>
  <c r="Q20" i="3"/>
  <c r="R20" i="3" s="1"/>
  <c r="P16" i="3"/>
  <c r="K29" i="3"/>
  <c r="K28" i="3" s="1"/>
  <c r="P36" i="3"/>
  <c r="Q42" i="3"/>
  <c r="R42" i="3" s="1"/>
  <c r="H64" i="3"/>
  <c r="H67" i="3"/>
  <c r="H66" i="3" s="1"/>
  <c r="H93" i="3" s="1"/>
  <c r="H99" i="3" s="1"/>
  <c r="G70" i="3"/>
  <c r="G66" i="3" s="1"/>
  <c r="F73" i="3"/>
  <c r="M76" i="3"/>
  <c r="M73" i="3" s="1"/>
  <c r="M70" i="3" s="1"/>
  <c r="M66" i="3" s="1"/>
  <c r="M93" i="3" s="1"/>
  <c r="M99" i="3" s="1"/>
  <c r="Q83" i="3"/>
  <c r="R83" i="3" s="1"/>
  <c r="P91" i="3"/>
  <c r="Q100" i="3"/>
  <c r="R100" i="3" s="1"/>
  <c r="M64" i="3"/>
  <c r="I67" i="3"/>
  <c r="Q68" i="3"/>
  <c r="R68" i="3" s="1"/>
  <c r="P23" i="3"/>
  <c r="P22" i="3" s="1"/>
  <c r="Q22" i="3" s="1"/>
  <c r="R22" i="3" s="1"/>
  <c r="Q24" i="3"/>
  <c r="M30" i="3"/>
  <c r="M29" i="3" s="1"/>
  <c r="M28" i="3" s="1"/>
  <c r="P32" i="3"/>
  <c r="Q32" i="3" s="1"/>
  <c r="R32" i="3" s="1"/>
  <c r="P37" i="3"/>
  <c r="Q37" i="3" s="1"/>
  <c r="R37" i="3" s="1"/>
  <c r="P51" i="3"/>
  <c r="Q51" i="3" s="1"/>
  <c r="C64" i="3"/>
  <c r="N59" i="3"/>
  <c r="N64" i="3" s="1"/>
  <c r="I69" i="3"/>
  <c r="P69" i="3"/>
  <c r="Q69" i="3" s="1"/>
  <c r="F70" i="3"/>
  <c r="F66" i="3" s="1"/>
  <c r="F93" i="3" s="1"/>
  <c r="F99" i="3" s="1"/>
  <c r="O73" i="3"/>
  <c r="K79" i="3"/>
  <c r="Q80" i="3"/>
  <c r="K84" i="3"/>
  <c r="Q98" i="3"/>
  <c r="R98" i="3" s="1"/>
  <c r="I11" i="3"/>
  <c r="I10" i="3" s="1"/>
  <c r="I9" i="3" s="1"/>
  <c r="I8" i="3" s="1"/>
  <c r="I64" i="3" s="1"/>
  <c r="J47" i="3"/>
  <c r="J46" i="3" s="1"/>
  <c r="I75" i="3"/>
  <c r="Q75" i="3" s="1"/>
  <c r="Q77" i="3"/>
  <c r="R77" i="3" s="1"/>
  <c r="E79" i="3"/>
  <c r="E73" i="3" s="1"/>
  <c r="E70" i="3" s="1"/>
  <c r="E66" i="3" s="1"/>
  <c r="E93" i="3" s="1"/>
  <c r="E99" i="3" s="1"/>
  <c r="L79" i="3"/>
  <c r="L73" i="3" s="1"/>
  <c r="L70" i="3" s="1"/>
  <c r="L66" i="3" s="1"/>
  <c r="E64" i="3"/>
  <c r="O70" i="3"/>
  <c r="O66" i="3" s="1"/>
  <c r="O93" i="3" s="1"/>
  <c r="O99" i="3" s="1"/>
  <c r="C73" i="3"/>
  <c r="C70" i="3" s="1"/>
  <c r="C66" i="3" s="1"/>
  <c r="C93" i="3" s="1"/>
  <c r="C99" i="3" s="1"/>
  <c r="K73" i="3"/>
  <c r="K70" i="3" s="1"/>
  <c r="K66" i="3" s="1"/>
  <c r="I78" i="3"/>
  <c r="I76" i="3" s="1"/>
  <c r="P78" i="3"/>
  <c r="Q78" i="3" s="1"/>
  <c r="R78" i="3" s="1"/>
  <c r="F79" i="3"/>
  <c r="M79" i="3"/>
  <c r="G93" i="3"/>
  <c r="G99" i="3" s="1"/>
  <c r="P31" i="3"/>
  <c r="Q43" i="3"/>
  <c r="R43" i="3" s="1"/>
  <c r="I42" i="3"/>
  <c r="Q50" i="3"/>
  <c r="P57" i="3"/>
  <c r="Q57" i="3" s="1"/>
  <c r="R57" i="3" s="1"/>
  <c r="F64" i="3"/>
  <c r="G64" i="3"/>
  <c r="K60" i="3"/>
  <c r="K59" i="3" s="1"/>
  <c r="P62" i="3"/>
  <c r="Q62" i="3" s="1"/>
  <c r="P65" i="3"/>
  <c r="Q65" i="3" s="1"/>
  <c r="R65" i="3" s="1"/>
  <c r="N67" i="3"/>
  <c r="N66" i="3" s="1"/>
  <c r="N93" i="3" s="1"/>
  <c r="N99" i="3" s="1"/>
  <c r="I72" i="3"/>
  <c r="I71" i="3" s="1"/>
  <c r="J70" i="3"/>
  <c r="J66" i="3" s="1"/>
  <c r="P72" i="3"/>
  <c r="D73" i="3"/>
  <c r="D70" i="3" s="1"/>
  <c r="D66" i="3" s="1"/>
  <c r="D93" i="3" s="1"/>
  <c r="D99" i="3" s="1"/>
  <c r="I82" i="3"/>
  <c r="I81" i="3" s="1"/>
  <c r="I79" i="3" s="1"/>
  <c r="P82" i="3"/>
  <c r="C67" i="3"/>
  <c r="P61" i="3"/>
  <c r="C81" i="3"/>
  <c r="C79" i="3" s="1"/>
  <c r="P40" i="3"/>
  <c r="I92" i="3"/>
  <c r="I91" i="3" s="1"/>
  <c r="K48" i="3"/>
  <c r="K47" i="3" s="1"/>
  <c r="K46" i="3" s="1"/>
  <c r="K8" i="3" s="1"/>
  <c r="Q53" i="3"/>
  <c r="R53" i="3" s="1"/>
  <c r="I85" i="3"/>
  <c r="I88" i="3"/>
  <c r="Q88" i="3" s="1"/>
  <c r="R88" i="3" s="1"/>
  <c r="I94" i="3"/>
  <c r="Q94" i="3" s="1"/>
  <c r="R94" i="3" s="1"/>
  <c r="E8" i="2"/>
  <c r="E31" i="2" s="1"/>
  <c r="E33" i="2" s="1"/>
  <c r="H31" i="2"/>
  <c r="H33" i="2" s="1"/>
  <c r="I10" i="2"/>
  <c r="P10" i="2"/>
  <c r="Q11" i="2"/>
  <c r="R11" i="2" s="1"/>
  <c r="Q21" i="2"/>
  <c r="P20" i="2"/>
  <c r="P19" i="2" s="1"/>
  <c r="Q22" i="2"/>
  <c r="J8" i="2"/>
  <c r="J31" i="2" s="1"/>
  <c r="J33" i="2" s="1"/>
  <c r="C9" i="2"/>
  <c r="C8" i="2" s="1"/>
  <c r="C31" i="2" s="1"/>
  <c r="C33" i="2" s="1"/>
  <c r="O9" i="2"/>
  <c r="O8" i="2" s="1"/>
  <c r="O31" i="2" s="1"/>
  <c r="O33" i="2" s="1"/>
  <c r="I12" i="2"/>
  <c r="I9" i="2" s="1"/>
  <c r="I8" i="2" s="1"/>
  <c r="I31" i="2" s="1"/>
  <c r="I33" i="2" s="1"/>
  <c r="I23" i="2"/>
  <c r="I19" i="2" s="1"/>
  <c r="H10" i="2"/>
  <c r="N10" i="2"/>
  <c r="P28" i="2"/>
  <c r="C10" i="2"/>
  <c r="M10" i="1"/>
  <c r="M9" i="1" s="1"/>
  <c r="M66" i="1" s="1"/>
  <c r="M72" i="1" s="1"/>
  <c r="N10" i="1"/>
  <c r="G26" i="1"/>
  <c r="G10" i="1" s="1"/>
  <c r="G9" i="1" s="1"/>
  <c r="G66" i="1" s="1"/>
  <c r="G72" i="1" s="1"/>
  <c r="P29" i="1"/>
  <c r="Q29" i="1" s="1"/>
  <c r="R29" i="1" s="1"/>
  <c r="Q30" i="1"/>
  <c r="R30" i="1" s="1"/>
  <c r="Q31" i="1"/>
  <c r="R31" i="1" s="1"/>
  <c r="Q39" i="1"/>
  <c r="R39" i="1" s="1"/>
  <c r="P38" i="1"/>
  <c r="Q38" i="1" s="1"/>
  <c r="R38" i="1" s="1"/>
  <c r="Q40" i="1"/>
  <c r="R40" i="1" s="1"/>
  <c r="Q48" i="1"/>
  <c r="R48" i="1" s="1"/>
  <c r="O10" i="1"/>
  <c r="O9" i="1" s="1"/>
  <c r="O66" i="1" s="1"/>
  <c r="H10" i="1"/>
  <c r="H9" i="1" s="1"/>
  <c r="H66" i="1" s="1"/>
  <c r="H72" i="1" s="1"/>
  <c r="I17" i="1"/>
  <c r="I16" i="1" s="1"/>
  <c r="Q18" i="1"/>
  <c r="R18" i="1" s="1"/>
  <c r="P17" i="1"/>
  <c r="Q19" i="1"/>
  <c r="R19" i="1" s="1"/>
  <c r="Q25" i="1"/>
  <c r="R25" i="1" s="1"/>
  <c r="N26" i="1"/>
  <c r="Q35" i="1"/>
  <c r="R35" i="1" s="1"/>
  <c r="Q36" i="1"/>
  <c r="R36" i="1" s="1"/>
  <c r="E49" i="1"/>
  <c r="E9" i="1" s="1"/>
  <c r="E66" i="1" s="1"/>
  <c r="E72" i="1" s="1"/>
  <c r="K72" i="1"/>
  <c r="I10" i="1"/>
  <c r="I9" i="1" s="1"/>
  <c r="I66" i="1" s="1"/>
  <c r="I72" i="1" s="1"/>
  <c r="Q12" i="1"/>
  <c r="R12" i="1" s="1"/>
  <c r="P11" i="1"/>
  <c r="Q13" i="1"/>
  <c r="R13" i="1" s="1"/>
  <c r="Q21" i="1"/>
  <c r="R21" i="1" s="1"/>
  <c r="Q28" i="1"/>
  <c r="R28" i="1" s="1"/>
  <c r="P27" i="1"/>
  <c r="Q42" i="1"/>
  <c r="R42" i="1" s="1"/>
  <c r="P44" i="1"/>
  <c r="Q44" i="1" s="1"/>
  <c r="R44" i="1" s="1"/>
  <c r="Q45" i="1"/>
  <c r="R45" i="1" s="1"/>
  <c r="M49" i="1"/>
  <c r="P67" i="1"/>
  <c r="F72" i="1"/>
  <c r="K10" i="1"/>
  <c r="K9" i="1" s="1"/>
  <c r="K66" i="1" s="1"/>
  <c r="Q15" i="1"/>
  <c r="R15" i="1" s="1"/>
  <c r="D26" i="1"/>
  <c r="D10" i="1" s="1"/>
  <c r="D9" i="1" s="1"/>
  <c r="D66" i="1" s="1"/>
  <c r="D72" i="1" s="1"/>
  <c r="N49" i="1"/>
  <c r="O72" i="1"/>
  <c r="F10" i="1"/>
  <c r="F9" i="1" s="1"/>
  <c r="F66" i="1" s="1"/>
  <c r="Q70" i="1"/>
  <c r="R70" i="1" s="1"/>
  <c r="J27" i="1"/>
  <c r="J26" i="1" s="1"/>
  <c r="C44" i="1"/>
  <c r="C10" i="1" s="1"/>
  <c r="C9" i="1" s="1"/>
  <c r="C66" i="1" s="1"/>
  <c r="C72" i="1" s="1"/>
  <c r="P50" i="1"/>
  <c r="P58" i="1"/>
  <c r="G67" i="1"/>
  <c r="M67" i="1"/>
  <c r="J11" i="1"/>
  <c r="J17" i="1"/>
  <c r="J16" i="1" s="1"/>
  <c r="J29" i="1"/>
  <c r="J38" i="1"/>
  <c r="C67" i="1"/>
  <c r="I67" i="1"/>
  <c r="O67" i="1"/>
  <c r="Q68" i="1"/>
  <c r="R68" i="1" s="1"/>
  <c r="I28" i="1"/>
  <c r="I27" i="1" s="1"/>
  <c r="I26" i="1" s="1"/>
  <c r="P54" i="1"/>
  <c r="I59" i="1"/>
  <c r="I58" i="1" s="1"/>
  <c r="I57" i="1" s="1"/>
  <c r="Q65" i="1"/>
  <c r="L38" i="1"/>
  <c r="L26" i="1" s="1"/>
  <c r="L10" i="1" s="1"/>
  <c r="L9" i="1" s="1"/>
  <c r="L66" i="1" s="1"/>
  <c r="L72" i="1" s="1"/>
  <c r="E67" i="1"/>
  <c r="K67" i="1"/>
  <c r="F67" i="1"/>
  <c r="L67" i="1"/>
  <c r="K93" i="3" l="1"/>
  <c r="K99" i="3" s="1"/>
  <c r="L93" i="3"/>
  <c r="L99" i="3" s="1"/>
  <c r="I84" i="3"/>
  <c r="Q84" i="3" s="1"/>
  <c r="R84" i="3" s="1"/>
  <c r="Q85" i="3"/>
  <c r="R85" i="3" s="1"/>
  <c r="P60" i="3"/>
  <c r="P59" i="3" s="1"/>
  <c r="Q61" i="3"/>
  <c r="Q31" i="3"/>
  <c r="R31" i="3" s="1"/>
  <c r="P30" i="3"/>
  <c r="P76" i="3"/>
  <c r="R24" i="3"/>
  <c r="Q23" i="3"/>
  <c r="R23" i="3" s="1"/>
  <c r="I73" i="3"/>
  <c r="I70" i="3" s="1"/>
  <c r="I66" i="3" s="1"/>
  <c r="I93" i="3" s="1"/>
  <c r="I99" i="3" s="1"/>
  <c r="P71" i="3"/>
  <c r="Q72" i="3"/>
  <c r="P48" i="3"/>
  <c r="P35" i="3"/>
  <c r="Q35" i="3" s="1"/>
  <c r="R35" i="3" s="1"/>
  <c r="Q36" i="3"/>
  <c r="R36" i="3" s="1"/>
  <c r="P39" i="3"/>
  <c r="Q39" i="3" s="1"/>
  <c r="R39" i="3" s="1"/>
  <c r="Q40" i="3"/>
  <c r="R40" i="3" s="1"/>
  <c r="P81" i="3"/>
  <c r="Q82" i="3"/>
  <c r="J93" i="3"/>
  <c r="J99" i="3" s="1"/>
  <c r="K64" i="3"/>
  <c r="Q91" i="3"/>
  <c r="R91" i="3" s="1"/>
  <c r="Q11" i="3"/>
  <c r="R11" i="3" s="1"/>
  <c r="Q92" i="3"/>
  <c r="R92" i="3" s="1"/>
  <c r="Q16" i="3"/>
  <c r="R16" i="3" s="1"/>
  <c r="P15" i="3"/>
  <c r="P67" i="3"/>
  <c r="Q67" i="3" s="1"/>
  <c r="R67" i="3" s="1"/>
  <c r="P9" i="2"/>
  <c r="Q10" i="2"/>
  <c r="R10" i="2" s="1"/>
  <c r="P27" i="2"/>
  <c r="Q27" i="2" s="1"/>
  <c r="R27" i="2" s="1"/>
  <c r="Q28" i="2"/>
  <c r="R28" i="2" s="1"/>
  <c r="Q20" i="2"/>
  <c r="R20" i="2" s="1"/>
  <c r="R21" i="2"/>
  <c r="Q12" i="2"/>
  <c r="R12" i="2" s="1"/>
  <c r="Q23" i="2"/>
  <c r="R23" i="2" s="1"/>
  <c r="Q19" i="2"/>
  <c r="R19" i="2" s="1"/>
  <c r="Q11" i="1"/>
  <c r="R11" i="1" s="1"/>
  <c r="P10" i="1"/>
  <c r="P16" i="1"/>
  <c r="Q16" i="1" s="1"/>
  <c r="R16" i="1" s="1"/>
  <c r="Q17" i="1"/>
  <c r="R17" i="1" s="1"/>
  <c r="J10" i="1"/>
  <c r="J9" i="1" s="1"/>
  <c r="J66" i="1" s="1"/>
  <c r="J72" i="1" s="1"/>
  <c r="N9" i="1"/>
  <c r="N66" i="1" s="1"/>
  <c r="N72" i="1" s="1"/>
  <c r="Q67" i="1"/>
  <c r="R67" i="1" s="1"/>
  <c r="Q27" i="1"/>
  <c r="R27" i="1" s="1"/>
  <c r="P26" i="1"/>
  <c r="Q26" i="1" s="1"/>
  <c r="R26" i="1" s="1"/>
  <c r="P53" i="1"/>
  <c r="Q53" i="1" s="1"/>
  <c r="R53" i="1" s="1"/>
  <c r="Q54" i="1"/>
  <c r="R54" i="1" s="1"/>
  <c r="Q58" i="1"/>
  <c r="R58" i="1" s="1"/>
  <c r="P57" i="1"/>
  <c r="Q57" i="1" s="1"/>
  <c r="R57" i="1" s="1"/>
  <c r="Q59" i="1"/>
  <c r="R59" i="1" s="1"/>
  <c r="Q50" i="1"/>
  <c r="R50" i="1" s="1"/>
  <c r="Q59" i="3" l="1"/>
  <c r="R59" i="3" s="1"/>
  <c r="P14" i="3"/>
  <c r="Q15" i="3"/>
  <c r="R15" i="3" s="1"/>
  <c r="Q60" i="3"/>
  <c r="R61" i="3"/>
  <c r="R60" i="3" s="1"/>
  <c r="P47" i="3"/>
  <c r="Q48" i="3"/>
  <c r="Q76" i="3"/>
  <c r="R76" i="3" s="1"/>
  <c r="Q81" i="3"/>
  <c r="R81" i="3" s="1"/>
  <c r="P79" i="3"/>
  <c r="Q79" i="3" s="1"/>
  <c r="R79" i="3" s="1"/>
  <c r="P29" i="3"/>
  <c r="Q30" i="3"/>
  <c r="R30" i="3" s="1"/>
  <c r="Q71" i="3"/>
  <c r="P8" i="2"/>
  <c r="Q9" i="2"/>
  <c r="R9" i="2" s="1"/>
  <c r="Q10" i="1"/>
  <c r="R10" i="1" s="1"/>
  <c r="P49" i="1"/>
  <c r="Q49" i="1" s="1"/>
  <c r="R49" i="1" s="1"/>
  <c r="P73" i="3" l="1"/>
  <c r="Q14" i="3"/>
  <c r="R14" i="3" s="1"/>
  <c r="P10" i="3"/>
  <c r="Q29" i="3"/>
  <c r="R29" i="3" s="1"/>
  <c r="P28" i="3"/>
  <c r="Q28" i="3" s="1"/>
  <c r="R28" i="3" s="1"/>
  <c r="Q47" i="3"/>
  <c r="R47" i="3" s="1"/>
  <c r="P46" i="3"/>
  <c r="Q46" i="3" s="1"/>
  <c r="R46" i="3" s="1"/>
  <c r="Q8" i="2"/>
  <c r="R8" i="2" s="1"/>
  <c r="P31" i="2"/>
  <c r="P9" i="1"/>
  <c r="Q10" i="3" l="1"/>
  <c r="R10" i="3" s="1"/>
  <c r="P9" i="3"/>
  <c r="Q73" i="3"/>
  <c r="R73" i="3" s="1"/>
  <c r="P70" i="3"/>
  <c r="Q31" i="2"/>
  <c r="R31" i="2" s="1"/>
  <c r="P33" i="2"/>
  <c r="Q33" i="2" s="1"/>
  <c r="R33" i="2" s="1"/>
  <c r="Q9" i="1"/>
  <c r="R9" i="1" s="1"/>
  <c r="P66" i="1"/>
  <c r="P66" i="3" l="1"/>
  <c r="Q70" i="3"/>
  <c r="R70" i="3" s="1"/>
  <c r="P8" i="3"/>
  <c r="Q9" i="3"/>
  <c r="R9" i="3" s="1"/>
  <c r="Q66" i="1"/>
  <c r="R66" i="1" s="1"/>
  <c r="P72" i="1"/>
  <c r="Q72" i="1" s="1"/>
  <c r="R72" i="1" s="1"/>
  <c r="Q8" i="3" l="1"/>
  <c r="R8" i="3" s="1"/>
  <c r="P64" i="3"/>
  <c r="Q64" i="3" s="1"/>
  <c r="R64" i="3" s="1"/>
  <c r="Q66" i="3"/>
  <c r="R66" i="3" s="1"/>
  <c r="P93" i="3"/>
  <c r="Q93" i="3" l="1"/>
  <c r="R93" i="3" s="1"/>
  <c r="P99" i="3"/>
  <c r="Q99" i="3" s="1"/>
  <c r="R99" i="3" s="1"/>
</calcChain>
</file>

<file path=xl/sharedStrings.xml><?xml version="1.0" encoding="utf-8"?>
<sst xmlns="http://schemas.openxmlformats.org/spreadsheetml/2006/main" count="262" uniqueCount="178">
  <si>
    <t xml:space="preserve"> CUADRO No.2</t>
  </si>
  <si>
    <t>INGRESOS FISCALES COMPARADOS POR PARTIDAS, DIRECCION GENERAL DE IMPUESTOS INTERNOS</t>
  </si>
  <si>
    <t>ENERO-JUNIO 2022/2021</t>
  </si>
  <si>
    <t xml:space="preserve">(En millones RD$) 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</si>
  <si>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</si>
  <si>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</si>
  <si>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</si>
  <si>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</si>
  <si>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</si>
  <si>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</si>
  <si>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</si>
  <si>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</si>
  <si>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Abs.</t>
  </si>
  <si>
    <t>%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</si>
  <si>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</si>
  <si>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</si>
  <si>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</si>
  <si>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</si>
  <si>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</si>
  <si>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</si>
  <si>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</si>
  <si>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</si>
  <si>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</si>
  <si>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</si>
  <si>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</si>
  <si>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</si>
  <si>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</si>
  <si>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</si>
  <si>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</si>
  <si>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</si>
  <si>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</si>
  <si>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</si>
  <si>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</si>
  <si>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</si>
  <si>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</si>
  <si>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</si>
  <si>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</si>
  <si>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</si>
  <si>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</si>
  <si>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</si>
  <si>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</si>
  <si>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</si>
  <si>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</si>
  <si>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</si>
  <si>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</si>
  <si>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</si>
  <si>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</si>
  <si>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</si>
  <si>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</si>
  <si>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</si>
  <si>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</si>
  <si>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</si>
  <si>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</si>
  <si>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</si>
  <si>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</si>
  <si>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</si>
  <si>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</si>
  <si>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</si>
  <si>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</si>
  <si>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</si>
  <si>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</si>
  <si>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</si>
  <si>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</si>
  <si>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- Multas y Sanciones</t>
  </si>
  <si>
    <t>- Ingresos Diversos</t>
  </si>
  <si>
    <t>-Ingresos por diferencial del gas licuado de petróleo</t>
  </si>
  <si>
    <t>B)  INGRESOS DE CAPITAL</t>
  </si>
  <si>
    <t xml:space="preserve">   TOTAL </t>
  </si>
  <si>
    <t>Otros Ingresos:</t>
  </si>
  <si>
    <t>Depósitos a Cargo del Estado o Fondos Especiales y de Terceros</t>
  </si>
  <si>
    <t>Fondo de contribución especial para la gestión integral de residuos</t>
  </si>
  <si>
    <t>Devolución impuesto selectivo al consumo de combustibles</t>
  </si>
  <si>
    <t xml:space="preserve">Fondo para Registro y Devolución de los Depositos en excesos en la Cuenta Unica del Tesoro 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</si>
  <si>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</si>
  <si>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</si>
  <si>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</si>
  <si>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</si>
  <si>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</si>
  <si>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</si>
  <si>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</si>
  <si>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</si>
  <si>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</si>
  <si>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ENERO-JUNIO  2022/2021</t>
  </si>
  <si>
    <t>1) IMPUESTOS INTERNOS SOBRE MERCANCIAS Y SERVICIOS</t>
  </si>
  <si>
    <t>- Impuesto Selectivo a las demás Mercancías</t>
  </si>
  <si>
    <t>- Impuesto adicional de RD$2.0 al consumo de gasoil y gasolina premium-regular</t>
  </si>
  <si>
    <t>2) IMPUESTOS SOBRE EL COMERCIO Y LAS TRANSACCIONES COMERCIO EXTERIOR</t>
  </si>
  <si>
    <t>- Impuestos sobre las Importaciones</t>
  </si>
  <si>
    <t>- Impuestos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</si>
  <si>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</si>
  <si>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</si>
  <si>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</si>
  <si>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</si>
  <si>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</si>
  <si>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</si>
  <si>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</si>
  <si>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Fondo para Registro y Devolución de los Depósitos en excesos en la Cuenta Única del Tesoro </t>
  </si>
  <si>
    <t xml:space="preserve">     Excluye los depósitos en exceso de la DGA.</t>
  </si>
  <si>
    <t>CUADRO No.4</t>
  </si>
  <si>
    <t xml:space="preserve"> INGRESOS FISCALES COMPARADOS  POR PARTIDAS, TESORERÍA NACIONAL</t>
  </si>
  <si>
    <t>ENERO-JUNIO 2021/2022</t>
  </si>
  <si>
    <t>(En millones de RD$)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</si>
  <si>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</si>
  <si>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</si>
  <si>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</si>
  <si>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</si>
  <si>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</si>
  <si>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</si>
  <si>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2) IMPUESTOS SOBRE EL COMERCIO Y LAS TRANSACCIONES/COMERCIO EXTERIOR</t>
  </si>
  <si>
    <t>- Derechos Consulares</t>
  </si>
  <si>
    <t>II) CONTRIBUCIONES SOCIALES</t>
  </si>
  <si>
    <t xml:space="preserve">III) TRANSFERENCIAS </t>
  </si>
  <si>
    <t>- Transferencias Corrientes</t>
  </si>
  <si>
    <t>- De Instituciones  Públicas Descentralizadas o Autónomas</t>
  </si>
  <si>
    <t>- Transferencias Corrientes Rec. de Inst. Públicas Fin. No Monetarias (Superintendencia de Bancos)</t>
  </si>
  <si>
    <t>- Donaciones Pecunarias Privadas de Personas Fìsicas  y Juridicas por  COVID-19 (CONEP)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</si>
  <si>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</si>
  <si>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</si>
  <si>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</si>
  <si>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</si>
  <si>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</si>
  <si>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</si>
  <si>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</si>
  <si>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</si>
  <si>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 xml:space="preserve"> - Recursos de Captación Directa para el Fomento y Desarrollo del Gas Natural en el Parque vehicular</t>
  </si>
  <si>
    <t>- Recursos de Captación Directa por Prestación de Servicios (MIVHED) LEY-160-21</t>
  </si>
  <si>
    <t xml:space="preserve">- Otros registros contratos y cobros 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</si>
  <si>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</si>
  <si>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</si>
  <si>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</si>
  <si>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</si>
  <si>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</si>
  <si>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</si>
  <si>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</si>
  <si>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Inversiones Financieras</t>
  </si>
  <si>
    <t>- Ingresos por Tenencia de Activos Financieros  (Instrumentos Derivados)</t>
  </si>
  <si>
    <t>Recursos de Captación Directa de la Procuradoria General de la República ( multas de tránsito)</t>
  </si>
  <si>
    <t>- Ventas de Activos No Financieros</t>
  </si>
  <si>
    <t>- Venta de  Activos Fijos</t>
  </si>
  <si>
    <t>- Ventas de Activos Intangibles</t>
  </si>
  <si>
    <t>- Transferencias Capital</t>
  </si>
  <si>
    <t xml:space="preserve">TOTAL </t>
  </si>
  <si>
    <t>DONACIONES</t>
  </si>
  <si>
    <t>FUENTES FINANCIERAS</t>
  </si>
  <si>
    <t>Disminición de Activos Financieros</t>
  </si>
  <si>
    <t>- Recuperación de Prestamos Internos</t>
  </si>
  <si>
    <t>-Disminución de Instrumentos Derivados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</si>
  <si>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</si>
  <si>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</si>
  <si>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</si>
  <si>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</si>
  <si>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</si>
  <si>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</si>
  <si>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</si>
  <si>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</si>
  <si>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</si>
  <si>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</si>
  <si>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</si>
  <si>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</si>
  <si>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</si>
  <si>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Importes a devengar por primas en colocaciones de títulos valores</t>
  </si>
  <si>
    <t>- Primas por colocación de títulos valores internos y externos de largo plazo</t>
  </si>
  <si>
    <t>- valores internos</t>
  </si>
  <si>
    <t>-  valores externos</t>
  </si>
  <si>
    <t>- Intereses corridos internos y externos de largo plazo</t>
  </si>
  <si>
    <t xml:space="preserve">- títulos internos </t>
  </si>
  <si>
    <t>- títulos externos</t>
  </si>
  <si>
    <t>APLICACIONES FINANCIERAS</t>
  </si>
  <si>
    <t>- Incremento de disponibilidades</t>
  </si>
  <si>
    <t>Devolución de Recursos a empleados por retenciones excesivas por TSS</t>
  </si>
  <si>
    <t>Ingresos de la CUT No Presupuestaria (15% pago de deudas)</t>
  </si>
  <si>
    <t>Ingresos de la CUT No Presupuestaria</t>
  </si>
  <si>
    <t>Ingresos de las Inst. Centralizadas en la CUT Presupuestaria</t>
  </si>
  <si>
    <r>
      <t xml:space="preserve">(1) Cifras sujetas a rectificación.  Incluye los dólares convertidos a la tasa oficial.  </t>
    </r>
    <r>
      <rPr>
        <b/>
        <sz val="8"/>
        <color indexed="8"/>
        <rFont val="Segoe UI"/>
        <family val="2"/>
      </rPr>
      <t xml:space="preserve">Se realizaron cambios en la metodología de registro de los intereses y ganancias por </t>
    </r>
  </si>
  <si>
    <t>colocación de bonos internos y externos, según el Manual de Estadísticas de Finanzas Públicas del FMI.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</si>
  <si>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</si>
  <si>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</si>
  <si>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 xml:space="preserve">Las informaciones presentadas difieren de las presentadas en  Portal de Transparencia Fiscal,  ya que solo incluyen los ingresos presupuestarios.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</si>
</sst>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#,##0.0"/>
  </numFmts>
  <fonts count="38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2"/>
      <name val="Courier"/>
      <family val="3"/>
    </font>
    <font>
      <sz val="10"/>
      <color indexed="8"/>
      <name val="Segoe UI"/>
      <family val="2"/>
    </font>
    <font>
      <b/>
      <sz val="10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b/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sz val="9"/>
      <name val="Segoe UI"/>
      <family val="2"/>
    </font>
    <font>
      <b/>
      <sz val="9"/>
      <color indexed="8"/>
      <name val="Segoe UI"/>
      <family val="2"/>
    </font>
    <font>
      <sz val="8"/>
      <color indexed="8"/>
      <name val="Segoe UI"/>
      <family val="2"/>
    </font>
    <font>
      <sz val="10"/>
      <name val="Segoe UI"/>
      <family val="2"/>
    </font>
    <font>
      <sz val="9"/>
      <color indexed="8"/>
      <name val="Segoe UI"/>
      <family val="2"/>
    </font>
    <font>
      <b/>
      <sz val="6"/>
      <color indexed="8"/>
      <name val="Calibri"/>
      <family val="2"/>
      <scheme val="minor"/>
    </font>
    <font>
      <sz val="8"/>
      <name val="Segoe UI"/>
      <family val="2"/>
    </font>
    <font>
      <sz val="10"/>
      <name val="Antique Olive"/>
      <family val="2"/>
    </font>
    <font>
      <b/>
      <sz val="9"/>
      <color theme="0"/>
      <name val="Segoe UI"/>
      <family val="2"/>
    </font>
    <font>
      <sz val="9"/>
      <name val="Segoe UI"/>
      <family val="2"/>
    </font>
    <font>
      <sz val="10"/>
      <color rgb="FFFF0000"/>
      <name val="Arial"/>
      <family val="2"/>
    </font>
    <font>
      <sz val="12"/>
      <name val="Arial"/>
      <family val="2"/>
    </font>
    <font>
      <u/>
      <sz val="10"/>
      <color indexed="8"/>
      <name val="Segoe UI"/>
      <family val="2"/>
    </font>
    <font>
      <u/>
      <sz val="9"/>
      <color indexed="8"/>
      <name val="Segoe UI"/>
      <family val="2"/>
    </font>
    <font>
      <b/>
      <u/>
      <sz val="9"/>
      <color indexed="8"/>
      <name val="Segoe UI"/>
      <family val="2"/>
    </font>
    <font>
      <sz val="9"/>
      <color indexed="8"/>
      <name val="Arial"/>
      <family val="2"/>
    </font>
    <font>
      <b/>
      <sz val="8"/>
      <color indexed="8"/>
      <name val="Segoe UI"/>
      <family val="2"/>
    </font>
    <font>
      <b/>
      <sz val="8"/>
      <color rgb="FF000000"/>
      <name val="Segoe U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1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9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39" fontId="9" fillId="0" borderId="0"/>
    <xf numFmtId="43" fontId="35" fillId="0" borderId="0" applyFont="0" applyFill="0" applyBorder="0" applyAlignment="0" applyProtection="0"/>
  </cellStyleXfs>
  <cellXfs count="304">
    <xf numFmtId="0" fontId="0" fillId="0" borderId="0" xfId="0"/>
    <xf numFmtId="0" fontId="2" fillId="0" borderId="0" xfId="0" applyFont="1"/>
    <xf numFmtId="0" fontId="1" fillId="2" borderId="0" xfId="0" applyFont="1" applyFill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2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164" fontId="8" fillId="0" borderId="11" xfId="3" applyNumberFormat="1" applyFont="1" applyBorder="1"/>
    <xf numFmtId="164" fontId="8" fillId="2" borderId="11" xfId="3" applyNumberFormat="1" applyFont="1" applyFill="1" applyBorder="1"/>
    <xf numFmtId="43" fontId="0" fillId="0" borderId="0" xfId="1" applyFont="1"/>
    <xf numFmtId="0" fontId="8" fillId="0" borderId="8" xfId="2" applyFont="1" applyBorder="1"/>
    <xf numFmtId="164" fontId="8" fillId="0" borderId="8" xfId="2" applyNumberFormat="1" applyFont="1" applyBorder="1"/>
    <xf numFmtId="164" fontId="8" fillId="2" borderId="12" xfId="2" applyNumberFormat="1" applyFont="1" applyFill="1" applyBorder="1"/>
    <xf numFmtId="164" fontId="0" fillId="0" borderId="0" xfId="0" applyNumberFormat="1"/>
    <xf numFmtId="49" fontId="10" fillId="0" borderId="8" xfId="4" applyNumberFormat="1" applyFont="1" applyBorder="1" applyAlignment="1">
      <alignment horizontal="left" indent="1"/>
    </xf>
    <xf numFmtId="164" fontId="10" fillId="0" borderId="8" xfId="2" applyNumberFormat="1" applyFont="1" applyBorder="1"/>
    <xf numFmtId="164" fontId="10" fillId="2" borderId="12" xfId="2" applyNumberFormat="1" applyFont="1" applyFill="1" applyBorder="1"/>
    <xf numFmtId="49" fontId="8" fillId="0" borderId="8" xfId="2" applyNumberFormat="1" applyFont="1" applyBorder="1" applyAlignment="1">
      <alignment horizontal="left" indent="1"/>
    </xf>
    <xf numFmtId="49" fontId="10" fillId="0" borderId="8" xfId="4" applyNumberFormat="1" applyFont="1" applyBorder="1" applyAlignment="1">
      <alignment horizontal="left" indent="2"/>
    </xf>
    <xf numFmtId="164" fontId="10" fillId="2" borderId="8" xfId="5" applyNumberFormat="1" applyFont="1" applyFill="1" applyBorder="1"/>
    <xf numFmtId="49" fontId="10" fillId="0" borderId="8" xfId="0" applyNumberFormat="1" applyFont="1" applyBorder="1" applyAlignment="1">
      <alignment horizontal="left" indent="2"/>
    </xf>
    <xf numFmtId="43" fontId="0" fillId="0" borderId="0" xfId="1" applyFont="1" applyBorder="1"/>
    <xf numFmtId="49" fontId="10" fillId="0" borderId="8" xfId="2" applyNumberFormat="1" applyFont="1" applyBorder="1" applyAlignment="1">
      <alignment horizontal="left" indent="2"/>
    </xf>
    <xf numFmtId="0" fontId="8" fillId="0" borderId="8" xfId="2" applyFont="1" applyBorder="1" applyAlignment="1">
      <alignment horizontal="left" indent="1"/>
    </xf>
    <xf numFmtId="165" fontId="10" fillId="2" borderId="8" xfId="5" applyNumberFormat="1" applyFont="1" applyFill="1" applyBorder="1"/>
    <xf numFmtId="49" fontId="10" fillId="0" borderId="8" xfId="6" applyNumberFormat="1" applyFont="1" applyBorder="1" applyAlignment="1">
      <alignment horizontal="left" indent="2"/>
    </xf>
    <xf numFmtId="164" fontId="8" fillId="2" borderId="8" xfId="5" applyNumberFormat="1" applyFont="1" applyFill="1" applyBorder="1"/>
    <xf numFmtId="0" fontId="11" fillId="0" borderId="8" xfId="0" applyFont="1" applyBorder="1"/>
    <xf numFmtId="0" fontId="12" fillId="0" borderId="0" xfId="0" applyFont="1"/>
    <xf numFmtId="49" fontId="8" fillId="0" borderId="8" xfId="6" applyNumberFormat="1" applyFont="1" applyBorder="1" applyAlignment="1">
      <alignment horizontal="left" indent="1"/>
    </xf>
    <xf numFmtId="43" fontId="10" fillId="2" borderId="12" xfId="1" applyFont="1" applyFill="1" applyBorder="1"/>
    <xf numFmtId="0" fontId="0" fillId="0" borderId="0" xfId="0" applyAlignment="1">
      <alignment vertical="center"/>
    </xf>
    <xf numFmtId="164" fontId="8" fillId="2" borderId="8" xfId="2" applyNumberFormat="1" applyFont="1" applyFill="1" applyBorder="1"/>
    <xf numFmtId="49" fontId="8" fillId="0" borderId="8" xfId="6" applyNumberFormat="1" applyFont="1" applyBorder="1" applyAlignment="1">
      <alignment horizontal="left"/>
    </xf>
    <xf numFmtId="0" fontId="13" fillId="0" borderId="0" xfId="0" applyFont="1"/>
    <xf numFmtId="43" fontId="13" fillId="0" borderId="0" xfId="1" applyFont="1"/>
    <xf numFmtId="0" fontId="14" fillId="0" borderId="0" xfId="0" applyFont="1"/>
    <xf numFmtId="43" fontId="15" fillId="0" borderId="0" xfId="1" applyFont="1" applyAlignment="1" applyProtection="1"/>
    <xf numFmtId="0" fontId="15" fillId="0" borderId="0" xfId="7" applyFont="1" applyAlignment="1" applyProtection="1"/>
    <xf numFmtId="164" fontId="8" fillId="0" borderId="8" xfId="6" applyNumberFormat="1" applyFont="1" applyBorder="1"/>
    <xf numFmtId="0" fontId="7" fillId="3" borderId="6" xfId="2" applyFont="1" applyFill="1" applyBorder="1" applyAlignment="1">
      <alignment horizontal="left" vertical="center"/>
    </xf>
    <xf numFmtId="164" fontId="7" fillId="3" borderId="6" xfId="2" applyNumberFormat="1" applyFont="1" applyFill="1" applyBorder="1" applyAlignment="1">
      <alignment vertical="center"/>
    </xf>
    <xf numFmtId="0" fontId="8" fillId="0" borderId="11" xfId="2" applyFont="1" applyBorder="1" applyAlignment="1">
      <alignment horizontal="left" vertical="center"/>
    </xf>
    <xf numFmtId="164" fontId="8" fillId="0" borderId="12" xfId="2" applyNumberFormat="1" applyFont="1" applyBorder="1" applyAlignment="1">
      <alignment vertical="center"/>
    </xf>
    <xf numFmtId="49" fontId="10" fillId="0" borderId="8" xfId="0" applyNumberFormat="1" applyFont="1" applyBorder="1" applyAlignment="1">
      <alignment horizontal="left"/>
    </xf>
    <xf numFmtId="164" fontId="10" fillId="2" borderId="12" xfId="5" applyNumberFormat="1" applyFont="1" applyFill="1" applyBorder="1" applyAlignment="1">
      <alignment vertical="center"/>
    </xf>
    <xf numFmtId="164" fontId="10" fillId="2" borderId="8" xfId="2" applyNumberFormat="1" applyFont="1" applyFill="1" applyBorder="1" applyAlignment="1">
      <alignment vertical="center"/>
    </xf>
    <xf numFmtId="165" fontId="10" fillId="2" borderId="12" xfId="1" applyNumberFormat="1" applyFont="1" applyFill="1" applyBorder="1" applyAlignment="1" applyProtection="1">
      <alignment vertical="center"/>
    </xf>
    <xf numFmtId="165" fontId="10" fillId="2" borderId="8" xfId="1" applyNumberFormat="1" applyFont="1" applyFill="1" applyBorder="1" applyAlignment="1" applyProtection="1">
      <alignment vertical="center"/>
    </xf>
    <xf numFmtId="49" fontId="10" fillId="0" borderId="5" xfId="0" applyNumberFormat="1" applyFont="1" applyBorder="1" applyAlignment="1">
      <alignment horizontal="left"/>
    </xf>
    <xf numFmtId="164" fontId="10" fillId="2" borderId="13" xfId="5" applyNumberFormat="1" applyFont="1" applyFill="1" applyBorder="1" applyAlignment="1">
      <alignment vertical="center"/>
    </xf>
    <xf numFmtId="43" fontId="10" fillId="2" borderId="8" xfId="1" applyFont="1" applyFill="1" applyBorder="1" applyAlignment="1" applyProtection="1">
      <alignment vertical="center"/>
    </xf>
    <xf numFmtId="49" fontId="7" fillId="3" borderId="14" xfId="0" applyNumberFormat="1" applyFont="1" applyFill="1" applyBorder="1" applyAlignment="1">
      <alignment horizontal="left" vertical="center"/>
    </xf>
    <xf numFmtId="165" fontId="7" fillId="3" borderId="15" xfId="0" applyNumberFormat="1" applyFont="1" applyFill="1" applyBorder="1" applyAlignment="1">
      <alignment vertical="center"/>
    </xf>
    <xf numFmtId="165" fontId="7" fillId="3" borderId="16" xfId="0" applyNumberFormat="1" applyFont="1" applyFill="1" applyBorder="1" applyAlignment="1">
      <alignment vertical="center"/>
    </xf>
    <xf numFmtId="164" fontId="7" fillId="3" borderId="16" xfId="0" applyNumberFormat="1" applyFont="1" applyFill="1" applyBorder="1" applyAlignment="1">
      <alignment vertical="center"/>
    </xf>
    <xf numFmtId="164" fontId="17" fillId="0" borderId="0" xfId="0" applyNumberFormat="1" applyFont="1"/>
    <xf numFmtId="164" fontId="10" fillId="0" borderId="0" xfId="2" applyNumberFormat="1" applyFont="1" applyAlignment="1">
      <alignment vertical="center"/>
    </xf>
    <xf numFmtId="164" fontId="0" fillId="2" borderId="0" xfId="0" applyNumberFormat="1" applyFill="1"/>
    <xf numFmtId="164" fontId="10" fillId="2" borderId="0" xfId="2" applyNumberFormat="1" applyFont="1" applyFill="1" applyAlignment="1">
      <alignment vertical="center"/>
    </xf>
    <xf numFmtId="164" fontId="10" fillId="0" borderId="0" xfId="2" applyNumberFormat="1" applyFont="1"/>
    <xf numFmtId="49" fontId="18" fillId="0" borderId="0" xfId="0" applyNumberFormat="1" applyFont="1"/>
    <xf numFmtId="165" fontId="10" fillId="0" borderId="0" xfId="2" applyNumberFormat="1" applyFont="1" applyAlignment="1">
      <alignment vertical="center"/>
    </xf>
    <xf numFmtId="164" fontId="10" fillId="2" borderId="0" xfId="8" applyNumberFormat="1" applyFont="1" applyFill="1" applyAlignment="1">
      <alignment horizontal="right"/>
    </xf>
    <xf numFmtId="164" fontId="8" fillId="0" borderId="0" xfId="2" applyNumberFormat="1" applyFont="1" applyAlignment="1">
      <alignment vertical="center"/>
    </xf>
    <xf numFmtId="0" fontId="19" fillId="0" borderId="0" xfId="0" applyFont="1"/>
    <xf numFmtId="165" fontId="20" fillId="0" borderId="0" xfId="0" applyNumberFormat="1" applyFont="1"/>
    <xf numFmtId="164" fontId="10" fillId="0" borderId="0" xfId="8" applyNumberFormat="1" applyFont="1" applyAlignment="1">
      <alignment horizontal="right"/>
    </xf>
    <xf numFmtId="164" fontId="8" fillId="0" borderId="0" xfId="2" applyNumberFormat="1" applyFont="1"/>
    <xf numFmtId="164" fontId="20" fillId="0" borderId="0" xfId="0" applyNumberFormat="1" applyFont="1"/>
    <xf numFmtId="43" fontId="21" fillId="2" borderId="0" xfId="0" applyNumberFormat="1" applyFont="1" applyFill="1" applyAlignment="1">
      <alignment horizontal="right"/>
    </xf>
    <xf numFmtId="164" fontId="22" fillId="0" borderId="0" xfId="0" applyNumberFormat="1" applyFont="1" applyAlignment="1">
      <alignment vertical="center" wrapText="1"/>
    </xf>
    <xf numFmtId="43" fontId="21" fillId="0" borderId="0" xfId="0" applyNumberFormat="1" applyFont="1" applyAlignment="1">
      <alignment horizontal="right"/>
    </xf>
    <xf numFmtId="164" fontId="20" fillId="2" borderId="0" xfId="0" applyNumberFormat="1" applyFont="1" applyFill="1"/>
    <xf numFmtId="0" fontId="20" fillId="0" borderId="0" xfId="0" applyFont="1"/>
    <xf numFmtId="0" fontId="19" fillId="0" borderId="0" xfId="0" applyFont="1" applyAlignment="1">
      <alignment horizontal="left" indent="1"/>
    </xf>
    <xf numFmtId="165" fontId="20" fillId="0" borderId="0" xfId="1" applyNumberFormat="1" applyFont="1" applyFill="1" applyBorder="1"/>
    <xf numFmtId="0" fontId="20" fillId="2" borderId="0" xfId="0" applyFont="1" applyFill="1"/>
    <xf numFmtId="165" fontId="20" fillId="2" borderId="0" xfId="1" applyNumberFormat="1" applyFont="1" applyFill="1" applyBorder="1"/>
    <xf numFmtId="165" fontId="20" fillId="0" borderId="0" xfId="0" applyNumberFormat="1" applyFont="1" applyAlignment="1">
      <alignment horizontal="center"/>
    </xf>
    <xf numFmtId="37" fontId="20" fillId="0" borderId="0" xfId="0" applyNumberFormat="1" applyFont="1"/>
    <xf numFmtId="164" fontId="23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5" fontId="23" fillId="2" borderId="0" xfId="1" applyNumberFormat="1" applyFont="1" applyFill="1" applyBorder="1" applyAlignment="1"/>
    <xf numFmtId="165" fontId="11" fillId="2" borderId="0" xfId="0" applyNumberFormat="1" applyFont="1" applyFill="1"/>
    <xf numFmtId="43" fontId="23" fillId="2" borderId="0" xfId="1" applyFont="1" applyFill="1" applyBorder="1" applyAlignment="1"/>
    <xf numFmtId="164" fontId="23" fillId="2" borderId="0" xfId="0" applyNumberFormat="1" applyFont="1" applyFill="1"/>
    <xf numFmtId="165" fontId="20" fillId="2" borderId="0" xfId="0" applyNumberFormat="1" applyFont="1" applyFill="1"/>
    <xf numFmtId="165" fontId="0" fillId="2" borderId="0" xfId="0" applyNumberFormat="1" applyFill="1"/>
    <xf numFmtId="0" fontId="0" fillId="2" borderId="0" xfId="0" applyFill="1"/>
    <xf numFmtId="0" fontId="24" fillId="0" borderId="0" xfId="0" applyFont="1"/>
    <xf numFmtId="0" fontId="3" fillId="0" borderId="0" xfId="0" applyFont="1" applyAlignment="1">
      <alignment horizontal="center"/>
    </xf>
    <xf numFmtId="0" fontId="25" fillId="3" borderId="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6" xfId="5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39" fontId="18" fillId="0" borderId="8" xfId="9" applyFont="1" applyBorder="1"/>
    <xf numFmtId="164" fontId="18" fillId="0" borderId="11" xfId="2" applyNumberFormat="1" applyFont="1" applyBorder="1"/>
    <xf numFmtId="164" fontId="18" fillId="0" borderId="12" xfId="2" applyNumberFormat="1" applyFont="1" applyBorder="1"/>
    <xf numFmtId="43" fontId="1" fillId="0" borderId="0" xfId="1" applyFont="1"/>
    <xf numFmtId="164" fontId="1" fillId="0" borderId="0" xfId="0" applyNumberFormat="1" applyFont="1"/>
    <xf numFmtId="49" fontId="18" fillId="0" borderId="8" xfId="9" applyNumberFormat="1" applyFont="1" applyBorder="1"/>
    <xf numFmtId="164" fontId="18" fillId="0" borderId="8" xfId="2" applyNumberFormat="1" applyFont="1" applyBorder="1"/>
    <xf numFmtId="49" fontId="18" fillId="0" borderId="8" xfId="9" applyNumberFormat="1" applyFont="1" applyBorder="1" applyAlignment="1">
      <alignment horizontal="left" indent="1"/>
    </xf>
    <xf numFmtId="0" fontId="26" fillId="0" borderId="8" xfId="2" applyFont="1" applyBorder="1" applyAlignment="1">
      <alignment horizontal="left" indent="2"/>
    </xf>
    <xf numFmtId="164" fontId="26" fillId="0" borderId="8" xfId="2" applyNumberFormat="1" applyFont="1" applyBorder="1" applyAlignment="1">
      <alignment horizontal="right"/>
    </xf>
    <xf numFmtId="164" fontId="26" fillId="0" borderId="12" xfId="2" applyNumberFormat="1" applyFont="1" applyBorder="1" applyAlignment="1">
      <alignment horizontal="right"/>
    </xf>
    <xf numFmtId="49" fontId="18" fillId="0" borderId="8" xfId="2" applyNumberFormat="1" applyFont="1" applyBorder="1" applyAlignment="1">
      <alignment horizontal="left" indent="1"/>
    </xf>
    <xf numFmtId="164" fontId="17" fillId="0" borderId="8" xfId="2" applyNumberFormat="1" applyFont="1" applyBorder="1" applyAlignment="1">
      <alignment horizontal="right"/>
    </xf>
    <xf numFmtId="164" fontId="17" fillId="0" borderId="12" xfId="2" applyNumberFormat="1" applyFont="1" applyBorder="1" applyAlignment="1">
      <alignment horizontal="right"/>
    </xf>
    <xf numFmtId="49" fontId="21" fillId="0" borderId="8" xfId="9" applyNumberFormat="1" applyFont="1" applyBorder="1" applyAlignment="1">
      <alignment horizontal="left" indent="2"/>
    </xf>
    <xf numFmtId="164" fontId="26" fillId="0" borderId="8" xfId="5" applyNumberFormat="1" applyFont="1" applyBorder="1" applyAlignment="1">
      <alignment horizontal="right"/>
    </xf>
    <xf numFmtId="164" fontId="26" fillId="2" borderId="8" xfId="2" applyNumberFormat="1" applyFont="1" applyFill="1" applyBorder="1" applyAlignment="1">
      <alignment horizontal="right"/>
    </xf>
    <xf numFmtId="49" fontId="26" fillId="0" borderId="8" xfId="9" applyNumberFormat="1" applyFont="1" applyBorder="1" applyAlignment="1">
      <alignment horizontal="left" indent="2"/>
    </xf>
    <xf numFmtId="164" fontId="26" fillId="2" borderId="8" xfId="5" applyNumberFormat="1" applyFont="1" applyFill="1" applyBorder="1" applyAlignment="1">
      <alignment horizontal="right"/>
    </xf>
    <xf numFmtId="43" fontId="27" fillId="0" borderId="0" xfId="1" applyFont="1"/>
    <xf numFmtId="0" fontId="27" fillId="0" borderId="0" xfId="0" applyFont="1"/>
    <xf numFmtId="165" fontId="26" fillId="0" borderId="8" xfId="1" applyNumberFormat="1" applyFont="1" applyFill="1" applyBorder="1" applyAlignment="1" applyProtection="1">
      <alignment horizontal="right"/>
    </xf>
    <xf numFmtId="43" fontId="26" fillId="0" borderId="12" xfId="1" applyFont="1" applyFill="1" applyBorder="1" applyAlignment="1" applyProtection="1">
      <alignment horizontal="right"/>
    </xf>
    <xf numFmtId="164" fontId="18" fillId="0" borderId="8" xfId="9" applyNumberFormat="1" applyFont="1" applyBorder="1" applyAlignment="1">
      <alignment horizontal="left" indent="1"/>
    </xf>
    <xf numFmtId="164" fontId="17" fillId="0" borderId="8" xfId="5" applyNumberFormat="1" applyFont="1" applyBorder="1" applyAlignment="1">
      <alignment horizontal="right"/>
    </xf>
    <xf numFmtId="0" fontId="17" fillId="0" borderId="8" xfId="0" applyFont="1" applyBorder="1"/>
    <xf numFmtId="49" fontId="21" fillId="0" borderId="8" xfId="2" applyNumberFormat="1" applyFont="1" applyBorder="1" applyAlignment="1">
      <alignment horizontal="left" indent="2"/>
    </xf>
    <xf numFmtId="164" fontId="17" fillId="0" borderId="8" xfId="2" applyNumberFormat="1" applyFont="1" applyBorder="1"/>
    <xf numFmtId="43" fontId="17" fillId="0" borderId="12" xfId="1" applyFont="1" applyFill="1" applyBorder="1" applyAlignment="1" applyProtection="1">
      <alignment horizontal="right"/>
    </xf>
    <xf numFmtId="164" fontId="21" fillId="0" borderId="8" xfId="5" applyNumberFormat="1" applyFont="1" applyBorder="1"/>
    <xf numFmtId="164" fontId="21" fillId="0" borderId="8" xfId="2" applyNumberFormat="1" applyFont="1" applyBorder="1"/>
    <xf numFmtId="49" fontId="26" fillId="0" borderId="8" xfId="2" applyNumberFormat="1" applyFont="1" applyBorder="1" applyAlignment="1">
      <alignment horizontal="left" indent="2"/>
    </xf>
    <xf numFmtId="164" fontId="18" fillId="0" borderId="8" xfId="5" applyNumberFormat="1" applyFont="1" applyBorder="1"/>
    <xf numFmtId="49" fontId="17" fillId="0" borderId="8" xfId="2" applyNumberFormat="1" applyFont="1" applyBorder="1" applyAlignment="1">
      <alignment horizontal="left"/>
    </xf>
    <xf numFmtId="39" fontId="18" fillId="0" borderId="8" xfId="9" applyFont="1" applyBorder="1" applyAlignment="1">
      <alignment horizontal="left" indent="1"/>
    </xf>
    <xf numFmtId="39" fontId="21" fillId="0" borderId="8" xfId="9" applyFont="1" applyBorder="1" applyAlignment="1">
      <alignment horizontal="left" indent="2"/>
    </xf>
    <xf numFmtId="0" fontId="28" fillId="0" borderId="0" xfId="0" applyFont="1"/>
    <xf numFmtId="0" fontId="25" fillId="3" borderId="6" xfId="2" applyFont="1" applyFill="1" applyBorder="1" applyAlignment="1">
      <alignment horizontal="left" vertical="center"/>
    </xf>
    <xf numFmtId="164" fontId="25" fillId="3" borderId="6" xfId="2" applyNumberFormat="1" applyFont="1" applyFill="1" applyBorder="1" applyAlignment="1">
      <alignment vertical="center"/>
    </xf>
    <xf numFmtId="164" fontId="25" fillId="3" borderId="9" xfId="2" applyNumberFormat="1" applyFont="1" applyFill="1" applyBorder="1" applyAlignment="1">
      <alignment vertical="center"/>
    </xf>
    <xf numFmtId="0" fontId="21" fillId="0" borderId="17" xfId="2" applyFont="1" applyBorder="1" applyAlignment="1">
      <alignment horizontal="left" vertical="center"/>
    </xf>
    <xf numFmtId="164" fontId="21" fillId="0" borderId="18" xfId="2" applyNumberFormat="1" applyFont="1" applyBorder="1" applyAlignment="1">
      <alignment vertical="center"/>
    </xf>
    <xf numFmtId="164" fontId="21" fillId="0" borderId="19" xfId="2" applyNumberFormat="1" applyFont="1" applyBorder="1" applyAlignment="1">
      <alignment vertical="center"/>
    </xf>
    <xf numFmtId="43" fontId="26" fillId="0" borderId="12" xfId="1" applyFont="1" applyFill="1" applyBorder="1" applyAlignment="1" applyProtection="1">
      <alignment horizontal="right" vertical="center"/>
    </xf>
    <xf numFmtId="49" fontId="25" fillId="3" borderId="20" xfId="0" applyNumberFormat="1" applyFont="1" applyFill="1" applyBorder="1" applyAlignment="1">
      <alignment horizontal="left" vertical="center"/>
    </xf>
    <xf numFmtId="165" fontId="25" fillId="3" borderId="18" xfId="0" applyNumberFormat="1" applyFont="1" applyFill="1" applyBorder="1" applyAlignment="1">
      <alignment vertical="center"/>
    </xf>
    <xf numFmtId="165" fontId="25" fillId="3" borderId="19" xfId="0" applyNumberFormat="1" applyFont="1" applyFill="1" applyBorder="1" applyAlignment="1">
      <alignment vertical="center"/>
    </xf>
    <xf numFmtId="164" fontId="25" fillId="3" borderId="19" xfId="0" applyNumberFormat="1" applyFont="1" applyFill="1" applyBorder="1" applyAlignment="1">
      <alignment vertical="center"/>
    </xf>
    <xf numFmtId="164" fontId="20" fillId="0" borderId="0" xfId="2" applyNumberFormat="1" applyFont="1" applyAlignment="1">
      <alignment horizontal="center" vertical="center"/>
    </xf>
    <xf numFmtId="164" fontId="11" fillId="0" borderId="0" xfId="0" applyNumberFormat="1" applyFont="1"/>
    <xf numFmtId="39" fontId="20" fillId="0" borderId="0" xfId="0" applyNumberFormat="1" applyFont="1"/>
    <xf numFmtId="43" fontId="20" fillId="0" borderId="0" xfId="0" applyNumberFormat="1" applyFont="1" applyAlignment="1">
      <alignment horizontal="center"/>
    </xf>
    <xf numFmtId="0" fontId="10" fillId="0" borderId="0" xfId="0" applyFont="1"/>
    <xf numFmtId="165" fontId="23" fillId="0" borderId="0" xfId="1" applyNumberFormat="1" applyFont="1" applyFill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11" fillId="0" borderId="0" xfId="0" applyFont="1"/>
    <xf numFmtId="43" fontId="23" fillId="0" borderId="0" xfId="1" applyFont="1" applyFill="1" applyBorder="1" applyAlignment="1">
      <alignment horizontal="center"/>
    </xf>
    <xf numFmtId="165" fontId="23" fillId="2" borderId="0" xfId="1" applyNumberFormat="1" applyFont="1" applyFill="1" applyBorder="1" applyAlignment="1">
      <alignment horizontal="center"/>
    </xf>
    <xf numFmtId="0" fontId="4" fillId="2" borderId="0" xfId="0" applyFont="1" applyFill="1"/>
    <xf numFmtId="0" fontId="25" fillId="3" borderId="21" xfId="0" applyFont="1" applyFill="1" applyBorder="1" applyAlignment="1">
      <alignment horizontal="center" vertical="center"/>
    </xf>
    <xf numFmtId="0" fontId="25" fillId="3" borderId="7" xfId="5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164" fontId="18" fillId="0" borderId="8" xfId="3" applyNumberFormat="1" applyFont="1" applyBorder="1"/>
    <xf numFmtId="164" fontId="18" fillId="2" borderId="8" xfId="3" applyNumberFormat="1" applyFont="1" applyFill="1" applyBorder="1"/>
    <xf numFmtId="164" fontId="18" fillId="0" borderId="12" xfId="3" applyNumberFormat="1" applyFont="1" applyBorder="1"/>
    <xf numFmtId="49" fontId="18" fillId="0" borderId="8" xfId="0" applyNumberFormat="1" applyFont="1" applyBorder="1"/>
    <xf numFmtId="164" fontId="18" fillId="2" borderId="8" xfId="2" applyNumberFormat="1" applyFont="1" applyFill="1" applyBorder="1"/>
    <xf numFmtId="49" fontId="18" fillId="0" borderId="8" xfId="0" applyNumberFormat="1" applyFont="1" applyBorder="1" applyAlignment="1">
      <alignment horizontal="left" indent="1"/>
    </xf>
    <xf numFmtId="0" fontId="21" fillId="0" borderId="8" xfId="0" applyFont="1" applyBorder="1" applyAlignment="1">
      <alignment horizontal="left" indent="2"/>
    </xf>
    <xf numFmtId="164" fontId="21" fillId="2" borderId="8" xfId="5" applyNumberFormat="1" applyFont="1" applyFill="1" applyBorder="1"/>
    <xf numFmtId="164" fontId="21" fillId="0" borderId="12" xfId="2" applyNumberFormat="1" applyFont="1" applyBorder="1"/>
    <xf numFmtId="164" fontId="21" fillId="2" borderId="8" xfId="2" applyNumberFormat="1" applyFont="1" applyFill="1" applyBorder="1"/>
    <xf numFmtId="49" fontId="21" fillId="0" borderId="8" xfId="0" applyNumberFormat="1" applyFont="1" applyBorder="1" applyAlignment="1">
      <alignment horizontal="left" indent="2"/>
    </xf>
    <xf numFmtId="164" fontId="21" fillId="0" borderId="8" xfId="0" applyNumberFormat="1" applyFont="1" applyBorder="1" applyAlignment="1">
      <alignment horizontal="left" indent="3"/>
    </xf>
    <xf numFmtId="164" fontId="21" fillId="4" borderId="8" xfId="0" applyNumberFormat="1" applyFont="1" applyFill="1" applyBorder="1" applyAlignment="1">
      <alignment horizontal="left" indent="3"/>
    </xf>
    <xf numFmtId="164" fontId="21" fillId="4" borderId="12" xfId="5" applyNumberFormat="1" applyFont="1" applyFill="1" applyBorder="1"/>
    <xf numFmtId="164" fontId="21" fillId="4" borderId="12" xfId="2" applyNumberFormat="1" applyFont="1" applyFill="1" applyBorder="1"/>
    <xf numFmtId="164" fontId="21" fillId="4" borderId="8" xfId="2" applyNumberFormat="1" applyFont="1" applyFill="1" applyBorder="1"/>
    <xf numFmtId="43" fontId="21" fillId="0" borderId="8" xfId="1" applyFont="1" applyFill="1" applyBorder="1" applyProtection="1"/>
    <xf numFmtId="49" fontId="18" fillId="0" borderId="8" xfId="3" applyNumberFormat="1" applyFont="1" applyBorder="1" applyAlignment="1">
      <alignment horizontal="left"/>
    </xf>
    <xf numFmtId="164" fontId="18" fillId="2" borderId="12" xfId="3" applyNumberFormat="1" applyFont="1" applyFill="1" applyBorder="1"/>
    <xf numFmtId="49" fontId="18" fillId="0" borderId="8" xfId="0" applyNumberFormat="1" applyFont="1" applyBorder="1" applyAlignment="1">
      <alignment horizontal="left"/>
    </xf>
    <xf numFmtId="43" fontId="18" fillId="0" borderId="8" xfId="1" applyFont="1" applyFill="1" applyBorder="1" applyProtection="1"/>
    <xf numFmtId="49" fontId="8" fillId="0" borderId="8" xfId="8" applyNumberFormat="1" applyFont="1" applyBorder="1" applyAlignment="1">
      <alignment horizontal="left" indent="1"/>
    </xf>
    <xf numFmtId="164" fontId="18" fillId="0" borderId="12" xfId="8" applyNumberFormat="1" applyFont="1" applyBorder="1"/>
    <xf numFmtId="164" fontId="18" fillId="2" borderId="12" xfId="8" applyNumberFormat="1" applyFont="1" applyFill="1" applyBorder="1"/>
    <xf numFmtId="49" fontId="10" fillId="2" borderId="8" xfId="2" applyNumberFormat="1" applyFont="1" applyFill="1" applyBorder="1" applyAlignment="1">
      <alignment horizontal="left" indent="3"/>
    </xf>
    <xf numFmtId="164" fontId="10" fillId="0" borderId="12" xfId="8" applyNumberFormat="1" applyFont="1" applyBorder="1"/>
    <xf numFmtId="164" fontId="10" fillId="2" borderId="12" xfId="8" applyNumberFormat="1" applyFont="1" applyFill="1" applyBorder="1"/>
    <xf numFmtId="164" fontId="10" fillId="0" borderId="12" xfId="3" applyNumberFormat="1" applyFont="1" applyBorder="1"/>
    <xf numFmtId="43" fontId="10" fillId="0" borderId="12" xfId="1" applyFont="1" applyBorder="1"/>
    <xf numFmtId="49" fontId="10" fillId="0" borderId="8" xfId="2" applyNumberFormat="1" applyFont="1" applyBorder="1" applyAlignment="1">
      <alignment horizontal="left" indent="3"/>
    </xf>
    <xf numFmtId="49" fontId="18" fillId="0" borderId="8" xfId="0" applyNumberFormat="1" applyFont="1" applyBorder="1" applyAlignment="1">
      <alignment horizontal="left" indent="2"/>
    </xf>
    <xf numFmtId="49" fontId="18" fillId="0" borderId="8" xfId="0" applyNumberFormat="1" applyFont="1" applyBorder="1" applyAlignment="1">
      <alignment horizontal="left" indent="3"/>
    </xf>
    <xf numFmtId="49" fontId="21" fillId="0" borderId="8" xfId="0" applyNumberFormat="1" applyFont="1" applyBorder="1" applyAlignment="1">
      <alignment horizontal="left" indent="4"/>
    </xf>
    <xf numFmtId="49" fontId="21" fillId="4" borderId="8" xfId="0" applyNumberFormat="1" applyFont="1" applyFill="1" applyBorder="1" applyAlignment="1">
      <alignment horizontal="left" indent="4"/>
    </xf>
    <xf numFmtId="43" fontId="21" fillId="4" borderId="8" xfId="1" applyFont="1" applyFill="1" applyBorder="1"/>
    <xf numFmtId="165" fontId="21" fillId="0" borderId="8" xfId="1" applyNumberFormat="1" applyFont="1" applyFill="1" applyBorder="1" applyProtection="1"/>
    <xf numFmtId="43" fontId="21" fillId="0" borderId="8" xfId="1" applyFont="1" applyBorder="1"/>
    <xf numFmtId="43" fontId="21" fillId="4" borderId="8" xfId="1" applyFont="1" applyFill="1" applyBorder="1" applyProtection="1"/>
    <xf numFmtId="49" fontId="18" fillId="0" borderId="8" xfId="0" applyNumberFormat="1" applyFont="1" applyBorder="1" applyAlignment="1">
      <alignment horizontal="left" vertical="center" indent="1"/>
    </xf>
    <xf numFmtId="164" fontId="26" fillId="0" borderId="8" xfId="0" applyNumberFormat="1" applyFont="1" applyBorder="1"/>
    <xf numFmtId="164" fontId="26" fillId="2" borderId="8" xfId="0" applyNumberFormat="1" applyFont="1" applyFill="1" applyBorder="1"/>
    <xf numFmtId="164" fontId="17" fillId="0" borderId="8" xfId="0" applyNumberFormat="1" applyFont="1" applyBorder="1"/>
    <xf numFmtId="164" fontId="17" fillId="2" borderId="8" xfId="0" applyNumberFormat="1" applyFont="1" applyFill="1" applyBorder="1"/>
    <xf numFmtId="43" fontId="17" fillId="0" borderId="8" xfId="1" applyFont="1" applyBorder="1"/>
    <xf numFmtId="43" fontId="0" fillId="0" borderId="0" xfId="0" applyNumberFormat="1"/>
    <xf numFmtId="43" fontId="17" fillId="2" borderId="8" xfId="1" applyFont="1" applyFill="1" applyBorder="1"/>
    <xf numFmtId="164" fontId="17" fillId="2" borderId="8" xfId="2" applyNumberFormat="1" applyFont="1" applyFill="1" applyBorder="1"/>
    <xf numFmtId="164" fontId="17" fillId="4" borderId="8" xfId="2" applyNumberFormat="1" applyFont="1" applyFill="1" applyBorder="1"/>
    <xf numFmtId="164" fontId="18" fillId="4" borderId="12" xfId="2" applyNumberFormat="1" applyFont="1" applyFill="1" applyBorder="1"/>
    <xf numFmtId="165" fontId="18" fillId="0" borderId="8" xfId="1" applyNumberFormat="1" applyFont="1" applyFill="1" applyBorder="1" applyProtection="1"/>
    <xf numFmtId="49" fontId="29" fillId="0" borderId="8" xfId="3" applyNumberFormat="1" applyFont="1" applyBorder="1" applyAlignment="1">
      <alignment horizontal="left" indent="2"/>
    </xf>
    <xf numFmtId="164" fontId="30" fillId="0" borderId="8" xfId="2" applyNumberFormat="1" applyFont="1" applyBorder="1"/>
    <xf numFmtId="164" fontId="30" fillId="2" borderId="8" xfId="2" applyNumberFormat="1" applyFont="1" applyFill="1" applyBorder="1"/>
    <xf numFmtId="49" fontId="10" fillId="0" borderId="8" xfId="3" applyNumberFormat="1" applyFont="1" applyBorder="1" applyAlignment="1">
      <alignment horizontal="left" indent="2"/>
    </xf>
    <xf numFmtId="49" fontId="10" fillId="0" borderId="8" xfId="8" applyNumberFormat="1" applyFont="1" applyBorder="1" applyAlignment="1">
      <alignment horizontal="left" indent="1"/>
    </xf>
    <xf numFmtId="49" fontId="25" fillId="3" borderId="7" xfId="0" applyNumberFormat="1" applyFont="1" applyFill="1" applyBorder="1" applyAlignment="1">
      <alignment vertical="center"/>
    </xf>
    <xf numFmtId="164" fontId="25" fillId="3" borderId="7" xfId="2" applyNumberFormat="1" applyFont="1" applyFill="1" applyBorder="1" applyAlignment="1">
      <alignment vertical="center"/>
    </xf>
    <xf numFmtId="164" fontId="25" fillId="3" borderId="4" xfId="2" applyNumberFormat="1" applyFont="1" applyFill="1" applyBorder="1" applyAlignment="1">
      <alignment vertical="center"/>
    </xf>
    <xf numFmtId="164" fontId="18" fillId="0" borderId="8" xfId="0" applyNumberFormat="1" applyFont="1" applyBorder="1"/>
    <xf numFmtId="164" fontId="18" fillId="2" borderId="8" xfId="0" applyNumberFormat="1" applyFont="1" applyFill="1" applyBorder="1"/>
    <xf numFmtId="164" fontId="18" fillId="0" borderId="12" xfId="0" applyNumberFormat="1" applyFont="1" applyBorder="1"/>
    <xf numFmtId="49" fontId="31" fillId="0" borderId="8" xfId="0" applyNumberFormat="1" applyFont="1" applyBorder="1" applyAlignment="1">
      <alignment horizontal="left"/>
    </xf>
    <xf numFmtId="164" fontId="31" fillId="0" borderId="8" xfId="0" applyNumberFormat="1" applyFont="1" applyBorder="1"/>
    <xf numFmtId="164" fontId="31" fillId="2" borderId="8" xfId="0" applyNumberFormat="1" applyFont="1" applyFill="1" applyBorder="1"/>
    <xf numFmtId="164" fontId="31" fillId="0" borderId="12" xfId="0" applyNumberFormat="1" applyFont="1" applyBorder="1"/>
    <xf numFmtId="49" fontId="21" fillId="0" borderId="8" xfId="0" applyNumberFormat="1" applyFont="1" applyBorder="1" applyAlignment="1">
      <alignment horizontal="left" indent="1"/>
    </xf>
    <xf numFmtId="164" fontId="21" fillId="0" borderId="8" xfId="0" applyNumberFormat="1" applyFont="1" applyBorder="1"/>
    <xf numFmtId="164" fontId="21" fillId="0" borderId="12" xfId="0" applyNumberFormat="1" applyFont="1" applyBorder="1"/>
    <xf numFmtId="164" fontId="21" fillId="2" borderId="8" xfId="0" applyNumberFormat="1" applyFont="1" applyFill="1" applyBorder="1"/>
    <xf numFmtId="49" fontId="10" fillId="0" borderId="8" xfId="0" applyNumberFormat="1" applyFont="1" applyBorder="1" applyAlignment="1">
      <alignment horizontal="left" indent="1"/>
    </xf>
    <xf numFmtId="43" fontId="21" fillId="0" borderId="12" xfId="1" applyFont="1" applyFill="1" applyBorder="1" applyProtection="1"/>
    <xf numFmtId="49" fontId="30" fillId="0" borderId="8" xfId="0" applyNumberFormat="1" applyFont="1" applyBorder="1" applyAlignment="1">
      <alignment horizontal="left" indent="1"/>
    </xf>
    <xf numFmtId="164" fontId="30" fillId="0" borderId="8" xfId="0" applyNumberFormat="1" applyFont="1" applyBorder="1"/>
    <xf numFmtId="164" fontId="30" fillId="2" borderId="8" xfId="0" applyNumberFormat="1" applyFont="1" applyFill="1" applyBorder="1"/>
    <xf numFmtId="164" fontId="30" fillId="0" borderId="12" xfId="0" applyNumberFormat="1" applyFont="1" applyBorder="1"/>
    <xf numFmtId="49" fontId="18" fillId="0" borderId="8" xfId="0" applyNumberFormat="1" applyFont="1" applyBorder="1" applyAlignment="1" applyProtection="1">
      <alignment horizontal="left" indent="2"/>
      <protection locked="0"/>
    </xf>
    <xf numFmtId="164" fontId="21" fillId="0" borderId="12" xfId="0" applyNumberFormat="1" applyFont="1" applyBorder="1" applyAlignment="1">
      <alignment horizontal="left" indent="3"/>
    </xf>
    <xf numFmtId="49" fontId="21" fillId="0" borderId="8" xfId="0" applyNumberFormat="1" applyFont="1" applyBorder="1" applyAlignment="1" applyProtection="1">
      <alignment horizontal="left" indent="2"/>
      <protection locked="0"/>
    </xf>
    <xf numFmtId="49" fontId="21" fillId="0" borderId="8" xfId="0" applyNumberFormat="1" applyFont="1" applyBorder="1" applyAlignment="1" applyProtection="1">
      <alignment horizontal="left" indent="3"/>
      <protection locked="0"/>
    </xf>
    <xf numFmtId="164" fontId="8" fillId="0" borderId="12" xfId="0" applyNumberFormat="1" applyFont="1" applyBorder="1"/>
    <xf numFmtId="164" fontId="8" fillId="2" borderId="12" xfId="0" applyNumberFormat="1" applyFont="1" applyFill="1" applyBorder="1"/>
    <xf numFmtId="164" fontId="8" fillId="0" borderId="12" xfId="2" applyNumberFormat="1" applyFont="1" applyBorder="1"/>
    <xf numFmtId="49" fontId="8" fillId="0" borderId="8" xfId="0" applyNumberFormat="1" applyFont="1" applyBorder="1" applyAlignment="1" applyProtection="1">
      <alignment horizontal="left" indent="3"/>
      <protection locked="0"/>
    </xf>
    <xf numFmtId="49" fontId="10" fillId="0" borderId="8" xfId="0" applyNumberFormat="1" applyFont="1" applyBorder="1" applyAlignment="1" applyProtection="1">
      <alignment horizontal="left" indent="4"/>
      <protection locked="0"/>
    </xf>
    <xf numFmtId="164" fontId="10" fillId="0" borderId="12" xfId="0" applyNumberFormat="1" applyFont="1" applyBorder="1"/>
    <xf numFmtId="164" fontId="10" fillId="2" borderId="12" xfId="0" applyNumberFormat="1" applyFont="1" applyFill="1" applyBorder="1"/>
    <xf numFmtId="164" fontId="10" fillId="0" borderId="12" xfId="2" applyNumberFormat="1" applyFont="1" applyBorder="1"/>
    <xf numFmtId="165" fontId="10" fillId="0" borderId="8" xfId="1" applyNumberFormat="1" applyFont="1" applyFill="1" applyBorder="1" applyProtection="1"/>
    <xf numFmtId="164" fontId="18" fillId="2" borderId="12" xfId="0" applyNumberFormat="1" applyFont="1" applyFill="1" applyBorder="1"/>
    <xf numFmtId="164" fontId="21" fillId="2" borderId="12" xfId="0" applyNumberFormat="1" applyFont="1" applyFill="1" applyBorder="1"/>
    <xf numFmtId="49" fontId="25" fillId="3" borderId="6" xfId="0" applyNumberFormat="1" applyFont="1" applyFill="1" applyBorder="1" applyAlignment="1">
      <alignment horizontal="left" vertical="center"/>
    </xf>
    <xf numFmtId="164" fontId="25" fillId="3" borderId="6" xfId="0" applyNumberFormat="1" applyFont="1" applyFill="1" applyBorder="1" applyAlignment="1">
      <alignment vertical="center"/>
    </xf>
    <xf numFmtId="164" fontId="25" fillId="3" borderId="7" xfId="0" applyNumberFormat="1" applyFont="1" applyFill="1" applyBorder="1" applyAlignment="1">
      <alignment vertical="center"/>
    </xf>
    <xf numFmtId="164" fontId="25" fillId="3" borderId="4" xfId="0" applyNumberFormat="1" applyFont="1" applyFill="1" applyBorder="1" applyAlignment="1">
      <alignment vertical="center"/>
    </xf>
    <xf numFmtId="49" fontId="18" fillId="0" borderId="10" xfId="0" applyNumberFormat="1" applyFont="1" applyBorder="1"/>
    <xf numFmtId="164" fontId="18" fillId="0" borderId="8" xfId="0" applyNumberFormat="1" applyFont="1" applyBorder="1" applyAlignment="1">
      <alignment vertical="center"/>
    </xf>
    <xf numFmtId="164" fontId="18" fillId="2" borderId="8" xfId="0" applyNumberFormat="1" applyFont="1" applyFill="1" applyBorder="1" applyAlignment="1">
      <alignment vertical="center"/>
    </xf>
    <xf numFmtId="165" fontId="18" fillId="0" borderId="12" xfId="1" applyNumberFormat="1" applyFont="1" applyFill="1" applyBorder="1" applyAlignment="1" applyProtection="1">
      <alignment vertical="center"/>
    </xf>
    <xf numFmtId="49" fontId="21" fillId="0" borderId="10" xfId="0" applyNumberFormat="1" applyFont="1" applyBorder="1"/>
    <xf numFmtId="164" fontId="21" fillId="0" borderId="8" xfId="0" applyNumberFormat="1" applyFont="1" applyBorder="1" applyAlignment="1">
      <alignment vertical="center"/>
    </xf>
    <xf numFmtId="164" fontId="21" fillId="0" borderId="12" xfId="0" applyNumberFormat="1" applyFont="1" applyBorder="1" applyAlignment="1">
      <alignment vertical="center"/>
    </xf>
    <xf numFmtId="164" fontId="21" fillId="2" borderId="8" xfId="0" applyNumberFormat="1" applyFont="1" applyFill="1" applyBorder="1" applyAlignment="1">
      <alignment vertical="center"/>
    </xf>
    <xf numFmtId="43" fontId="21" fillId="0" borderId="12" xfId="1" applyFont="1" applyFill="1" applyBorder="1" applyAlignment="1" applyProtection="1">
      <alignment vertical="center"/>
    </xf>
    <xf numFmtId="164" fontId="21" fillId="2" borderId="12" xfId="0" applyNumberFormat="1" applyFont="1" applyFill="1" applyBorder="1" applyAlignment="1">
      <alignment vertical="center"/>
    </xf>
    <xf numFmtId="164" fontId="21" fillId="0" borderId="21" xfId="0" applyNumberFormat="1" applyFont="1" applyBorder="1" applyAlignment="1">
      <alignment vertical="center"/>
    </xf>
    <xf numFmtId="49" fontId="25" fillId="3" borderId="22" xfId="0" applyNumberFormat="1" applyFont="1" applyFill="1" applyBorder="1" applyAlignment="1">
      <alignment vertical="center"/>
    </xf>
    <xf numFmtId="164" fontId="25" fillId="3" borderId="1" xfId="0" applyNumberFormat="1" applyFont="1" applyFill="1" applyBorder="1" applyAlignment="1">
      <alignment vertical="center"/>
    </xf>
    <xf numFmtId="164" fontId="25" fillId="3" borderId="23" xfId="0" applyNumberFormat="1" applyFont="1" applyFill="1" applyBorder="1" applyAlignment="1">
      <alignment vertical="center"/>
    </xf>
    <xf numFmtId="49" fontId="17" fillId="4" borderId="6" xfId="0" applyNumberFormat="1" applyFont="1" applyFill="1" applyBorder="1" applyAlignment="1">
      <alignment vertical="center"/>
    </xf>
    <xf numFmtId="164" fontId="17" fillId="4" borderId="6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0" xfId="0" applyNumberFormat="1" applyFont="1" applyFill="1" applyAlignment="1">
      <alignment vertical="center"/>
    </xf>
    <xf numFmtId="164" fontId="32" fillId="0" borderId="0" xfId="0" applyNumberFormat="1" applyFont="1" applyAlignment="1">
      <alignment horizontal="right"/>
    </xf>
    <xf numFmtId="164" fontId="32" fillId="2" borderId="0" xfId="0" applyNumberFormat="1" applyFont="1" applyFill="1" applyAlignment="1">
      <alignment horizontal="right"/>
    </xf>
    <xf numFmtId="164" fontId="10" fillId="0" borderId="0" xfId="0" applyNumberFormat="1" applyFont="1"/>
    <xf numFmtId="0" fontId="34" fillId="0" borderId="0" xfId="0" applyFont="1"/>
    <xf numFmtId="165" fontId="21" fillId="0" borderId="0" xfId="0" applyNumberFormat="1" applyFont="1" applyAlignment="1">
      <alignment horizontal="right"/>
    </xf>
    <xf numFmtId="166" fontId="20" fillId="0" borderId="0" xfId="0" applyNumberFormat="1" applyFont="1"/>
    <xf numFmtId="165" fontId="23" fillId="0" borderId="0" xfId="1" applyNumberFormat="1" applyFont="1" applyFill="1" applyBorder="1" applyAlignment="1"/>
    <xf numFmtId="165" fontId="5" fillId="2" borderId="0" xfId="1" applyNumberFormat="1" applyFont="1" applyFill="1" applyBorder="1"/>
    <xf numFmtId="39" fontId="23" fillId="2" borderId="0" xfId="8" applyNumberFormat="1" applyFont="1" applyFill="1" applyAlignment="1">
      <alignment horizontal="right"/>
    </xf>
    <xf numFmtId="39" fontId="36" fillId="0" borderId="0" xfId="10" applyNumberFormat="1" applyFont="1" applyAlignment="1">
      <alignment horizontal="right"/>
    </xf>
    <xf numFmtId="165" fontId="5" fillId="0" borderId="0" xfId="1" applyNumberFormat="1" applyFont="1" applyFill="1" applyBorder="1"/>
    <xf numFmtId="39" fontId="37" fillId="0" borderId="0" xfId="8" applyNumberFormat="1" applyFont="1"/>
    <xf numFmtId="164" fontId="10" fillId="2" borderId="0" xfId="0" applyNumberFormat="1" applyFont="1" applyFill="1"/>
    <xf numFmtId="166" fontId="20" fillId="2" borderId="0" xfId="0" applyNumberFormat="1" applyFont="1" applyFill="1"/>
  </cellXfs>
  <cellStyles count="11">
    <cellStyle name="Hipervínculo" xfId="7" builtinId="8"/>
    <cellStyle name="Millares" xfId="1" builtinId="3"/>
    <cellStyle name="Millares 20" xfId="10" xr:uid="{78ECF462-BD5C-44BE-8F57-47DC4733CB1F}"/>
    <cellStyle name="Normal" xfId="0" builtinId="0"/>
    <cellStyle name="Normal 2 2 2" xfId="3" xr:uid="{0F736870-1ED7-4589-904D-4A8C7932CBBA}"/>
    <cellStyle name="Normal 2 2 2 2" xfId="8" xr:uid="{8CEAE1AB-0910-4D8E-A537-D13726044917}"/>
    <cellStyle name="Normal 3" xfId="6" xr:uid="{D0D32250-A5CD-4712-AE90-CB38280E55FF}"/>
    <cellStyle name="Normal_COMPARACION 2002-2001" xfId="2" xr:uid="{5DA2437B-656F-47DD-9EF5-8DDC0744C784}"/>
    <cellStyle name="Normal_COMPARACION 2002-2001 2" xfId="5" xr:uid="{2FF25754-7069-4875-98F9-7D6A04BA8325}"/>
    <cellStyle name="Normal_Hoja4" xfId="4" xr:uid="{964AE7CE-DD84-4F8E-B406-08E447EF7044}"/>
    <cellStyle name="Normal_Hoja6" xfId="9" xr:uid="{348F892C-2E32-4404-8D9A-D03C8F27B1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esktop/INGRESOS%20ENERO-JUNI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1-2022"/>
      <sheetName val="FINANCIERO (2022 Est. 2022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2 (REC)"/>
      <sheetName val="2022 (RESUMEN)"/>
      <sheetName val="2022 REC- EST "/>
      <sheetName val="2022 REC-EST RES"/>
    </sheetNames>
    <sheetDataSet>
      <sheetData sheetId="0"/>
      <sheetData sheetId="1"/>
      <sheetData sheetId="2"/>
      <sheetData sheetId="3">
        <row r="11">
          <cell r="C11">
            <v>6347.1</v>
          </cell>
          <cell r="D11">
            <v>5866.4</v>
          </cell>
          <cell r="E11">
            <v>6287.3</v>
          </cell>
          <cell r="F11">
            <v>5482.9</v>
          </cell>
          <cell r="G11">
            <v>6263.3</v>
          </cell>
          <cell r="H11">
            <v>5392</v>
          </cell>
          <cell r="J11">
            <v>8213.5</v>
          </cell>
          <cell r="K11">
            <v>6823.7</v>
          </cell>
          <cell r="L11">
            <v>7665.7</v>
          </cell>
          <cell r="M11">
            <v>7677.4</v>
          </cell>
          <cell r="N11">
            <v>8262.4</v>
          </cell>
          <cell r="O11">
            <v>6881.2</v>
          </cell>
        </row>
        <row r="12">
          <cell r="C12">
            <v>11336.3</v>
          </cell>
          <cell r="D12">
            <v>11432.6</v>
          </cell>
          <cell r="E12">
            <v>6592.9</v>
          </cell>
          <cell r="F12">
            <v>30794.799999999999</v>
          </cell>
          <cell r="G12">
            <v>12656.5</v>
          </cell>
          <cell r="H12">
            <v>9294.6</v>
          </cell>
          <cell r="J12">
            <v>10863.5</v>
          </cell>
          <cell r="K12">
            <v>6754.3</v>
          </cell>
          <cell r="L12">
            <v>7280.6</v>
          </cell>
          <cell r="M12">
            <v>24162.1</v>
          </cell>
          <cell r="N12">
            <v>18167.7</v>
          </cell>
          <cell r="O12">
            <v>9883</v>
          </cell>
        </row>
        <row r="13">
          <cell r="C13">
            <v>4044.1</v>
          </cell>
          <cell r="D13">
            <v>2100.1999999999998</v>
          </cell>
          <cell r="E13">
            <v>2215.3000000000002</v>
          </cell>
          <cell r="F13">
            <v>3480.7</v>
          </cell>
          <cell r="G13">
            <v>3462.7</v>
          </cell>
          <cell r="H13">
            <v>3799.2</v>
          </cell>
          <cell r="J13">
            <v>5706.1</v>
          </cell>
          <cell r="K13">
            <v>2498.9</v>
          </cell>
          <cell r="L13">
            <v>2986.4</v>
          </cell>
          <cell r="M13">
            <v>4221.2</v>
          </cell>
          <cell r="N13">
            <v>4423.3</v>
          </cell>
          <cell r="O13">
            <v>4380.8</v>
          </cell>
        </row>
        <row r="14">
          <cell r="C14">
            <v>75.8</v>
          </cell>
          <cell r="D14">
            <v>66.3</v>
          </cell>
          <cell r="E14">
            <v>84.3</v>
          </cell>
          <cell r="F14">
            <v>89.5</v>
          </cell>
          <cell r="G14">
            <v>123.8</v>
          </cell>
          <cell r="H14">
            <v>126.1</v>
          </cell>
          <cell r="J14">
            <v>99.1</v>
          </cell>
          <cell r="K14">
            <v>170</v>
          </cell>
          <cell r="L14">
            <v>133</v>
          </cell>
          <cell r="M14">
            <v>110.7</v>
          </cell>
          <cell r="N14">
            <v>145.30000000000001</v>
          </cell>
          <cell r="O14">
            <v>177.1</v>
          </cell>
        </row>
        <row r="17">
          <cell r="C17">
            <v>116.3</v>
          </cell>
          <cell r="D17">
            <v>270.7</v>
          </cell>
          <cell r="E17">
            <v>1198.3</v>
          </cell>
          <cell r="F17">
            <v>237.5</v>
          </cell>
          <cell r="G17">
            <v>227.3</v>
          </cell>
          <cell r="H17">
            <v>187.8</v>
          </cell>
          <cell r="J17">
            <v>95.3</v>
          </cell>
          <cell r="K17">
            <v>354</v>
          </cell>
          <cell r="L17">
            <v>1483.5</v>
          </cell>
          <cell r="M17">
            <v>189.1</v>
          </cell>
          <cell r="N17">
            <v>168.8</v>
          </cell>
          <cell r="O17">
            <v>140.1</v>
          </cell>
        </row>
        <row r="18">
          <cell r="C18">
            <v>248.2</v>
          </cell>
          <cell r="D18">
            <v>181.9</v>
          </cell>
          <cell r="E18">
            <v>264.8</v>
          </cell>
          <cell r="F18">
            <v>2740.6</v>
          </cell>
          <cell r="G18">
            <v>413</v>
          </cell>
          <cell r="H18">
            <v>393.7</v>
          </cell>
          <cell r="J18">
            <v>257.10000000000002</v>
          </cell>
          <cell r="K18">
            <v>217.9</v>
          </cell>
          <cell r="L18">
            <v>234.2</v>
          </cell>
          <cell r="M18">
            <v>1658.7</v>
          </cell>
          <cell r="N18">
            <v>2019.9</v>
          </cell>
          <cell r="O18">
            <v>317.10000000000002</v>
          </cell>
        </row>
        <row r="19">
          <cell r="C19">
            <v>515.29999999999995</v>
          </cell>
          <cell r="D19">
            <v>901.1</v>
          </cell>
          <cell r="E19">
            <v>1133.2</v>
          </cell>
          <cell r="F19">
            <v>1096.5999999999999</v>
          </cell>
          <cell r="G19">
            <v>1191.3</v>
          </cell>
          <cell r="H19">
            <v>1343.4</v>
          </cell>
          <cell r="J19">
            <v>810.2</v>
          </cell>
          <cell r="K19">
            <v>983.3</v>
          </cell>
          <cell r="L19">
            <v>1189.0999999999999</v>
          </cell>
          <cell r="M19">
            <v>954.5</v>
          </cell>
          <cell r="N19">
            <v>1003.2</v>
          </cell>
          <cell r="O19">
            <v>1151</v>
          </cell>
        </row>
        <row r="20">
          <cell r="C20">
            <v>105.3</v>
          </cell>
          <cell r="D20">
            <v>159.6</v>
          </cell>
          <cell r="E20">
            <v>187.4</v>
          </cell>
          <cell r="F20">
            <v>160.69999999999999</v>
          </cell>
          <cell r="G20">
            <v>163</v>
          </cell>
          <cell r="H20">
            <v>153.1</v>
          </cell>
          <cell r="J20">
            <v>150.19999999999999</v>
          </cell>
          <cell r="K20">
            <v>186.7</v>
          </cell>
          <cell r="L20">
            <v>205</v>
          </cell>
          <cell r="M20">
            <v>156.5</v>
          </cell>
          <cell r="N20">
            <v>171.8</v>
          </cell>
          <cell r="O20">
            <v>168.6</v>
          </cell>
        </row>
        <row r="21">
          <cell r="C21">
            <v>773.8</v>
          </cell>
          <cell r="D21">
            <v>777.5</v>
          </cell>
          <cell r="E21">
            <v>795.8</v>
          </cell>
          <cell r="F21">
            <v>986.5</v>
          </cell>
          <cell r="G21">
            <v>832</v>
          </cell>
          <cell r="H21">
            <v>802.7</v>
          </cell>
          <cell r="J21">
            <v>833.9</v>
          </cell>
          <cell r="K21">
            <v>1008.5</v>
          </cell>
          <cell r="L21">
            <v>1007.9</v>
          </cell>
          <cell r="M21">
            <v>1287.3</v>
          </cell>
          <cell r="N21">
            <v>1032.5999999999999</v>
          </cell>
          <cell r="O21">
            <v>1029.5</v>
          </cell>
        </row>
        <row r="23">
          <cell r="C23">
            <v>56.1</v>
          </cell>
          <cell r="D23">
            <v>80.2</v>
          </cell>
          <cell r="E23">
            <v>94.4</v>
          </cell>
          <cell r="F23">
            <v>93.3</v>
          </cell>
          <cell r="G23">
            <v>132.19999999999999</v>
          </cell>
          <cell r="H23">
            <v>141.9</v>
          </cell>
          <cell r="J23">
            <v>128.69999999999999</v>
          </cell>
          <cell r="K23">
            <v>194.2</v>
          </cell>
          <cell r="L23">
            <v>246.1</v>
          </cell>
          <cell r="M23">
            <v>184.8</v>
          </cell>
          <cell r="N23">
            <v>220.6</v>
          </cell>
          <cell r="O23">
            <v>202</v>
          </cell>
        </row>
        <row r="26">
          <cell r="C26">
            <v>12113.7</v>
          </cell>
          <cell r="D26">
            <v>9274.2000000000007</v>
          </cell>
          <cell r="E26">
            <v>9410.5</v>
          </cell>
          <cell r="F26">
            <v>11287.9</v>
          </cell>
          <cell r="G26">
            <v>11011.3</v>
          </cell>
          <cell r="H26">
            <v>11301.3</v>
          </cell>
          <cell r="J26">
            <v>15662.9</v>
          </cell>
          <cell r="K26">
            <v>11723.7</v>
          </cell>
          <cell r="L26">
            <v>11686.5</v>
          </cell>
          <cell r="M26">
            <v>13848.8</v>
          </cell>
          <cell r="N26">
            <v>12830.5</v>
          </cell>
          <cell r="O26">
            <v>13337.9</v>
          </cell>
        </row>
        <row r="27">
          <cell r="C27">
            <v>7976.4</v>
          </cell>
          <cell r="D27">
            <v>8538.7999999999993</v>
          </cell>
          <cell r="E27">
            <v>9633.1</v>
          </cell>
          <cell r="F27">
            <v>9039.4</v>
          </cell>
          <cell r="G27">
            <v>10820.3</v>
          </cell>
          <cell r="H27">
            <v>10453.799999999999</v>
          </cell>
          <cell r="J27">
            <v>11744.6</v>
          </cell>
          <cell r="K27">
            <v>11918.2</v>
          </cell>
          <cell r="L27">
            <v>12451.6</v>
          </cell>
          <cell r="M27">
            <v>11048.7</v>
          </cell>
          <cell r="N27">
            <v>12753.5</v>
          </cell>
          <cell r="O27">
            <v>13910.1</v>
          </cell>
        </row>
        <row r="29">
          <cell r="C29">
            <v>3073.3</v>
          </cell>
          <cell r="D29">
            <v>3024.6</v>
          </cell>
          <cell r="E29">
            <v>3906</v>
          </cell>
          <cell r="F29">
            <v>3223.3</v>
          </cell>
          <cell r="G29">
            <v>3326.2</v>
          </cell>
          <cell r="H29">
            <v>3294.7</v>
          </cell>
          <cell r="J29">
            <v>3331.9</v>
          </cell>
          <cell r="K29">
            <v>3380.1</v>
          </cell>
          <cell r="L29">
            <v>4348.7</v>
          </cell>
          <cell r="M29">
            <v>3361</v>
          </cell>
          <cell r="N29">
            <v>3609.5</v>
          </cell>
          <cell r="O29">
            <v>4276.2</v>
          </cell>
        </row>
        <row r="30">
          <cell r="C30">
            <v>1429.9</v>
          </cell>
          <cell r="D30">
            <v>1585.9</v>
          </cell>
          <cell r="E30">
            <v>2115.8000000000002</v>
          </cell>
          <cell r="F30">
            <v>1712.4</v>
          </cell>
          <cell r="G30">
            <v>1853.4</v>
          </cell>
          <cell r="H30">
            <v>1842.8</v>
          </cell>
          <cell r="J30">
            <v>2150.6999999999998</v>
          </cell>
          <cell r="K30">
            <v>2365.4</v>
          </cell>
          <cell r="L30">
            <v>3121.7</v>
          </cell>
          <cell r="M30">
            <v>2418.1</v>
          </cell>
          <cell r="N30">
            <v>2772.3</v>
          </cell>
          <cell r="O30">
            <v>3073.6</v>
          </cell>
        </row>
        <row r="33">
          <cell r="C33">
            <v>670.1</v>
          </cell>
          <cell r="D33">
            <v>660.3</v>
          </cell>
          <cell r="E33">
            <v>657.5</v>
          </cell>
          <cell r="F33">
            <v>666</v>
          </cell>
          <cell r="G33">
            <v>658.9</v>
          </cell>
          <cell r="H33">
            <v>684.3</v>
          </cell>
          <cell r="J33">
            <v>746</v>
          </cell>
          <cell r="K33">
            <v>692.8</v>
          </cell>
          <cell r="L33">
            <v>704</v>
          </cell>
          <cell r="M33">
            <v>726.7</v>
          </cell>
          <cell r="N33">
            <v>718.1</v>
          </cell>
          <cell r="O33">
            <v>727.8</v>
          </cell>
        </row>
        <row r="34">
          <cell r="C34">
            <v>710.6</v>
          </cell>
          <cell r="D34">
            <v>543.6</v>
          </cell>
          <cell r="E34">
            <v>689.7</v>
          </cell>
          <cell r="F34">
            <v>1065.5</v>
          </cell>
          <cell r="G34">
            <v>667.6</v>
          </cell>
          <cell r="H34">
            <v>672.4</v>
          </cell>
          <cell r="J34">
            <v>873.5</v>
          </cell>
          <cell r="K34">
            <v>631.5</v>
          </cell>
          <cell r="L34">
            <v>748.5</v>
          </cell>
          <cell r="M34">
            <v>1152.8</v>
          </cell>
          <cell r="N34">
            <v>793.5</v>
          </cell>
          <cell r="O34">
            <v>708.3</v>
          </cell>
        </row>
        <row r="37">
          <cell r="C37">
            <v>797.8</v>
          </cell>
          <cell r="D37">
            <v>1147.8</v>
          </cell>
          <cell r="E37">
            <v>1420.9</v>
          </cell>
          <cell r="F37">
            <v>1145.5</v>
          </cell>
          <cell r="G37">
            <v>1242.5</v>
          </cell>
          <cell r="H37">
            <v>1262.8</v>
          </cell>
          <cell r="J37">
            <v>1169.5</v>
          </cell>
          <cell r="K37">
            <v>1542.1</v>
          </cell>
          <cell r="L37">
            <v>1576.3</v>
          </cell>
          <cell r="M37">
            <v>1231.0999999999999</v>
          </cell>
          <cell r="N37">
            <v>1448.9</v>
          </cell>
          <cell r="O37">
            <v>1428.9</v>
          </cell>
        </row>
        <row r="38">
          <cell r="C38">
            <v>781.9</v>
          </cell>
          <cell r="D38">
            <v>779.4</v>
          </cell>
          <cell r="E38">
            <v>148.6</v>
          </cell>
          <cell r="F38">
            <v>54.8</v>
          </cell>
          <cell r="G38">
            <v>55.3</v>
          </cell>
          <cell r="H38">
            <v>51.2</v>
          </cell>
          <cell r="J38">
            <v>759.7</v>
          </cell>
          <cell r="K38">
            <v>640.1</v>
          </cell>
          <cell r="L38">
            <v>229.9</v>
          </cell>
          <cell r="M38">
            <v>44.1</v>
          </cell>
          <cell r="N38">
            <v>42.6</v>
          </cell>
          <cell r="O38">
            <v>51.1</v>
          </cell>
        </row>
        <row r="40">
          <cell r="J40">
            <v>24.6</v>
          </cell>
          <cell r="K40">
            <v>9.1999999999999993</v>
          </cell>
          <cell r="L40">
            <v>10.7</v>
          </cell>
          <cell r="M40">
            <v>8.5</v>
          </cell>
          <cell r="N40">
            <v>9.9</v>
          </cell>
          <cell r="O40">
            <v>9.6999999999999993</v>
          </cell>
        </row>
        <row r="41">
          <cell r="J41">
            <v>8.6</v>
          </cell>
          <cell r="K41">
            <v>8.1999999999999993</v>
          </cell>
          <cell r="L41">
            <v>9.4</v>
          </cell>
          <cell r="M41">
            <v>7.8</v>
          </cell>
          <cell r="N41">
            <v>8.3000000000000007</v>
          </cell>
          <cell r="O41">
            <v>15.1</v>
          </cell>
        </row>
        <row r="42">
          <cell r="C42">
            <v>82.2</v>
          </cell>
          <cell r="D42">
            <v>72.5</v>
          </cell>
          <cell r="E42">
            <v>80.8</v>
          </cell>
          <cell r="F42">
            <v>91.1</v>
          </cell>
          <cell r="G42">
            <v>82.8</v>
          </cell>
          <cell r="H42">
            <v>87.8</v>
          </cell>
          <cell r="J42">
            <v>83.2</v>
          </cell>
          <cell r="K42">
            <v>83.2</v>
          </cell>
          <cell r="L42">
            <v>89.2</v>
          </cell>
          <cell r="M42">
            <v>90.9</v>
          </cell>
          <cell r="N42">
            <v>90.9</v>
          </cell>
          <cell r="O42">
            <v>94.7</v>
          </cell>
        </row>
        <row r="43">
          <cell r="C43">
            <v>25.7</v>
          </cell>
          <cell r="D43">
            <v>25.8</v>
          </cell>
          <cell r="E43">
            <v>26.9</v>
          </cell>
          <cell r="F43">
            <v>25.9</v>
          </cell>
          <cell r="G43">
            <v>29.7</v>
          </cell>
          <cell r="H43">
            <v>28</v>
          </cell>
          <cell r="J43">
            <v>26.2</v>
          </cell>
          <cell r="L43">
            <v>30.6</v>
          </cell>
          <cell r="M43">
            <v>30.4</v>
          </cell>
          <cell r="N43">
            <v>28.4</v>
          </cell>
          <cell r="O43">
            <v>28.7</v>
          </cell>
        </row>
        <row r="47">
          <cell r="C47">
            <v>2709.6</v>
          </cell>
          <cell r="D47">
            <v>2948.2</v>
          </cell>
          <cell r="E47">
            <v>3253.8</v>
          </cell>
          <cell r="F47">
            <v>3010</v>
          </cell>
          <cell r="G47">
            <v>3155.7</v>
          </cell>
          <cell r="H47">
            <v>3560.9</v>
          </cell>
          <cell r="J47">
            <v>4000.2</v>
          </cell>
          <cell r="K47">
            <v>4024.5</v>
          </cell>
          <cell r="L47">
            <v>4272.2</v>
          </cell>
          <cell r="M47">
            <v>3651.2</v>
          </cell>
          <cell r="N47">
            <v>4256</v>
          </cell>
          <cell r="O47">
            <v>4684.5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1">
          <cell r="C51">
            <v>356.8</v>
          </cell>
          <cell r="D51">
            <v>322.3</v>
          </cell>
          <cell r="E51">
            <v>287.10000000000002</v>
          </cell>
          <cell r="F51">
            <v>415.3</v>
          </cell>
          <cell r="G51">
            <v>422.6</v>
          </cell>
          <cell r="H51">
            <v>498.7</v>
          </cell>
          <cell r="J51">
            <v>757.6</v>
          </cell>
          <cell r="K51">
            <v>724.9</v>
          </cell>
          <cell r="L51">
            <v>684.6</v>
          </cell>
          <cell r="M51">
            <v>753.7</v>
          </cell>
          <cell r="N51">
            <v>721.1</v>
          </cell>
          <cell r="O51">
            <v>694.5</v>
          </cell>
        </row>
        <row r="52">
          <cell r="J52">
            <v>4.8</v>
          </cell>
          <cell r="K52">
            <v>5</v>
          </cell>
          <cell r="L52">
            <v>5.8</v>
          </cell>
          <cell r="M52">
            <v>4.2</v>
          </cell>
          <cell r="N52">
            <v>6.4</v>
          </cell>
          <cell r="O52">
            <v>9</v>
          </cell>
        </row>
        <row r="54">
          <cell r="C54">
            <v>56.4</v>
          </cell>
          <cell r="D54">
            <v>83.9</v>
          </cell>
          <cell r="E54">
            <v>101.7</v>
          </cell>
          <cell r="F54">
            <v>81.3</v>
          </cell>
          <cell r="G54">
            <v>91.5</v>
          </cell>
          <cell r="H54">
            <v>92.8</v>
          </cell>
          <cell r="J54">
            <v>82.6</v>
          </cell>
          <cell r="K54">
            <v>106.1</v>
          </cell>
          <cell r="L54">
            <v>108.8</v>
          </cell>
          <cell r="M54">
            <v>86.8</v>
          </cell>
          <cell r="N54">
            <v>102.6</v>
          </cell>
          <cell r="O54">
            <v>104.3</v>
          </cell>
        </row>
        <row r="55">
          <cell r="C55">
            <v>0</v>
          </cell>
          <cell r="D55">
            <v>0.2</v>
          </cell>
          <cell r="E55">
            <v>0.1</v>
          </cell>
          <cell r="F55">
            <v>0</v>
          </cell>
          <cell r="G55">
            <v>0.1</v>
          </cell>
          <cell r="H55">
            <v>0.1</v>
          </cell>
          <cell r="K55">
            <v>0.6</v>
          </cell>
          <cell r="L55">
            <v>0.2</v>
          </cell>
          <cell r="M55">
            <v>0.1</v>
          </cell>
          <cell r="N55">
            <v>0.3</v>
          </cell>
          <cell r="O55">
            <v>0.2</v>
          </cell>
        </row>
        <row r="56">
          <cell r="J56">
            <v>686.2</v>
          </cell>
          <cell r="K56">
            <v>405.9</v>
          </cell>
          <cell r="L56">
            <v>692</v>
          </cell>
          <cell r="M56">
            <v>469.2</v>
          </cell>
          <cell r="N56">
            <v>283.5</v>
          </cell>
          <cell r="O56">
            <v>417.5</v>
          </cell>
        </row>
        <row r="66">
          <cell r="J66">
            <v>85.7</v>
          </cell>
          <cell r="K66">
            <v>83.6</v>
          </cell>
          <cell r="L66">
            <v>96.8</v>
          </cell>
          <cell r="M66">
            <v>79.8</v>
          </cell>
          <cell r="N66">
            <v>71.5</v>
          </cell>
          <cell r="O66">
            <v>79.2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J68">
            <v>1.8</v>
          </cell>
          <cell r="K68">
            <v>394.4</v>
          </cell>
          <cell r="L68">
            <v>92.8</v>
          </cell>
          <cell r="M68">
            <v>2.5</v>
          </cell>
          <cell r="N68">
            <v>16.399999999999999</v>
          </cell>
          <cell r="O68">
            <v>180</v>
          </cell>
        </row>
        <row r="71">
          <cell r="J71">
            <v>45</v>
          </cell>
          <cell r="K71">
            <v>38.1</v>
          </cell>
          <cell r="L71">
            <v>37.299999999999997</v>
          </cell>
          <cell r="M71">
            <v>35.200000000000003</v>
          </cell>
          <cell r="N71">
            <v>29.9</v>
          </cell>
          <cell r="O71">
            <v>33.5</v>
          </cell>
        </row>
        <row r="72">
          <cell r="J72">
            <v>1535.2</v>
          </cell>
          <cell r="K72">
            <v>1383.3</v>
          </cell>
          <cell r="L72">
            <v>1329.8</v>
          </cell>
          <cell r="M72">
            <v>1216.3</v>
          </cell>
          <cell r="N72">
            <v>1712.7</v>
          </cell>
          <cell r="O72">
            <v>1357.4</v>
          </cell>
        </row>
        <row r="75">
          <cell r="C75">
            <v>184.5</v>
          </cell>
          <cell r="D75">
            <v>175.3</v>
          </cell>
          <cell r="E75">
            <v>198.8</v>
          </cell>
          <cell r="F75">
            <v>333.5</v>
          </cell>
          <cell r="G75">
            <v>334.3</v>
          </cell>
          <cell r="H75">
            <v>331.2</v>
          </cell>
          <cell r="J75">
            <v>318</v>
          </cell>
          <cell r="K75">
            <v>387.7</v>
          </cell>
          <cell r="L75">
            <v>391.8</v>
          </cell>
          <cell r="M75">
            <v>456.7</v>
          </cell>
          <cell r="N75">
            <v>382.1</v>
          </cell>
          <cell r="O75">
            <v>365</v>
          </cell>
        </row>
        <row r="76">
          <cell r="J76">
            <v>76.8</v>
          </cell>
          <cell r="K76">
            <v>80.5</v>
          </cell>
          <cell r="L76">
            <v>111.5</v>
          </cell>
          <cell r="M76">
            <v>91.6</v>
          </cell>
          <cell r="N76">
            <v>104.7</v>
          </cell>
          <cell r="O76">
            <v>112.4</v>
          </cell>
        </row>
        <row r="77">
          <cell r="J77">
            <v>2.2000000000000002</v>
          </cell>
          <cell r="K77">
            <v>2.7</v>
          </cell>
          <cell r="L77">
            <v>3.3</v>
          </cell>
          <cell r="M77">
            <v>2.4</v>
          </cell>
          <cell r="N77">
            <v>2.9</v>
          </cell>
          <cell r="O77">
            <v>2.9</v>
          </cell>
        </row>
        <row r="80">
          <cell r="C80">
            <v>3.7</v>
          </cell>
          <cell r="D80">
            <v>4</v>
          </cell>
          <cell r="E80">
            <v>5.3</v>
          </cell>
          <cell r="F80">
            <v>4.4000000000000004</v>
          </cell>
          <cell r="G80">
            <v>5</v>
          </cell>
          <cell r="H80">
            <v>4.5</v>
          </cell>
          <cell r="K80">
            <v>3.8</v>
          </cell>
          <cell r="L80">
            <v>5.6</v>
          </cell>
          <cell r="M80">
            <v>3.6</v>
          </cell>
          <cell r="N80">
            <v>5.0999999999999996</v>
          </cell>
          <cell r="O80">
            <v>4.9000000000000004</v>
          </cell>
        </row>
        <row r="83">
          <cell r="J83">
            <v>2500.1999999999998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1448.8</v>
          </cell>
        </row>
        <row r="84">
          <cell r="J84">
            <v>102.3</v>
          </cell>
          <cell r="K84">
            <v>396.2</v>
          </cell>
          <cell r="L84">
            <v>88.8</v>
          </cell>
          <cell r="M84">
            <v>2.7</v>
          </cell>
          <cell r="N84">
            <v>177.4</v>
          </cell>
          <cell r="O84">
            <v>91.1</v>
          </cell>
          <cell r="P84">
            <v>858.5</v>
          </cell>
        </row>
        <row r="87">
          <cell r="J87">
            <v>0</v>
          </cell>
          <cell r="K87">
            <v>0</v>
          </cell>
          <cell r="L87">
            <v>231.9</v>
          </cell>
          <cell r="M87">
            <v>403.1</v>
          </cell>
          <cell r="N87">
            <v>643.20000000000005</v>
          </cell>
          <cell r="O87">
            <v>1023.6</v>
          </cell>
        </row>
        <row r="89">
          <cell r="J89">
            <v>85.6</v>
          </cell>
          <cell r="K89">
            <v>83.2</v>
          </cell>
          <cell r="L89">
            <v>89.9</v>
          </cell>
          <cell r="M89">
            <v>76.3</v>
          </cell>
          <cell r="N89">
            <v>82.2</v>
          </cell>
          <cell r="O89">
            <v>72.900000000000006</v>
          </cell>
        </row>
        <row r="90">
          <cell r="K90">
            <v>797.9</v>
          </cell>
          <cell r="L90">
            <v>913.2</v>
          </cell>
          <cell r="M90">
            <v>713.2</v>
          </cell>
          <cell r="N90">
            <v>709.2</v>
          </cell>
          <cell r="O90">
            <v>916.5</v>
          </cell>
        </row>
        <row r="91">
          <cell r="K91">
            <v>785.9</v>
          </cell>
          <cell r="L91">
            <v>908.1</v>
          </cell>
          <cell r="M91">
            <v>705.1</v>
          </cell>
          <cell r="N91">
            <v>701.7</v>
          </cell>
          <cell r="O91">
            <v>912.2</v>
          </cell>
        </row>
        <row r="95"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18.600000000000001</v>
          </cell>
          <cell r="O95">
            <v>2.7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J97">
            <v>0</v>
          </cell>
          <cell r="K97">
            <v>0</v>
          </cell>
          <cell r="L97">
            <v>826.2</v>
          </cell>
          <cell r="M97">
            <v>0</v>
          </cell>
          <cell r="N97">
            <v>0</v>
          </cell>
          <cell r="O97">
            <v>0</v>
          </cell>
        </row>
        <row r="99">
          <cell r="C99">
            <v>108.6</v>
          </cell>
          <cell r="D99">
            <v>6</v>
          </cell>
          <cell r="E99">
            <v>12.2</v>
          </cell>
          <cell r="F99">
            <v>47.7</v>
          </cell>
          <cell r="G99">
            <v>1.4</v>
          </cell>
          <cell r="H99">
            <v>14.3</v>
          </cell>
          <cell r="I99">
            <v>190.20000000000002</v>
          </cell>
          <cell r="J99">
            <v>324.3</v>
          </cell>
          <cell r="K99">
            <v>3.9</v>
          </cell>
          <cell r="L99">
            <v>45.4</v>
          </cell>
          <cell r="M99">
            <v>12.2</v>
          </cell>
          <cell r="N99">
            <v>146.4</v>
          </cell>
          <cell r="O99">
            <v>18.899999999999999</v>
          </cell>
        </row>
        <row r="102">
          <cell r="C102">
            <v>0</v>
          </cell>
          <cell r="D102">
            <v>36.1</v>
          </cell>
          <cell r="E102">
            <v>43.4</v>
          </cell>
          <cell r="F102">
            <v>0</v>
          </cell>
          <cell r="G102">
            <v>116.9</v>
          </cell>
          <cell r="H102">
            <v>8.4</v>
          </cell>
          <cell r="J102">
            <v>0</v>
          </cell>
          <cell r="K102">
            <v>32.200000000000003</v>
          </cell>
          <cell r="L102">
            <v>0</v>
          </cell>
          <cell r="M102">
            <v>121.7</v>
          </cell>
          <cell r="N102">
            <v>8.6999999999999993</v>
          </cell>
          <cell r="O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J103">
            <v>149.5</v>
          </cell>
          <cell r="K103">
            <v>192.1</v>
          </cell>
          <cell r="L103">
            <v>11.3</v>
          </cell>
          <cell r="M103">
            <v>0</v>
          </cell>
          <cell r="N103">
            <v>0</v>
          </cell>
          <cell r="O103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10">
          <cell r="C110">
            <v>0</v>
          </cell>
          <cell r="D110">
            <v>7000</v>
          </cell>
          <cell r="E110">
            <v>0</v>
          </cell>
          <cell r="F110">
            <v>5000</v>
          </cell>
          <cell r="G110">
            <v>0</v>
          </cell>
          <cell r="H110">
            <v>24329.200000000001</v>
          </cell>
          <cell r="J110">
            <v>229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70000</v>
          </cell>
        </row>
        <row r="111">
          <cell r="C111">
            <v>144893.4</v>
          </cell>
          <cell r="D111">
            <v>119.6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J111">
            <v>0</v>
          </cell>
          <cell r="K111">
            <v>133989.4</v>
          </cell>
          <cell r="L111">
            <v>164.2</v>
          </cell>
          <cell r="M111">
            <v>0</v>
          </cell>
          <cell r="N111">
            <v>0</v>
          </cell>
          <cell r="O111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C116">
            <v>20.7</v>
          </cell>
          <cell r="D116">
            <v>29.8</v>
          </cell>
          <cell r="E116">
            <v>1992.1</v>
          </cell>
          <cell r="F116">
            <v>16.2</v>
          </cell>
          <cell r="G116">
            <v>149.4</v>
          </cell>
          <cell r="H116">
            <v>198.7</v>
          </cell>
          <cell r="J116">
            <v>17533.7</v>
          </cell>
          <cell r="K116">
            <v>187.5</v>
          </cell>
          <cell r="L116">
            <v>479.6</v>
          </cell>
          <cell r="M116">
            <v>106</v>
          </cell>
          <cell r="N116">
            <v>172.4</v>
          </cell>
          <cell r="O116">
            <v>12158.5</v>
          </cell>
        </row>
        <row r="125">
          <cell r="C125">
            <v>141.5</v>
          </cell>
          <cell r="D125">
            <v>228.3</v>
          </cell>
          <cell r="E125">
            <v>54.3</v>
          </cell>
          <cell r="F125">
            <v>9.9</v>
          </cell>
          <cell r="G125">
            <v>51.8</v>
          </cell>
          <cell r="H125">
            <v>139.5</v>
          </cell>
          <cell r="J125">
            <v>64.599999999999994</v>
          </cell>
          <cell r="K125">
            <v>77.5</v>
          </cell>
          <cell r="L125">
            <v>43.5</v>
          </cell>
          <cell r="M125">
            <v>74.900000000000006</v>
          </cell>
          <cell r="N125">
            <v>39.799999999999997</v>
          </cell>
          <cell r="O125">
            <v>116.5</v>
          </cell>
        </row>
        <row r="131">
          <cell r="C131">
            <v>236.9</v>
          </cell>
          <cell r="D131">
            <v>242.7</v>
          </cell>
          <cell r="E131">
            <v>316.89999999999998</v>
          </cell>
          <cell r="F131">
            <v>259.8</v>
          </cell>
          <cell r="G131">
            <v>272.60000000000002</v>
          </cell>
          <cell r="H131">
            <v>270.39999999999998</v>
          </cell>
          <cell r="J131">
            <v>288.60000000000002</v>
          </cell>
          <cell r="K131">
            <v>302.39999999999998</v>
          </cell>
          <cell r="L131">
            <v>393.2</v>
          </cell>
          <cell r="M131">
            <v>304.2</v>
          </cell>
          <cell r="N131">
            <v>335.9</v>
          </cell>
          <cell r="O131">
            <v>386.8</v>
          </cell>
        </row>
        <row r="133">
          <cell r="K133">
            <v>87.1</v>
          </cell>
          <cell r="L133">
            <v>130.80000000000001</v>
          </cell>
          <cell r="M133">
            <v>116.1</v>
          </cell>
          <cell r="N133">
            <v>101.2</v>
          </cell>
          <cell r="O133">
            <v>112</v>
          </cell>
        </row>
        <row r="135">
          <cell r="C135">
            <v>1125.2000000000003</v>
          </cell>
          <cell r="D135">
            <v>899.1</v>
          </cell>
          <cell r="E135">
            <v>975.4</v>
          </cell>
          <cell r="F135">
            <v>984.4</v>
          </cell>
          <cell r="G135">
            <v>1148.4000000000001</v>
          </cell>
          <cell r="H135">
            <v>1207.3</v>
          </cell>
          <cell r="J135">
            <v>1634.2999999999997</v>
          </cell>
          <cell r="K135">
            <v>1914.6</v>
          </cell>
          <cell r="L135">
            <v>1550.9</v>
          </cell>
          <cell r="M135">
            <v>1341.1</v>
          </cell>
          <cell r="N135">
            <v>1856.9</v>
          </cell>
          <cell r="O135">
            <v>1694.3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FD760-7A4A-4324-A755-DC2B4FCD1F07}">
  <dimension ref="A1:FU385"/>
  <sheetViews>
    <sheetView showGridLines="0" topLeftCell="F1" zoomScale="105" zoomScaleNormal="105" workbookViewId="0">
      <selection activeCell="C74" sqref="C74:S83"/>
    </sheetView>
  </sheetViews>
  <sheetFormatPr baseColWidth="10" defaultColWidth="11.42578125" defaultRowHeight="12.75"/>
  <cols>
    <col min="1" max="1" width="0.85546875" customWidth="1"/>
    <col min="2" max="2" width="75" customWidth="1"/>
    <col min="3" max="8" width="10.7109375" customWidth="1"/>
    <col min="9" max="15" width="11" style="103" customWidth="1"/>
    <col min="16" max="17" width="11" customWidth="1"/>
    <col min="18" max="18" width="8.7109375" customWidth="1"/>
  </cols>
  <sheetData>
    <row r="1" spans="2:21" ht="7.15" customHeight="1"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3"/>
      <c r="Q1" s="3"/>
      <c r="R1" s="3"/>
    </row>
    <row r="2" spans="2:21" ht="17.2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21" ht="15" customHeight="1"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7"/>
      <c r="Q3" s="7"/>
      <c r="R3" s="7"/>
    </row>
    <row r="4" spans="2:21" ht="18" customHeight="1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2:21" ht="15.75" customHeight="1">
      <c r="B5" s="9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2:21" ht="16.5">
      <c r="B6" s="9" t="s">
        <v>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2:21" ht="20.25" customHeight="1">
      <c r="B7" s="10" t="s">
        <v>4</v>
      </c>
      <c r="C7" s="11">
        <v>2021</v>
      </c>
      <c r="D7" s="12"/>
      <c r="E7" s="12"/>
      <c r="F7" s="12"/>
      <c r="G7" s="12"/>
      <c r="H7" s="12"/>
      <c r="I7" s="10">
        <v>2021</v>
      </c>
      <c r="J7" s="11">
        <v>2022</v>
      </c>
      <c r="K7" s="12"/>
      <c r="L7" s="12"/>
      <c r="M7" s="12"/>
      <c r="N7" s="12"/>
      <c r="O7" s="12"/>
      <c r="P7" s="10">
        <v>2022</v>
      </c>
      <c r="Q7" s="13" t="s">
        <v>5</v>
      </c>
      <c r="R7" s="14"/>
    </row>
    <row r="8" spans="2:21" ht="19.5" customHeight="1" thickBot="1">
      <c r="B8" s="15"/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5"/>
      <c r="J8" s="17" t="s">
        <v>6</v>
      </c>
      <c r="K8" s="17" t="s">
        <v>7</v>
      </c>
      <c r="L8" s="17" t="s">
        <v>8</v>
      </c>
      <c r="M8" s="17" t="s">
        <v>9</v>
      </c>
      <c r="N8" s="17" t="s">
        <v>10</v>
      </c>
      <c r="O8" s="17" t="s">
        <v>11</v>
      </c>
      <c r="P8" s="18"/>
      <c r="Q8" s="16" t="s">
        <v>12</v>
      </c>
      <c r="R8" s="19" t="s">
        <v>13</v>
      </c>
    </row>
    <row r="9" spans="2:21" ht="18" customHeight="1" thickTop="1">
      <c r="B9" s="20" t="s">
        <v>14</v>
      </c>
      <c r="C9" s="21">
        <f t="shared" ref="C9:O9" si="0">+C10+C49+C57</f>
        <v>48049.8</v>
      </c>
      <c r="D9" s="21">
        <f t="shared" si="0"/>
        <v>42273.200000000004</v>
      </c>
      <c r="E9" s="21">
        <f t="shared" si="0"/>
        <v>41046.300000000003</v>
      </c>
      <c r="F9" s="21">
        <f t="shared" si="0"/>
        <v>68797.399999999994</v>
      </c>
      <c r="G9" s="21">
        <f t="shared" si="0"/>
        <v>48715.3</v>
      </c>
      <c r="H9" s="21">
        <f t="shared" si="0"/>
        <v>50061.2</v>
      </c>
      <c r="I9" s="22">
        <f t="shared" si="0"/>
        <v>298943.2</v>
      </c>
      <c r="J9" s="22">
        <f t="shared" si="0"/>
        <v>57187.899999999987</v>
      </c>
      <c r="K9" s="22">
        <f t="shared" si="0"/>
        <v>45286.1</v>
      </c>
      <c r="L9" s="22">
        <f t="shared" si="0"/>
        <v>49563.899999999994</v>
      </c>
      <c r="M9" s="22">
        <f t="shared" si="0"/>
        <v>68198.900000000009</v>
      </c>
      <c r="N9" s="22">
        <f t="shared" si="0"/>
        <v>62484.099999999991</v>
      </c>
      <c r="O9" s="22">
        <f t="shared" si="0"/>
        <v>52766.7</v>
      </c>
      <c r="P9" s="22">
        <f>+P10+P49+P57</f>
        <v>335487.59999999998</v>
      </c>
      <c r="Q9" s="22">
        <f t="shared" ref="Q9:Q70" si="1">+P9-I9</f>
        <v>36544.399999999965</v>
      </c>
      <c r="R9" s="22">
        <f t="shared" ref="R9:R48" si="2">+Q9/I9*100</f>
        <v>12.224529609638207</v>
      </c>
      <c r="S9" s="23"/>
      <c r="T9" s="23"/>
    </row>
    <row r="10" spans="2:21" ht="18" customHeight="1">
      <c r="B10" s="24" t="s">
        <v>15</v>
      </c>
      <c r="C10" s="25">
        <f t="shared" ref="C10:P10" si="3">+C11+C16+C26+C44+C47+C48</f>
        <v>46786.3</v>
      </c>
      <c r="D10" s="25">
        <f t="shared" si="3"/>
        <v>41336.400000000001</v>
      </c>
      <c r="E10" s="25">
        <f t="shared" si="3"/>
        <v>39996.400000000001</v>
      </c>
      <c r="F10" s="25">
        <f t="shared" si="3"/>
        <v>67566.2</v>
      </c>
      <c r="G10" s="25">
        <f t="shared" si="3"/>
        <v>47571.4</v>
      </c>
      <c r="H10" s="25">
        <f t="shared" si="3"/>
        <v>43571.199999999997</v>
      </c>
      <c r="I10" s="26">
        <f t="shared" si="3"/>
        <v>286827.90000000002</v>
      </c>
      <c r="J10" s="26">
        <f t="shared" si="3"/>
        <v>55946.299999999988</v>
      </c>
      <c r="K10" s="26">
        <f t="shared" si="3"/>
        <v>44023.1</v>
      </c>
      <c r="L10" s="26">
        <f t="shared" si="3"/>
        <v>48224.899999999994</v>
      </c>
      <c r="M10" s="26">
        <f t="shared" si="3"/>
        <v>66996.700000000012</v>
      </c>
      <c r="N10" s="26">
        <f t="shared" si="3"/>
        <v>61362.7</v>
      </c>
      <c r="O10" s="26">
        <f t="shared" si="3"/>
        <v>51451.6</v>
      </c>
      <c r="P10" s="26">
        <f t="shared" si="3"/>
        <v>328005.3</v>
      </c>
      <c r="Q10" s="26">
        <f t="shared" si="1"/>
        <v>41177.399999999965</v>
      </c>
      <c r="R10" s="26">
        <f t="shared" si="2"/>
        <v>14.356134811153295</v>
      </c>
      <c r="S10" s="23"/>
      <c r="T10" s="23"/>
    </row>
    <row r="11" spans="2:21" ht="18" customHeight="1">
      <c r="B11" s="24" t="s">
        <v>16</v>
      </c>
      <c r="C11" s="25">
        <f t="shared" ref="C11:P11" si="4">SUM(C12:C15)</f>
        <v>21803.3</v>
      </c>
      <c r="D11" s="25">
        <f t="shared" ref="D11:H11" si="5">SUM(D12:D15)</f>
        <v>19465.5</v>
      </c>
      <c r="E11" s="25">
        <f t="shared" si="5"/>
        <v>15179.8</v>
      </c>
      <c r="F11" s="25">
        <f t="shared" si="5"/>
        <v>39847.899999999994</v>
      </c>
      <c r="G11" s="25">
        <f t="shared" si="5"/>
        <v>22506.3</v>
      </c>
      <c r="H11" s="25">
        <f t="shared" si="5"/>
        <v>18611.899999999998</v>
      </c>
      <c r="I11" s="26">
        <f t="shared" si="4"/>
        <v>137414.70000000001</v>
      </c>
      <c r="J11" s="26">
        <f t="shared" si="4"/>
        <v>24882.199999999997</v>
      </c>
      <c r="K11" s="26">
        <f t="shared" ref="K11:O11" si="6">SUM(K12:K15)</f>
        <v>16246.9</v>
      </c>
      <c r="L11" s="26">
        <f t="shared" si="6"/>
        <v>18065.7</v>
      </c>
      <c r="M11" s="26">
        <f t="shared" si="6"/>
        <v>36171.399999999994</v>
      </c>
      <c r="N11" s="26">
        <f t="shared" si="6"/>
        <v>30998.699999999997</v>
      </c>
      <c r="O11" s="26">
        <f t="shared" si="6"/>
        <v>21322.1</v>
      </c>
      <c r="P11" s="26">
        <f t="shared" si="4"/>
        <v>147687</v>
      </c>
      <c r="Q11" s="26">
        <f t="shared" si="1"/>
        <v>10272.299999999988</v>
      </c>
      <c r="R11" s="26">
        <f t="shared" si="2"/>
        <v>7.4754011033753942</v>
      </c>
      <c r="S11" s="23"/>
      <c r="T11" s="23"/>
      <c r="U11" s="27"/>
    </row>
    <row r="12" spans="2:21" ht="18" customHeight="1">
      <c r="B12" s="28" t="s">
        <v>17</v>
      </c>
      <c r="C12" s="29">
        <f>+[1]PP!C11</f>
        <v>6347.1</v>
      </c>
      <c r="D12" s="29">
        <f>+[1]PP!D11</f>
        <v>5866.4</v>
      </c>
      <c r="E12" s="29">
        <f>+[1]PP!E11</f>
        <v>6287.3</v>
      </c>
      <c r="F12" s="29">
        <f>+[1]PP!F11</f>
        <v>5482.9</v>
      </c>
      <c r="G12" s="29">
        <f>+[1]PP!G11</f>
        <v>6263.3</v>
      </c>
      <c r="H12" s="29">
        <f>+[1]PP!H11</f>
        <v>5392</v>
      </c>
      <c r="I12" s="30">
        <f>SUM(C12:H12)</f>
        <v>35639</v>
      </c>
      <c r="J12" s="30">
        <f>+[1]PP!J11</f>
        <v>8213.5</v>
      </c>
      <c r="K12" s="30">
        <f>+[1]PP!K11</f>
        <v>6823.7</v>
      </c>
      <c r="L12" s="30">
        <f>+[1]PP!L11</f>
        <v>7665.7</v>
      </c>
      <c r="M12" s="30">
        <f>+[1]PP!M11</f>
        <v>7677.4</v>
      </c>
      <c r="N12" s="30">
        <f>+[1]PP!N11</f>
        <v>8262.4</v>
      </c>
      <c r="O12" s="30">
        <f>+[1]PP!O11</f>
        <v>6881.2</v>
      </c>
      <c r="P12" s="30">
        <f>SUM(J12:O12)</f>
        <v>45523.9</v>
      </c>
      <c r="Q12" s="30">
        <f t="shared" si="1"/>
        <v>9884.9000000000015</v>
      </c>
      <c r="R12" s="30">
        <f t="shared" si="2"/>
        <v>27.736187884059603</v>
      </c>
      <c r="S12" s="23"/>
      <c r="T12" s="23"/>
      <c r="U12" s="27"/>
    </row>
    <row r="13" spans="2:21" ht="18" customHeight="1">
      <c r="B13" s="28" t="s">
        <v>18</v>
      </c>
      <c r="C13" s="29">
        <f>+[1]PP!C12</f>
        <v>11336.3</v>
      </c>
      <c r="D13" s="29">
        <f>+[1]PP!D12</f>
        <v>11432.6</v>
      </c>
      <c r="E13" s="29">
        <f>+[1]PP!E12</f>
        <v>6592.9</v>
      </c>
      <c r="F13" s="29">
        <f>+[1]PP!F12</f>
        <v>30794.799999999999</v>
      </c>
      <c r="G13" s="29">
        <f>+[1]PP!G12</f>
        <v>12656.5</v>
      </c>
      <c r="H13" s="29">
        <f>+[1]PP!H12</f>
        <v>9294.6</v>
      </c>
      <c r="I13" s="30">
        <f>SUM(C13:H13)</f>
        <v>82107.700000000012</v>
      </c>
      <c r="J13" s="30">
        <f>+[1]PP!J12</f>
        <v>10863.5</v>
      </c>
      <c r="K13" s="30">
        <f>+[1]PP!K12</f>
        <v>6754.3</v>
      </c>
      <c r="L13" s="30">
        <f>+[1]PP!L12</f>
        <v>7280.6</v>
      </c>
      <c r="M13" s="30">
        <f>+[1]PP!M12</f>
        <v>24162.1</v>
      </c>
      <c r="N13" s="30">
        <f>+[1]PP!N12</f>
        <v>18167.7</v>
      </c>
      <c r="O13" s="30">
        <f>+[1]PP!O12</f>
        <v>9883</v>
      </c>
      <c r="P13" s="30">
        <f>SUM(J13:O13)</f>
        <v>77111.199999999997</v>
      </c>
      <c r="Q13" s="30">
        <f t="shared" si="1"/>
        <v>-4996.5000000000146</v>
      </c>
      <c r="R13" s="30">
        <f t="shared" si="2"/>
        <v>-6.0853001606426851</v>
      </c>
      <c r="S13" s="23"/>
      <c r="T13" s="23"/>
      <c r="U13" s="27"/>
    </row>
    <row r="14" spans="2:21" ht="18" customHeight="1">
      <c r="B14" s="28" t="s">
        <v>19</v>
      </c>
      <c r="C14" s="29">
        <f>+[1]PP!C13</f>
        <v>4044.1</v>
      </c>
      <c r="D14" s="29">
        <f>+[1]PP!D13</f>
        <v>2100.1999999999998</v>
      </c>
      <c r="E14" s="29">
        <f>+[1]PP!E13</f>
        <v>2215.3000000000002</v>
      </c>
      <c r="F14" s="29">
        <f>+[1]PP!F13</f>
        <v>3480.7</v>
      </c>
      <c r="G14" s="29">
        <f>+[1]PP!G13</f>
        <v>3462.7</v>
      </c>
      <c r="H14" s="29">
        <f>+[1]PP!H13</f>
        <v>3799.2</v>
      </c>
      <c r="I14" s="30">
        <f>SUM(C14:H14)</f>
        <v>19102.2</v>
      </c>
      <c r="J14" s="30">
        <f>+[1]PP!J13</f>
        <v>5706.1</v>
      </c>
      <c r="K14" s="30">
        <f>+[1]PP!K13</f>
        <v>2498.9</v>
      </c>
      <c r="L14" s="30">
        <f>+[1]PP!L13</f>
        <v>2986.4</v>
      </c>
      <c r="M14" s="30">
        <f>+[1]PP!M13</f>
        <v>4221.2</v>
      </c>
      <c r="N14" s="30">
        <f>+[1]PP!N13</f>
        <v>4423.3</v>
      </c>
      <c r="O14" s="30">
        <f>+[1]PP!O13</f>
        <v>4380.8</v>
      </c>
      <c r="P14" s="30">
        <f>SUM(J14:O14)</f>
        <v>24216.699999999997</v>
      </c>
      <c r="Q14" s="30">
        <f t="shared" si="1"/>
        <v>5114.4999999999964</v>
      </c>
      <c r="R14" s="30">
        <f t="shared" si="2"/>
        <v>26.774402948351479</v>
      </c>
      <c r="S14" s="23"/>
      <c r="T14" s="23"/>
      <c r="U14" s="27"/>
    </row>
    <row r="15" spans="2:21" ht="18" customHeight="1">
      <c r="B15" s="28" t="s">
        <v>20</v>
      </c>
      <c r="C15" s="29">
        <f>+[1]PP!C14</f>
        <v>75.8</v>
      </c>
      <c r="D15" s="29">
        <f>+[1]PP!D14</f>
        <v>66.3</v>
      </c>
      <c r="E15" s="29">
        <f>+[1]PP!E14</f>
        <v>84.3</v>
      </c>
      <c r="F15" s="29">
        <f>+[1]PP!F14</f>
        <v>89.5</v>
      </c>
      <c r="G15" s="29">
        <f>+[1]PP!G14</f>
        <v>123.8</v>
      </c>
      <c r="H15" s="29">
        <f>+[1]PP!H14</f>
        <v>126.1</v>
      </c>
      <c r="I15" s="30">
        <f>SUM(C15:H15)</f>
        <v>565.79999999999995</v>
      </c>
      <c r="J15" s="30">
        <f>+[1]PP!J14</f>
        <v>99.1</v>
      </c>
      <c r="K15" s="30">
        <f>+[1]PP!K14</f>
        <v>170</v>
      </c>
      <c r="L15" s="30">
        <f>+[1]PP!L14</f>
        <v>133</v>
      </c>
      <c r="M15" s="30">
        <f>+[1]PP!M14</f>
        <v>110.7</v>
      </c>
      <c r="N15" s="30">
        <f>+[1]PP!N14</f>
        <v>145.30000000000001</v>
      </c>
      <c r="O15" s="30">
        <f>+[1]PP!O14</f>
        <v>177.1</v>
      </c>
      <c r="P15" s="30">
        <f>SUM(J15:O15)</f>
        <v>835.20000000000016</v>
      </c>
      <c r="Q15" s="30">
        <f t="shared" si="1"/>
        <v>269.4000000000002</v>
      </c>
      <c r="R15" s="30">
        <f t="shared" si="2"/>
        <v>47.613997879109263</v>
      </c>
      <c r="S15" s="23"/>
      <c r="T15" s="23"/>
      <c r="U15" s="27"/>
    </row>
    <row r="16" spans="2:21" ht="18" customHeight="1">
      <c r="B16" s="24" t="s">
        <v>21</v>
      </c>
      <c r="C16" s="25">
        <f t="shared" ref="C16:P16" si="7">+C17+C25</f>
        <v>1866.6999999999998</v>
      </c>
      <c r="D16" s="25">
        <f t="shared" si="7"/>
        <v>2499.3999999999996</v>
      </c>
      <c r="E16" s="25">
        <f t="shared" si="7"/>
        <v>3880</v>
      </c>
      <c r="F16" s="25">
        <f t="shared" si="7"/>
        <v>5507.5</v>
      </c>
      <c r="G16" s="25">
        <f t="shared" si="7"/>
        <v>3245.7</v>
      </c>
      <c r="H16" s="25">
        <f t="shared" si="7"/>
        <v>3207.6</v>
      </c>
      <c r="I16" s="26">
        <f t="shared" si="7"/>
        <v>20206.899999999998</v>
      </c>
      <c r="J16" s="26">
        <f t="shared" si="7"/>
        <v>2422.7999999999997</v>
      </c>
      <c r="K16" s="26">
        <f t="shared" si="7"/>
        <v>3160.1</v>
      </c>
      <c r="L16" s="26">
        <f t="shared" si="7"/>
        <v>4727.2000000000007</v>
      </c>
      <c r="M16" s="26">
        <f t="shared" si="7"/>
        <v>4715.4000000000005</v>
      </c>
      <c r="N16" s="26">
        <f t="shared" si="7"/>
        <v>4823.7000000000007</v>
      </c>
      <c r="O16" s="26">
        <f t="shared" si="7"/>
        <v>3340.1000000000004</v>
      </c>
      <c r="P16" s="26">
        <f t="shared" si="7"/>
        <v>23189.300000000003</v>
      </c>
      <c r="Q16" s="26">
        <f t="shared" si="1"/>
        <v>2982.4000000000051</v>
      </c>
      <c r="R16" s="26">
        <f t="shared" si="2"/>
        <v>14.759314887488953</v>
      </c>
      <c r="S16" s="23"/>
      <c r="T16" s="23"/>
      <c r="U16" s="27"/>
    </row>
    <row r="17" spans="2:22" ht="18" customHeight="1">
      <c r="B17" s="31" t="s">
        <v>22</v>
      </c>
      <c r="C17" s="25">
        <f t="shared" ref="C17:P17" si="8">SUM(C18:C24)</f>
        <v>1810.6</v>
      </c>
      <c r="D17" s="25">
        <f t="shared" si="8"/>
        <v>2419.1999999999998</v>
      </c>
      <c r="E17" s="25">
        <f t="shared" si="8"/>
        <v>3785.6</v>
      </c>
      <c r="F17" s="25">
        <f t="shared" si="8"/>
        <v>5414.2</v>
      </c>
      <c r="G17" s="25">
        <f t="shared" si="8"/>
        <v>3113.5</v>
      </c>
      <c r="H17" s="25">
        <f t="shared" si="8"/>
        <v>3065.7</v>
      </c>
      <c r="I17" s="26">
        <f t="shared" si="8"/>
        <v>19608.8</v>
      </c>
      <c r="J17" s="26">
        <f t="shared" si="8"/>
        <v>2294.1</v>
      </c>
      <c r="K17" s="26">
        <f t="shared" si="8"/>
        <v>2965.9</v>
      </c>
      <c r="L17" s="26">
        <f t="shared" si="8"/>
        <v>4481.1000000000004</v>
      </c>
      <c r="M17" s="26">
        <f t="shared" si="8"/>
        <v>4530.6000000000004</v>
      </c>
      <c r="N17" s="26">
        <f t="shared" si="8"/>
        <v>4603.1000000000004</v>
      </c>
      <c r="O17" s="26">
        <f t="shared" si="8"/>
        <v>3138.1000000000004</v>
      </c>
      <c r="P17" s="26">
        <f t="shared" si="8"/>
        <v>22012.9</v>
      </c>
      <c r="Q17" s="26">
        <f t="shared" si="1"/>
        <v>2404.1000000000022</v>
      </c>
      <c r="R17" s="26">
        <f t="shared" si="2"/>
        <v>12.260311696789209</v>
      </c>
      <c r="S17" s="23"/>
      <c r="T17" s="23"/>
      <c r="U17" s="27"/>
    </row>
    <row r="18" spans="2:22" ht="18" customHeight="1">
      <c r="B18" s="32" t="s">
        <v>23</v>
      </c>
      <c r="C18" s="29">
        <f>+[1]PP!C17</f>
        <v>116.3</v>
      </c>
      <c r="D18" s="29">
        <f>+[1]PP!D17</f>
        <v>270.7</v>
      </c>
      <c r="E18" s="29">
        <f>+[1]PP!E17</f>
        <v>1198.3</v>
      </c>
      <c r="F18" s="29">
        <f>+[1]PP!F17</f>
        <v>237.5</v>
      </c>
      <c r="G18" s="29">
        <f>+[1]PP!G17</f>
        <v>227.3</v>
      </c>
      <c r="H18" s="29">
        <f>+[1]PP!H17</f>
        <v>187.8</v>
      </c>
      <c r="I18" s="30">
        <f t="shared" ref="I18:I25" si="9">SUM(C18:H18)</f>
        <v>2237.9</v>
      </c>
      <c r="J18" s="30">
        <f>+[1]PP!J17</f>
        <v>95.3</v>
      </c>
      <c r="K18" s="30">
        <f>+[1]PP!K17</f>
        <v>354</v>
      </c>
      <c r="L18" s="30">
        <f>+[1]PP!L17</f>
        <v>1483.5</v>
      </c>
      <c r="M18" s="30">
        <f>+[1]PP!M17</f>
        <v>189.1</v>
      </c>
      <c r="N18" s="30">
        <f>+[1]PP!N17</f>
        <v>168.8</v>
      </c>
      <c r="O18" s="30">
        <f>+[1]PP!O17</f>
        <v>140.1</v>
      </c>
      <c r="P18" s="30">
        <f t="shared" ref="P18:P25" si="10">SUM(J18:O18)</f>
        <v>2430.8000000000002</v>
      </c>
      <c r="Q18" s="30">
        <f t="shared" si="1"/>
        <v>192.90000000000009</v>
      </c>
      <c r="R18" s="30">
        <f t="shared" si="2"/>
        <v>8.6196881004513202</v>
      </c>
      <c r="S18" s="23"/>
      <c r="T18" s="23"/>
      <c r="U18" s="27"/>
    </row>
    <row r="19" spans="2:22" ht="18" customHeight="1">
      <c r="B19" s="32" t="s">
        <v>24</v>
      </c>
      <c r="C19" s="29">
        <f>+[1]PP!C18</f>
        <v>248.2</v>
      </c>
      <c r="D19" s="29">
        <f>+[1]PP!D18</f>
        <v>181.9</v>
      </c>
      <c r="E19" s="29">
        <f>+[1]PP!E18</f>
        <v>264.8</v>
      </c>
      <c r="F19" s="29">
        <f>+[1]PP!F18</f>
        <v>2740.6</v>
      </c>
      <c r="G19" s="29">
        <f>+[1]PP!G18</f>
        <v>413</v>
      </c>
      <c r="H19" s="29">
        <f>+[1]PP!H18</f>
        <v>393.7</v>
      </c>
      <c r="I19" s="30">
        <f t="shared" si="9"/>
        <v>4242.2</v>
      </c>
      <c r="J19" s="30">
        <f>+[1]PP!J18</f>
        <v>257.10000000000002</v>
      </c>
      <c r="K19" s="30">
        <f>+[1]PP!K18</f>
        <v>217.9</v>
      </c>
      <c r="L19" s="30">
        <f>+[1]PP!L18</f>
        <v>234.2</v>
      </c>
      <c r="M19" s="30">
        <f>+[1]PP!M18</f>
        <v>1658.7</v>
      </c>
      <c r="N19" s="30">
        <f>+[1]PP!N18</f>
        <v>2019.9</v>
      </c>
      <c r="O19" s="30">
        <f>+[1]PP!O18</f>
        <v>317.10000000000002</v>
      </c>
      <c r="P19" s="30">
        <f t="shared" si="10"/>
        <v>4704.9000000000005</v>
      </c>
      <c r="Q19" s="30">
        <f t="shared" si="1"/>
        <v>462.70000000000073</v>
      </c>
      <c r="R19" s="30">
        <f t="shared" si="2"/>
        <v>10.907076516901625</v>
      </c>
      <c r="S19" s="23"/>
      <c r="T19" s="23"/>
      <c r="U19" s="27"/>
    </row>
    <row r="20" spans="2:22" ht="18" customHeight="1">
      <c r="B20" s="32" t="s">
        <v>25</v>
      </c>
      <c r="C20" s="29">
        <f>+[1]PP!C19</f>
        <v>515.29999999999995</v>
      </c>
      <c r="D20" s="29">
        <f>+[1]PP!D19</f>
        <v>901.1</v>
      </c>
      <c r="E20" s="29">
        <f>+[1]PP!E19</f>
        <v>1133.2</v>
      </c>
      <c r="F20" s="29">
        <f>+[1]PP!F19</f>
        <v>1096.5999999999999</v>
      </c>
      <c r="G20" s="29">
        <f>+[1]PP!G19</f>
        <v>1191.3</v>
      </c>
      <c r="H20" s="29">
        <f>+[1]PP!H19</f>
        <v>1343.4</v>
      </c>
      <c r="I20" s="30">
        <f t="shared" si="9"/>
        <v>6180.9</v>
      </c>
      <c r="J20" s="30">
        <f>+[1]PP!J19</f>
        <v>810.2</v>
      </c>
      <c r="K20" s="30">
        <f>+[1]PP!K19</f>
        <v>983.3</v>
      </c>
      <c r="L20" s="30">
        <f>+[1]PP!L19</f>
        <v>1189.0999999999999</v>
      </c>
      <c r="M20" s="30">
        <f>+[1]PP!M19</f>
        <v>954.5</v>
      </c>
      <c r="N20" s="30">
        <f>+[1]PP!N19</f>
        <v>1003.2</v>
      </c>
      <c r="O20" s="30">
        <f>+[1]PP!O19</f>
        <v>1151</v>
      </c>
      <c r="P20" s="30">
        <f t="shared" si="10"/>
        <v>6091.3</v>
      </c>
      <c r="Q20" s="30">
        <f t="shared" si="1"/>
        <v>-89.599999999999454</v>
      </c>
      <c r="R20" s="30">
        <f t="shared" si="2"/>
        <v>-1.4496270769628929</v>
      </c>
      <c r="S20" s="23"/>
      <c r="T20" s="23"/>
      <c r="U20" s="27"/>
    </row>
    <row r="21" spans="2:22" ht="18" customHeight="1">
      <c r="B21" s="32" t="s">
        <v>26</v>
      </c>
      <c r="C21" s="29">
        <f>+[1]PP!C20</f>
        <v>105.3</v>
      </c>
      <c r="D21" s="29">
        <f>+[1]PP!D20</f>
        <v>159.6</v>
      </c>
      <c r="E21" s="29">
        <f>+[1]PP!E20</f>
        <v>187.4</v>
      </c>
      <c r="F21" s="29">
        <f>+[1]PP!F20</f>
        <v>160.69999999999999</v>
      </c>
      <c r="G21" s="29">
        <f>+[1]PP!G20</f>
        <v>163</v>
      </c>
      <c r="H21" s="29">
        <f>+[1]PP!H20</f>
        <v>153.1</v>
      </c>
      <c r="I21" s="30">
        <f t="shared" si="9"/>
        <v>929.1</v>
      </c>
      <c r="J21" s="30">
        <f>+[1]PP!J20</f>
        <v>150.19999999999999</v>
      </c>
      <c r="K21" s="30">
        <f>+[1]PP!K20</f>
        <v>186.7</v>
      </c>
      <c r="L21" s="30">
        <f>+[1]PP!L20</f>
        <v>205</v>
      </c>
      <c r="M21" s="30">
        <f>+[1]PP!M20</f>
        <v>156.5</v>
      </c>
      <c r="N21" s="30">
        <f>+[1]PP!N20</f>
        <v>171.8</v>
      </c>
      <c r="O21" s="30">
        <f>+[1]PP!O20</f>
        <v>168.6</v>
      </c>
      <c r="P21" s="30">
        <f t="shared" si="10"/>
        <v>1038.8</v>
      </c>
      <c r="Q21" s="30">
        <f t="shared" si="1"/>
        <v>109.69999999999993</v>
      </c>
      <c r="R21" s="30">
        <f t="shared" si="2"/>
        <v>11.807125174900433</v>
      </c>
      <c r="S21" s="23"/>
      <c r="T21" s="23"/>
      <c r="U21" s="27"/>
      <c r="V21" s="27"/>
    </row>
    <row r="22" spans="2:22" ht="18" customHeight="1">
      <c r="B22" s="32" t="s">
        <v>27</v>
      </c>
      <c r="C22" s="33">
        <v>35.5</v>
      </c>
      <c r="D22" s="33">
        <v>64.3</v>
      </c>
      <c r="E22" s="33">
        <v>99.5</v>
      </c>
      <c r="F22" s="33">
        <v>77.8</v>
      </c>
      <c r="G22" s="33">
        <v>103.3</v>
      </c>
      <c r="H22" s="33">
        <v>83.5</v>
      </c>
      <c r="I22" s="30">
        <f t="shared" si="9"/>
        <v>463.90000000000003</v>
      </c>
      <c r="J22" s="30">
        <v>79.3</v>
      </c>
      <c r="K22" s="30">
        <v>102.1</v>
      </c>
      <c r="L22" s="30">
        <v>147.30000000000001</v>
      </c>
      <c r="M22" s="30">
        <v>127.4</v>
      </c>
      <c r="N22" s="30">
        <v>101.3</v>
      </c>
      <c r="O22" s="30">
        <v>117</v>
      </c>
      <c r="P22" s="30">
        <f t="shared" si="10"/>
        <v>674.4</v>
      </c>
      <c r="Q22" s="30">
        <f t="shared" si="1"/>
        <v>210.49999999999994</v>
      </c>
      <c r="R22" s="30">
        <f t="shared" si="2"/>
        <v>45.376158654882502</v>
      </c>
      <c r="S22" s="23"/>
      <c r="T22" s="23"/>
      <c r="U22" s="27"/>
    </row>
    <row r="23" spans="2:22" ht="18" customHeight="1">
      <c r="B23" s="34" t="s">
        <v>28</v>
      </c>
      <c r="C23" s="29">
        <f>+[1]PP!C21</f>
        <v>773.8</v>
      </c>
      <c r="D23" s="29">
        <f>+[1]PP!D21</f>
        <v>777.5</v>
      </c>
      <c r="E23" s="29">
        <f>+[1]PP!E21</f>
        <v>795.8</v>
      </c>
      <c r="F23" s="29">
        <f>+[1]PP!F21</f>
        <v>986.5</v>
      </c>
      <c r="G23" s="29">
        <f>+[1]PP!G21</f>
        <v>832</v>
      </c>
      <c r="H23" s="29">
        <f>+[1]PP!H21</f>
        <v>802.7</v>
      </c>
      <c r="I23" s="30">
        <f t="shared" si="9"/>
        <v>4968.3</v>
      </c>
      <c r="J23" s="30">
        <f>+[1]PP!J21</f>
        <v>833.9</v>
      </c>
      <c r="K23" s="30">
        <f>+[1]PP!K21</f>
        <v>1008.5</v>
      </c>
      <c r="L23" s="30">
        <f>+[1]PP!L21</f>
        <v>1007.9</v>
      </c>
      <c r="M23" s="30">
        <f>+[1]PP!M21</f>
        <v>1287.3</v>
      </c>
      <c r="N23" s="30">
        <f>+[1]PP!N21</f>
        <v>1032.5999999999999</v>
      </c>
      <c r="O23" s="30">
        <f>+[1]PP!O21</f>
        <v>1029.5</v>
      </c>
      <c r="P23" s="30">
        <f t="shared" si="10"/>
        <v>6199.7000000000007</v>
      </c>
      <c r="Q23" s="30">
        <f t="shared" si="1"/>
        <v>1231.4000000000005</v>
      </c>
      <c r="R23" s="30">
        <f t="shared" si="2"/>
        <v>24.785137773483896</v>
      </c>
      <c r="S23" s="23"/>
      <c r="T23" s="23"/>
      <c r="U23" s="27"/>
    </row>
    <row r="24" spans="2:22" ht="18" customHeight="1">
      <c r="B24" s="34" t="s">
        <v>29</v>
      </c>
      <c r="C24" s="33">
        <v>16.2</v>
      </c>
      <c r="D24" s="33">
        <v>64.099999999999994</v>
      </c>
      <c r="E24" s="33">
        <v>106.6</v>
      </c>
      <c r="F24" s="33">
        <v>114.5</v>
      </c>
      <c r="G24" s="33">
        <v>183.6</v>
      </c>
      <c r="H24" s="33">
        <v>101.5</v>
      </c>
      <c r="I24" s="30">
        <f t="shared" si="9"/>
        <v>586.5</v>
      </c>
      <c r="J24" s="30">
        <v>68.099999999999994</v>
      </c>
      <c r="K24" s="30">
        <v>113.4</v>
      </c>
      <c r="L24" s="30">
        <v>214.1</v>
      </c>
      <c r="M24" s="30">
        <v>157.1</v>
      </c>
      <c r="N24" s="30">
        <v>105.5</v>
      </c>
      <c r="O24" s="30">
        <v>214.8</v>
      </c>
      <c r="P24" s="30">
        <f t="shared" si="10"/>
        <v>873</v>
      </c>
      <c r="Q24" s="30">
        <f t="shared" si="1"/>
        <v>286.5</v>
      </c>
      <c r="R24" s="30">
        <f t="shared" si="2"/>
        <v>48.849104859335043</v>
      </c>
      <c r="S24" s="35"/>
      <c r="T24" s="23"/>
      <c r="U24" s="27"/>
    </row>
    <row r="25" spans="2:22" ht="18" customHeight="1">
      <c r="B25" s="31" t="s">
        <v>30</v>
      </c>
      <c r="C25" s="25">
        <f>+[1]PP!C23</f>
        <v>56.1</v>
      </c>
      <c r="D25" s="25">
        <f>+[1]PP!D23</f>
        <v>80.2</v>
      </c>
      <c r="E25" s="25">
        <f>+[1]PP!E23</f>
        <v>94.4</v>
      </c>
      <c r="F25" s="25">
        <f>+[1]PP!F23</f>
        <v>93.3</v>
      </c>
      <c r="G25" s="25">
        <f>+[1]PP!G23</f>
        <v>132.19999999999999</v>
      </c>
      <c r="H25" s="25">
        <f>+[1]PP!H23</f>
        <v>141.9</v>
      </c>
      <c r="I25" s="26">
        <f t="shared" si="9"/>
        <v>598.1</v>
      </c>
      <c r="J25" s="26">
        <f>+[1]PP!J23</f>
        <v>128.69999999999999</v>
      </c>
      <c r="K25" s="26">
        <f>+[1]PP!K23</f>
        <v>194.2</v>
      </c>
      <c r="L25" s="26">
        <f>+[1]PP!L23</f>
        <v>246.1</v>
      </c>
      <c r="M25" s="26">
        <f>+[1]PP!M23</f>
        <v>184.8</v>
      </c>
      <c r="N25" s="26">
        <f>+[1]PP!N23</f>
        <v>220.6</v>
      </c>
      <c r="O25" s="26">
        <f>+[1]PP!O23</f>
        <v>202</v>
      </c>
      <c r="P25" s="26">
        <f t="shared" si="10"/>
        <v>1176.4000000000001</v>
      </c>
      <c r="Q25" s="26">
        <f t="shared" si="1"/>
        <v>578.30000000000007</v>
      </c>
      <c r="R25" s="26">
        <f t="shared" si="2"/>
        <v>96.689516803210168</v>
      </c>
      <c r="S25" s="35"/>
      <c r="T25" s="23"/>
      <c r="U25" s="27"/>
    </row>
    <row r="26" spans="2:22" ht="18" customHeight="1">
      <c r="B26" s="24" t="s">
        <v>31</v>
      </c>
      <c r="C26" s="25">
        <f t="shared" ref="C26:P26" si="11">+C27+C29+C38+C43</f>
        <v>22703</v>
      </c>
      <c r="D26" s="25">
        <f t="shared" si="11"/>
        <v>18964.800000000003</v>
      </c>
      <c r="E26" s="25">
        <f t="shared" si="11"/>
        <v>20547.500000000004</v>
      </c>
      <c r="F26" s="25">
        <f t="shared" si="11"/>
        <v>21713.999999999996</v>
      </c>
      <c r="G26" s="25">
        <f t="shared" si="11"/>
        <v>21303.999999999996</v>
      </c>
      <c r="H26" s="25">
        <f t="shared" si="11"/>
        <v>21159.699999999997</v>
      </c>
      <c r="I26" s="26">
        <f t="shared" si="11"/>
        <v>126393.00000000001</v>
      </c>
      <c r="J26" s="26">
        <f t="shared" si="11"/>
        <v>27800.799999999999</v>
      </c>
      <c r="K26" s="26">
        <f t="shared" si="11"/>
        <v>23784.5</v>
      </c>
      <c r="L26" s="26">
        <f t="shared" si="11"/>
        <v>24638.3</v>
      </c>
      <c r="M26" s="26">
        <f t="shared" si="11"/>
        <v>25268.699999999997</v>
      </c>
      <c r="N26" s="26">
        <f t="shared" si="11"/>
        <v>24716.3</v>
      </c>
      <c r="O26" s="26">
        <f t="shared" si="11"/>
        <v>25990</v>
      </c>
      <c r="P26" s="26">
        <f t="shared" si="11"/>
        <v>152198.6</v>
      </c>
      <c r="Q26" s="26">
        <f t="shared" si="1"/>
        <v>25805.599999999991</v>
      </c>
      <c r="R26" s="26">
        <f t="shared" si="2"/>
        <v>20.416953470524465</v>
      </c>
      <c r="S26" s="35"/>
      <c r="T26" s="23"/>
      <c r="U26" s="27"/>
    </row>
    <row r="27" spans="2:22" ht="18" customHeight="1">
      <c r="B27" s="31" t="s">
        <v>32</v>
      </c>
      <c r="C27" s="25">
        <f t="shared" ref="C27:P27" si="12">+C28</f>
        <v>12113.7</v>
      </c>
      <c r="D27" s="25">
        <f t="shared" si="12"/>
        <v>9274.2000000000007</v>
      </c>
      <c r="E27" s="25">
        <f t="shared" si="12"/>
        <v>9410.5</v>
      </c>
      <c r="F27" s="25">
        <f t="shared" si="12"/>
        <v>11287.9</v>
      </c>
      <c r="G27" s="25">
        <f t="shared" si="12"/>
        <v>11011.3</v>
      </c>
      <c r="H27" s="25">
        <f t="shared" si="12"/>
        <v>11301.3</v>
      </c>
      <c r="I27" s="26">
        <f t="shared" si="12"/>
        <v>64398.900000000009</v>
      </c>
      <c r="J27" s="26">
        <f t="shared" si="12"/>
        <v>15662.9</v>
      </c>
      <c r="K27" s="26">
        <f t="shared" si="12"/>
        <v>11723.7</v>
      </c>
      <c r="L27" s="26">
        <f t="shared" si="12"/>
        <v>11686.5</v>
      </c>
      <c r="M27" s="26">
        <f t="shared" si="12"/>
        <v>13848.8</v>
      </c>
      <c r="N27" s="26">
        <f t="shared" si="12"/>
        <v>12830.5</v>
      </c>
      <c r="O27" s="26">
        <f t="shared" si="12"/>
        <v>13337.9</v>
      </c>
      <c r="P27" s="26">
        <f t="shared" si="12"/>
        <v>79090.299999999988</v>
      </c>
      <c r="Q27" s="26">
        <f t="shared" si="1"/>
        <v>14691.39999999998</v>
      </c>
      <c r="R27" s="26">
        <f t="shared" si="2"/>
        <v>22.813122584391934</v>
      </c>
      <c r="S27" s="35"/>
      <c r="T27" s="23"/>
      <c r="U27" s="27"/>
    </row>
    <row r="28" spans="2:22" ht="18" customHeight="1">
      <c r="B28" s="36" t="s">
        <v>33</v>
      </c>
      <c r="C28" s="29">
        <f>+[1]PP!C26</f>
        <v>12113.7</v>
      </c>
      <c r="D28" s="29">
        <f>+[1]PP!D26</f>
        <v>9274.2000000000007</v>
      </c>
      <c r="E28" s="29">
        <f>+[1]PP!E26</f>
        <v>9410.5</v>
      </c>
      <c r="F28" s="29">
        <f>+[1]PP!F26</f>
        <v>11287.9</v>
      </c>
      <c r="G28" s="29">
        <f>+[1]PP!G26</f>
        <v>11011.3</v>
      </c>
      <c r="H28" s="29">
        <f>+[1]PP!H26</f>
        <v>11301.3</v>
      </c>
      <c r="I28" s="30">
        <f>SUM(C28:H28)</f>
        <v>64398.900000000009</v>
      </c>
      <c r="J28" s="30">
        <f>+[1]PP!J26</f>
        <v>15662.9</v>
      </c>
      <c r="K28" s="30">
        <f>+[1]PP!K26</f>
        <v>11723.7</v>
      </c>
      <c r="L28" s="30">
        <f>+[1]PP!L26</f>
        <v>11686.5</v>
      </c>
      <c r="M28" s="30">
        <f>+[1]PP!M26</f>
        <v>13848.8</v>
      </c>
      <c r="N28" s="30">
        <f>+[1]PP!N26</f>
        <v>12830.5</v>
      </c>
      <c r="O28" s="30">
        <f>+[1]PP!O26</f>
        <v>13337.9</v>
      </c>
      <c r="P28" s="30">
        <f>SUM(J28:O28)</f>
        <v>79090.299999999988</v>
      </c>
      <c r="Q28" s="30">
        <f t="shared" si="1"/>
        <v>14691.39999999998</v>
      </c>
      <c r="R28" s="30">
        <f t="shared" si="2"/>
        <v>22.813122584391934</v>
      </c>
      <c r="S28" s="35"/>
      <c r="T28" s="23"/>
      <c r="U28" s="27"/>
    </row>
    <row r="29" spans="2:22" ht="18" customHeight="1">
      <c r="B29" s="37" t="s">
        <v>34</v>
      </c>
      <c r="C29" s="25">
        <f t="shared" ref="C29:P29" si="13">SUM(C30:C37)</f>
        <v>8863.8000000000011</v>
      </c>
      <c r="D29" s="25">
        <f t="shared" si="13"/>
        <v>7621.1000000000013</v>
      </c>
      <c r="E29" s="25">
        <f t="shared" si="13"/>
        <v>9414.6000000000022</v>
      </c>
      <c r="F29" s="25">
        <f t="shared" si="13"/>
        <v>9054.2000000000007</v>
      </c>
      <c r="G29" s="25">
        <f t="shared" si="13"/>
        <v>8827.3000000000011</v>
      </c>
      <c r="H29" s="25">
        <f t="shared" si="13"/>
        <v>8379.2999999999993</v>
      </c>
      <c r="I29" s="26">
        <f t="shared" si="13"/>
        <v>52160.3</v>
      </c>
      <c r="J29" s="26">
        <f t="shared" si="13"/>
        <v>10048.000000000002</v>
      </c>
      <c r="K29" s="26">
        <f t="shared" si="13"/>
        <v>9575.7999999999993</v>
      </c>
      <c r="L29" s="26">
        <f t="shared" si="13"/>
        <v>10954.5</v>
      </c>
      <c r="M29" s="26">
        <f t="shared" si="13"/>
        <v>9963.2999999999993</v>
      </c>
      <c r="N29" s="26">
        <f t="shared" si="13"/>
        <v>10207.900000000001</v>
      </c>
      <c r="O29" s="26">
        <f t="shared" si="13"/>
        <v>10981.699999999997</v>
      </c>
      <c r="P29" s="26">
        <f t="shared" si="13"/>
        <v>61731.200000000004</v>
      </c>
      <c r="Q29" s="26">
        <f t="shared" si="1"/>
        <v>9570.9000000000015</v>
      </c>
      <c r="R29" s="26">
        <f t="shared" si="2"/>
        <v>18.349012563194616</v>
      </c>
      <c r="S29" s="35"/>
      <c r="T29" s="23"/>
      <c r="U29" s="27"/>
    </row>
    <row r="30" spans="2:22" ht="18" customHeight="1">
      <c r="B30" s="36" t="s">
        <v>35</v>
      </c>
      <c r="C30" s="29">
        <f>+[1]PP!C29</f>
        <v>3073.3</v>
      </c>
      <c r="D30" s="29">
        <f>+[1]PP!D29</f>
        <v>3024.6</v>
      </c>
      <c r="E30" s="29">
        <f>+[1]PP!E29</f>
        <v>3906</v>
      </c>
      <c r="F30" s="29">
        <f>+[1]PP!F29</f>
        <v>3223.3</v>
      </c>
      <c r="G30" s="29">
        <f>+[1]PP!G29</f>
        <v>3326.2</v>
      </c>
      <c r="H30" s="29">
        <f>+[1]PP!H29</f>
        <v>3294.7</v>
      </c>
      <c r="I30" s="30">
        <f t="shared" ref="I30:I37" si="14">SUM(C30:H30)</f>
        <v>19848.100000000002</v>
      </c>
      <c r="J30" s="30">
        <f>+[1]PP!J29</f>
        <v>3331.9</v>
      </c>
      <c r="K30" s="30">
        <f>+[1]PP!K29</f>
        <v>3380.1</v>
      </c>
      <c r="L30" s="30">
        <f>+[1]PP!L29</f>
        <v>4348.7</v>
      </c>
      <c r="M30" s="30">
        <f>+[1]PP!M29</f>
        <v>3361</v>
      </c>
      <c r="N30" s="30">
        <f>+[1]PP!N29</f>
        <v>3609.5</v>
      </c>
      <c r="O30" s="30">
        <f>+[1]PP!O29</f>
        <v>4276.2</v>
      </c>
      <c r="P30" s="30">
        <f t="shared" ref="P30:P37" si="15">SUM(J30:O30)</f>
        <v>22307.4</v>
      </c>
      <c r="Q30" s="30">
        <f t="shared" si="1"/>
        <v>2459.2999999999993</v>
      </c>
      <c r="R30" s="30">
        <f t="shared" si="2"/>
        <v>12.390606657564195</v>
      </c>
      <c r="S30" s="35"/>
      <c r="T30" s="23"/>
      <c r="U30" s="27"/>
    </row>
    <row r="31" spans="2:22" ht="18" customHeight="1">
      <c r="B31" s="36" t="s">
        <v>36</v>
      </c>
      <c r="C31" s="29">
        <f>+[1]PP!C30</f>
        <v>1429.9</v>
      </c>
      <c r="D31" s="29">
        <f>+[1]PP!D30</f>
        <v>1585.9</v>
      </c>
      <c r="E31" s="29">
        <f>+[1]PP!E30</f>
        <v>2115.8000000000002</v>
      </c>
      <c r="F31" s="29">
        <f>+[1]PP!F30</f>
        <v>1712.4</v>
      </c>
      <c r="G31" s="29">
        <f>+[1]PP!G30</f>
        <v>1853.4</v>
      </c>
      <c r="H31" s="29">
        <f>+[1]PP!H30</f>
        <v>1842.8</v>
      </c>
      <c r="I31" s="30">
        <f t="shared" si="14"/>
        <v>10540.199999999999</v>
      </c>
      <c r="J31" s="30">
        <f>+[1]PP!J30</f>
        <v>2150.6999999999998</v>
      </c>
      <c r="K31" s="30">
        <f>+[1]PP!K30</f>
        <v>2365.4</v>
      </c>
      <c r="L31" s="30">
        <f>+[1]PP!L30</f>
        <v>3121.7</v>
      </c>
      <c r="M31" s="30">
        <f>+[1]PP!M30</f>
        <v>2418.1</v>
      </c>
      <c r="N31" s="30">
        <f>+[1]PP!N30</f>
        <v>2772.3</v>
      </c>
      <c r="O31" s="30">
        <f>+[1]PP!O30</f>
        <v>3073.6</v>
      </c>
      <c r="P31" s="30">
        <f t="shared" si="15"/>
        <v>15901.800000000001</v>
      </c>
      <c r="Q31" s="30">
        <f t="shared" si="1"/>
        <v>5361.6000000000022</v>
      </c>
      <c r="R31" s="30">
        <f t="shared" si="2"/>
        <v>50.868104969545193</v>
      </c>
      <c r="S31" s="35"/>
      <c r="T31" s="23"/>
      <c r="U31" s="27"/>
    </row>
    <row r="32" spans="2:22" ht="18" customHeight="1">
      <c r="B32" s="36" t="s">
        <v>37</v>
      </c>
      <c r="C32" s="33">
        <v>1162.8</v>
      </c>
      <c r="D32" s="33">
        <v>509.1</v>
      </c>
      <c r="E32" s="33">
        <v>752.3</v>
      </c>
      <c r="F32" s="33">
        <v>891.4</v>
      </c>
      <c r="G32" s="33">
        <v>864.1</v>
      </c>
      <c r="H32" s="33">
        <v>415.5</v>
      </c>
      <c r="I32" s="30">
        <f t="shared" si="14"/>
        <v>4595.2</v>
      </c>
      <c r="J32" s="30">
        <v>1295.8</v>
      </c>
      <c r="K32" s="30">
        <v>1135.9000000000001</v>
      </c>
      <c r="L32" s="30">
        <v>721.7</v>
      </c>
      <c r="M32" s="30">
        <v>937</v>
      </c>
      <c r="N32" s="30">
        <v>866.1</v>
      </c>
      <c r="O32" s="30">
        <v>627.1</v>
      </c>
      <c r="P32" s="30">
        <f t="shared" si="15"/>
        <v>5583.6</v>
      </c>
      <c r="Q32" s="30">
        <f t="shared" si="1"/>
        <v>988.40000000000055</v>
      </c>
      <c r="R32" s="30">
        <f t="shared" si="2"/>
        <v>21.509401114206142</v>
      </c>
      <c r="S32" s="35"/>
      <c r="T32" s="23"/>
      <c r="U32" s="27"/>
    </row>
    <row r="33" spans="1:21" ht="18" customHeight="1">
      <c r="B33" s="36" t="s">
        <v>38</v>
      </c>
      <c r="C33" s="38">
        <v>1771.6</v>
      </c>
      <c r="D33" s="38">
        <v>1253.5</v>
      </c>
      <c r="E33" s="38">
        <v>1252.8</v>
      </c>
      <c r="F33" s="38">
        <v>1449.6</v>
      </c>
      <c r="G33" s="38">
        <v>1414.8</v>
      </c>
      <c r="H33" s="38">
        <v>1427.2</v>
      </c>
      <c r="I33" s="30">
        <f t="shared" si="14"/>
        <v>8569.5</v>
      </c>
      <c r="J33" s="30">
        <v>1603.5</v>
      </c>
      <c r="K33" s="30">
        <v>1327.9</v>
      </c>
      <c r="L33" s="30">
        <v>1265.8</v>
      </c>
      <c r="M33" s="30">
        <v>1323</v>
      </c>
      <c r="N33" s="30">
        <v>1385.3</v>
      </c>
      <c r="O33" s="30">
        <v>1532.8</v>
      </c>
      <c r="P33" s="30">
        <f t="shared" si="15"/>
        <v>8438.2999999999993</v>
      </c>
      <c r="Q33" s="30">
        <f t="shared" si="1"/>
        <v>-131.20000000000073</v>
      </c>
      <c r="R33" s="30">
        <f t="shared" si="2"/>
        <v>-1.5310111441741143</v>
      </c>
      <c r="S33" s="35"/>
      <c r="T33" s="23"/>
      <c r="U33" s="27"/>
    </row>
    <row r="34" spans="1:21" ht="18" customHeight="1">
      <c r="B34" s="36" t="s">
        <v>39</v>
      </c>
      <c r="C34" s="33">
        <v>45.5</v>
      </c>
      <c r="D34" s="33">
        <v>40.799999999999997</v>
      </c>
      <c r="E34" s="33">
        <v>39.799999999999997</v>
      </c>
      <c r="F34" s="33">
        <v>45.3</v>
      </c>
      <c r="G34" s="33">
        <v>41.6</v>
      </c>
      <c r="H34" s="33">
        <v>41.5</v>
      </c>
      <c r="I34" s="30">
        <f t="shared" si="14"/>
        <v>254.49999999999997</v>
      </c>
      <c r="J34" s="30">
        <v>45.9</v>
      </c>
      <c r="K34" s="30">
        <v>42.2</v>
      </c>
      <c r="L34" s="30">
        <v>43.9</v>
      </c>
      <c r="M34" s="30">
        <v>44.7</v>
      </c>
      <c r="N34" s="30">
        <v>56.2</v>
      </c>
      <c r="O34" s="30">
        <v>32.5</v>
      </c>
      <c r="P34" s="30">
        <f t="shared" si="15"/>
        <v>265.39999999999998</v>
      </c>
      <c r="Q34" s="30">
        <f t="shared" si="1"/>
        <v>10.900000000000006</v>
      </c>
      <c r="R34" s="30">
        <f t="shared" si="2"/>
        <v>4.2829076620825175</v>
      </c>
      <c r="S34" s="35"/>
      <c r="T34" s="23"/>
      <c r="U34" s="27"/>
    </row>
    <row r="35" spans="1:21" ht="18" customHeight="1">
      <c r="B35" s="36" t="s">
        <v>40</v>
      </c>
      <c r="C35" s="29">
        <f>+[1]PP!C33</f>
        <v>670.1</v>
      </c>
      <c r="D35" s="29">
        <f>+[1]PP!D33</f>
        <v>660.3</v>
      </c>
      <c r="E35" s="29">
        <f>+[1]PP!E33</f>
        <v>657.5</v>
      </c>
      <c r="F35" s="29">
        <f>+[1]PP!F33</f>
        <v>666</v>
      </c>
      <c r="G35" s="29">
        <f>+[1]PP!G33</f>
        <v>658.9</v>
      </c>
      <c r="H35" s="29">
        <f>+[1]PP!H33</f>
        <v>684.3</v>
      </c>
      <c r="I35" s="30">
        <f t="shared" si="14"/>
        <v>3997.1000000000004</v>
      </c>
      <c r="J35" s="30">
        <f>+[1]PP!J33</f>
        <v>746</v>
      </c>
      <c r="K35" s="30">
        <f>+[1]PP!K33</f>
        <v>692.8</v>
      </c>
      <c r="L35" s="30">
        <f>+[1]PP!L33</f>
        <v>704</v>
      </c>
      <c r="M35" s="30">
        <f>+[1]PP!M33</f>
        <v>726.7</v>
      </c>
      <c r="N35" s="30">
        <f>+[1]PP!N33</f>
        <v>718.1</v>
      </c>
      <c r="O35" s="30">
        <f>+[1]PP!O33</f>
        <v>727.8</v>
      </c>
      <c r="P35" s="30">
        <f t="shared" si="15"/>
        <v>4315.3999999999996</v>
      </c>
      <c r="Q35" s="30">
        <f t="shared" si="1"/>
        <v>318.29999999999927</v>
      </c>
      <c r="R35" s="30">
        <f t="shared" si="2"/>
        <v>7.9632733731955483</v>
      </c>
      <c r="S35" s="35"/>
      <c r="T35" s="23"/>
      <c r="U35" s="27"/>
    </row>
    <row r="36" spans="1:21" ht="18" customHeight="1">
      <c r="B36" s="36" t="s">
        <v>41</v>
      </c>
      <c r="C36" s="29">
        <f>+[1]PP!C34</f>
        <v>710.6</v>
      </c>
      <c r="D36" s="29">
        <f>+[1]PP!D34</f>
        <v>543.6</v>
      </c>
      <c r="E36" s="29">
        <f>+[1]PP!E34</f>
        <v>689.7</v>
      </c>
      <c r="F36" s="29">
        <f>+[1]PP!F34</f>
        <v>1065.5</v>
      </c>
      <c r="G36" s="29">
        <f>+[1]PP!G34</f>
        <v>667.6</v>
      </c>
      <c r="H36" s="29">
        <f>+[1]PP!H34</f>
        <v>672.4</v>
      </c>
      <c r="I36" s="30">
        <f t="shared" si="14"/>
        <v>4349.3999999999996</v>
      </c>
      <c r="J36" s="30">
        <f>+[1]PP!J34</f>
        <v>873.5</v>
      </c>
      <c r="K36" s="30">
        <f>+[1]PP!K34</f>
        <v>631.5</v>
      </c>
      <c r="L36" s="30">
        <f>+[1]PP!L34</f>
        <v>748.5</v>
      </c>
      <c r="M36" s="30">
        <f>+[1]PP!M34</f>
        <v>1152.8</v>
      </c>
      <c r="N36" s="30">
        <f>+[1]PP!N34</f>
        <v>793.5</v>
      </c>
      <c r="O36" s="30">
        <f>+[1]PP!O34</f>
        <v>708.3</v>
      </c>
      <c r="P36" s="30">
        <f t="shared" si="15"/>
        <v>4908.1000000000004</v>
      </c>
      <c r="Q36" s="30">
        <f t="shared" si="1"/>
        <v>558.70000000000073</v>
      </c>
      <c r="R36" s="30">
        <f t="shared" si="2"/>
        <v>12.845449947119162</v>
      </c>
      <c r="S36" s="35"/>
      <c r="T36" s="23"/>
      <c r="U36" s="27"/>
    </row>
    <row r="37" spans="1:21" ht="18" customHeight="1">
      <c r="B37" s="36" t="s">
        <v>29</v>
      </c>
      <c r="C37" s="33">
        <v>0</v>
      </c>
      <c r="D37" s="33">
        <v>3.3</v>
      </c>
      <c r="E37" s="33">
        <v>0.7</v>
      </c>
      <c r="F37" s="33">
        <v>0.7</v>
      </c>
      <c r="G37" s="33">
        <v>0.7</v>
      </c>
      <c r="H37" s="33">
        <v>0.9</v>
      </c>
      <c r="I37" s="30">
        <f t="shared" si="14"/>
        <v>6.3000000000000007</v>
      </c>
      <c r="J37" s="30">
        <v>0.7</v>
      </c>
      <c r="K37" s="30">
        <v>0</v>
      </c>
      <c r="L37" s="30">
        <v>0.2</v>
      </c>
      <c r="M37" s="30">
        <v>0</v>
      </c>
      <c r="N37" s="30">
        <v>6.9</v>
      </c>
      <c r="O37" s="30">
        <v>3.4</v>
      </c>
      <c r="P37" s="30">
        <f t="shared" si="15"/>
        <v>11.200000000000001</v>
      </c>
      <c r="Q37" s="30">
        <f t="shared" si="1"/>
        <v>4.9000000000000004</v>
      </c>
      <c r="R37" s="30">
        <f t="shared" si="2"/>
        <v>77.777777777777786</v>
      </c>
      <c r="S37" s="35"/>
      <c r="T37" s="23"/>
      <c r="U37" s="27"/>
    </row>
    <row r="38" spans="1:21" ht="18" customHeight="1">
      <c r="B38" s="37" t="s">
        <v>42</v>
      </c>
      <c r="C38" s="25">
        <f t="shared" ref="C38:P38" si="16">SUM(C39:C42)</f>
        <v>1687.6</v>
      </c>
      <c r="D38" s="25">
        <f t="shared" si="16"/>
        <v>2025.4999999999998</v>
      </c>
      <c r="E38" s="25">
        <f t="shared" si="16"/>
        <v>1677.2</v>
      </c>
      <c r="F38" s="25">
        <f t="shared" si="16"/>
        <v>1317.3</v>
      </c>
      <c r="G38" s="25">
        <f t="shared" si="16"/>
        <v>1410.3</v>
      </c>
      <c r="H38" s="25">
        <f t="shared" si="16"/>
        <v>1429.8</v>
      </c>
      <c r="I38" s="26">
        <f t="shared" si="16"/>
        <v>9547.7000000000007</v>
      </c>
      <c r="J38" s="26">
        <f t="shared" si="16"/>
        <v>2038.6000000000001</v>
      </c>
      <c r="K38" s="26">
        <f t="shared" si="16"/>
        <v>2292.1999999999998</v>
      </c>
      <c r="L38" s="26">
        <f t="shared" si="16"/>
        <v>1926</v>
      </c>
      <c r="M38" s="26">
        <f t="shared" si="16"/>
        <v>1396.5</v>
      </c>
      <c r="N38" s="26">
        <f t="shared" si="16"/>
        <v>1610.8000000000002</v>
      </c>
      <c r="O38" s="26">
        <f t="shared" si="16"/>
        <v>1603.4</v>
      </c>
      <c r="P38" s="26">
        <f t="shared" si="16"/>
        <v>10867.5</v>
      </c>
      <c r="Q38" s="26">
        <f t="shared" si="1"/>
        <v>1319.7999999999993</v>
      </c>
      <c r="R38" s="26">
        <f t="shared" si="2"/>
        <v>13.823224441488518</v>
      </c>
      <c r="S38" s="35"/>
      <c r="T38" s="23"/>
      <c r="U38" s="27"/>
    </row>
    <row r="39" spans="1:21" ht="18" customHeight="1">
      <c r="B39" s="39" t="s">
        <v>43</v>
      </c>
      <c r="C39" s="29">
        <f>+[1]PP!C37</f>
        <v>797.8</v>
      </c>
      <c r="D39" s="29">
        <f>+[1]PP!D37</f>
        <v>1147.8</v>
      </c>
      <c r="E39" s="29">
        <f>+[1]PP!E37</f>
        <v>1420.9</v>
      </c>
      <c r="F39" s="29">
        <f>+[1]PP!F37</f>
        <v>1145.5</v>
      </c>
      <c r="G39" s="29">
        <f>+[1]PP!G37</f>
        <v>1242.5</v>
      </c>
      <c r="H39" s="29">
        <f>+[1]PP!H37</f>
        <v>1262.8</v>
      </c>
      <c r="I39" s="30">
        <f>SUM(C39:H39)</f>
        <v>7017.3</v>
      </c>
      <c r="J39" s="30">
        <f>+[1]PP!J37</f>
        <v>1169.5</v>
      </c>
      <c r="K39" s="30">
        <f>+[1]PP!K37</f>
        <v>1542.1</v>
      </c>
      <c r="L39" s="30">
        <f>+[1]PP!L37</f>
        <v>1576.3</v>
      </c>
      <c r="M39" s="30">
        <f>+[1]PP!M37</f>
        <v>1231.0999999999999</v>
      </c>
      <c r="N39" s="30">
        <f>+[1]PP!N37</f>
        <v>1448.9</v>
      </c>
      <c r="O39" s="30">
        <f>+[1]PP!O37</f>
        <v>1428.9</v>
      </c>
      <c r="P39" s="30">
        <f>SUM(J39:O39)</f>
        <v>8396.7999999999993</v>
      </c>
      <c r="Q39" s="30">
        <f t="shared" si="1"/>
        <v>1379.4999999999991</v>
      </c>
      <c r="R39" s="30">
        <f t="shared" si="2"/>
        <v>19.658558134895173</v>
      </c>
      <c r="S39" s="35"/>
      <c r="T39" s="23"/>
      <c r="U39" s="27"/>
    </row>
    <row r="40" spans="1:21" ht="18" customHeight="1">
      <c r="B40" s="39" t="s">
        <v>44</v>
      </c>
      <c r="C40" s="29">
        <f>+[1]PP!C38</f>
        <v>781.9</v>
      </c>
      <c r="D40" s="29">
        <f>+[1]PP!D38</f>
        <v>779.4</v>
      </c>
      <c r="E40" s="29">
        <f>+[1]PP!E38</f>
        <v>148.6</v>
      </c>
      <c r="F40" s="29">
        <f>+[1]PP!F38</f>
        <v>54.8</v>
      </c>
      <c r="G40" s="29">
        <f>+[1]PP!G38</f>
        <v>55.3</v>
      </c>
      <c r="H40" s="29">
        <f>+[1]PP!H38</f>
        <v>51.2</v>
      </c>
      <c r="I40" s="30">
        <f>SUM(C40:H40)</f>
        <v>1871.1999999999998</v>
      </c>
      <c r="J40" s="30">
        <f>+[1]PP!J38</f>
        <v>759.7</v>
      </c>
      <c r="K40" s="30">
        <f>+[1]PP!K38</f>
        <v>640.1</v>
      </c>
      <c r="L40" s="30">
        <f>+[1]PP!L38</f>
        <v>229.9</v>
      </c>
      <c r="M40" s="30">
        <f>+[1]PP!M38</f>
        <v>44.1</v>
      </c>
      <c r="N40" s="30">
        <f>+[1]PP!N38</f>
        <v>42.6</v>
      </c>
      <c r="O40" s="30">
        <f>+[1]PP!O38</f>
        <v>51.1</v>
      </c>
      <c r="P40" s="30">
        <f>SUM(J40:O40)</f>
        <v>1767.5</v>
      </c>
      <c r="Q40" s="30">
        <f t="shared" si="1"/>
        <v>-103.69999999999982</v>
      </c>
      <c r="R40" s="30">
        <f t="shared" si="2"/>
        <v>-5.5418982471141423</v>
      </c>
      <c r="S40" s="35"/>
      <c r="T40" s="23"/>
      <c r="U40" s="27"/>
    </row>
    <row r="41" spans="1:21" ht="18" customHeight="1">
      <c r="B41" s="36" t="s">
        <v>45</v>
      </c>
      <c r="C41" s="29">
        <f>+[1]PP!C42</f>
        <v>82.2</v>
      </c>
      <c r="D41" s="29">
        <f>+[1]PP!D42</f>
        <v>72.5</v>
      </c>
      <c r="E41" s="29">
        <f>+[1]PP!E42</f>
        <v>80.8</v>
      </c>
      <c r="F41" s="29">
        <f>+[1]PP!F42</f>
        <v>91.1</v>
      </c>
      <c r="G41" s="29">
        <f>+[1]PP!G42</f>
        <v>82.8</v>
      </c>
      <c r="H41" s="29">
        <f>+[1]PP!H42</f>
        <v>87.8</v>
      </c>
      <c r="I41" s="30">
        <f>SUM(C41:H41)</f>
        <v>497.20000000000005</v>
      </c>
      <c r="J41" s="30">
        <f>+[1]PP!J42</f>
        <v>83.2</v>
      </c>
      <c r="K41" s="30">
        <f>+[1]PP!K42</f>
        <v>83.2</v>
      </c>
      <c r="L41" s="30">
        <f>+[1]PP!L42</f>
        <v>89.2</v>
      </c>
      <c r="M41" s="30">
        <f>+[1]PP!M42</f>
        <v>90.9</v>
      </c>
      <c r="N41" s="30">
        <f>+[1]PP!N42</f>
        <v>90.9</v>
      </c>
      <c r="O41" s="30">
        <f>+[1]PP!O42</f>
        <v>94.7</v>
      </c>
      <c r="P41" s="30">
        <f>SUM(J41:O41)</f>
        <v>532.1</v>
      </c>
      <c r="Q41" s="30">
        <f t="shared" si="1"/>
        <v>34.899999999999977</v>
      </c>
      <c r="R41" s="30">
        <f t="shared" si="2"/>
        <v>7.0193081255028105</v>
      </c>
      <c r="S41" s="35"/>
      <c r="T41" s="23"/>
      <c r="U41" s="27"/>
    </row>
    <row r="42" spans="1:21" ht="18" customHeight="1">
      <c r="B42" s="36" t="s">
        <v>46</v>
      </c>
      <c r="C42" s="29">
        <f>+[1]PP!C43</f>
        <v>25.7</v>
      </c>
      <c r="D42" s="29">
        <f>+[1]PP!D43</f>
        <v>25.8</v>
      </c>
      <c r="E42" s="29">
        <f>+[1]PP!E43</f>
        <v>26.9</v>
      </c>
      <c r="F42" s="29">
        <f>+[1]PP!F43</f>
        <v>25.9</v>
      </c>
      <c r="G42" s="29">
        <f>+[1]PP!G43</f>
        <v>29.7</v>
      </c>
      <c r="H42" s="29">
        <f>+[1]PP!H43</f>
        <v>28</v>
      </c>
      <c r="I42" s="30">
        <f>SUM(C42:H42)</f>
        <v>162</v>
      </c>
      <c r="J42" s="30">
        <f>+[1]PP!J43</f>
        <v>26.2</v>
      </c>
      <c r="K42" s="30">
        <v>26.8</v>
      </c>
      <c r="L42" s="30">
        <f>+[1]PP!L43</f>
        <v>30.6</v>
      </c>
      <c r="M42" s="30">
        <f>+[1]PP!M43</f>
        <v>30.4</v>
      </c>
      <c r="N42" s="30">
        <f>+[1]PP!N43</f>
        <v>28.4</v>
      </c>
      <c r="O42" s="30">
        <f>+[1]PP!O43</f>
        <v>28.7</v>
      </c>
      <c r="P42" s="30">
        <f>SUM(J42:O42)</f>
        <v>171.1</v>
      </c>
      <c r="Q42" s="30">
        <f t="shared" si="1"/>
        <v>9.0999999999999943</v>
      </c>
      <c r="R42" s="30">
        <f t="shared" si="2"/>
        <v>5.6172839506172805</v>
      </c>
      <c r="S42" s="35"/>
      <c r="T42" s="23"/>
      <c r="U42" s="27"/>
    </row>
    <row r="43" spans="1:21" ht="18" customHeight="1">
      <c r="B43" s="31" t="s">
        <v>47</v>
      </c>
      <c r="C43" s="40">
        <v>37.9</v>
      </c>
      <c r="D43" s="40">
        <v>44</v>
      </c>
      <c r="E43" s="40">
        <v>45.2</v>
      </c>
      <c r="F43" s="40">
        <v>54.6</v>
      </c>
      <c r="G43" s="40">
        <v>55.1</v>
      </c>
      <c r="H43" s="40">
        <v>49.3</v>
      </c>
      <c r="I43" s="26">
        <f>SUM(C43:H43)</f>
        <v>286.10000000000002</v>
      </c>
      <c r="J43" s="26">
        <v>51.3</v>
      </c>
      <c r="K43" s="26">
        <v>192.8</v>
      </c>
      <c r="L43" s="26">
        <v>71.3</v>
      </c>
      <c r="M43" s="26">
        <v>60.1</v>
      </c>
      <c r="N43" s="26">
        <v>67.099999999999994</v>
      </c>
      <c r="O43" s="26">
        <v>67</v>
      </c>
      <c r="P43" s="26">
        <f>SUM(J43:O43)</f>
        <v>509.6</v>
      </c>
      <c r="Q43" s="26">
        <f t="shared" si="1"/>
        <v>223.5</v>
      </c>
      <c r="R43" s="26">
        <f t="shared" si="2"/>
        <v>78.119538622859125</v>
      </c>
      <c r="S43" s="35"/>
      <c r="T43" s="23"/>
      <c r="U43" s="27"/>
    </row>
    <row r="44" spans="1:21" ht="18" customHeight="1">
      <c r="B44" s="41" t="s">
        <v>48</v>
      </c>
      <c r="C44" s="25">
        <f t="shared" ref="C44:P44" si="17">SUM(C45:C46)</f>
        <v>356.90000000000003</v>
      </c>
      <c r="D44" s="25">
        <f t="shared" si="17"/>
        <v>322.60000000000002</v>
      </c>
      <c r="E44" s="25">
        <f t="shared" si="17"/>
        <v>287.3</v>
      </c>
      <c r="F44" s="25">
        <f t="shared" si="17"/>
        <v>415.5</v>
      </c>
      <c r="G44" s="25">
        <f t="shared" si="17"/>
        <v>423.8</v>
      </c>
      <c r="H44" s="25">
        <f t="shared" si="17"/>
        <v>499.09999999999997</v>
      </c>
      <c r="I44" s="26">
        <f t="shared" si="17"/>
        <v>2305.1999999999998</v>
      </c>
      <c r="J44" s="26">
        <f t="shared" si="17"/>
        <v>757.7</v>
      </c>
      <c r="K44" s="26">
        <f t="shared" si="17"/>
        <v>724.9</v>
      </c>
      <c r="L44" s="26">
        <f t="shared" si="17"/>
        <v>684.7</v>
      </c>
      <c r="M44" s="26">
        <f t="shared" si="17"/>
        <v>754.30000000000007</v>
      </c>
      <c r="N44" s="26">
        <f t="shared" si="17"/>
        <v>721.1</v>
      </c>
      <c r="O44" s="26">
        <f t="shared" si="17"/>
        <v>694.9</v>
      </c>
      <c r="P44" s="26">
        <f t="shared" si="17"/>
        <v>4337.5999999999995</v>
      </c>
      <c r="Q44" s="26">
        <f t="shared" si="1"/>
        <v>2032.3999999999996</v>
      </c>
      <c r="R44" s="26">
        <f t="shared" si="2"/>
        <v>88.165885823355879</v>
      </c>
      <c r="S44" s="35"/>
      <c r="T44" s="23"/>
      <c r="U44" s="27"/>
    </row>
    <row r="45" spans="1:21" ht="18" customHeight="1">
      <c r="B45" s="36" t="s">
        <v>49</v>
      </c>
      <c r="C45" s="29">
        <f>+[1]PP!C51</f>
        <v>356.8</v>
      </c>
      <c r="D45" s="29">
        <f>+[1]PP!D51</f>
        <v>322.3</v>
      </c>
      <c r="E45" s="29">
        <f>+[1]PP!E51</f>
        <v>287.10000000000002</v>
      </c>
      <c r="F45" s="29">
        <f>+[1]PP!F51</f>
        <v>415.3</v>
      </c>
      <c r="G45" s="29">
        <f>+[1]PP!G51</f>
        <v>422.6</v>
      </c>
      <c r="H45" s="29">
        <f>+[1]PP!H51</f>
        <v>498.7</v>
      </c>
      <c r="I45" s="30">
        <f>SUM(C45:H45)</f>
        <v>2302.7999999999997</v>
      </c>
      <c r="J45" s="30">
        <f>+[1]PP!J51</f>
        <v>757.6</v>
      </c>
      <c r="K45" s="30">
        <f>+[1]PP!K51</f>
        <v>724.9</v>
      </c>
      <c r="L45" s="30">
        <f>+[1]PP!L51</f>
        <v>684.6</v>
      </c>
      <c r="M45" s="30">
        <f>+[1]PP!M51</f>
        <v>753.7</v>
      </c>
      <c r="N45" s="30">
        <f>+[1]PP!N51</f>
        <v>721.1</v>
      </c>
      <c r="O45" s="30">
        <f>+[1]PP!O51</f>
        <v>694.5</v>
      </c>
      <c r="P45" s="30">
        <f>SUM(J45:O45)</f>
        <v>4336.3999999999996</v>
      </c>
      <c r="Q45" s="30">
        <f t="shared" si="1"/>
        <v>2033.6</v>
      </c>
      <c r="R45" s="30">
        <f t="shared" si="2"/>
        <v>88.309883619940948</v>
      </c>
      <c r="S45" s="35"/>
      <c r="T45" s="23"/>
      <c r="U45" s="27"/>
    </row>
    <row r="46" spans="1:21" ht="18" customHeight="1">
      <c r="B46" s="36" t="s">
        <v>29</v>
      </c>
      <c r="C46" s="29">
        <v>0.1</v>
      </c>
      <c r="D46" s="29">
        <v>0.3</v>
      </c>
      <c r="E46" s="29">
        <v>0.2</v>
      </c>
      <c r="F46" s="29">
        <v>0.2</v>
      </c>
      <c r="G46" s="29">
        <v>1.2</v>
      </c>
      <c r="H46" s="29">
        <v>0.4</v>
      </c>
      <c r="I46" s="30">
        <f>SUM(C46:H46)</f>
        <v>2.4</v>
      </c>
      <c r="J46" s="30">
        <v>0.1</v>
      </c>
      <c r="K46" s="30">
        <v>0</v>
      </c>
      <c r="L46" s="30">
        <v>0.1</v>
      </c>
      <c r="M46" s="30">
        <v>0.6</v>
      </c>
      <c r="N46" s="30">
        <v>0</v>
      </c>
      <c r="O46" s="30">
        <v>0.4</v>
      </c>
      <c r="P46" s="30">
        <f>SUM(J46:O46)</f>
        <v>1.2000000000000002</v>
      </c>
      <c r="Q46" s="30">
        <f t="shared" si="1"/>
        <v>-1.1999999999999997</v>
      </c>
      <c r="R46" s="30">
        <f t="shared" si="2"/>
        <v>-49.999999999999986</v>
      </c>
      <c r="S46" s="35"/>
      <c r="T46" s="23"/>
      <c r="U46" s="27"/>
    </row>
    <row r="47" spans="1:21" ht="18" customHeight="1">
      <c r="B47" s="41" t="s">
        <v>50</v>
      </c>
      <c r="C47" s="25">
        <f>+[1]PP!C54</f>
        <v>56.4</v>
      </c>
      <c r="D47" s="25">
        <f>+[1]PP!D54</f>
        <v>83.9</v>
      </c>
      <c r="E47" s="25">
        <f>+[1]PP!E54</f>
        <v>101.7</v>
      </c>
      <c r="F47" s="25">
        <f>+[1]PP!F54</f>
        <v>81.3</v>
      </c>
      <c r="G47" s="25">
        <f>+[1]PP!G54</f>
        <v>91.5</v>
      </c>
      <c r="H47" s="25">
        <f>+[1]PP!H54</f>
        <v>92.8</v>
      </c>
      <c r="I47" s="26">
        <f>SUM(C47:H47)</f>
        <v>507.6</v>
      </c>
      <c r="J47" s="26">
        <f>+[1]PP!J54</f>
        <v>82.6</v>
      </c>
      <c r="K47" s="26">
        <f>+[1]PP!K54</f>
        <v>106.1</v>
      </c>
      <c r="L47" s="26">
        <f>+[1]PP!L54</f>
        <v>108.8</v>
      </c>
      <c r="M47" s="26">
        <f>+[1]PP!M54</f>
        <v>86.8</v>
      </c>
      <c r="N47" s="26">
        <f>+[1]PP!N54</f>
        <v>102.6</v>
      </c>
      <c r="O47" s="26">
        <f>+[1]PP!O54</f>
        <v>104.3</v>
      </c>
      <c r="P47" s="26">
        <f>SUM(J47:O47)</f>
        <v>591.19999999999993</v>
      </c>
      <c r="Q47" s="26">
        <f t="shared" si="1"/>
        <v>83.599999999999909</v>
      </c>
      <c r="R47" s="26">
        <f t="shared" si="2"/>
        <v>16.469661150512195</v>
      </c>
      <c r="S47" s="23"/>
      <c r="T47" s="23"/>
      <c r="U47" s="27"/>
    </row>
    <row r="48" spans="1:21" ht="18" customHeight="1">
      <c r="A48" s="42"/>
      <c r="B48" s="41" t="s">
        <v>51</v>
      </c>
      <c r="C48" s="25">
        <f>+[1]PP!C55</f>
        <v>0</v>
      </c>
      <c r="D48" s="25">
        <f>+[1]PP!D55</f>
        <v>0.2</v>
      </c>
      <c r="E48" s="25">
        <f>+[1]PP!E55</f>
        <v>0.1</v>
      </c>
      <c r="F48" s="25">
        <f>+[1]PP!F55</f>
        <v>0</v>
      </c>
      <c r="G48" s="25">
        <f>+[1]PP!G55</f>
        <v>0.1</v>
      </c>
      <c r="H48" s="25">
        <f>+[1]PP!H55</f>
        <v>0.1</v>
      </c>
      <c r="I48" s="26">
        <f>SUM(C48:H48)</f>
        <v>0.5</v>
      </c>
      <c r="J48" s="26">
        <v>0.2</v>
      </c>
      <c r="K48" s="26">
        <f>+[1]PP!K55</f>
        <v>0.6</v>
      </c>
      <c r="L48" s="26">
        <f>+[1]PP!L55</f>
        <v>0.2</v>
      </c>
      <c r="M48" s="26">
        <f>+[1]PP!M55</f>
        <v>0.1</v>
      </c>
      <c r="N48" s="26">
        <f>+[1]PP!N55</f>
        <v>0.3</v>
      </c>
      <c r="O48" s="26">
        <f>+[1]PP!O55</f>
        <v>0.2</v>
      </c>
      <c r="P48" s="26">
        <f>SUM(J48:O48)</f>
        <v>1.6</v>
      </c>
      <c r="Q48" s="26">
        <f t="shared" si="1"/>
        <v>1.1000000000000001</v>
      </c>
      <c r="R48" s="26">
        <f t="shared" si="2"/>
        <v>220.00000000000003</v>
      </c>
      <c r="S48" s="23"/>
      <c r="T48" s="23"/>
      <c r="U48" s="27"/>
    </row>
    <row r="49" spans="1:177" ht="18" customHeight="1">
      <c r="B49" s="24" t="s">
        <v>52</v>
      </c>
      <c r="C49" s="25">
        <f t="shared" ref="C49:P49" si="18">+C50+C53+C56</f>
        <v>189.89999999999998</v>
      </c>
      <c r="D49" s="25">
        <f t="shared" si="18"/>
        <v>181.9</v>
      </c>
      <c r="E49" s="25">
        <f t="shared" si="18"/>
        <v>208.30000000000004</v>
      </c>
      <c r="F49" s="25">
        <f t="shared" si="18"/>
        <v>340.5</v>
      </c>
      <c r="G49" s="25">
        <f t="shared" si="18"/>
        <v>341.90000000000003</v>
      </c>
      <c r="H49" s="25">
        <f t="shared" si="18"/>
        <v>338.6</v>
      </c>
      <c r="I49" s="26">
        <f t="shared" si="18"/>
        <v>1601.1000000000004</v>
      </c>
      <c r="J49" s="26">
        <f t="shared" si="18"/>
        <v>323.5</v>
      </c>
      <c r="K49" s="26">
        <f t="shared" si="18"/>
        <v>394.3</v>
      </c>
      <c r="L49" s="26">
        <f t="shared" si="18"/>
        <v>400.80000000000007</v>
      </c>
      <c r="M49" s="26">
        <f t="shared" si="18"/>
        <v>462.9</v>
      </c>
      <c r="N49" s="26">
        <f t="shared" si="18"/>
        <v>391.70000000000005</v>
      </c>
      <c r="O49" s="26">
        <f t="shared" si="18"/>
        <v>372.9</v>
      </c>
      <c r="P49" s="26">
        <f t="shared" si="18"/>
        <v>2346.1000000000004</v>
      </c>
      <c r="Q49" s="26">
        <f t="shared" si="1"/>
        <v>745</v>
      </c>
      <c r="R49" s="26">
        <f>+Q49/I49*100</f>
        <v>46.53051027418649</v>
      </c>
      <c r="S49" s="23"/>
      <c r="T49" s="23"/>
      <c r="U49" s="27"/>
    </row>
    <row r="50" spans="1:177" ht="18" customHeight="1">
      <c r="B50" s="43" t="s">
        <v>53</v>
      </c>
      <c r="C50" s="25">
        <f t="shared" ref="C50:P50" si="19">+C51+C52</f>
        <v>0.1</v>
      </c>
      <c r="D50" s="25">
        <f t="shared" si="19"/>
        <v>0.1</v>
      </c>
      <c r="E50" s="25">
        <f t="shared" si="19"/>
        <v>1.4</v>
      </c>
      <c r="F50" s="25">
        <f t="shared" si="19"/>
        <v>0</v>
      </c>
      <c r="G50" s="25">
        <f t="shared" si="19"/>
        <v>0</v>
      </c>
      <c r="H50" s="25">
        <f t="shared" si="19"/>
        <v>0.1</v>
      </c>
      <c r="I50" s="26">
        <f t="shared" si="19"/>
        <v>1.7</v>
      </c>
      <c r="J50" s="26">
        <f t="shared" si="19"/>
        <v>0</v>
      </c>
      <c r="K50" s="26">
        <f t="shared" si="19"/>
        <v>0.1</v>
      </c>
      <c r="L50" s="26">
        <f t="shared" si="19"/>
        <v>0.1</v>
      </c>
      <c r="M50" s="26">
        <f t="shared" si="19"/>
        <v>0.2</v>
      </c>
      <c r="N50" s="26">
        <f t="shared" si="19"/>
        <v>1.6</v>
      </c>
      <c r="O50" s="26">
        <f t="shared" si="19"/>
        <v>0.1</v>
      </c>
      <c r="P50" s="26">
        <f t="shared" si="19"/>
        <v>2.1</v>
      </c>
      <c r="Q50" s="26">
        <f t="shared" si="1"/>
        <v>0.40000000000000013</v>
      </c>
      <c r="R50" s="26">
        <f>+Q50/I50*100</f>
        <v>23.529411764705891</v>
      </c>
      <c r="S50" s="23"/>
      <c r="T50" s="23"/>
      <c r="U50" s="27"/>
    </row>
    <row r="51" spans="1:177" ht="18" customHeight="1">
      <c r="B51" s="39" t="s">
        <v>54</v>
      </c>
      <c r="C51" s="33">
        <v>0.1</v>
      </c>
      <c r="D51" s="33">
        <v>0.1</v>
      </c>
      <c r="E51" s="33">
        <v>1.4</v>
      </c>
      <c r="F51" s="33">
        <v>0</v>
      </c>
      <c r="G51" s="33">
        <v>0</v>
      </c>
      <c r="H51" s="33">
        <v>0.1</v>
      </c>
      <c r="I51" s="30">
        <f>SUM(C51:H51)</f>
        <v>1.7</v>
      </c>
      <c r="J51" s="30">
        <v>0</v>
      </c>
      <c r="K51" s="30">
        <v>0.1</v>
      </c>
      <c r="L51" s="30">
        <v>0.1</v>
      </c>
      <c r="M51" s="30">
        <v>0.2</v>
      </c>
      <c r="N51" s="30">
        <v>1.6</v>
      </c>
      <c r="O51" s="30">
        <v>0.1</v>
      </c>
      <c r="P51" s="30">
        <f>SUM(J51:O51)</f>
        <v>2.1</v>
      </c>
      <c r="Q51" s="30">
        <f t="shared" si="1"/>
        <v>0.40000000000000013</v>
      </c>
      <c r="R51" s="30">
        <f>+Q51/I51*100</f>
        <v>23.529411764705891</v>
      </c>
      <c r="S51" s="23"/>
      <c r="T51" s="23"/>
      <c r="U51" s="27"/>
    </row>
    <row r="52" spans="1:177" ht="18" customHeight="1">
      <c r="B52" s="39" t="s">
        <v>55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30">
        <f>SUM(C52:H52)</f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f>SUM(J52:O52)</f>
        <v>0</v>
      </c>
      <c r="Q52" s="30">
        <f t="shared" si="1"/>
        <v>0</v>
      </c>
      <c r="R52" s="44">
        <v>0</v>
      </c>
      <c r="S52" s="23"/>
      <c r="T52" s="23"/>
      <c r="U52" s="27"/>
    </row>
    <row r="53" spans="1:177" ht="18" customHeight="1">
      <c r="B53" s="43" t="s">
        <v>56</v>
      </c>
      <c r="C53" s="25">
        <f t="shared" ref="C53:P53" si="20">+C54+C55</f>
        <v>186.1</v>
      </c>
      <c r="D53" s="25">
        <f t="shared" si="20"/>
        <v>177.8</v>
      </c>
      <c r="E53" s="25">
        <f t="shared" si="20"/>
        <v>201.60000000000002</v>
      </c>
      <c r="F53" s="25">
        <f t="shared" si="20"/>
        <v>336.1</v>
      </c>
      <c r="G53" s="25">
        <f t="shared" si="20"/>
        <v>336.90000000000003</v>
      </c>
      <c r="H53" s="25">
        <f t="shared" si="20"/>
        <v>334</v>
      </c>
      <c r="I53" s="26">
        <f t="shared" si="20"/>
        <v>1572.5000000000002</v>
      </c>
      <c r="J53" s="26">
        <f t="shared" si="20"/>
        <v>320.2</v>
      </c>
      <c r="K53" s="26">
        <f t="shared" si="20"/>
        <v>390.4</v>
      </c>
      <c r="L53" s="26">
        <f t="shared" si="20"/>
        <v>395.1</v>
      </c>
      <c r="M53" s="26">
        <f t="shared" si="20"/>
        <v>459.09999999999997</v>
      </c>
      <c r="N53" s="26">
        <f t="shared" si="20"/>
        <v>385</v>
      </c>
      <c r="O53" s="26">
        <f t="shared" si="20"/>
        <v>367.9</v>
      </c>
      <c r="P53" s="26">
        <f t="shared" si="20"/>
        <v>2317.7000000000003</v>
      </c>
      <c r="Q53" s="26">
        <f t="shared" si="1"/>
        <v>745.2</v>
      </c>
      <c r="R53" s="26">
        <f t="shared" ref="R53:R64" si="21">+Q53/I53*100</f>
        <v>47.389507154213035</v>
      </c>
      <c r="S53" s="23"/>
      <c r="T53" s="23"/>
      <c r="U53" s="27"/>
    </row>
    <row r="54" spans="1:177" ht="18" customHeight="1">
      <c r="A54" s="45"/>
      <c r="B54" s="36" t="s">
        <v>57</v>
      </c>
      <c r="C54" s="29">
        <f>+[1]PP!C75</f>
        <v>184.5</v>
      </c>
      <c r="D54" s="29">
        <f>+[1]PP!D75</f>
        <v>175.3</v>
      </c>
      <c r="E54" s="29">
        <f>+[1]PP!E75</f>
        <v>198.8</v>
      </c>
      <c r="F54" s="29">
        <f>+[1]PP!F75</f>
        <v>333.5</v>
      </c>
      <c r="G54" s="29">
        <f>+[1]PP!G75</f>
        <v>334.3</v>
      </c>
      <c r="H54" s="29">
        <f>+[1]PP!H75</f>
        <v>331.2</v>
      </c>
      <c r="I54" s="30">
        <f>SUM(C54:H54)</f>
        <v>1557.6000000000001</v>
      </c>
      <c r="J54" s="30">
        <f>+[1]PP!J75</f>
        <v>318</v>
      </c>
      <c r="K54" s="30">
        <f>+[1]PP!K75</f>
        <v>387.7</v>
      </c>
      <c r="L54" s="30">
        <f>+[1]PP!L75</f>
        <v>391.8</v>
      </c>
      <c r="M54" s="30">
        <f>+[1]PP!M75</f>
        <v>456.7</v>
      </c>
      <c r="N54" s="30">
        <f>+[1]PP!N75</f>
        <v>382.1</v>
      </c>
      <c r="O54" s="30">
        <f>+[1]PP!O75</f>
        <v>365</v>
      </c>
      <c r="P54" s="30">
        <f>SUM(J54:O54)</f>
        <v>2301.3000000000002</v>
      </c>
      <c r="Q54" s="30">
        <f t="shared" si="1"/>
        <v>743.7</v>
      </c>
      <c r="R54" s="30">
        <f t="shared" si="21"/>
        <v>47.746533127889059</v>
      </c>
      <c r="S54" s="23"/>
      <c r="T54" s="23"/>
      <c r="U54" s="27"/>
    </row>
    <row r="55" spans="1:177" ht="18" customHeight="1">
      <c r="B55" s="36" t="s">
        <v>29</v>
      </c>
      <c r="C55" s="29">
        <v>1.6</v>
      </c>
      <c r="D55" s="29">
        <v>2.5</v>
      </c>
      <c r="E55" s="29">
        <v>2.8</v>
      </c>
      <c r="F55" s="29">
        <v>2.6</v>
      </c>
      <c r="G55" s="29">
        <v>2.6</v>
      </c>
      <c r="H55" s="29">
        <v>2.8</v>
      </c>
      <c r="I55" s="30">
        <f>SUM(C55:H55)</f>
        <v>14.899999999999999</v>
      </c>
      <c r="J55" s="30">
        <f>+[1]PP!J77</f>
        <v>2.2000000000000002</v>
      </c>
      <c r="K55" s="30">
        <f>+[1]PP!K77</f>
        <v>2.7</v>
      </c>
      <c r="L55" s="30">
        <f>+[1]PP!L77</f>
        <v>3.3</v>
      </c>
      <c r="M55" s="30">
        <f>+[1]PP!M77</f>
        <v>2.4</v>
      </c>
      <c r="N55" s="30">
        <f>+[1]PP!N77</f>
        <v>2.9</v>
      </c>
      <c r="O55" s="30">
        <f>+[1]PP!O77</f>
        <v>2.9</v>
      </c>
      <c r="P55" s="30">
        <f>SUM(J55:O55)</f>
        <v>16.399999999999999</v>
      </c>
      <c r="Q55" s="30">
        <f t="shared" si="1"/>
        <v>1.5</v>
      </c>
      <c r="R55" s="30">
        <f t="shared" si="21"/>
        <v>10.067114093959733</v>
      </c>
      <c r="S55" s="23"/>
      <c r="T55" s="23"/>
      <c r="U55" s="27"/>
    </row>
    <row r="56" spans="1:177" ht="18" customHeight="1">
      <c r="B56" s="43" t="s">
        <v>58</v>
      </c>
      <c r="C56" s="25">
        <f>+[1]PP!C80</f>
        <v>3.7</v>
      </c>
      <c r="D56" s="25">
        <f>+[1]PP!D80</f>
        <v>4</v>
      </c>
      <c r="E56" s="25">
        <f>+[1]PP!E80</f>
        <v>5.3</v>
      </c>
      <c r="F56" s="25">
        <f>+[1]PP!F80</f>
        <v>4.4000000000000004</v>
      </c>
      <c r="G56" s="25">
        <f>+[1]PP!G80</f>
        <v>5</v>
      </c>
      <c r="H56" s="25">
        <f>+[1]PP!H80</f>
        <v>4.5</v>
      </c>
      <c r="I56" s="46">
        <f>SUM(C56:H56)</f>
        <v>26.9</v>
      </c>
      <c r="J56" s="46">
        <v>3.3</v>
      </c>
      <c r="K56" s="46">
        <f>+[1]PP!K80</f>
        <v>3.8</v>
      </c>
      <c r="L56" s="46">
        <f>+[1]PP!L80</f>
        <v>5.6</v>
      </c>
      <c r="M56" s="46">
        <f>+[1]PP!M80</f>
        <v>3.6</v>
      </c>
      <c r="N56" s="46">
        <f>+[1]PP!N80</f>
        <v>5.0999999999999996</v>
      </c>
      <c r="O56" s="46">
        <f>+[1]PP!O80</f>
        <v>4.9000000000000004</v>
      </c>
      <c r="P56" s="46">
        <f>SUM(J56:O56)</f>
        <v>26.299999999999997</v>
      </c>
      <c r="Q56" s="46">
        <f t="shared" si="1"/>
        <v>-0.60000000000000142</v>
      </c>
      <c r="R56" s="46">
        <f t="shared" si="21"/>
        <v>-2.2304832713754701</v>
      </c>
      <c r="S56" s="23"/>
      <c r="T56" s="23"/>
      <c r="U56" s="27"/>
    </row>
    <row r="57" spans="1:177" ht="18" customHeight="1">
      <c r="B57" s="47" t="s">
        <v>59</v>
      </c>
      <c r="C57" s="25">
        <f t="shared" ref="C57:P57" si="22">+C58+C62+C63</f>
        <v>1073.5999999999999</v>
      </c>
      <c r="D57" s="25">
        <f t="shared" si="22"/>
        <v>754.9</v>
      </c>
      <c r="E57" s="25">
        <f t="shared" si="22"/>
        <v>841.59999999999991</v>
      </c>
      <c r="F57" s="25">
        <f t="shared" si="22"/>
        <v>890.69999999999993</v>
      </c>
      <c r="G57" s="25">
        <f t="shared" si="22"/>
        <v>802</v>
      </c>
      <c r="H57" s="25">
        <f t="shared" si="22"/>
        <v>6151.4</v>
      </c>
      <c r="I57" s="26">
        <f t="shared" si="22"/>
        <v>10514.2</v>
      </c>
      <c r="J57" s="26">
        <f t="shared" si="22"/>
        <v>918.1</v>
      </c>
      <c r="K57" s="26">
        <f t="shared" si="22"/>
        <v>868.69999999999993</v>
      </c>
      <c r="L57" s="26">
        <f t="shared" si="22"/>
        <v>938.2</v>
      </c>
      <c r="M57" s="26">
        <f t="shared" si="22"/>
        <v>739.30000000000007</v>
      </c>
      <c r="N57" s="26">
        <f t="shared" si="22"/>
        <v>729.7</v>
      </c>
      <c r="O57" s="26">
        <f t="shared" si="22"/>
        <v>942.2</v>
      </c>
      <c r="P57" s="26">
        <f t="shared" si="22"/>
        <v>5136.2</v>
      </c>
      <c r="Q57" s="26">
        <f t="shared" si="1"/>
        <v>-5378.0000000000009</v>
      </c>
      <c r="R57" s="26">
        <f t="shared" si="21"/>
        <v>-51.149873504403573</v>
      </c>
      <c r="S57" s="23"/>
      <c r="T57" s="23"/>
      <c r="U57" s="27"/>
    </row>
    <row r="58" spans="1:177" s="48" customFormat="1" ht="18" customHeight="1">
      <c r="B58" s="47" t="s">
        <v>60</v>
      </c>
      <c r="C58" s="25">
        <f t="shared" ref="C58:P58" si="23">+C59</f>
        <v>336.8</v>
      </c>
      <c r="D58" s="25">
        <f t="shared" si="23"/>
        <v>0</v>
      </c>
      <c r="E58" s="25">
        <f t="shared" si="23"/>
        <v>0</v>
      </c>
      <c r="F58" s="25">
        <f t="shared" si="23"/>
        <v>0</v>
      </c>
      <c r="G58" s="25">
        <f t="shared" si="23"/>
        <v>0</v>
      </c>
      <c r="H58" s="25">
        <f t="shared" si="23"/>
        <v>5402.9</v>
      </c>
      <c r="I58" s="26">
        <f t="shared" si="23"/>
        <v>5739.7</v>
      </c>
      <c r="J58" s="26">
        <f t="shared" si="23"/>
        <v>207.1</v>
      </c>
      <c r="K58" s="26">
        <f t="shared" si="23"/>
        <v>0</v>
      </c>
      <c r="L58" s="26">
        <f t="shared" si="23"/>
        <v>0.1</v>
      </c>
      <c r="M58" s="26">
        <f t="shared" si="23"/>
        <v>0</v>
      </c>
      <c r="N58" s="26">
        <f t="shared" si="23"/>
        <v>0</v>
      </c>
      <c r="O58" s="26">
        <f t="shared" si="23"/>
        <v>0</v>
      </c>
      <c r="P58" s="26">
        <f t="shared" si="23"/>
        <v>207.2</v>
      </c>
      <c r="Q58" s="26">
        <f t="shared" si="1"/>
        <v>-5532.5</v>
      </c>
      <c r="R58" s="26">
        <f t="shared" si="21"/>
        <v>-96.390055229367391</v>
      </c>
      <c r="S58" s="49"/>
      <c r="T58" s="23"/>
      <c r="U58" s="27"/>
    </row>
    <row r="59" spans="1:177" ht="18" customHeight="1">
      <c r="B59" s="43" t="s">
        <v>61</v>
      </c>
      <c r="C59" s="25">
        <f t="shared" ref="C59:P59" si="24">+C60+C61</f>
        <v>336.8</v>
      </c>
      <c r="D59" s="25">
        <f t="shared" si="24"/>
        <v>0</v>
      </c>
      <c r="E59" s="25">
        <f t="shared" si="24"/>
        <v>0</v>
      </c>
      <c r="F59" s="25">
        <f t="shared" si="24"/>
        <v>0</v>
      </c>
      <c r="G59" s="25">
        <f t="shared" si="24"/>
        <v>0</v>
      </c>
      <c r="H59" s="25">
        <f t="shared" si="24"/>
        <v>5402.9</v>
      </c>
      <c r="I59" s="26">
        <f t="shared" si="24"/>
        <v>5739.7</v>
      </c>
      <c r="J59" s="26">
        <f t="shared" si="24"/>
        <v>207.1</v>
      </c>
      <c r="K59" s="26">
        <f t="shared" si="24"/>
        <v>0</v>
      </c>
      <c r="L59" s="26">
        <f t="shared" si="24"/>
        <v>0.1</v>
      </c>
      <c r="M59" s="26">
        <f t="shared" si="24"/>
        <v>0</v>
      </c>
      <c r="N59" s="26">
        <f t="shared" si="24"/>
        <v>0</v>
      </c>
      <c r="O59" s="26">
        <f t="shared" si="24"/>
        <v>0</v>
      </c>
      <c r="P59" s="26">
        <f t="shared" si="24"/>
        <v>207.2</v>
      </c>
      <c r="Q59" s="26">
        <f t="shared" si="1"/>
        <v>-5532.5</v>
      </c>
      <c r="R59" s="26">
        <f t="shared" si="21"/>
        <v>-96.390055229367391</v>
      </c>
      <c r="S59" s="23"/>
      <c r="T59" s="23"/>
      <c r="U59" s="27"/>
    </row>
    <row r="60" spans="1:177" s="50" customFormat="1" ht="18" customHeight="1">
      <c r="B60" s="36" t="s">
        <v>62</v>
      </c>
      <c r="C60" s="33">
        <v>336.7</v>
      </c>
      <c r="D60" s="33">
        <v>0</v>
      </c>
      <c r="E60" s="33">
        <v>0</v>
      </c>
      <c r="F60" s="33">
        <v>0</v>
      </c>
      <c r="G60" s="33">
        <v>0</v>
      </c>
      <c r="H60" s="33">
        <v>5402.9</v>
      </c>
      <c r="I60" s="30">
        <f t="shared" ref="I60:I65" si="25">SUM(C60:H60)</f>
        <v>5739.5999999999995</v>
      </c>
      <c r="J60" s="30">
        <v>207.1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f t="shared" ref="P60:P65" si="26">SUM(J60:O60)</f>
        <v>207.1</v>
      </c>
      <c r="Q60" s="30">
        <f t="shared" si="1"/>
        <v>-5532.4999999999991</v>
      </c>
      <c r="R60" s="30">
        <f t="shared" si="21"/>
        <v>-96.391734615652652</v>
      </c>
      <c r="S60" s="51"/>
      <c r="T60" s="23"/>
      <c r="U60" s="27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</row>
    <row r="61" spans="1:177" ht="18" customHeight="1">
      <c r="B61" s="36" t="s">
        <v>29</v>
      </c>
      <c r="C61" s="33">
        <v>0.1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0">
        <f t="shared" si="25"/>
        <v>0.1</v>
      </c>
      <c r="J61" s="30">
        <v>0</v>
      </c>
      <c r="K61" s="30">
        <v>0</v>
      </c>
      <c r="L61" s="30">
        <v>0.1</v>
      </c>
      <c r="M61" s="30">
        <v>0</v>
      </c>
      <c r="N61" s="30">
        <v>0</v>
      </c>
      <c r="O61" s="30">
        <v>0</v>
      </c>
      <c r="P61" s="30">
        <f t="shared" si="26"/>
        <v>0.1</v>
      </c>
      <c r="Q61" s="30">
        <f t="shared" si="1"/>
        <v>0</v>
      </c>
      <c r="R61" s="30">
        <f t="shared" si="21"/>
        <v>0</v>
      </c>
      <c r="S61" s="23"/>
      <c r="T61" s="23"/>
      <c r="U61" s="27"/>
    </row>
    <row r="62" spans="1:177" ht="18" customHeight="1">
      <c r="B62" s="43" t="s">
        <v>63</v>
      </c>
      <c r="C62" s="40">
        <v>35.299999999999997</v>
      </c>
      <c r="D62" s="40">
        <v>29.1</v>
      </c>
      <c r="E62" s="40">
        <v>20.8</v>
      </c>
      <c r="F62" s="40">
        <v>20.3</v>
      </c>
      <c r="G62" s="40">
        <v>21</v>
      </c>
      <c r="H62" s="40">
        <v>17.7</v>
      </c>
      <c r="I62" s="26">
        <f t="shared" si="25"/>
        <v>144.19999999999999</v>
      </c>
      <c r="J62" s="26">
        <v>14.9</v>
      </c>
      <c r="K62" s="26">
        <v>70.8</v>
      </c>
      <c r="L62" s="26">
        <v>24.9</v>
      </c>
      <c r="M62" s="26">
        <v>26.1</v>
      </c>
      <c r="N62" s="26">
        <v>20.5</v>
      </c>
      <c r="O62" s="26">
        <v>25.7</v>
      </c>
      <c r="P62" s="26">
        <f t="shared" si="26"/>
        <v>182.89999999999998</v>
      </c>
      <c r="Q62" s="26">
        <f t="shared" si="1"/>
        <v>38.699999999999989</v>
      </c>
      <c r="R62" s="26">
        <f t="shared" si="21"/>
        <v>26.837725381414696</v>
      </c>
      <c r="S62" s="23"/>
      <c r="T62" s="23"/>
      <c r="U62" s="27"/>
    </row>
    <row r="63" spans="1:177" ht="18" customHeight="1">
      <c r="B63" s="43" t="s">
        <v>64</v>
      </c>
      <c r="C63" s="40">
        <v>701.5</v>
      </c>
      <c r="D63" s="40">
        <v>725.8</v>
      </c>
      <c r="E63" s="40">
        <v>820.8</v>
      </c>
      <c r="F63" s="40">
        <v>870.4</v>
      </c>
      <c r="G63" s="40">
        <v>781</v>
      </c>
      <c r="H63" s="40">
        <v>730.8</v>
      </c>
      <c r="I63" s="26">
        <f t="shared" si="25"/>
        <v>4630.3</v>
      </c>
      <c r="J63" s="26">
        <v>696.1</v>
      </c>
      <c r="K63" s="26">
        <f>+[1]PP!K90</f>
        <v>797.9</v>
      </c>
      <c r="L63" s="26">
        <f>+[1]PP!L90</f>
        <v>913.2</v>
      </c>
      <c r="M63" s="26">
        <f>+[1]PP!M90</f>
        <v>713.2</v>
      </c>
      <c r="N63" s="26">
        <f>+[1]PP!N90</f>
        <v>709.2</v>
      </c>
      <c r="O63" s="26">
        <f>+[1]PP!O90</f>
        <v>916.5</v>
      </c>
      <c r="P63" s="26">
        <f t="shared" si="26"/>
        <v>4746.0999999999995</v>
      </c>
      <c r="Q63" s="26">
        <f t="shared" si="1"/>
        <v>115.79999999999927</v>
      </c>
      <c r="R63" s="26">
        <f t="shared" si="21"/>
        <v>2.5009178670928294</v>
      </c>
      <c r="S63" s="23"/>
      <c r="T63" s="23"/>
      <c r="U63" s="27"/>
    </row>
    <row r="64" spans="1:177" ht="18" customHeight="1">
      <c r="B64" s="39" t="s">
        <v>65</v>
      </c>
      <c r="C64" s="33">
        <v>694.6</v>
      </c>
      <c r="D64" s="33">
        <v>721.7</v>
      </c>
      <c r="E64" s="33">
        <v>794.3</v>
      </c>
      <c r="F64" s="33">
        <v>861.9</v>
      </c>
      <c r="G64" s="33">
        <v>776.3</v>
      </c>
      <c r="H64" s="33">
        <v>726.4</v>
      </c>
      <c r="I64" s="30">
        <f t="shared" si="25"/>
        <v>4575.2</v>
      </c>
      <c r="J64" s="30">
        <v>693.1</v>
      </c>
      <c r="K64" s="30">
        <f>+[1]PP!K91</f>
        <v>785.9</v>
      </c>
      <c r="L64" s="30">
        <f>+[1]PP!L91</f>
        <v>908.1</v>
      </c>
      <c r="M64" s="30">
        <f>+[1]PP!M91</f>
        <v>705.1</v>
      </c>
      <c r="N64" s="30">
        <f>+[1]PP!N91</f>
        <v>701.7</v>
      </c>
      <c r="O64" s="30">
        <f>+[1]PP!O91</f>
        <v>912.2</v>
      </c>
      <c r="P64" s="30">
        <f t="shared" si="26"/>
        <v>4706.0999999999995</v>
      </c>
      <c r="Q64" s="30">
        <f t="shared" si="1"/>
        <v>130.89999999999964</v>
      </c>
      <c r="R64" s="30">
        <f t="shared" si="21"/>
        <v>2.8610771113831013</v>
      </c>
      <c r="S64" s="23"/>
      <c r="T64" s="23"/>
      <c r="U64" s="27"/>
    </row>
    <row r="65" spans="2:21" ht="18" customHeight="1">
      <c r="B65" s="53" t="s">
        <v>66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6">
        <f t="shared" si="25"/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f t="shared" si="26"/>
        <v>0</v>
      </c>
      <c r="Q65" s="26">
        <f t="shared" si="1"/>
        <v>0</v>
      </c>
      <c r="R65" s="26">
        <v>0</v>
      </c>
      <c r="S65" s="23"/>
      <c r="T65" s="23"/>
      <c r="U65" s="27"/>
    </row>
    <row r="66" spans="2:21" ht="18" customHeight="1" thickBot="1">
      <c r="B66" s="54" t="s">
        <v>67</v>
      </c>
      <c r="C66" s="55">
        <f t="shared" ref="C66:P66" si="27">+C65+C9</f>
        <v>48049.8</v>
      </c>
      <c r="D66" s="55">
        <f t="shared" si="27"/>
        <v>42273.200000000004</v>
      </c>
      <c r="E66" s="55">
        <f t="shared" si="27"/>
        <v>41046.300000000003</v>
      </c>
      <c r="F66" s="55">
        <f t="shared" si="27"/>
        <v>68797.399999999994</v>
      </c>
      <c r="G66" s="55">
        <f t="shared" si="27"/>
        <v>48715.3</v>
      </c>
      <c r="H66" s="55">
        <f t="shared" si="27"/>
        <v>50061.2</v>
      </c>
      <c r="I66" s="55">
        <f t="shared" si="27"/>
        <v>298943.2</v>
      </c>
      <c r="J66" s="55">
        <f>+J65+J9</f>
        <v>57187.899999999987</v>
      </c>
      <c r="K66" s="55">
        <f t="shared" ref="K66:N66" si="28">+K65+K9</f>
        <v>45286.1</v>
      </c>
      <c r="L66" s="55">
        <f t="shared" si="28"/>
        <v>49563.899999999994</v>
      </c>
      <c r="M66" s="55">
        <f t="shared" si="28"/>
        <v>68198.900000000009</v>
      </c>
      <c r="N66" s="55">
        <f t="shared" si="28"/>
        <v>62484.099999999991</v>
      </c>
      <c r="O66" s="55">
        <f t="shared" si="27"/>
        <v>52766.7</v>
      </c>
      <c r="P66" s="55">
        <f t="shared" si="27"/>
        <v>335487.59999999998</v>
      </c>
      <c r="Q66" s="55">
        <f t="shared" si="1"/>
        <v>36544.399999999965</v>
      </c>
      <c r="R66" s="55">
        <f>+Q66/I66*100</f>
        <v>12.224529609638207</v>
      </c>
      <c r="S66" s="23"/>
      <c r="T66" s="23"/>
      <c r="U66" s="27"/>
    </row>
    <row r="67" spans="2:21" ht="18" customHeight="1" thickTop="1">
      <c r="B67" s="56" t="s">
        <v>68</v>
      </c>
      <c r="C67" s="57">
        <f t="shared" ref="C67:P67" si="29">SUM(C68:C71)</f>
        <v>241.1</v>
      </c>
      <c r="D67" s="57">
        <f t="shared" si="29"/>
        <v>261.90000000000003</v>
      </c>
      <c r="E67" s="57">
        <f t="shared" si="29"/>
        <v>324.49999999999994</v>
      </c>
      <c r="F67" s="57">
        <f t="shared" si="29"/>
        <v>265.40000000000003</v>
      </c>
      <c r="G67" s="57">
        <f t="shared" ref="G67" si="30">SUM(G68:G71)</f>
        <v>276.90000000000003</v>
      </c>
      <c r="H67" s="57">
        <f t="shared" si="29"/>
        <v>279.59999999999997</v>
      </c>
      <c r="I67" s="57">
        <f t="shared" si="29"/>
        <v>1649.4</v>
      </c>
      <c r="J67" s="57">
        <f t="shared" si="29"/>
        <v>360.3</v>
      </c>
      <c r="K67" s="57">
        <f t="shared" si="29"/>
        <v>328.49999999999994</v>
      </c>
      <c r="L67" s="57">
        <f t="shared" si="29"/>
        <v>449.79999999999995</v>
      </c>
      <c r="M67" s="57">
        <f t="shared" si="29"/>
        <v>940.90000000000009</v>
      </c>
      <c r="N67" s="57">
        <f t="shared" si="29"/>
        <v>1327.3999999999999</v>
      </c>
      <c r="O67" s="57">
        <f t="shared" si="29"/>
        <v>497.3</v>
      </c>
      <c r="P67" s="57">
        <f t="shared" si="29"/>
        <v>3904.2000000000003</v>
      </c>
      <c r="Q67" s="57">
        <f t="shared" si="1"/>
        <v>2254.8000000000002</v>
      </c>
      <c r="R67" s="57">
        <f>+Q67/I67*100</f>
        <v>136.70425609312477</v>
      </c>
      <c r="T67" s="23"/>
    </row>
    <row r="68" spans="2:21" ht="18" customHeight="1">
      <c r="B68" s="58" t="s">
        <v>69</v>
      </c>
      <c r="C68" s="59">
        <v>4.2</v>
      </c>
      <c r="D68" s="59">
        <v>19.100000000000001</v>
      </c>
      <c r="E68" s="59">
        <v>7.4</v>
      </c>
      <c r="F68" s="59">
        <v>5.6</v>
      </c>
      <c r="G68" s="59">
        <v>3.8</v>
      </c>
      <c r="H68" s="59">
        <v>10</v>
      </c>
      <c r="I68" s="60">
        <f>SUM(C68:H68)</f>
        <v>50.1</v>
      </c>
      <c r="J68" s="60">
        <v>22.7</v>
      </c>
      <c r="K68" s="60">
        <v>11</v>
      </c>
      <c r="L68" s="60">
        <v>14.7</v>
      </c>
      <c r="M68" s="60">
        <v>9.1999999999999993</v>
      </c>
      <c r="N68" s="60">
        <v>27.3</v>
      </c>
      <c r="O68" s="60">
        <v>22.1</v>
      </c>
      <c r="P68" s="60">
        <f>SUM(J68:O68)</f>
        <v>107</v>
      </c>
      <c r="Q68" s="60">
        <f t="shared" si="1"/>
        <v>56.9</v>
      </c>
      <c r="R68" s="60">
        <f>+Q68/I68*100</f>
        <v>113.57285429141717</v>
      </c>
      <c r="T68" s="23"/>
    </row>
    <row r="69" spans="2:21" ht="18" customHeight="1">
      <c r="B69" s="58" t="s">
        <v>70</v>
      </c>
      <c r="C69" s="59">
        <v>0</v>
      </c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60">
        <f>SUM(C69:H69)</f>
        <v>0</v>
      </c>
      <c r="J69" s="60">
        <v>49</v>
      </c>
      <c r="K69" s="60">
        <v>14.7</v>
      </c>
      <c r="L69" s="60">
        <v>41.9</v>
      </c>
      <c r="M69" s="60">
        <v>627.5</v>
      </c>
      <c r="N69" s="60">
        <v>964</v>
      </c>
      <c r="O69" s="60">
        <v>88.4</v>
      </c>
      <c r="P69" s="60">
        <f>SUM(J69:O69)</f>
        <v>1785.5</v>
      </c>
      <c r="Q69" s="60">
        <f t="shared" si="1"/>
        <v>1785.5</v>
      </c>
      <c r="R69" s="60">
        <v>0</v>
      </c>
      <c r="T69" s="23"/>
    </row>
    <row r="70" spans="2:21" ht="15.75" customHeight="1">
      <c r="B70" s="58" t="s">
        <v>71</v>
      </c>
      <c r="C70" s="61">
        <f>+[1]PP!C131</f>
        <v>236.9</v>
      </c>
      <c r="D70" s="61">
        <f>+[1]PP!D131</f>
        <v>242.7</v>
      </c>
      <c r="E70" s="61">
        <f>+[1]PP!E131</f>
        <v>316.89999999999998</v>
      </c>
      <c r="F70" s="61">
        <f>+[1]PP!F131</f>
        <v>259.8</v>
      </c>
      <c r="G70" s="61">
        <f>+[1]PP!G131</f>
        <v>272.60000000000002</v>
      </c>
      <c r="H70" s="61">
        <f>+[1]PP!H131</f>
        <v>270.39999999999998</v>
      </c>
      <c r="I70" s="62">
        <f>SUM(C70:H70)</f>
        <v>1599.3000000000002</v>
      </c>
      <c r="J70" s="62">
        <f>+[1]PP!J131</f>
        <v>288.60000000000002</v>
      </c>
      <c r="K70" s="62">
        <f>+[1]PP!K131</f>
        <v>302.39999999999998</v>
      </c>
      <c r="L70" s="62">
        <f>+[1]PP!L131</f>
        <v>393.2</v>
      </c>
      <c r="M70" s="62">
        <f>+[1]PP!M131</f>
        <v>304.2</v>
      </c>
      <c r="N70" s="62">
        <f>+[1]PP!N131</f>
        <v>335.9</v>
      </c>
      <c r="O70" s="62">
        <f>+[1]PP!O131</f>
        <v>386.8</v>
      </c>
      <c r="P70" s="62">
        <f>SUM(J70:O70)</f>
        <v>2011.1000000000001</v>
      </c>
      <c r="Q70" s="62">
        <f t="shared" si="1"/>
        <v>411.79999999999995</v>
      </c>
      <c r="R70" s="62">
        <f>+Q70/I70*100</f>
        <v>25.74876508472456</v>
      </c>
      <c r="T70" s="23"/>
    </row>
    <row r="71" spans="2:21" ht="18.75" customHeight="1" thickBot="1">
      <c r="B71" s="63" t="s">
        <v>72</v>
      </c>
      <c r="C71" s="64">
        <v>0</v>
      </c>
      <c r="D71" s="64">
        <v>0.1</v>
      </c>
      <c r="E71" s="64">
        <v>0.2</v>
      </c>
      <c r="F71" s="64">
        <v>0</v>
      </c>
      <c r="G71" s="64">
        <v>0.5</v>
      </c>
      <c r="H71" s="64">
        <v>-0.8</v>
      </c>
      <c r="I71" s="60">
        <f>SUM(C71:H71)</f>
        <v>0</v>
      </c>
      <c r="J71" s="60">
        <v>0</v>
      </c>
      <c r="K71" s="60">
        <v>0.4</v>
      </c>
      <c r="L71" s="60">
        <v>0</v>
      </c>
      <c r="M71" s="60">
        <v>0</v>
      </c>
      <c r="N71" s="60">
        <v>0.2</v>
      </c>
      <c r="O71" s="60">
        <v>0</v>
      </c>
      <c r="P71" s="60">
        <f>SUM(J71:O71)</f>
        <v>0.60000000000000009</v>
      </c>
      <c r="Q71" s="60">
        <f>+P71-I71</f>
        <v>0.60000000000000009</v>
      </c>
      <c r="R71" s="65">
        <v>0</v>
      </c>
      <c r="T71" s="23"/>
    </row>
    <row r="72" spans="2:21" ht="26.25" customHeight="1" thickTop="1">
      <c r="B72" s="66" t="s">
        <v>73</v>
      </c>
      <c r="C72" s="67">
        <f t="shared" ref="C72:I72" si="31">+C71+C70+C68+C66</f>
        <v>48290.9</v>
      </c>
      <c r="D72" s="67">
        <f t="shared" si="31"/>
        <v>42535.100000000006</v>
      </c>
      <c r="E72" s="67">
        <f t="shared" si="31"/>
        <v>41370.800000000003</v>
      </c>
      <c r="F72" s="67">
        <f t="shared" si="31"/>
        <v>69062.799999999988</v>
      </c>
      <c r="G72" s="67">
        <f t="shared" si="31"/>
        <v>48992.200000000004</v>
      </c>
      <c r="H72" s="67">
        <f t="shared" si="31"/>
        <v>50340.799999999996</v>
      </c>
      <c r="I72" s="67">
        <f t="shared" si="31"/>
        <v>300592.60000000003</v>
      </c>
      <c r="J72" s="68">
        <f t="shared" ref="J72:P72" si="32">+J71+J70+J68+J66+J69</f>
        <v>57548.19999999999</v>
      </c>
      <c r="K72" s="68">
        <f t="shared" si="32"/>
        <v>45614.6</v>
      </c>
      <c r="L72" s="67">
        <f t="shared" si="32"/>
        <v>50013.7</v>
      </c>
      <c r="M72" s="67">
        <f t="shared" si="32"/>
        <v>69139.8</v>
      </c>
      <c r="N72" s="67">
        <f t="shared" si="32"/>
        <v>63811.499999999993</v>
      </c>
      <c r="O72" s="67">
        <f t="shared" si="32"/>
        <v>53264</v>
      </c>
      <c r="P72" s="68">
        <f t="shared" si="32"/>
        <v>339391.8</v>
      </c>
      <c r="Q72" s="69">
        <f>+P72-I72</f>
        <v>38799.199999999953</v>
      </c>
      <c r="R72" s="69">
        <f>+Q72/I72*100</f>
        <v>12.907569913564057</v>
      </c>
      <c r="T72" s="23"/>
    </row>
    <row r="73" spans="2:21" ht="14.25" customHeight="1">
      <c r="B73" s="70" t="s">
        <v>74</v>
      </c>
      <c r="C73" s="71"/>
      <c r="D73" s="71"/>
      <c r="E73" s="71"/>
      <c r="F73" s="71"/>
      <c r="G73" s="71"/>
      <c r="H73" s="71"/>
      <c r="I73" s="72"/>
      <c r="J73" s="73"/>
      <c r="K73" s="73"/>
      <c r="L73" s="73"/>
      <c r="M73" s="73"/>
      <c r="N73" s="73"/>
      <c r="O73" s="73"/>
      <c r="P73" s="71"/>
      <c r="Q73" s="71"/>
      <c r="R73" s="74"/>
    </row>
    <row r="74" spans="2:21" ht="15" customHeight="1">
      <c r="B74" s="75" t="s">
        <v>75</v>
      </c>
      <c r="C74" s="76"/>
      <c r="D74" s="76"/>
      <c r="E74" s="76"/>
      <c r="F74" s="76"/>
      <c r="G74" s="76"/>
      <c r="H74" s="76"/>
      <c r="I74" s="77"/>
      <c r="J74" s="77"/>
      <c r="K74" s="77"/>
      <c r="L74" s="77"/>
      <c r="M74" s="77"/>
      <c r="N74" s="77"/>
      <c r="O74" s="77"/>
      <c r="P74" s="77"/>
      <c r="Q74" s="78"/>
      <c r="R74" s="78"/>
    </row>
    <row r="75" spans="2:21" ht="17.25" customHeight="1">
      <c r="B75" s="79" t="s">
        <v>76</v>
      </c>
      <c r="C75" s="80"/>
      <c r="D75" s="80"/>
      <c r="E75" s="80"/>
      <c r="F75" s="80"/>
      <c r="G75" s="80"/>
      <c r="H75" s="80"/>
      <c r="I75" s="80"/>
      <c r="J75" s="81"/>
      <c r="K75" s="81"/>
      <c r="L75" s="81"/>
      <c r="M75" s="81"/>
      <c r="N75" s="81"/>
      <c r="O75" s="81"/>
      <c r="P75" s="81"/>
      <c r="Q75" s="82"/>
      <c r="R75" s="82"/>
    </row>
    <row r="76" spans="2:21" ht="12" customHeight="1">
      <c r="B76" s="79" t="s">
        <v>77</v>
      </c>
      <c r="C76" s="83"/>
      <c r="D76" s="83"/>
      <c r="E76" s="83"/>
      <c r="F76" s="83"/>
      <c r="G76" s="83"/>
      <c r="H76" s="83"/>
      <c r="I76" s="84"/>
      <c r="J76" s="85"/>
      <c r="K76" s="85"/>
      <c r="L76" s="85"/>
      <c r="M76" s="85"/>
      <c r="N76" s="85"/>
      <c r="O76" s="85"/>
      <c r="P76" s="85"/>
      <c r="Q76" s="86"/>
      <c r="R76" s="86"/>
    </row>
    <row r="77" spans="2:21" ht="14.25">
      <c r="B77" s="79" t="s">
        <v>78</v>
      </c>
      <c r="C77" s="83"/>
      <c r="D77" s="83"/>
      <c r="E77" s="83"/>
      <c r="F77" s="83"/>
      <c r="G77" s="83"/>
      <c r="H77" s="83"/>
      <c r="I77" s="87"/>
      <c r="J77" s="81"/>
      <c r="K77" s="81"/>
      <c r="L77" s="81"/>
      <c r="M77" s="81"/>
      <c r="N77" s="81"/>
      <c r="O77" s="81"/>
      <c r="P77" s="81"/>
      <c r="Q77" s="88"/>
      <c r="R77" s="87"/>
    </row>
    <row r="78" spans="2:21" ht="14.25">
      <c r="B78" s="89" t="s">
        <v>79</v>
      </c>
      <c r="C78" s="83"/>
      <c r="D78" s="83"/>
      <c r="E78" s="83"/>
      <c r="F78" s="83"/>
      <c r="G78" s="83"/>
      <c r="H78" s="83"/>
      <c r="I78" s="83"/>
      <c r="J78" s="90"/>
      <c r="K78" s="90"/>
      <c r="L78" s="90"/>
      <c r="M78" s="90"/>
      <c r="N78" s="90"/>
      <c r="O78" s="90"/>
      <c r="P78" s="90"/>
      <c r="Q78" s="88"/>
      <c r="R78" s="91"/>
    </row>
    <row r="79" spans="2:21" ht="14.25">
      <c r="B79" s="88"/>
      <c r="C79" s="90"/>
      <c r="D79" s="90"/>
      <c r="E79" s="90"/>
      <c r="F79" s="90"/>
      <c r="G79" s="90"/>
      <c r="H79" s="90"/>
      <c r="I79" s="92"/>
      <c r="J79" s="83"/>
      <c r="K79" s="83"/>
      <c r="L79" s="83"/>
      <c r="M79" s="83"/>
      <c r="N79" s="83"/>
      <c r="O79" s="83"/>
      <c r="P79" s="83"/>
      <c r="Q79" s="88"/>
      <c r="R79" s="87"/>
    </row>
    <row r="80" spans="2:21" ht="14.25">
      <c r="B80" s="88"/>
      <c r="C80" s="83"/>
      <c r="D80" s="77"/>
      <c r="E80" s="77"/>
      <c r="F80" s="77"/>
      <c r="G80" s="77"/>
      <c r="H80" s="83"/>
      <c r="I80" s="87"/>
      <c r="J80" s="93"/>
      <c r="K80" s="93"/>
      <c r="L80" s="93"/>
      <c r="M80" s="93"/>
      <c r="N80" s="93"/>
      <c r="O80" s="93"/>
      <c r="P80" s="93"/>
      <c r="Q80" s="94"/>
      <c r="R80" s="91"/>
    </row>
    <row r="81" spans="2:18" ht="14.25">
      <c r="B81" s="88"/>
      <c r="C81" s="80"/>
      <c r="D81" s="80"/>
      <c r="E81" s="80"/>
      <c r="F81" s="80"/>
      <c r="G81" s="80"/>
      <c r="H81" s="80"/>
      <c r="I81" s="80"/>
      <c r="J81" s="93"/>
      <c r="K81" s="93"/>
      <c r="L81" s="93"/>
      <c r="M81" s="93"/>
      <c r="N81" s="93"/>
      <c r="O81" s="93"/>
      <c r="P81" s="93"/>
      <c r="Q81" s="88"/>
      <c r="R81" s="91"/>
    </row>
    <row r="82" spans="2:18" ht="14.25">
      <c r="B82" s="88"/>
      <c r="C82" s="83"/>
      <c r="D82" s="83"/>
      <c r="E82" s="83"/>
      <c r="F82" s="83"/>
      <c r="G82" s="83"/>
      <c r="H82" s="83"/>
      <c r="I82" s="87"/>
      <c r="J82" s="95"/>
      <c r="K82" s="95"/>
      <c r="L82" s="95"/>
      <c r="M82" s="95"/>
      <c r="N82" s="95"/>
      <c r="O82" s="95"/>
      <c r="P82" s="96"/>
      <c r="Q82" s="83"/>
      <c r="R82" s="87"/>
    </row>
    <row r="83" spans="2:18" ht="14.25">
      <c r="B83" s="88"/>
      <c r="C83" s="83"/>
      <c r="D83" s="83"/>
      <c r="E83" s="83"/>
      <c r="F83" s="83"/>
      <c r="G83" s="83"/>
      <c r="H83" s="83"/>
      <c r="I83" s="91"/>
      <c r="J83" s="97"/>
      <c r="K83" s="97"/>
      <c r="L83" s="97"/>
      <c r="M83" s="97"/>
      <c r="N83" s="97"/>
      <c r="O83" s="97"/>
      <c r="P83" s="98"/>
      <c r="Q83" s="91"/>
      <c r="R83" s="91"/>
    </row>
    <row r="84" spans="2:18" ht="14.25">
      <c r="B84" s="88"/>
      <c r="C84" s="88"/>
      <c r="D84" s="88"/>
      <c r="E84" s="88"/>
      <c r="F84" s="88"/>
      <c r="G84" s="88"/>
      <c r="H84" s="88"/>
      <c r="I84" s="91"/>
      <c r="J84" s="99"/>
      <c r="K84" s="99"/>
      <c r="L84" s="99"/>
      <c r="M84" s="99"/>
      <c r="N84" s="99"/>
      <c r="O84" s="99"/>
      <c r="P84" s="98"/>
      <c r="Q84" s="91"/>
      <c r="R84" s="91"/>
    </row>
    <row r="85" spans="2:18" ht="14.25">
      <c r="B85" s="88"/>
      <c r="C85" s="88"/>
      <c r="D85" s="88"/>
      <c r="E85" s="88"/>
      <c r="F85" s="88"/>
      <c r="G85" s="88"/>
      <c r="H85" s="88"/>
      <c r="I85" s="91"/>
      <c r="J85" s="100"/>
      <c r="K85" s="100"/>
      <c r="L85" s="100"/>
      <c r="M85" s="100"/>
      <c r="N85" s="100"/>
      <c r="O85" s="100"/>
      <c r="P85" s="98"/>
      <c r="Q85" s="91"/>
      <c r="R85" s="91"/>
    </row>
    <row r="86" spans="2:18" ht="14.25">
      <c r="B86" s="88"/>
      <c r="C86" s="88"/>
      <c r="D86" s="88"/>
      <c r="E86" s="88"/>
      <c r="F86" s="88"/>
      <c r="G86" s="88"/>
      <c r="H86" s="88"/>
      <c r="I86" s="91"/>
      <c r="J86" s="97"/>
      <c r="K86" s="97"/>
      <c r="L86" s="97"/>
      <c r="M86" s="97"/>
      <c r="N86" s="97"/>
      <c r="O86" s="97"/>
      <c r="P86" s="98"/>
      <c r="Q86" s="91"/>
      <c r="R86" s="91"/>
    </row>
    <row r="87" spans="2:18" ht="14.25">
      <c r="B87" s="88"/>
      <c r="C87" s="88"/>
      <c r="D87" s="88"/>
      <c r="E87" s="88"/>
      <c r="F87" s="88"/>
      <c r="G87" s="88"/>
      <c r="H87" s="88"/>
      <c r="I87" s="91"/>
      <c r="J87" s="97"/>
      <c r="K87" s="97"/>
      <c r="L87" s="97"/>
      <c r="M87" s="97"/>
      <c r="N87" s="97"/>
      <c r="O87" s="97"/>
      <c r="P87" s="98"/>
      <c r="Q87" s="91"/>
      <c r="R87" s="91"/>
    </row>
    <row r="88" spans="2:18" ht="14.25">
      <c r="B88" s="88"/>
      <c r="C88" s="88"/>
      <c r="D88" s="88"/>
      <c r="E88" s="88"/>
      <c r="F88" s="88"/>
      <c r="G88" s="88"/>
      <c r="H88" s="88"/>
      <c r="I88" s="91"/>
      <c r="J88" s="91"/>
      <c r="K88" s="91"/>
      <c r="L88" s="91"/>
      <c r="M88" s="91"/>
      <c r="N88" s="91"/>
      <c r="O88" s="91"/>
      <c r="P88" s="91"/>
      <c r="Q88" s="91"/>
      <c r="R88" s="91"/>
    </row>
    <row r="89" spans="2:18" ht="14.25">
      <c r="B89" s="88"/>
      <c r="C89" s="88"/>
      <c r="D89" s="88"/>
      <c r="E89" s="88"/>
      <c r="F89" s="88"/>
      <c r="G89" s="88"/>
      <c r="H89" s="88"/>
      <c r="I89" s="91"/>
      <c r="J89" s="101"/>
      <c r="K89" s="101"/>
      <c r="L89" s="101"/>
      <c r="M89" s="101"/>
      <c r="N89" s="101"/>
      <c r="O89" s="101"/>
      <c r="P89" s="101"/>
      <c r="Q89" s="91"/>
      <c r="R89" s="91"/>
    </row>
    <row r="90" spans="2:18" ht="14.25">
      <c r="B90" s="88"/>
      <c r="C90" s="88"/>
      <c r="D90" s="88"/>
      <c r="E90" s="88"/>
      <c r="F90" s="88"/>
      <c r="G90" s="88"/>
      <c r="H90" s="88"/>
      <c r="I90" s="91"/>
      <c r="J90" s="102"/>
      <c r="K90" s="102"/>
      <c r="L90" s="102"/>
      <c r="M90" s="102"/>
      <c r="N90" s="102"/>
      <c r="O90" s="102"/>
      <c r="P90" s="102"/>
      <c r="Q90" s="91"/>
      <c r="R90" s="91"/>
    </row>
    <row r="91" spans="2:18" ht="14.25">
      <c r="B91" s="88"/>
      <c r="C91" s="88"/>
      <c r="D91" s="88"/>
      <c r="E91" s="88"/>
      <c r="F91" s="88"/>
      <c r="G91" s="88"/>
      <c r="H91" s="88"/>
      <c r="I91" s="91"/>
      <c r="J91" s="102"/>
      <c r="K91" s="102"/>
      <c r="L91" s="102"/>
      <c r="M91" s="102"/>
      <c r="N91" s="102"/>
      <c r="O91" s="102"/>
      <c r="P91" s="101"/>
      <c r="Q91" s="91"/>
      <c r="R91" s="91"/>
    </row>
    <row r="92" spans="2:18" ht="14.25">
      <c r="B92" s="88"/>
      <c r="C92" s="88"/>
      <c r="D92" s="88"/>
      <c r="E92" s="88"/>
      <c r="F92" s="88"/>
      <c r="G92" s="88"/>
      <c r="H92" s="88"/>
      <c r="I92" s="91"/>
      <c r="P92" s="91"/>
      <c r="Q92" s="91"/>
      <c r="R92" s="91"/>
    </row>
    <row r="93" spans="2:18" ht="14.25">
      <c r="B93" s="88"/>
      <c r="C93" s="88"/>
      <c r="D93" s="88"/>
      <c r="E93" s="88"/>
      <c r="F93" s="88"/>
      <c r="G93" s="88"/>
      <c r="H93" s="88"/>
      <c r="I93" s="91"/>
      <c r="P93" s="91"/>
      <c r="Q93" s="91"/>
      <c r="R93" s="91"/>
    </row>
    <row r="94" spans="2:18" ht="14.25">
      <c r="B94" s="88"/>
      <c r="C94" s="88"/>
      <c r="D94" s="88"/>
      <c r="E94" s="88"/>
      <c r="F94" s="88"/>
      <c r="G94" s="88"/>
      <c r="H94" s="88"/>
      <c r="I94" s="91"/>
      <c r="P94" s="103"/>
      <c r="Q94" s="91"/>
      <c r="R94" s="91"/>
    </row>
    <row r="95" spans="2:18" ht="14.25">
      <c r="B95" s="88"/>
      <c r="C95" s="88"/>
      <c r="D95" s="88"/>
      <c r="E95" s="88"/>
      <c r="F95" s="88"/>
      <c r="G95" s="88"/>
      <c r="H95" s="88"/>
      <c r="I95" s="91"/>
      <c r="P95" s="103"/>
      <c r="Q95" s="91"/>
      <c r="R95" s="91"/>
    </row>
    <row r="96" spans="2:18" ht="14.25">
      <c r="B96" s="88"/>
      <c r="C96" s="88"/>
      <c r="D96" s="88"/>
      <c r="E96" s="88"/>
      <c r="F96" s="88"/>
      <c r="G96" s="88"/>
      <c r="H96" s="88"/>
      <c r="I96" s="91"/>
      <c r="Q96" s="88"/>
      <c r="R96" s="88"/>
    </row>
    <row r="97" spans="2:18" ht="14.25">
      <c r="B97" s="88"/>
      <c r="C97" s="88"/>
      <c r="D97" s="88"/>
      <c r="E97" s="88"/>
      <c r="F97" s="88"/>
      <c r="G97" s="88"/>
      <c r="H97" s="88"/>
      <c r="I97" s="91"/>
      <c r="P97" s="103"/>
      <c r="Q97" s="88"/>
      <c r="R97" s="88"/>
    </row>
    <row r="98" spans="2:18" ht="14.25">
      <c r="B98" s="88"/>
      <c r="C98" s="88"/>
      <c r="D98" s="88"/>
      <c r="E98" s="88"/>
      <c r="F98" s="88"/>
      <c r="G98" s="88"/>
      <c r="H98" s="88"/>
      <c r="I98" s="91"/>
      <c r="P98" s="88"/>
      <c r="Q98" s="88"/>
      <c r="R98" s="88"/>
    </row>
    <row r="99" spans="2:18" ht="14.25">
      <c r="B99" s="88"/>
      <c r="C99" s="88"/>
      <c r="D99" s="88"/>
      <c r="E99" s="88"/>
      <c r="F99" s="88"/>
      <c r="G99" s="88"/>
      <c r="H99" s="88"/>
      <c r="I99" s="91"/>
      <c r="P99" s="88"/>
      <c r="Q99" s="88"/>
      <c r="R99" s="88"/>
    </row>
    <row r="100" spans="2:18" ht="14.25">
      <c r="B100" s="88"/>
      <c r="C100" s="88"/>
      <c r="D100" s="88"/>
      <c r="E100" s="88"/>
      <c r="F100" s="88"/>
      <c r="G100" s="88"/>
      <c r="H100" s="88"/>
      <c r="I100" s="91"/>
      <c r="J100" s="91"/>
      <c r="K100" s="91"/>
      <c r="L100" s="91"/>
      <c r="M100" s="91"/>
      <c r="N100" s="91"/>
      <c r="O100" s="91"/>
      <c r="P100" s="88"/>
      <c r="Q100" s="88"/>
      <c r="R100" s="88"/>
    </row>
    <row r="101" spans="2:18" ht="14.25">
      <c r="B101" s="88"/>
      <c r="C101" s="88"/>
      <c r="D101" s="88"/>
      <c r="E101" s="88"/>
      <c r="F101" s="88"/>
      <c r="G101" s="88"/>
      <c r="H101" s="88"/>
      <c r="I101" s="91"/>
      <c r="J101" s="91"/>
      <c r="K101" s="91"/>
      <c r="L101" s="91"/>
      <c r="M101" s="91"/>
      <c r="N101" s="91"/>
      <c r="O101" s="91"/>
      <c r="P101" s="88"/>
      <c r="Q101" s="88"/>
      <c r="R101" s="88"/>
    </row>
    <row r="102" spans="2:18" ht="14.25">
      <c r="B102" s="88"/>
      <c r="C102" s="88"/>
      <c r="D102" s="88"/>
      <c r="E102" s="88"/>
      <c r="F102" s="88"/>
      <c r="G102" s="88"/>
      <c r="H102" s="88"/>
      <c r="I102" s="91"/>
      <c r="J102" s="91"/>
      <c r="K102" s="91"/>
      <c r="L102" s="91"/>
      <c r="M102" s="91"/>
      <c r="N102" s="91"/>
      <c r="O102" s="91"/>
      <c r="P102" s="88"/>
      <c r="Q102" s="88"/>
      <c r="R102" s="88"/>
    </row>
    <row r="103" spans="2:18" ht="14.25">
      <c r="B103" s="88"/>
      <c r="C103" s="88"/>
      <c r="D103" s="88"/>
      <c r="E103" s="88"/>
      <c r="F103" s="88"/>
      <c r="G103" s="88"/>
      <c r="H103" s="88"/>
      <c r="I103" s="91"/>
      <c r="J103" s="91"/>
      <c r="K103" s="91"/>
      <c r="L103" s="91"/>
      <c r="M103" s="91"/>
      <c r="N103" s="91"/>
      <c r="O103" s="91"/>
      <c r="P103" s="88"/>
      <c r="Q103" s="88"/>
      <c r="R103" s="88"/>
    </row>
    <row r="104" spans="2:18" ht="14.25">
      <c r="B104" s="88"/>
      <c r="C104" s="88"/>
      <c r="D104" s="88"/>
      <c r="E104" s="88"/>
      <c r="F104" s="88"/>
      <c r="G104" s="88"/>
      <c r="H104" s="88"/>
      <c r="I104" s="91"/>
      <c r="J104" s="91"/>
      <c r="K104" s="91"/>
      <c r="L104" s="91"/>
      <c r="M104" s="91"/>
      <c r="N104" s="91"/>
      <c r="O104" s="91"/>
      <c r="P104" s="88"/>
      <c r="Q104" s="88"/>
      <c r="R104" s="88"/>
    </row>
    <row r="105" spans="2:18" ht="14.25">
      <c r="B105" s="88"/>
      <c r="C105" s="88"/>
      <c r="D105" s="88"/>
      <c r="E105" s="88"/>
      <c r="F105" s="88"/>
      <c r="G105" s="88"/>
      <c r="H105" s="88"/>
      <c r="I105" s="91"/>
      <c r="J105" s="91"/>
      <c r="K105" s="91"/>
      <c r="L105" s="91"/>
      <c r="M105" s="91"/>
      <c r="N105" s="91"/>
      <c r="O105" s="91"/>
      <c r="P105" s="88"/>
      <c r="Q105" s="88"/>
      <c r="R105" s="88"/>
    </row>
    <row r="106" spans="2:18" ht="14.25">
      <c r="B106" s="88"/>
      <c r="C106" s="88"/>
      <c r="D106" s="88"/>
      <c r="E106" s="88"/>
      <c r="F106" s="88"/>
      <c r="G106" s="88"/>
      <c r="H106" s="88"/>
      <c r="I106" s="91"/>
      <c r="J106" s="91"/>
      <c r="K106" s="91"/>
      <c r="L106" s="91"/>
      <c r="M106" s="91"/>
      <c r="N106" s="91"/>
      <c r="O106" s="91"/>
      <c r="P106" s="88"/>
      <c r="Q106" s="88"/>
      <c r="R106" s="88"/>
    </row>
    <row r="107" spans="2:18" ht="14.25">
      <c r="B107" s="88"/>
      <c r="C107" s="88"/>
      <c r="D107" s="88"/>
      <c r="E107" s="88"/>
      <c r="F107" s="88"/>
      <c r="G107" s="88"/>
      <c r="H107" s="88"/>
      <c r="I107" s="91"/>
      <c r="J107" s="91"/>
      <c r="K107" s="91"/>
      <c r="L107" s="91"/>
      <c r="M107" s="91"/>
      <c r="N107" s="91"/>
      <c r="O107" s="91"/>
      <c r="P107" s="88"/>
      <c r="Q107" s="88"/>
      <c r="R107" s="88"/>
    </row>
    <row r="108" spans="2:18" ht="14.25">
      <c r="B108" s="88"/>
      <c r="C108" s="88"/>
      <c r="D108" s="88"/>
      <c r="E108" s="88"/>
      <c r="F108" s="88"/>
      <c r="G108" s="88"/>
      <c r="H108" s="88"/>
      <c r="I108" s="91"/>
      <c r="J108" s="91"/>
      <c r="K108" s="91"/>
      <c r="L108" s="91"/>
      <c r="M108" s="91"/>
      <c r="N108" s="91"/>
      <c r="O108" s="91"/>
      <c r="P108" s="88"/>
      <c r="Q108" s="88"/>
      <c r="R108" s="88"/>
    </row>
    <row r="109" spans="2:18" ht="14.25">
      <c r="B109" s="88"/>
      <c r="C109" s="88"/>
      <c r="D109" s="88"/>
      <c r="E109" s="88"/>
      <c r="F109" s="88"/>
      <c r="G109" s="88"/>
      <c r="H109" s="88"/>
      <c r="I109" s="91"/>
      <c r="J109" s="91"/>
      <c r="K109" s="91"/>
      <c r="L109" s="91"/>
      <c r="M109" s="91"/>
      <c r="N109" s="91"/>
      <c r="O109" s="91"/>
      <c r="P109" s="88"/>
      <c r="Q109" s="88"/>
      <c r="R109" s="88"/>
    </row>
    <row r="110" spans="2:18" ht="14.25">
      <c r="B110" s="88"/>
      <c r="C110" s="88"/>
      <c r="D110" s="88"/>
      <c r="E110" s="88"/>
      <c r="F110" s="88"/>
      <c r="G110" s="88"/>
      <c r="H110" s="88"/>
      <c r="I110" s="91"/>
      <c r="J110" s="91"/>
      <c r="K110" s="91"/>
      <c r="L110" s="91"/>
      <c r="M110" s="91"/>
      <c r="N110" s="91"/>
      <c r="O110" s="91"/>
      <c r="P110" s="88"/>
      <c r="Q110" s="88"/>
      <c r="R110" s="88"/>
    </row>
    <row r="111" spans="2:18" ht="14.25">
      <c r="B111" s="88"/>
      <c r="C111" s="88"/>
      <c r="D111" s="88"/>
      <c r="E111" s="88"/>
      <c r="F111" s="88"/>
      <c r="G111" s="88"/>
      <c r="H111" s="88"/>
      <c r="I111" s="91"/>
      <c r="J111" s="91"/>
      <c r="K111" s="91"/>
      <c r="L111" s="91"/>
      <c r="M111" s="91"/>
      <c r="N111" s="91"/>
      <c r="O111" s="91"/>
      <c r="P111" s="88"/>
      <c r="Q111" s="88"/>
      <c r="R111" s="88"/>
    </row>
    <row r="112" spans="2:18" ht="14.25">
      <c r="B112" s="88"/>
      <c r="C112" s="88"/>
      <c r="D112" s="88"/>
      <c r="E112" s="88"/>
      <c r="F112" s="88"/>
      <c r="G112" s="88"/>
      <c r="H112" s="88"/>
      <c r="I112" s="91"/>
      <c r="J112" s="91"/>
      <c r="K112" s="91"/>
      <c r="L112" s="91"/>
      <c r="M112" s="91"/>
      <c r="N112" s="91"/>
      <c r="O112" s="91"/>
      <c r="P112" s="88"/>
      <c r="Q112" s="88"/>
      <c r="R112" s="88"/>
    </row>
    <row r="113" spans="2:18" ht="14.25">
      <c r="B113" s="88"/>
      <c r="C113" s="88"/>
      <c r="D113" s="88"/>
      <c r="E113" s="88"/>
      <c r="F113" s="88"/>
      <c r="G113" s="88"/>
      <c r="H113" s="88"/>
      <c r="I113" s="91"/>
      <c r="J113" s="91"/>
      <c r="K113" s="91"/>
      <c r="L113" s="91"/>
      <c r="M113" s="91"/>
      <c r="N113" s="91"/>
      <c r="O113" s="91"/>
      <c r="P113" s="88"/>
      <c r="Q113" s="88"/>
      <c r="R113" s="88"/>
    </row>
    <row r="114" spans="2:18" ht="14.25">
      <c r="B114" s="88"/>
      <c r="C114" s="88"/>
      <c r="D114" s="88"/>
      <c r="E114" s="88"/>
      <c r="F114" s="88"/>
      <c r="G114" s="88"/>
      <c r="H114" s="88"/>
      <c r="I114" s="91"/>
      <c r="J114" s="91"/>
      <c r="K114" s="91"/>
      <c r="L114" s="91"/>
      <c r="M114" s="91"/>
      <c r="N114" s="91"/>
      <c r="O114" s="91"/>
      <c r="P114" s="88"/>
      <c r="Q114" s="88"/>
      <c r="R114" s="88"/>
    </row>
    <row r="115" spans="2:18" ht="14.25">
      <c r="B115" s="88"/>
      <c r="C115" s="88"/>
      <c r="D115" s="88"/>
      <c r="E115" s="88"/>
      <c r="F115" s="88"/>
      <c r="G115" s="88"/>
      <c r="H115" s="88"/>
      <c r="I115" s="91"/>
      <c r="J115" s="91"/>
      <c r="K115" s="91"/>
      <c r="L115" s="91"/>
      <c r="M115" s="91"/>
      <c r="N115" s="91"/>
      <c r="O115" s="91"/>
      <c r="P115" s="88"/>
      <c r="Q115" s="88"/>
      <c r="R115" s="88"/>
    </row>
    <row r="116" spans="2:18" ht="14.25">
      <c r="B116" s="88"/>
      <c r="C116" s="88"/>
      <c r="D116" s="88"/>
      <c r="E116" s="88"/>
      <c r="F116" s="88"/>
      <c r="G116" s="88"/>
      <c r="H116" s="88"/>
      <c r="I116" s="91"/>
      <c r="J116" s="91"/>
      <c r="K116" s="91"/>
      <c r="L116" s="91"/>
      <c r="M116" s="91"/>
      <c r="N116" s="91"/>
      <c r="O116" s="91"/>
      <c r="P116" s="88"/>
      <c r="Q116" s="88"/>
      <c r="R116" s="88"/>
    </row>
    <row r="117" spans="2:18" ht="14.25">
      <c r="B117" s="88"/>
      <c r="C117" s="88"/>
      <c r="D117" s="88"/>
      <c r="E117" s="88"/>
      <c r="F117" s="88"/>
      <c r="G117" s="88"/>
      <c r="H117" s="88"/>
      <c r="I117" s="91"/>
      <c r="J117" s="91"/>
      <c r="K117" s="91"/>
      <c r="L117" s="91"/>
      <c r="M117" s="91"/>
      <c r="N117" s="91"/>
      <c r="O117" s="91"/>
      <c r="P117" s="88"/>
      <c r="Q117" s="88"/>
      <c r="R117" s="88"/>
    </row>
    <row r="118" spans="2:18" ht="14.25">
      <c r="B118" s="88"/>
      <c r="C118" s="88"/>
      <c r="D118" s="88"/>
      <c r="E118" s="88"/>
      <c r="F118" s="88"/>
      <c r="G118" s="88"/>
      <c r="H118" s="88"/>
      <c r="I118" s="91"/>
      <c r="J118" s="91"/>
      <c r="K118" s="91"/>
      <c r="L118" s="91"/>
      <c r="M118" s="91"/>
      <c r="N118" s="91"/>
      <c r="O118" s="91"/>
      <c r="P118" s="88"/>
      <c r="Q118" s="88"/>
      <c r="R118" s="88"/>
    </row>
    <row r="119" spans="2:18" ht="14.25">
      <c r="B119" s="88"/>
      <c r="C119" s="88"/>
      <c r="D119" s="88"/>
      <c r="E119" s="88"/>
      <c r="F119" s="88"/>
      <c r="G119" s="88"/>
      <c r="H119" s="88"/>
      <c r="I119" s="91"/>
      <c r="J119" s="91"/>
      <c r="K119" s="91"/>
      <c r="L119" s="91"/>
      <c r="M119" s="91"/>
      <c r="N119" s="91"/>
      <c r="O119" s="91"/>
      <c r="P119" s="88"/>
      <c r="Q119" s="88"/>
      <c r="R119" s="88"/>
    </row>
    <row r="120" spans="2:18" ht="14.25">
      <c r="B120" s="88"/>
      <c r="C120" s="88"/>
      <c r="D120" s="88"/>
      <c r="E120" s="88"/>
      <c r="F120" s="88"/>
      <c r="G120" s="88"/>
      <c r="H120" s="88"/>
      <c r="I120" s="91"/>
      <c r="J120" s="91"/>
      <c r="K120" s="91"/>
      <c r="L120" s="91"/>
      <c r="M120" s="91"/>
      <c r="N120" s="91"/>
      <c r="O120" s="91"/>
      <c r="P120" s="88"/>
      <c r="Q120" s="88"/>
      <c r="R120" s="88"/>
    </row>
    <row r="121" spans="2:18" ht="14.25">
      <c r="B121" s="88"/>
      <c r="C121" s="88"/>
      <c r="D121" s="88"/>
      <c r="E121" s="88"/>
      <c r="F121" s="88"/>
      <c r="G121" s="88"/>
      <c r="H121" s="88"/>
      <c r="I121" s="91"/>
      <c r="J121" s="91"/>
      <c r="K121" s="91"/>
      <c r="L121" s="91"/>
      <c r="M121" s="91"/>
      <c r="N121" s="91"/>
      <c r="O121" s="91"/>
      <c r="P121" s="88"/>
      <c r="Q121" s="88"/>
      <c r="R121" s="88"/>
    </row>
    <row r="122" spans="2:18" ht="14.25">
      <c r="B122" s="88"/>
      <c r="C122" s="88"/>
      <c r="D122" s="88"/>
      <c r="E122" s="88"/>
      <c r="F122" s="88"/>
      <c r="G122" s="88"/>
      <c r="H122" s="88"/>
      <c r="I122" s="91"/>
      <c r="J122" s="91"/>
      <c r="K122" s="91"/>
      <c r="L122" s="91"/>
      <c r="M122" s="91"/>
      <c r="N122" s="91"/>
      <c r="O122" s="91"/>
      <c r="P122" s="88"/>
      <c r="Q122" s="88"/>
      <c r="R122" s="88"/>
    </row>
    <row r="123" spans="2:18" ht="14.25">
      <c r="B123" s="88"/>
      <c r="C123" s="88"/>
      <c r="D123" s="88"/>
      <c r="E123" s="88"/>
      <c r="F123" s="88"/>
      <c r="G123" s="88"/>
      <c r="H123" s="88"/>
      <c r="I123" s="91"/>
      <c r="J123" s="91"/>
      <c r="K123" s="91"/>
      <c r="L123" s="91"/>
      <c r="M123" s="91"/>
      <c r="N123" s="91"/>
      <c r="O123" s="91"/>
      <c r="P123" s="88"/>
      <c r="Q123" s="88"/>
      <c r="R123" s="88"/>
    </row>
    <row r="124" spans="2:18" ht="14.25">
      <c r="B124" s="88"/>
      <c r="C124" s="88"/>
      <c r="D124" s="88"/>
      <c r="E124" s="88"/>
      <c r="F124" s="88"/>
      <c r="G124" s="88"/>
      <c r="H124" s="88"/>
      <c r="I124" s="91"/>
      <c r="J124" s="91"/>
      <c r="K124" s="91"/>
      <c r="L124" s="91"/>
      <c r="M124" s="91"/>
      <c r="N124" s="91"/>
      <c r="O124" s="91"/>
      <c r="P124" s="88"/>
      <c r="Q124" s="88"/>
      <c r="R124" s="88"/>
    </row>
    <row r="125" spans="2:18" ht="14.25">
      <c r="B125" s="88"/>
      <c r="C125" s="88"/>
      <c r="D125" s="88"/>
      <c r="E125" s="88"/>
      <c r="F125" s="88"/>
      <c r="G125" s="88"/>
      <c r="H125" s="88"/>
      <c r="I125" s="91"/>
      <c r="J125" s="91"/>
      <c r="K125" s="91"/>
      <c r="L125" s="91"/>
      <c r="M125" s="91"/>
      <c r="N125" s="91"/>
      <c r="O125" s="91"/>
      <c r="P125" s="88"/>
      <c r="Q125" s="88"/>
      <c r="R125" s="88"/>
    </row>
    <row r="126" spans="2:18" ht="14.25">
      <c r="B126" s="88"/>
      <c r="C126" s="88"/>
      <c r="D126" s="88"/>
      <c r="E126" s="88"/>
      <c r="F126" s="88"/>
      <c r="G126" s="88"/>
      <c r="H126" s="88"/>
      <c r="I126" s="91"/>
      <c r="J126" s="91"/>
      <c r="K126" s="91"/>
      <c r="L126" s="91"/>
      <c r="M126" s="91"/>
      <c r="N126" s="91"/>
      <c r="O126" s="91"/>
      <c r="P126" s="88"/>
      <c r="Q126" s="88"/>
      <c r="R126" s="88"/>
    </row>
    <row r="127" spans="2:18" ht="14.25">
      <c r="B127" s="88"/>
      <c r="C127" s="88"/>
      <c r="D127" s="88"/>
      <c r="E127" s="88"/>
      <c r="F127" s="88"/>
      <c r="G127" s="88"/>
      <c r="H127" s="88"/>
      <c r="I127" s="91"/>
      <c r="J127" s="91"/>
      <c r="K127" s="91"/>
      <c r="L127" s="91"/>
      <c r="M127" s="91"/>
      <c r="N127" s="91"/>
      <c r="O127" s="91"/>
      <c r="P127" s="88"/>
      <c r="Q127" s="88"/>
      <c r="R127" s="88"/>
    </row>
    <row r="128" spans="2:18" ht="14.25">
      <c r="B128" s="88"/>
      <c r="C128" s="88"/>
      <c r="D128" s="88"/>
      <c r="E128" s="88"/>
      <c r="F128" s="88"/>
      <c r="G128" s="88"/>
      <c r="H128" s="88"/>
      <c r="I128" s="91"/>
      <c r="J128" s="91"/>
      <c r="K128" s="91"/>
      <c r="L128" s="91"/>
      <c r="M128" s="91"/>
      <c r="N128" s="91"/>
      <c r="O128" s="91"/>
      <c r="P128" s="88"/>
      <c r="Q128" s="88"/>
      <c r="R128" s="88"/>
    </row>
    <row r="129" spans="2:18" ht="14.25">
      <c r="B129" s="88"/>
      <c r="C129" s="88"/>
      <c r="D129" s="88"/>
      <c r="E129" s="88"/>
      <c r="F129" s="88"/>
      <c r="G129" s="88"/>
      <c r="H129" s="88"/>
      <c r="I129" s="91"/>
      <c r="J129" s="91"/>
      <c r="K129" s="91"/>
      <c r="L129" s="91"/>
      <c r="M129" s="91"/>
      <c r="N129" s="91"/>
      <c r="O129" s="91"/>
      <c r="P129" s="88"/>
      <c r="Q129" s="88"/>
      <c r="R129" s="88"/>
    </row>
    <row r="130" spans="2:18" ht="14.25">
      <c r="B130" s="88"/>
      <c r="C130" s="88"/>
      <c r="D130" s="88"/>
      <c r="E130" s="88"/>
      <c r="F130" s="88"/>
      <c r="G130" s="88"/>
      <c r="H130" s="88"/>
      <c r="I130" s="91"/>
      <c r="J130" s="91"/>
      <c r="K130" s="91"/>
      <c r="L130" s="91"/>
      <c r="M130" s="91"/>
      <c r="N130" s="91"/>
      <c r="O130" s="91"/>
      <c r="P130" s="88"/>
      <c r="Q130" s="88"/>
      <c r="R130" s="88"/>
    </row>
    <row r="131" spans="2:18" ht="14.25">
      <c r="B131" s="88"/>
      <c r="C131" s="88"/>
      <c r="D131" s="88"/>
      <c r="E131" s="88"/>
      <c r="F131" s="88"/>
      <c r="G131" s="88"/>
      <c r="H131" s="88"/>
      <c r="I131" s="91"/>
      <c r="J131" s="91"/>
      <c r="K131" s="91"/>
      <c r="L131" s="91"/>
      <c r="M131" s="91"/>
      <c r="N131" s="91"/>
      <c r="O131" s="91"/>
      <c r="P131" s="88"/>
      <c r="Q131" s="88"/>
      <c r="R131" s="88"/>
    </row>
    <row r="132" spans="2:18" ht="14.25">
      <c r="B132" s="88"/>
      <c r="C132" s="88"/>
      <c r="D132" s="88"/>
      <c r="E132" s="88"/>
      <c r="F132" s="88"/>
      <c r="G132" s="88"/>
      <c r="H132" s="88"/>
      <c r="I132" s="91"/>
      <c r="J132" s="91"/>
      <c r="K132" s="91"/>
      <c r="L132" s="91"/>
      <c r="M132" s="91"/>
      <c r="N132" s="91"/>
      <c r="O132" s="91"/>
      <c r="P132" s="88"/>
      <c r="Q132" s="88"/>
      <c r="R132" s="88"/>
    </row>
    <row r="133" spans="2:18" ht="14.25">
      <c r="B133" s="88"/>
      <c r="C133" s="88"/>
      <c r="D133" s="88"/>
      <c r="E133" s="88"/>
      <c r="F133" s="88"/>
      <c r="G133" s="88"/>
      <c r="H133" s="88"/>
      <c r="I133" s="91"/>
      <c r="J133" s="91"/>
      <c r="K133" s="91"/>
      <c r="L133" s="91"/>
      <c r="M133" s="91"/>
      <c r="N133" s="91"/>
      <c r="O133" s="91"/>
      <c r="P133" s="88"/>
      <c r="Q133" s="88"/>
      <c r="R133" s="88"/>
    </row>
    <row r="134" spans="2:18" ht="14.25">
      <c r="B134" s="88"/>
      <c r="C134" s="88"/>
      <c r="D134" s="88"/>
      <c r="E134" s="88"/>
      <c r="F134" s="88"/>
      <c r="G134" s="88"/>
      <c r="H134" s="88"/>
      <c r="I134" s="91"/>
      <c r="J134" s="91"/>
      <c r="K134" s="91"/>
      <c r="L134" s="91"/>
      <c r="M134" s="91"/>
      <c r="N134" s="91"/>
      <c r="O134" s="91"/>
      <c r="P134" s="88"/>
      <c r="Q134" s="88"/>
      <c r="R134" s="88"/>
    </row>
    <row r="135" spans="2:18" ht="14.25">
      <c r="B135" s="88"/>
      <c r="C135" s="88"/>
      <c r="D135" s="88"/>
      <c r="E135" s="88"/>
      <c r="F135" s="88"/>
      <c r="G135" s="88"/>
      <c r="H135" s="88"/>
      <c r="I135" s="91"/>
      <c r="J135" s="91"/>
      <c r="K135" s="91"/>
      <c r="L135" s="91"/>
      <c r="M135" s="91"/>
      <c r="N135" s="91"/>
      <c r="O135" s="91"/>
      <c r="P135" s="88"/>
      <c r="Q135" s="88"/>
      <c r="R135" s="88"/>
    </row>
    <row r="136" spans="2:18" ht="14.25">
      <c r="B136" s="88"/>
      <c r="C136" s="88"/>
      <c r="D136" s="88"/>
      <c r="E136" s="88"/>
      <c r="F136" s="88"/>
      <c r="G136" s="88"/>
      <c r="H136" s="88"/>
      <c r="I136" s="91"/>
      <c r="J136" s="91"/>
      <c r="K136" s="91"/>
      <c r="L136" s="91"/>
      <c r="M136" s="91"/>
      <c r="N136" s="91"/>
      <c r="O136" s="91"/>
      <c r="P136" s="88"/>
      <c r="Q136" s="88"/>
      <c r="R136" s="88"/>
    </row>
    <row r="137" spans="2:18" ht="14.25">
      <c r="B137" s="88"/>
      <c r="C137" s="88"/>
      <c r="D137" s="88"/>
      <c r="E137" s="88"/>
      <c r="F137" s="88"/>
      <c r="G137" s="88"/>
      <c r="H137" s="88"/>
      <c r="I137" s="91"/>
      <c r="J137" s="91"/>
      <c r="K137" s="91"/>
      <c r="L137" s="91"/>
      <c r="M137" s="91"/>
      <c r="N137" s="91"/>
      <c r="O137" s="91"/>
      <c r="P137" s="88"/>
      <c r="Q137" s="88"/>
      <c r="R137" s="88"/>
    </row>
    <row r="138" spans="2:18" ht="14.25">
      <c r="B138" s="88"/>
      <c r="C138" s="88"/>
      <c r="D138" s="88"/>
      <c r="E138" s="88"/>
      <c r="F138" s="88"/>
      <c r="G138" s="88"/>
      <c r="H138" s="88"/>
      <c r="I138" s="91"/>
      <c r="J138" s="91"/>
      <c r="K138" s="91"/>
      <c r="L138" s="91"/>
      <c r="M138" s="91"/>
      <c r="N138" s="91"/>
      <c r="O138" s="91"/>
      <c r="P138" s="88"/>
      <c r="Q138" s="88"/>
      <c r="R138" s="88"/>
    </row>
    <row r="139" spans="2:18" ht="14.25">
      <c r="B139" s="88"/>
      <c r="C139" s="88"/>
      <c r="D139" s="88"/>
      <c r="E139" s="88"/>
      <c r="F139" s="88"/>
      <c r="G139" s="88"/>
      <c r="H139" s="88"/>
      <c r="I139" s="91"/>
      <c r="J139" s="91"/>
      <c r="K139" s="91"/>
      <c r="L139" s="91"/>
      <c r="M139" s="91"/>
      <c r="N139" s="91"/>
      <c r="O139" s="91"/>
      <c r="P139" s="88"/>
      <c r="Q139" s="88"/>
      <c r="R139" s="88"/>
    </row>
    <row r="140" spans="2:18" ht="14.25">
      <c r="B140" s="88"/>
      <c r="C140" s="88"/>
      <c r="D140" s="88"/>
      <c r="E140" s="88"/>
      <c r="F140" s="88"/>
      <c r="G140" s="88"/>
      <c r="H140" s="88"/>
      <c r="I140" s="91"/>
      <c r="J140" s="91"/>
      <c r="K140" s="91"/>
      <c r="L140" s="91"/>
      <c r="M140" s="91"/>
      <c r="N140" s="91"/>
      <c r="O140" s="91"/>
      <c r="P140" s="88"/>
      <c r="Q140" s="88"/>
      <c r="R140" s="88"/>
    </row>
    <row r="141" spans="2:18" ht="14.25">
      <c r="B141" s="88"/>
      <c r="C141" s="88"/>
      <c r="D141" s="88"/>
      <c r="E141" s="88"/>
      <c r="F141" s="88"/>
      <c r="G141" s="88"/>
      <c r="H141" s="88"/>
      <c r="I141" s="91"/>
      <c r="J141" s="91"/>
      <c r="K141" s="91"/>
      <c r="L141" s="91"/>
      <c r="M141" s="91"/>
      <c r="N141" s="91"/>
      <c r="O141" s="91"/>
      <c r="P141" s="88"/>
      <c r="Q141" s="88"/>
      <c r="R141" s="88"/>
    </row>
    <row r="142" spans="2:18" ht="14.25">
      <c r="B142" s="88"/>
      <c r="C142" s="88"/>
      <c r="D142" s="88"/>
      <c r="E142" s="88"/>
      <c r="F142" s="88"/>
      <c r="G142" s="88"/>
      <c r="H142" s="88"/>
      <c r="I142" s="91"/>
      <c r="J142" s="91"/>
      <c r="K142" s="91"/>
      <c r="L142" s="91"/>
      <c r="M142" s="91"/>
      <c r="N142" s="91"/>
      <c r="O142" s="91"/>
      <c r="P142" s="88"/>
      <c r="Q142" s="88"/>
      <c r="R142" s="88"/>
    </row>
    <row r="143" spans="2:18" ht="14.25">
      <c r="B143" s="88"/>
      <c r="C143" s="88"/>
      <c r="D143" s="88"/>
      <c r="E143" s="88"/>
      <c r="F143" s="88"/>
      <c r="G143" s="88"/>
      <c r="H143" s="88"/>
      <c r="I143" s="91"/>
      <c r="J143" s="91"/>
      <c r="K143" s="91"/>
      <c r="L143" s="91"/>
      <c r="M143" s="91"/>
      <c r="N143" s="91"/>
      <c r="O143" s="91"/>
      <c r="P143" s="88"/>
      <c r="Q143" s="88"/>
      <c r="R143" s="88"/>
    </row>
    <row r="144" spans="2:18" ht="14.25">
      <c r="B144" s="88"/>
      <c r="C144" s="88"/>
      <c r="D144" s="88"/>
      <c r="E144" s="88"/>
      <c r="F144" s="88"/>
      <c r="G144" s="88"/>
      <c r="H144" s="88"/>
      <c r="I144" s="91"/>
      <c r="J144" s="91"/>
      <c r="K144" s="91"/>
      <c r="L144" s="91"/>
      <c r="M144" s="91"/>
      <c r="N144" s="91"/>
      <c r="O144" s="91"/>
      <c r="P144" s="88"/>
      <c r="Q144" s="88"/>
      <c r="R144" s="88"/>
    </row>
    <row r="145" spans="2:18" ht="14.25">
      <c r="B145" s="88"/>
      <c r="C145" s="88"/>
      <c r="D145" s="88"/>
      <c r="E145" s="88"/>
      <c r="F145" s="88"/>
      <c r="G145" s="88"/>
      <c r="H145" s="88"/>
      <c r="I145" s="91"/>
      <c r="J145" s="91"/>
      <c r="K145" s="91"/>
      <c r="L145" s="91"/>
      <c r="M145" s="91"/>
      <c r="N145" s="91"/>
      <c r="O145" s="91"/>
      <c r="P145" s="88"/>
      <c r="Q145" s="88"/>
      <c r="R145" s="88"/>
    </row>
    <row r="146" spans="2:18" ht="14.25">
      <c r="B146" s="88"/>
      <c r="C146" s="88"/>
      <c r="D146" s="88"/>
      <c r="E146" s="88"/>
      <c r="F146" s="88"/>
      <c r="G146" s="88"/>
      <c r="H146" s="88"/>
      <c r="I146" s="91"/>
      <c r="J146" s="91"/>
      <c r="K146" s="91"/>
      <c r="L146" s="91"/>
      <c r="M146" s="91"/>
      <c r="N146" s="91"/>
      <c r="O146" s="91"/>
      <c r="P146" s="88"/>
      <c r="Q146" s="88"/>
      <c r="R146" s="88"/>
    </row>
    <row r="147" spans="2:18" ht="14.25">
      <c r="B147" s="88"/>
      <c r="C147" s="88"/>
      <c r="D147" s="88"/>
      <c r="E147" s="88"/>
      <c r="F147" s="88"/>
      <c r="G147" s="88"/>
      <c r="H147" s="88"/>
      <c r="I147" s="91"/>
      <c r="J147" s="91"/>
      <c r="K147" s="91"/>
      <c r="L147" s="91"/>
      <c r="M147" s="91"/>
      <c r="N147" s="91"/>
      <c r="O147" s="91"/>
      <c r="P147" s="88"/>
      <c r="Q147" s="88"/>
      <c r="R147" s="88"/>
    </row>
    <row r="148" spans="2:18" ht="14.25">
      <c r="B148" s="88"/>
      <c r="C148" s="88"/>
      <c r="D148" s="88"/>
      <c r="E148" s="88"/>
      <c r="F148" s="88"/>
      <c r="G148" s="88"/>
      <c r="H148" s="88"/>
      <c r="I148" s="91"/>
      <c r="J148" s="91"/>
      <c r="K148" s="91"/>
      <c r="L148" s="91"/>
      <c r="M148" s="91"/>
      <c r="N148" s="91"/>
      <c r="O148" s="91"/>
      <c r="P148" s="88"/>
      <c r="Q148" s="88"/>
      <c r="R148" s="88"/>
    </row>
    <row r="149" spans="2:18" ht="14.25">
      <c r="B149" s="88"/>
      <c r="C149" s="88"/>
      <c r="D149" s="88"/>
      <c r="E149" s="88"/>
      <c r="F149" s="88"/>
      <c r="G149" s="88"/>
      <c r="H149" s="88"/>
      <c r="I149" s="91"/>
      <c r="J149" s="91"/>
      <c r="K149" s="91"/>
      <c r="L149" s="91"/>
      <c r="M149" s="91"/>
      <c r="N149" s="91"/>
      <c r="O149" s="91"/>
      <c r="P149" s="88"/>
      <c r="Q149" s="88"/>
      <c r="R149" s="88"/>
    </row>
    <row r="150" spans="2:18" ht="14.25">
      <c r="B150" s="88"/>
      <c r="C150" s="88"/>
      <c r="D150" s="88"/>
      <c r="E150" s="88"/>
      <c r="F150" s="88"/>
      <c r="G150" s="88"/>
      <c r="H150" s="88"/>
      <c r="I150" s="91"/>
      <c r="J150" s="91"/>
      <c r="K150" s="91"/>
      <c r="L150" s="91"/>
      <c r="M150" s="91"/>
      <c r="N150" s="91"/>
      <c r="O150" s="91"/>
      <c r="P150" s="88"/>
      <c r="Q150" s="88"/>
      <c r="R150" s="88"/>
    </row>
    <row r="151" spans="2:18" ht="14.25">
      <c r="B151" s="88"/>
      <c r="C151" s="88"/>
      <c r="D151" s="88"/>
      <c r="E151" s="88"/>
      <c r="F151" s="88"/>
      <c r="G151" s="88"/>
      <c r="H151" s="88"/>
      <c r="I151" s="91"/>
      <c r="J151" s="91"/>
      <c r="K151" s="91"/>
      <c r="L151" s="91"/>
      <c r="M151" s="91"/>
      <c r="N151" s="91"/>
      <c r="O151" s="91"/>
      <c r="P151" s="88"/>
      <c r="Q151" s="88"/>
      <c r="R151" s="88"/>
    </row>
    <row r="152" spans="2:18" ht="14.25">
      <c r="B152" s="88"/>
      <c r="C152" s="88"/>
      <c r="D152" s="88"/>
      <c r="E152" s="88"/>
      <c r="F152" s="88"/>
      <c r="G152" s="88"/>
      <c r="H152" s="88"/>
      <c r="I152" s="91"/>
      <c r="J152" s="91"/>
      <c r="K152" s="91"/>
      <c r="L152" s="91"/>
      <c r="M152" s="91"/>
      <c r="N152" s="91"/>
      <c r="O152" s="91"/>
      <c r="P152" s="88"/>
      <c r="Q152" s="88"/>
      <c r="R152" s="88"/>
    </row>
    <row r="153" spans="2:18" ht="14.25">
      <c r="B153" s="88"/>
      <c r="C153" s="88"/>
      <c r="D153" s="88"/>
      <c r="E153" s="88"/>
      <c r="F153" s="88"/>
      <c r="G153" s="88"/>
      <c r="H153" s="88"/>
      <c r="I153" s="91"/>
      <c r="J153" s="91"/>
      <c r="K153" s="91"/>
      <c r="L153" s="91"/>
      <c r="M153" s="91"/>
      <c r="N153" s="91"/>
      <c r="O153" s="91"/>
      <c r="P153" s="88"/>
      <c r="Q153" s="88"/>
      <c r="R153" s="88"/>
    </row>
    <row r="154" spans="2:18" ht="14.25">
      <c r="B154" s="88"/>
      <c r="C154" s="88"/>
      <c r="D154" s="88"/>
      <c r="E154" s="88"/>
      <c r="F154" s="88"/>
      <c r="G154" s="88"/>
      <c r="H154" s="88"/>
      <c r="I154" s="91"/>
      <c r="J154" s="91"/>
      <c r="K154" s="91"/>
      <c r="L154" s="91"/>
      <c r="M154" s="91"/>
      <c r="N154" s="91"/>
      <c r="O154" s="91"/>
      <c r="P154" s="88"/>
      <c r="Q154" s="88"/>
      <c r="R154" s="88"/>
    </row>
    <row r="155" spans="2:18" ht="14.25">
      <c r="B155" s="88"/>
      <c r="C155" s="88"/>
      <c r="D155" s="88"/>
      <c r="E155" s="88"/>
      <c r="F155" s="88"/>
      <c r="G155" s="88"/>
      <c r="H155" s="88"/>
      <c r="I155" s="91"/>
      <c r="J155" s="91"/>
      <c r="K155" s="91"/>
      <c r="L155" s="91"/>
      <c r="M155" s="91"/>
      <c r="N155" s="91"/>
      <c r="O155" s="91"/>
      <c r="P155" s="88"/>
      <c r="Q155" s="88"/>
      <c r="R155" s="88"/>
    </row>
    <row r="156" spans="2:18" ht="14.25">
      <c r="B156" s="88"/>
      <c r="C156" s="88"/>
      <c r="D156" s="88"/>
      <c r="E156" s="88"/>
      <c r="F156" s="88"/>
      <c r="G156" s="88"/>
      <c r="H156" s="88"/>
      <c r="I156" s="91"/>
      <c r="J156" s="91"/>
      <c r="K156" s="91"/>
      <c r="L156" s="91"/>
      <c r="M156" s="91"/>
      <c r="N156" s="91"/>
      <c r="O156" s="91"/>
      <c r="P156" s="88"/>
      <c r="Q156" s="88"/>
      <c r="R156" s="88"/>
    </row>
    <row r="157" spans="2:18" ht="14.25">
      <c r="B157" s="88"/>
      <c r="C157" s="88"/>
      <c r="D157" s="88"/>
      <c r="E157" s="88"/>
      <c r="F157" s="88"/>
      <c r="G157" s="88"/>
      <c r="H157" s="88"/>
      <c r="I157" s="91"/>
      <c r="J157" s="91"/>
      <c r="K157" s="91"/>
      <c r="L157" s="91"/>
      <c r="M157" s="91"/>
      <c r="N157" s="91"/>
      <c r="O157" s="91"/>
      <c r="P157" s="88"/>
      <c r="Q157" s="88"/>
      <c r="R157" s="88"/>
    </row>
    <row r="158" spans="2:18" ht="14.25">
      <c r="B158" s="88"/>
      <c r="C158" s="88"/>
      <c r="D158" s="88"/>
      <c r="E158" s="88"/>
      <c r="F158" s="88"/>
      <c r="G158" s="88"/>
      <c r="H158" s="88"/>
      <c r="I158" s="91"/>
      <c r="J158" s="91"/>
      <c r="K158" s="91"/>
      <c r="L158" s="91"/>
      <c r="M158" s="91"/>
      <c r="N158" s="91"/>
      <c r="O158" s="91"/>
      <c r="P158" s="88"/>
      <c r="Q158" s="88"/>
      <c r="R158" s="88"/>
    </row>
    <row r="159" spans="2:18" ht="14.25">
      <c r="B159" s="88"/>
      <c r="C159" s="88"/>
      <c r="D159" s="88"/>
      <c r="E159" s="88"/>
      <c r="F159" s="88"/>
      <c r="G159" s="88"/>
      <c r="H159" s="88"/>
      <c r="I159" s="91"/>
      <c r="J159" s="91"/>
      <c r="K159" s="91"/>
      <c r="L159" s="91"/>
      <c r="M159" s="91"/>
      <c r="N159" s="91"/>
      <c r="O159" s="91"/>
      <c r="P159" s="88"/>
      <c r="Q159" s="88"/>
      <c r="R159" s="88"/>
    </row>
    <row r="160" spans="2:18" ht="14.25">
      <c r="B160" s="88"/>
      <c r="C160" s="88"/>
      <c r="D160" s="88"/>
      <c r="E160" s="88"/>
      <c r="F160" s="88"/>
      <c r="G160" s="88"/>
      <c r="H160" s="88"/>
      <c r="I160" s="91"/>
      <c r="J160" s="91"/>
      <c r="K160" s="91"/>
      <c r="L160" s="91"/>
      <c r="M160" s="91"/>
      <c r="N160" s="91"/>
      <c r="O160" s="91"/>
      <c r="P160" s="88"/>
      <c r="Q160" s="88"/>
      <c r="R160" s="88"/>
    </row>
    <row r="161" spans="2:18" ht="14.25">
      <c r="B161" s="88"/>
      <c r="C161" s="88"/>
      <c r="D161" s="88"/>
      <c r="E161" s="88"/>
      <c r="F161" s="88"/>
      <c r="G161" s="88"/>
      <c r="H161" s="88"/>
      <c r="I161" s="91"/>
      <c r="J161" s="91"/>
      <c r="K161" s="91"/>
      <c r="L161" s="91"/>
      <c r="M161" s="91"/>
      <c r="N161" s="91"/>
      <c r="O161" s="91"/>
      <c r="P161" s="88"/>
      <c r="Q161" s="88"/>
      <c r="R161" s="88"/>
    </row>
    <row r="162" spans="2:18" ht="14.25">
      <c r="B162" s="88"/>
      <c r="C162" s="88"/>
      <c r="D162" s="88"/>
      <c r="E162" s="88"/>
      <c r="F162" s="88"/>
      <c r="G162" s="88"/>
      <c r="H162" s="88"/>
      <c r="I162" s="91"/>
      <c r="J162" s="91"/>
      <c r="K162" s="91"/>
      <c r="L162" s="91"/>
      <c r="M162" s="91"/>
      <c r="N162" s="91"/>
      <c r="O162" s="91"/>
      <c r="P162" s="88"/>
      <c r="Q162" s="88"/>
      <c r="R162" s="88"/>
    </row>
    <row r="163" spans="2:18" ht="14.25">
      <c r="B163" s="88"/>
      <c r="C163" s="88"/>
      <c r="D163" s="88"/>
      <c r="E163" s="88"/>
      <c r="F163" s="88"/>
      <c r="G163" s="88"/>
      <c r="H163" s="88"/>
      <c r="I163" s="91"/>
      <c r="J163" s="91"/>
      <c r="K163" s="91"/>
      <c r="L163" s="91"/>
      <c r="M163" s="91"/>
      <c r="N163" s="91"/>
      <c r="O163" s="91"/>
      <c r="P163" s="88"/>
      <c r="Q163" s="88"/>
      <c r="R163" s="88"/>
    </row>
    <row r="164" spans="2:18" ht="14.25">
      <c r="B164" s="88"/>
      <c r="C164" s="88"/>
      <c r="D164" s="88"/>
      <c r="E164" s="88"/>
      <c r="F164" s="88"/>
      <c r="G164" s="88"/>
      <c r="H164" s="88"/>
      <c r="I164" s="91"/>
      <c r="J164" s="91"/>
      <c r="K164" s="91"/>
      <c r="L164" s="91"/>
      <c r="M164" s="91"/>
      <c r="N164" s="91"/>
      <c r="O164" s="91"/>
      <c r="P164" s="88"/>
      <c r="Q164" s="88"/>
      <c r="R164" s="88"/>
    </row>
    <row r="165" spans="2:18" ht="14.25">
      <c r="B165" s="88"/>
      <c r="C165" s="88"/>
      <c r="D165" s="88"/>
      <c r="E165" s="88"/>
      <c r="F165" s="88"/>
      <c r="G165" s="88"/>
      <c r="H165" s="88"/>
      <c r="I165" s="91"/>
      <c r="J165" s="91"/>
      <c r="K165" s="91"/>
      <c r="L165" s="91"/>
      <c r="M165" s="91"/>
      <c r="N165" s="91"/>
      <c r="O165" s="91"/>
      <c r="P165" s="88"/>
      <c r="Q165" s="88"/>
      <c r="R165" s="88"/>
    </row>
    <row r="166" spans="2:18" ht="14.25">
      <c r="B166" s="88"/>
      <c r="C166" s="88"/>
      <c r="D166" s="88"/>
      <c r="E166" s="88"/>
      <c r="F166" s="88"/>
      <c r="G166" s="88"/>
      <c r="H166" s="88"/>
      <c r="I166" s="91"/>
      <c r="J166" s="91"/>
      <c r="K166" s="91"/>
      <c r="L166" s="91"/>
      <c r="M166" s="91"/>
      <c r="N166" s="91"/>
      <c r="O166" s="91"/>
      <c r="P166" s="88"/>
      <c r="Q166" s="88"/>
      <c r="R166" s="88"/>
    </row>
    <row r="167" spans="2:18" ht="14.25">
      <c r="B167" s="88"/>
      <c r="C167" s="88"/>
      <c r="D167" s="88"/>
      <c r="E167" s="88"/>
      <c r="F167" s="88"/>
      <c r="G167" s="88"/>
      <c r="H167" s="88"/>
      <c r="I167" s="91"/>
      <c r="J167" s="91"/>
      <c r="K167" s="91"/>
      <c r="L167" s="91"/>
      <c r="M167" s="91"/>
      <c r="N167" s="91"/>
      <c r="O167" s="91"/>
      <c r="P167" s="88"/>
      <c r="Q167" s="88"/>
      <c r="R167" s="88"/>
    </row>
    <row r="168" spans="2:18" ht="14.25">
      <c r="B168" s="88"/>
      <c r="C168" s="88"/>
      <c r="D168" s="88"/>
      <c r="E168" s="88"/>
      <c r="F168" s="88"/>
      <c r="G168" s="88"/>
      <c r="H168" s="88"/>
      <c r="I168" s="91"/>
      <c r="J168" s="91"/>
      <c r="K168" s="91"/>
      <c r="L168" s="91"/>
      <c r="M168" s="91"/>
      <c r="N168" s="91"/>
      <c r="O168" s="91"/>
      <c r="P168" s="88"/>
      <c r="Q168" s="88"/>
      <c r="R168" s="88"/>
    </row>
    <row r="169" spans="2:18" ht="14.25">
      <c r="B169" s="88"/>
      <c r="C169" s="88"/>
      <c r="D169" s="88"/>
      <c r="E169" s="88"/>
      <c r="F169" s="88"/>
      <c r="G169" s="88"/>
      <c r="H169" s="88"/>
      <c r="I169" s="91"/>
      <c r="J169" s="91"/>
      <c r="K169" s="91"/>
      <c r="L169" s="91"/>
      <c r="M169" s="91"/>
      <c r="N169" s="91"/>
      <c r="O169" s="91"/>
      <c r="P169" s="88"/>
      <c r="Q169" s="88"/>
      <c r="R169" s="88"/>
    </row>
    <row r="170" spans="2:18" ht="14.25">
      <c r="B170" s="88"/>
      <c r="C170" s="88"/>
      <c r="D170" s="88"/>
      <c r="E170" s="88"/>
      <c r="F170" s="88"/>
      <c r="G170" s="88"/>
      <c r="H170" s="88"/>
      <c r="I170" s="91"/>
      <c r="J170" s="91"/>
      <c r="K170" s="91"/>
      <c r="L170" s="91"/>
      <c r="M170" s="91"/>
      <c r="N170" s="91"/>
      <c r="O170" s="91"/>
      <c r="P170" s="88"/>
      <c r="Q170" s="88"/>
      <c r="R170" s="88"/>
    </row>
    <row r="171" spans="2:18" ht="14.25">
      <c r="B171" s="88"/>
      <c r="C171" s="88"/>
      <c r="D171" s="88"/>
      <c r="E171" s="88"/>
      <c r="F171" s="88"/>
      <c r="G171" s="88"/>
      <c r="H171" s="88"/>
      <c r="I171" s="91"/>
      <c r="J171" s="91"/>
      <c r="K171" s="91"/>
      <c r="L171" s="91"/>
      <c r="M171" s="91"/>
      <c r="N171" s="91"/>
      <c r="O171" s="91"/>
      <c r="P171" s="88"/>
      <c r="Q171" s="88"/>
      <c r="R171" s="88"/>
    </row>
    <row r="172" spans="2:18" ht="14.25">
      <c r="B172" s="88"/>
      <c r="C172" s="88"/>
      <c r="D172" s="88"/>
      <c r="E172" s="88"/>
      <c r="F172" s="88"/>
      <c r="G172" s="88"/>
      <c r="H172" s="88"/>
      <c r="I172" s="91"/>
      <c r="J172" s="91"/>
      <c r="K172" s="91"/>
      <c r="L172" s="91"/>
      <c r="M172" s="91"/>
      <c r="N172" s="91"/>
      <c r="O172" s="91"/>
      <c r="P172" s="88"/>
      <c r="Q172" s="88"/>
      <c r="R172" s="88"/>
    </row>
    <row r="173" spans="2:18" ht="14.25">
      <c r="B173" s="88"/>
      <c r="C173" s="88"/>
      <c r="D173" s="88"/>
      <c r="E173" s="88"/>
      <c r="F173" s="88"/>
      <c r="G173" s="88"/>
      <c r="H173" s="88"/>
      <c r="I173" s="91"/>
      <c r="J173" s="91"/>
      <c r="K173" s="91"/>
      <c r="L173" s="91"/>
      <c r="M173" s="91"/>
      <c r="N173" s="91"/>
      <c r="O173" s="91"/>
      <c r="P173" s="88"/>
      <c r="Q173" s="88"/>
      <c r="R173" s="88"/>
    </row>
    <row r="174" spans="2:18" ht="14.25">
      <c r="B174" s="88"/>
      <c r="C174" s="88"/>
      <c r="D174" s="88"/>
      <c r="E174" s="88"/>
      <c r="F174" s="88"/>
      <c r="G174" s="88"/>
      <c r="H174" s="88"/>
      <c r="I174" s="91"/>
      <c r="J174" s="91"/>
      <c r="K174" s="91"/>
      <c r="L174" s="91"/>
      <c r="M174" s="91"/>
      <c r="N174" s="91"/>
      <c r="O174" s="91"/>
      <c r="P174" s="88"/>
      <c r="Q174" s="88"/>
      <c r="R174" s="88"/>
    </row>
    <row r="175" spans="2:18" ht="14.25">
      <c r="B175" s="88"/>
      <c r="C175" s="88"/>
      <c r="D175" s="88"/>
      <c r="E175" s="88"/>
      <c r="F175" s="88"/>
      <c r="G175" s="88"/>
      <c r="H175" s="88"/>
      <c r="I175" s="91"/>
      <c r="J175" s="91"/>
      <c r="K175" s="91"/>
      <c r="L175" s="91"/>
      <c r="M175" s="91"/>
      <c r="N175" s="91"/>
      <c r="O175" s="91"/>
      <c r="P175" s="88"/>
      <c r="Q175" s="88"/>
      <c r="R175" s="88"/>
    </row>
    <row r="176" spans="2:18" ht="14.25">
      <c r="B176" s="88"/>
      <c r="C176" s="88"/>
      <c r="D176" s="88"/>
      <c r="E176" s="88"/>
      <c r="F176" s="88"/>
      <c r="G176" s="88"/>
      <c r="H176" s="88"/>
      <c r="I176" s="91"/>
      <c r="J176" s="91"/>
      <c r="K176" s="91"/>
      <c r="L176" s="91"/>
      <c r="M176" s="91"/>
      <c r="N176" s="91"/>
      <c r="O176" s="91"/>
      <c r="P176" s="88"/>
      <c r="Q176" s="88"/>
      <c r="R176" s="88"/>
    </row>
    <row r="177" spans="2:18" ht="14.25">
      <c r="B177" s="88"/>
      <c r="C177" s="88"/>
      <c r="D177" s="88"/>
      <c r="E177" s="88"/>
      <c r="F177" s="88"/>
      <c r="G177" s="88"/>
      <c r="H177" s="88"/>
      <c r="I177" s="91"/>
      <c r="J177" s="91"/>
      <c r="K177" s="91"/>
      <c r="L177" s="91"/>
      <c r="M177" s="91"/>
      <c r="N177" s="91"/>
      <c r="O177" s="91"/>
      <c r="P177" s="88"/>
      <c r="Q177" s="88"/>
      <c r="R177" s="88"/>
    </row>
    <row r="178" spans="2:18" ht="14.25">
      <c r="B178" s="88"/>
      <c r="C178" s="88"/>
      <c r="D178" s="88"/>
      <c r="E178" s="88"/>
      <c r="F178" s="88"/>
      <c r="G178" s="88"/>
      <c r="H178" s="88"/>
      <c r="I178" s="91"/>
      <c r="J178" s="91"/>
      <c r="K178" s="91"/>
      <c r="L178" s="91"/>
      <c r="M178" s="91"/>
      <c r="N178" s="91"/>
      <c r="O178" s="91"/>
      <c r="P178" s="88"/>
      <c r="Q178" s="88"/>
      <c r="R178" s="88"/>
    </row>
    <row r="179" spans="2:18" ht="14.25">
      <c r="B179" s="88"/>
      <c r="C179" s="88"/>
      <c r="D179" s="88"/>
      <c r="E179" s="88"/>
      <c r="F179" s="88"/>
      <c r="G179" s="88"/>
      <c r="H179" s="88"/>
      <c r="I179" s="91"/>
      <c r="J179" s="91"/>
      <c r="K179" s="91"/>
      <c r="L179" s="91"/>
      <c r="M179" s="91"/>
      <c r="N179" s="91"/>
      <c r="O179" s="91"/>
      <c r="P179" s="88"/>
      <c r="Q179" s="88"/>
      <c r="R179" s="88"/>
    </row>
    <row r="180" spans="2:18" ht="14.25">
      <c r="B180" s="88"/>
      <c r="C180" s="88"/>
      <c r="D180" s="88"/>
      <c r="E180" s="88"/>
      <c r="F180" s="88"/>
      <c r="G180" s="88"/>
      <c r="H180" s="88"/>
      <c r="I180" s="91"/>
      <c r="J180" s="91"/>
      <c r="K180" s="91"/>
      <c r="L180" s="91"/>
      <c r="M180" s="91"/>
      <c r="N180" s="91"/>
      <c r="O180" s="91"/>
      <c r="P180" s="88"/>
      <c r="Q180" s="88"/>
      <c r="R180" s="88"/>
    </row>
    <row r="181" spans="2:18" ht="14.25">
      <c r="B181" s="88"/>
      <c r="C181" s="88"/>
      <c r="D181" s="88"/>
      <c r="E181" s="88"/>
      <c r="F181" s="88"/>
      <c r="G181" s="88"/>
      <c r="H181" s="88"/>
      <c r="I181" s="91"/>
      <c r="J181" s="91"/>
      <c r="K181" s="91"/>
      <c r="L181" s="91"/>
      <c r="M181" s="91"/>
      <c r="N181" s="91"/>
      <c r="O181" s="91"/>
      <c r="P181" s="88"/>
      <c r="Q181" s="88"/>
      <c r="R181" s="88"/>
    </row>
    <row r="182" spans="2:18" ht="14.25">
      <c r="B182" s="88"/>
      <c r="C182" s="88"/>
      <c r="D182" s="88"/>
      <c r="E182" s="88"/>
      <c r="F182" s="88"/>
      <c r="G182" s="88"/>
      <c r="H182" s="88"/>
      <c r="I182" s="91"/>
      <c r="J182" s="91"/>
      <c r="K182" s="91"/>
      <c r="L182" s="91"/>
      <c r="M182" s="91"/>
      <c r="N182" s="91"/>
      <c r="O182" s="91"/>
      <c r="P182" s="88"/>
      <c r="Q182" s="88"/>
      <c r="R182" s="88"/>
    </row>
    <row r="183" spans="2:18" ht="14.25">
      <c r="B183" s="88"/>
      <c r="C183" s="88"/>
      <c r="D183" s="88"/>
      <c r="E183" s="88"/>
      <c r="F183" s="88"/>
      <c r="G183" s="88"/>
      <c r="H183" s="88"/>
      <c r="I183" s="91"/>
      <c r="J183" s="91"/>
      <c r="K183" s="91"/>
      <c r="L183" s="91"/>
      <c r="M183" s="91"/>
      <c r="N183" s="91"/>
      <c r="O183" s="91"/>
      <c r="P183" s="88"/>
      <c r="Q183" s="88"/>
      <c r="R183" s="88"/>
    </row>
    <row r="184" spans="2:18" ht="14.25">
      <c r="B184" s="88"/>
      <c r="C184" s="88"/>
      <c r="D184" s="88"/>
      <c r="E184" s="88"/>
      <c r="F184" s="88"/>
      <c r="G184" s="88"/>
      <c r="H184" s="88"/>
      <c r="I184" s="91"/>
      <c r="J184" s="91"/>
      <c r="K184" s="91"/>
      <c r="L184" s="91"/>
      <c r="M184" s="91"/>
      <c r="N184" s="91"/>
      <c r="O184" s="91"/>
      <c r="P184" s="88"/>
      <c r="Q184" s="88"/>
      <c r="R184" s="88"/>
    </row>
    <row r="185" spans="2:18" ht="14.25">
      <c r="B185" s="88"/>
      <c r="C185" s="88"/>
      <c r="D185" s="88"/>
      <c r="E185" s="88"/>
      <c r="F185" s="88"/>
      <c r="G185" s="88"/>
      <c r="H185" s="88"/>
      <c r="I185" s="91"/>
      <c r="J185" s="91"/>
      <c r="K185" s="91"/>
      <c r="L185" s="91"/>
      <c r="M185" s="91"/>
      <c r="N185" s="91"/>
      <c r="O185" s="91"/>
      <c r="P185" s="88"/>
      <c r="Q185" s="88"/>
      <c r="R185" s="88"/>
    </row>
    <row r="186" spans="2:18" ht="14.25">
      <c r="B186" s="88"/>
      <c r="C186" s="88"/>
      <c r="D186" s="88"/>
      <c r="E186" s="88"/>
      <c r="F186" s="88"/>
      <c r="G186" s="88"/>
      <c r="H186" s="88"/>
      <c r="I186" s="91"/>
      <c r="J186" s="91"/>
      <c r="K186" s="91"/>
      <c r="L186" s="91"/>
      <c r="M186" s="91"/>
      <c r="N186" s="91"/>
      <c r="O186" s="91"/>
      <c r="P186" s="88"/>
      <c r="Q186" s="88"/>
      <c r="R186" s="88"/>
    </row>
    <row r="187" spans="2:18" ht="14.25">
      <c r="B187" s="88"/>
      <c r="C187" s="88"/>
      <c r="D187" s="88"/>
      <c r="E187" s="88"/>
      <c r="F187" s="88"/>
      <c r="G187" s="88"/>
      <c r="H187" s="88"/>
      <c r="I187" s="91"/>
      <c r="J187" s="91"/>
      <c r="K187" s="91"/>
      <c r="L187" s="91"/>
      <c r="M187" s="91"/>
      <c r="N187" s="91"/>
      <c r="O187" s="91"/>
      <c r="P187" s="88"/>
      <c r="Q187" s="88"/>
      <c r="R187" s="88"/>
    </row>
    <row r="188" spans="2:18" ht="14.25">
      <c r="B188" s="88"/>
      <c r="C188" s="88"/>
      <c r="D188" s="88"/>
      <c r="E188" s="88"/>
      <c r="F188" s="88"/>
      <c r="G188" s="88"/>
      <c r="H188" s="88"/>
      <c r="I188" s="91"/>
      <c r="J188" s="91"/>
      <c r="K188" s="91"/>
      <c r="L188" s="91"/>
      <c r="M188" s="91"/>
      <c r="N188" s="91"/>
      <c r="O188" s="91"/>
      <c r="P188" s="88"/>
      <c r="Q188" s="88"/>
      <c r="R188" s="88"/>
    </row>
    <row r="189" spans="2:18" ht="14.25">
      <c r="B189" s="88"/>
      <c r="C189" s="88"/>
      <c r="D189" s="88"/>
      <c r="E189" s="88"/>
      <c r="F189" s="88"/>
      <c r="G189" s="88"/>
      <c r="H189" s="88"/>
      <c r="I189" s="91"/>
      <c r="J189" s="91"/>
      <c r="K189" s="91"/>
      <c r="L189" s="91"/>
      <c r="M189" s="91"/>
      <c r="N189" s="91"/>
      <c r="O189" s="91"/>
      <c r="P189" s="88"/>
      <c r="Q189" s="88"/>
      <c r="R189" s="88"/>
    </row>
    <row r="190" spans="2:18" ht="14.25">
      <c r="B190" s="88"/>
      <c r="C190" s="88"/>
      <c r="D190" s="88"/>
      <c r="E190" s="88"/>
      <c r="F190" s="88"/>
      <c r="G190" s="88"/>
      <c r="H190" s="88"/>
      <c r="I190" s="91"/>
      <c r="J190" s="91"/>
      <c r="K190" s="91"/>
      <c r="L190" s="91"/>
      <c r="M190" s="91"/>
      <c r="N190" s="91"/>
      <c r="O190" s="91"/>
      <c r="P190" s="88"/>
      <c r="Q190" s="88"/>
      <c r="R190" s="88"/>
    </row>
    <row r="191" spans="2:18" ht="14.25">
      <c r="B191" s="88"/>
      <c r="C191" s="88"/>
      <c r="D191" s="88"/>
      <c r="E191" s="88"/>
      <c r="F191" s="88"/>
      <c r="G191" s="88"/>
      <c r="H191" s="88"/>
      <c r="I191" s="91"/>
      <c r="J191" s="91"/>
      <c r="K191" s="91"/>
      <c r="L191" s="91"/>
      <c r="M191" s="91"/>
      <c r="N191" s="91"/>
      <c r="O191" s="91"/>
      <c r="P191" s="88"/>
      <c r="Q191" s="88"/>
      <c r="R191" s="88"/>
    </row>
    <row r="192" spans="2:18" ht="14.25">
      <c r="B192" s="88"/>
      <c r="C192" s="88"/>
      <c r="D192" s="88"/>
      <c r="E192" s="88"/>
      <c r="F192" s="88"/>
      <c r="G192" s="88"/>
      <c r="H192" s="88"/>
      <c r="I192" s="91"/>
      <c r="J192" s="91"/>
      <c r="K192" s="91"/>
      <c r="L192" s="91"/>
      <c r="M192" s="91"/>
      <c r="N192" s="91"/>
      <c r="O192" s="91"/>
      <c r="P192" s="88"/>
      <c r="Q192" s="88"/>
      <c r="R192" s="88"/>
    </row>
    <row r="193" spans="2:18" ht="14.25">
      <c r="B193" s="88"/>
      <c r="C193" s="88"/>
      <c r="D193" s="88"/>
      <c r="E193" s="88"/>
      <c r="F193" s="88"/>
      <c r="G193" s="88"/>
      <c r="H193" s="88"/>
      <c r="I193" s="91"/>
      <c r="J193" s="91"/>
      <c r="K193" s="91"/>
      <c r="L193" s="91"/>
      <c r="M193" s="91"/>
      <c r="N193" s="91"/>
      <c r="O193" s="91"/>
      <c r="P193" s="88"/>
      <c r="Q193" s="88"/>
      <c r="R193" s="88"/>
    </row>
    <row r="194" spans="2:18" ht="14.25">
      <c r="B194" s="88"/>
      <c r="C194" s="88"/>
      <c r="D194" s="88"/>
      <c r="E194" s="88"/>
      <c r="F194" s="88"/>
      <c r="G194" s="88"/>
      <c r="H194" s="88"/>
      <c r="I194" s="91"/>
      <c r="J194" s="91"/>
      <c r="K194" s="91"/>
      <c r="L194" s="91"/>
      <c r="M194" s="91"/>
      <c r="N194" s="91"/>
      <c r="O194" s="91"/>
      <c r="P194" s="88"/>
      <c r="Q194" s="88"/>
      <c r="R194" s="88"/>
    </row>
    <row r="195" spans="2:18" ht="14.25">
      <c r="B195" s="88"/>
      <c r="C195" s="88"/>
      <c r="D195" s="88"/>
      <c r="E195" s="88"/>
      <c r="F195" s="88"/>
      <c r="G195" s="88"/>
      <c r="H195" s="88"/>
      <c r="I195" s="91"/>
      <c r="J195" s="91"/>
      <c r="K195" s="91"/>
      <c r="L195" s="91"/>
      <c r="M195" s="91"/>
      <c r="N195" s="91"/>
      <c r="O195" s="91"/>
      <c r="P195" s="88"/>
      <c r="Q195" s="88"/>
      <c r="R195" s="88"/>
    </row>
    <row r="196" spans="2:18" ht="14.25">
      <c r="B196" s="88"/>
      <c r="C196" s="88"/>
      <c r="D196" s="88"/>
      <c r="E196" s="88"/>
      <c r="F196" s="88"/>
      <c r="G196" s="88"/>
      <c r="H196" s="88"/>
      <c r="I196" s="91"/>
      <c r="J196" s="91"/>
      <c r="K196" s="91"/>
      <c r="L196" s="91"/>
      <c r="M196" s="91"/>
      <c r="N196" s="91"/>
      <c r="O196" s="91"/>
      <c r="P196" s="88"/>
      <c r="Q196" s="88"/>
      <c r="R196" s="88"/>
    </row>
    <row r="197" spans="2:18" ht="14.25">
      <c r="B197" s="88"/>
      <c r="C197" s="88"/>
      <c r="D197" s="88"/>
      <c r="E197" s="88"/>
      <c r="F197" s="88"/>
      <c r="G197" s="88"/>
      <c r="H197" s="88"/>
      <c r="I197" s="91"/>
      <c r="J197" s="91"/>
      <c r="K197" s="91"/>
      <c r="L197" s="91"/>
      <c r="M197" s="91"/>
      <c r="N197" s="91"/>
      <c r="O197" s="91"/>
      <c r="P197" s="88"/>
      <c r="Q197" s="88"/>
      <c r="R197" s="88"/>
    </row>
    <row r="198" spans="2:18">
      <c r="B198" s="3"/>
      <c r="C198" s="3"/>
      <c r="D198" s="3"/>
      <c r="E198" s="3"/>
      <c r="F198" s="3"/>
      <c r="G198" s="3"/>
      <c r="H198" s="3"/>
      <c r="I198" s="2"/>
      <c r="J198" s="2"/>
      <c r="K198" s="2"/>
      <c r="L198" s="2"/>
      <c r="M198" s="2"/>
      <c r="N198" s="2"/>
      <c r="O198" s="2"/>
      <c r="P198" s="3"/>
      <c r="Q198" s="3"/>
      <c r="R198" s="3"/>
    </row>
    <row r="199" spans="2:18">
      <c r="B199" s="3"/>
      <c r="C199" s="3"/>
      <c r="D199" s="3"/>
      <c r="E199" s="3"/>
      <c r="F199" s="3"/>
      <c r="G199" s="3"/>
      <c r="H199" s="3"/>
      <c r="I199" s="2"/>
      <c r="J199" s="2"/>
      <c r="K199" s="2"/>
      <c r="L199" s="2"/>
      <c r="M199" s="2"/>
      <c r="N199" s="2"/>
      <c r="O199" s="2"/>
      <c r="P199" s="3"/>
      <c r="Q199" s="3"/>
      <c r="R199" s="3"/>
    </row>
    <row r="200" spans="2:18">
      <c r="B200" s="3"/>
      <c r="C200" s="3"/>
      <c r="D200" s="3"/>
      <c r="E200" s="3"/>
      <c r="F200" s="3"/>
      <c r="G200" s="3"/>
      <c r="H200" s="3"/>
      <c r="I200" s="2"/>
      <c r="J200" s="2"/>
      <c r="K200" s="2"/>
      <c r="L200" s="2"/>
      <c r="M200" s="2"/>
      <c r="N200" s="2"/>
      <c r="O200" s="2"/>
      <c r="P200" s="3"/>
      <c r="Q200" s="3"/>
      <c r="R200" s="3"/>
    </row>
    <row r="201" spans="2:18">
      <c r="B201" s="3"/>
      <c r="C201" s="3"/>
      <c r="D201" s="3"/>
      <c r="E201" s="3"/>
      <c r="F201" s="3"/>
      <c r="G201" s="3"/>
      <c r="H201" s="3"/>
      <c r="I201" s="2"/>
      <c r="J201" s="2"/>
      <c r="K201" s="2"/>
      <c r="L201" s="2"/>
      <c r="M201" s="2"/>
      <c r="N201" s="2"/>
      <c r="O201" s="2"/>
      <c r="P201" s="3"/>
      <c r="Q201" s="3"/>
      <c r="R201" s="3"/>
    </row>
    <row r="202" spans="2:18">
      <c r="B202" s="3"/>
      <c r="C202" s="3"/>
      <c r="D202" s="3"/>
      <c r="E202" s="3"/>
      <c r="F202" s="3"/>
      <c r="G202" s="3"/>
      <c r="H202" s="3"/>
      <c r="I202" s="2"/>
      <c r="J202" s="2"/>
      <c r="K202" s="2"/>
      <c r="L202" s="2"/>
      <c r="M202" s="2"/>
      <c r="N202" s="2"/>
      <c r="O202" s="2"/>
      <c r="P202" s="3"/>
      <c r="Q202" s="3"/>
      <c r="R202" s="3"/>
    </row>
    <row r="203" spans="2:18">
      <c r="B203" s="3"/>
      <c r="C203" s="3"/>
      <c r="D203" s="3"/>
      <c r="E203" s="3"/>
      <c r="F203" s="3"/>
      <c r="G203" s="3"/>
      <c r="H203" s="3"/>
      <c r="I203" s="2"/>
      <c r="J203" s="2"/>
      <c r="K203" s="2"/>
      <c r="L203" s="2"/>
      <c r="M203" s="2"/>
      <c r="N203" s="2"/>
      <c r="O203" s="2"/>
      <c r="P203" s="3"/>
      <c r="Q203" s="3"/>
      <c r="R203" s="3"/>
    </row>
    <row r="204" spans="2:18">
      <c r="B204" s="3"/>
      <c r="C204" s="3"/>
      <c r="D204" s="3"/>
      <c r="E204" s="3"/>
      <c r="F204" s="3"/>
      <c r="G204" s="3"/>
      <c r="H204" s="3"/>
      <c r="I204" s="2"/>
      <c r="J204" s="2"/>
      <c r="K204" s="2"/>
      <c r="L204" s="2"/>
      <c r="M204" s="2"/>
      <c r="N204" s="2"/>
      <c r="O204" s="2"/>
      <c r="P204" s="3"/>
      <c r="Q204" s="3"/>
      <c r="R204" s="3"/>
    </row>
    <row r="205" spans="2:18">
      <c r="B205" s="3"/>
      <c r="C205" s="3"/>
      <c r="D205" s="3"/>
      <c r="E205" s="3"/>
      <c r="F205" s="3"/>
      <c r="G205" s="3"/>
      <c r="H205" s="3"/>
      <c r="I205" s="2"/>
      <c r="J205" s="2"/>
      <c r="K205" s="2"/>
      <c r="L205" s="2"/>
      <c r="M205" s="2"/>
      <c r="N205" s="2"/>
      <c r="O205" s="2"/>
      <c r="P205" s="3"/>
      <c r="Q205" s="3"/>
      <c r="R205" s="3"/>
    </row>
    <row r="206" spans="2:18">
      <c r="B206" s="3"/>
      <c r="C206" s="3"/>
      <c r="D206" s="3"/>
      <c r="E206" s="3"/>
      <c r="F206" s="3"/>
      <c r="G206" s="3"/>
      <c r="H206" s="3"/>
      <c r="I206" s="2"/>
      <c r="J206" s="2"/>
      <c r="K206" s="2"/>
      <c r="L206" s="2"/>
      <c r="M206" s="2"/>
      <c r="N206" s="2"/>
      <c r="O206" s="2"/>
      <c r="P206" s="3"/>
      <c r="Q206" s="3"/>
      <c r="R206" s="3"/>
    </row>
    <row r="207" spans="2:18">
      <c r="B207" s="3"/>
      <c r="C207" s="3"/>
      <c r="D207" s="3"/>
      <c r="E207" s="3"/>
      <c r="F207" s="3"/>
      <c r="G207" s="3"/>
      <c r="H207" s="3"/>
      <c r="I207" s="2"/>
      <c r="J207" s="2"/>
      <c r="K207" s="2"/>
      <c r="L207" s="2"/>
      <c r="M207" s="2"/>
      <c r="N207" s="2"/>
      <c r="O207" s="2"/>
      <c r="P207" s="3"/>
      <c r="Q207" s="3"/>
      <c r="R207" s="3"/>
    </row>
    <row r="208" spans="2:18">
      <c r="B208" s="3"/>
      <c r="C208" s="3"/>
      <c r="D208" s="3"/>
      <c r="E208" s="3"/>
      <c r="F208" s="3"/>
      <c r="G208" s="3"/>
      <c r="H208" s="3"/>
      <c r="I208" s="2"/>
      <c r="J208" s="2"/>
      <c r="K208" s="2"/>
      <c r="L208" s="2"/>
      <c r="M208" s="2"/>
      <c r="N208" s="2"/>
      <c r="O208" s="2"/>
      <c r="P208" s="3"/>
      <c r="Q208" s="3"/>
      <c r="R208" s="3"/>
    </row>
    <row r="209" spans="2:18">
      <c r="B209" s="3"/>
      <c r="C209" s="3"/>
      <c r="D209" s="3"/>
      <c r="E209" s="3"/>
      <c r="F209" s="3"/>
      <c r="G209" s="3"/>
      <c r="H209" s="3"/>
      <c r="I209" s="2"/>
      <c r="J209" s="2"/>
      <c r="K209" s="2"/>
      <c r="L209" s="2"/>
      <c r="M209" s="2"/>
      <c r="N209" s="2"/>
      <c r="O209" s="2"/>
      <c r="P209" s="3"/>
      <c r="Q209" s="3"/>
      <c r="R209" s="3"/>
    </row>
    <row r="210" spans="2:18">
      <c r="B210" s="3"/>
      <c r="C210" s="3"/>
      <c r="D210" s="3"/>
      <c r="E210" s="3"/>
      <c r="F210" s="3"/>
      <c r="G210" s="3"/>
      <c r="H210" s="3"/>
      <c r="I210" s="2"/>
      <c r="J210" s="2"/>
      <c r="K210" s="2"/>
      <c r="L210" s="2"/>
      <c r="M210" s="2"/>
      <c r="N210" s="2"/>
      <c r="O210" s="2"/>
      <c r="P210" s="3"/>
      <c r="Q210" s="3"/>
      <c r="R210" s="3"/>
    </row>
    <row r="211" spans="2:18">
      <c r="B211" s="3"/>
      <c r="C211" s="3"/>
      <c r="D211" s="3"/>
      <c r="E211" s="3"/>
      <c r="F211" s="3"/>
      <c r="G211" s="3"/>
      <c r="H211" s="3"/>
      <c r="I211" s="2"/>
      <c r="J211" s="2"/>
      <c r="K211" s="2"/>
      <c r="L211" s="2"/>
      <c r="M211" s="2"/>
      <c r="N211" s="2"/>
      <c r="O211" s="2"/>
      <c r="P211" s="3"/>
      <c r="Q211" s="3"/>
      <c r="R211" s="3"/>
    </row>
    <row r="212" spans="2:18">
      <c r="B212" s="3"/>
      <c r="C212" s="3"/>
      <c r="D212" s="3"/>
      <c r="E212" s="3"/>
      <c r="F212" s="3"/>
      <c r="G212" s="3"/>
      <c r="H212" s="3"/>
      <c r="I212" s="2"/>
      <c r="J212" s="2"/>
      <c r="K212" s="2"/>
      <c r="L212" s="2"/>
      <c r="M212" s="2"/>
      <c r="N212" s="2"/>
      <c r="O212" s="2"/>
      <c r="P212" s="3"/>
      <c r="Q212" s="3"/>
      <c r="R212" s="3"/>
    </row>
    <row r="213" spans="2:18">
      <c r="B213" s="3"/>
      <c r="C213" s="3"/>
      <c r="D213" s="3"/>
      <c r="E213" s="3"/>
      <c r="F213" s="3"/>
      <c r="G213" s="3"/>
      <c r="H213" s="3"/>
      <c r="I213" s="2"/>
      <c r="J213" s="2"/>
      <c r="K213" s="2"/>
      <c r="L213" s="2"/>
      <c r="M213" s="2"/>
      <c r="N213" s="2"/>
      <c r="O213" s="2"/>
      <c r="P213" s="3"/>
      <c r="Q213" s="3"/>
      <c r="R213" s="3"/>
    </row>
    <row r="214" spans="2:18">
      <c r="B214" s="3"/>
      <c r="C214" s="3"/>
      <c r="D214" s="3"/>
      <c r="E214" s="3"/>
      <c r="F214" s="3"/>
      <c r="G214" s="3"/>
      <c r="H214" s="3"/>
      <c r="I214" s="2"/>
      <c r="J214" s="2"/>
      <c r="K214" s="2"/>
      <c r="L214" s="2"/>
      <c r="M214" s="2"/>
      <c r="N214" s="2"/>
      <c r="O214" s="2"/>
      <c r="P214" s="3"/>
      <c r="Q214" s="3"/>
      <c r="R214" s="3"/>
    </row>
    <row r="215" spans="2:18">
      <c r="B215" s="3"/>
      <c r="C215" s="3"/>
      <c r="D215" s="3"/>
      <c r="E215" s="3"/>
      <c r="F215" s="3"/>
      <c r="G215" s="3"/>
      <c r="H215" s="3"/>
      <c r="I215" s="2"/>
      <c r="J215" s="2"/>
      <c r="K215" s="2"/>
      <c r="L215" s="2"/>
      <c r="M215" s="2"/>
      <c r="N215" s="2"/>
      <c r="O215" s="2"/>
      <c r="P215" s="3"/>
      <c r="Q215" s="3"/>
      <c r="R215" s="3"/>
    </row>
    <row r="216" spans="2:18">
      <c r="B216" s="3"/>
      <c r="C216" s="3"/>
      <c r="D216" s="3"/>
      <c r="E216" s="3"/>
      <c r="F216" s="3"/>
      <c r="G216" s="3"/>
      <c r="H216" s="3"/>
      <c r="I216" s="2"/>
      <c r="J216" s="2"/>
      <c r="K216" s="2"/>
      <c r="L216" s="2"/>
      <c r="M216" s="2"/>
      <c r="N216" s="2"/>
      <c r="O216" s="2"/>
      <c r="P216" s="3"/>
      <c r="Q216" s="3"/>
      <c r="R216" s="3"/>
    </row>
    <row r="217" spans="2:18">
      <c r="B217" s="3"/>
      <c r="C217" s="3"/>
      <c r="D217" s="3"/>
      <c r="E217" s="3"/>
      <c r="F217" s="3"/>
      <c r="G217" s="3"/>
      <c r="H217" s="3"/>
      <c r="I217" s="2"/>
      <c r="J217" s="2"/>
      <c r="K217" s="2"/>
      <c r="L217" s="2"/>
      <c r="M217" s="2"/>
      <c r="N217" s="2"/>
      <c r="O217" s="2"/>
      <c r="P217" s="3"/>
      <c r="Q217" s="3"/>
      <c r="R217" s="3"/>
    </row>
    <row r="218" spans="2:18">
      <c r="B218" s="3"/>
      <c r="C218" s="3"/>
      <c r="D218" s="3"/>
      <c r="E218" s="3"/>
      <c r="F218" s="3"/>
      <c r="G218" s="3"/>
      <c r="H218" s="3"/>
      <c r="I218" s="2"/>
      <c r="J218" s="2"/>
      <c r="K218" s="2"/>
      <c r="L218" s="2"/>
      <c r="M218" s="2"/>
      <c r="N218" s="2"/>
      <c r="O218" s="2"/>
      <c r="P218" s="3"/>
      <c r="Q218" s="3"/>
      <c r="R218" s="3"/>
    </row>
    <row r="219" spans="2:18">
      <c r="B219" s="3"/>
      <c r="C219" s="3"/>
      <c r="D219" s="3"/>
      <c r="E219" s="3"/>
      <c r="F219" s="3"/>
      <c r="G219" s="3"/>
      <c r="H219" s="3"/>
      <c r="I219" s="2"/>
      <c r="J219" s="2"/>
      <c r="K219" s="2"/>
      <c r="L219" s="2"/>
      <c r="M219" s="2"/>
      <c r="N219" s="2"/>
      <c r="O219" s="2"/>
      <c r="P219" s="3"/>
      <c r="Q219" s="3"/>
      <c r="R219" s="3"/>
    </row>
    <row r="220" spans="2:18">
      <c r="B220" s="3"/>
      <c r="C220" s="3"/>
      <c r="D220" s="3"/>
      <c r="E220" s="3"/>
      <c r="F220" s="3"/>
      <c r="G220" s="3"/>
      <c r="H220" s="3"/>
      <c r="I220" s="2"/>
      <c r="J220" s="2"/>
      <c r="K220" s="2"/>
      <c r="L220" s="2"/>
      <c r="M220" s="2"/>
      <c r="N220" s="2"/>
      <c r="O220" s="2"/>
      <c r="P220" s="3"/>
      <c r="Q220" s="3"/>
      <c r="R220" s="3"/>
    </row>
    <row r="221" spans="2:18">
      <c r="B221" s="3"/>
      <c r="C221" s="3"/>
      <c r="D221" s="3"/>
      <c r="E221" s="3"/>
      <c r="F221" s="3"/>
      <c r="G221" s="3"/>
      <c r="H221" s="3"/>
      <c r="I221" s="2"/>
      <c r="J221" s="2"/>
      <c r="K221" s="2"/>
      <c r="L221" s="2"/>
      <c r="M221" s="2"/>
      <c r="N221" s="2"/>
      <c r="O221" s="2"/>
      <c r="P221" s="3"/>
      <c r="Q221" s="3"/>
      <c r="R221" s="3"/>
    </row>
    <row r="222" spans="2:18">
      <c r="B222" s="3"/>
      <c r="C222" s="3"/>
      <c r="D222" s="3"/>
      <c r="E222" s="3"/>
      <c r="F222" s="3"/>
      <c r="G222" s="3"/>
      <c r="H222" s="3"/>
      <c r="I222" s="2"/>
      <c r="J222" s="2"/>
      <c r="K222" s="2"/>
      <c r="L222" s="2"/>
      <c r="M222" s="2"/>
      <c r="N222" s="2"/>
      <c r="O222" s="2"/>
      <c r="P222" s="3"/>
      <c r="Q222" s="3"/>
      <c r="R222" s="3"/>
    </row>
    <row r="223" spans="2:18">
      <c r="B223" s="3"/>
      <c r="C223" s="3"/>
      <c r="D223" s="3"/>
      <c r="E223" s="3"/>
      <c r="F223" s="3"/>
      <c r="G223" s="3"/>
      <c r="H223" s="3"/>
      <c r="I223" s="2"/>
      <c r="J223" s="2"/>
      <c r="K223" s="2"/>
      <c r="L223" s="2"/>
      <c r="M223" s="2"/>
      <c r="N223" s="2"/>
      <c r="O223" s="2"/>
      <c r="P223" s="3"/>
      <c r="Q223" s="3"/>
      <c r="R223" s="3"/>
    </row>
    <row r="224" spans="2:18">
      <c r="B224" s="3"/>
      <c r="C224" s="3"/>
      <c r="D224" s="3"/>
      <c r="E224" s="3"/>
      <c r="F224" s="3"/>
      <c r="G224" s="3"/>
      <c r="H224" s="3"/>
      <c r="I224" s="2"/>
      <c r="J224" s="2"/>
      <c r="K224" s="2"/>
      <c r="L224" s="2"/>
      <c r="M224" s="2"/>
      <c r="N224" s="2"/>
      <c r="O224" s="2"/>
      <c r="P224" s="3"/>
      <c r="Q224" s="3"/>
      <c r="R224" s="3"/>
    </row>
    <row r="225" spans="2:18">
      <c r="B225" s="3"/>
      <c r="C225" s="3"/>
      <c r="D225" s="3"/>
      <c r="E225" s="3"/>
      <c r="F225" s="3"/>
      <c r="G225" s="3"/>
      <c r="H225" s="3"/>
      <c r="I225" s="2"/>
      <c r="J225" s="2"/>
      <c r="K225" s="2"/>
      <c r="L225" s="2"/>
      <c r="M225" s="2"/>
      <c r="N225" s="2"/>
      <c r="O225" s="2"/>
      <c r="P225" s="3"/>
      <c r="Q225" s="3"/>
      <c r="R225" s="3"/>
    </row>
    <row r="226" spans="2:18">
      <c r="B226" s="3"/>
      <c r="C226" s="3"/>
      <c r="D226" s="3"/>
      <c r="E226" s="3"/>
      <c r="F226" s="3"/>
      <c r="G226" s="3"/>
      <c r="H226" s="3"/>
      <c r="I226" s="2"/>
      <c r="J226" s="2"/>
      <c r="K226" s="2"/>
      <c r="L226" s="2"/>
      <c r="M226" s="2"/>
      <c r="N226" s="2"/>
      <c r="O226" s="2"/>
      <c r="P226" s="3"/>
      <c r="Q226" s="3"/>
      <c r="R226" s="3"/>
    </row>
    <row r="227" spans="2:18">
      <c r="B227" s="3"/>
      <c r="C227" s="3"/>
      <c r="D227" s="3"/>
      <c r="E227" s="3"/>
      <c r="F227" s="3"/>
      <c r="G227" s="3"/>
      <c r="H227" s="3"/>
      <c r="I227" s="2"/>
      <c r="J227" s="2"/>
      <c r="K227" s="2"/>
      <c r="L227" s="2"/>
      <c r="M227" s="2"/>
      <c r="N227" s="2"/>
      <c r="O227" s="2"/>
      <c r="P227" s="3"/>
      <c r="Q227" s="3"/>
      <c r="R227" s="3"/>
    </row>
    <row r="228" spans="2:18">
      <c r="B228" s="3"/>
      <c r="C228" s="3"/>
      <c r="D228" s="3"/>
      <c r="E228" s="3"/>
      <c r="F228" s="3"/>
      <c r="G228" s="3"/>
      <c r="H228" s="3"/>
      <c r="I228" s="2"/>
      <c r="J228" s="2"/>
      <c r="K228" s="2"/>
      <c r="L228" s="2"/>
      <c r="M228" s="2"/>
      <c r="N228" s="2"/>
      <c r="O228" s="2"/>
      <c r="P228" s="3"/>
      <c r="Q228" s="3"/>
      <c r="R228" s="3"/>
    </row>
    <row r="229" spans="2:18">
      <c r="B229" s="3"/>
      <c r="C229" s="3"/>
      <c r="D229" s="3"/>
      <c r="E229" s="3"/>
      <c r="F229" s="3"/>
      <c r="G229" s="3"/>
      <c r="H229" s="3"/>
      <c r="I229" s="2"/>
      <c r="J229" s="2"/>
      <c r="K229" s="2"/>
      <c r="L229" s="2"/>
      <c r="M229" s="2"/>
      <c r="N229" s="2"/>
      <c r="O229" s="2"/>
      <c r="P229" s="3"/>
      <c r="Q229" s="3"/>
      <c r="R229" s="3"/>
    </row>
    <row r="230" spans="2:18">
      <c r="B230" s="3"/>
      <c r="C230" s="3"/>
      <c r="D230" s="3"/>
      <c r="E230" s="3"/>
      <c r="F230" s="3"/>
      <c r="G230" s="3"/>
      <c r="H230" s="3"/>
      <c r="I230" s="2"/>
      <c r="J230" s="2"/>
      <c r="K230" s="2"/>
      <c r="L230" s="2"/>
      <c r="M230" s="2"/>
      <c r="N230" s="2"/>
      <c r="O230" s="2"/>
      <c r="P230" s="3"/>
      <c r="Q230" s="3"/>
      <c r="R230" s="3"/>
    </row>
    <row r="231" spans="2:18">
      <c r="B231" s="3"/>
      <c r="C231" s="3"/>
      <c r="D231" s="3"/>
      <c r="E231" s="3"/>
      <c r="F231" s="3"/>
      <c r="G231" s="3"/>
      <c r="H231" s="3"/>
      <c r="I231" s="2"/>
      <c r="J231" s="2"/>
      <c r="K231" s="2"/>
      <c r="L231" s="2"/>
      <c r="M231" s="2"/>
      <c r="N231" s="2"/>
      <c r="O231" s="2"/>
      <c r="P231" s="3"/>
      <c r="Q231" s="3"/>
      <c r="R231" s="3"/>
    </row>
    <row r="232" spans="2:18">
      <c r="B232" s="3"/>
      <c r="C232" s="3"/>
      <c r="D232" s="3"/>
      <c r="E232" s="3"/>
      <c r="F232" s="3"/>
      <c r="G232" s="3"/>
      <c r="H232" s="3"/>
      <c r="I232" s="2"/>
      <c r="J232" s="2"/>
      <c r="K232" s="2"/>
      <c r="L232" s="2"/>
      <c r="M232" s="2"/>
      <c r="N232" s="2"/>
      <c r="O232" s="2"/>
      <c r="P232" s="3"/>
      <c r="Q232" s="3"/>
      <c r="R232" s="3"/>
    </row>
    <row r="233" spans="2:18">
      <c r="B233" s="3"/>
      <c r="C233" s="3"/>
      <c r="D233" s="3"/>
      <c r="E233" s="3"/>
      <c r="F233" s="3"/>
      <c r="G233" s="3"/>
      <c r="H233" s="3"/>
      <c r="I233" s="2"/>
      <c r="J233" s="2"/>
      <c r="K233" s="2"/>
      <c r="L233" s="2"/>
      <c r="M233" s="2"/>
      <c r="N233" s="2"/>
      <c r="O233" s="2"/>
      <c r="P233" s="3"/>
      <c r="Q233" s="3"/>
      <c r="R233" s="3"/>
    </row>
    <row r="234" spans="2:18">
      <c r="B234" s="3"/>
      <c r="C234" s="3"/>
      <c r="D234" s="3"/>
      <c r="E234" s="3"/>
      <c r="F234" s="3"/>
      <c r="G234" s="3"/>
      <c r="H234" s="3"/>
      <c r="I234" s="2"/>
      <c r="J234" s="2"/>
      <c r="K234" s="2"/>
      <c r="L234" s="2"/>
      <c r="M234" s="2"/>
      <c r="N234" s="2"/>
      <c r="O234" s="2"/>
      <c r="P234" s="3"/>
      <c r="Q234" s="3"/>
      <c r="R234" s="3"/>
    </row>
    <row r="235" spans="2:18">
      <c r="B235" s="3"/>
      <c r="C235" s="3"/>
      <c r="D235" s="3"/>
      <c r="E235" s="3"/>
      <c r="F235" s="3"/>
      <c r="G235" s="3"/>
      <c r="H235" s="3"/>
      <c r="I235" s="2"/>
      <c r="J235" s="2"/>
      <c r="K235" s="2"/>
      <c r="L235" s="2"/>
      <c r="M235" s="2"/>
      <c r="N235" s="2"/>
      <c r="O235" s="2"/>
      <c r="P235" s="3"/>
      <c r="Q235" s="3"/>
      <c r="R235" s="3"/>
    </row>
    <row r="236" spans="2:18">
      <c r="B236" s="3"/>
      <c r="C236" s="3"/>
      <c r="D236" s="3"/>
      <c r="E236" s="3"/>
      <c r="F236" s="3"/>
      <c r="G236" s="3"/>
      <c r="H236" s="3"/>
      <c r="I236" s="2"/>
      <c r="J236" s="2"/>
      <c r="K236" s="2"/>
      <c r="L236" s="2"/>
      <c r="M236" s="2"/>
      <c r="N236" s="2"/>
      <c r="O236" s="2"/>
      <c r="P236" s="3"/>
      <c r="Q236" s="3"/>
      <c r="R236" s="3"/>
    </row>
    <row r="237" spans="2:18">
      <c r="B237" s="3"/>
      <c r="C237" s="3"/>
      <c r="D237" s="3"/>
      <c r="E237" s="3"/>
      <c r="F237" s="3"/>
      <c r="G237" s="3"/>
      <c r="H237" s="3"/>
      <c r="I237" s="2"/>
      <c r="J237" s="2"/>
      <c r="K237" s="2"/>
      <c r="L237" s="2"/>
      <c r="M237" s="2"/>
      <c r="N237" s="2"/>
      <c r="O237" s="2"/>
      <c r="P237" s="3"/>
      <c r="Q237" s="3"/>
      <c r="R237" s="3"/>
    </row>
    <row r="238" spans="2:18">
      <c r="B238" s="3"/>
      <c r="C238" s="3"/>
      <c r="D238" s="3"/>
      <c r="E238" s="3"/>
      <c r="F238" s="3"/>
      <c r="G238" s="3"/>
      <c r="H238" s="3"/>
      <c r="I238" s="2"/>
      <c r="J238" s="2"/>
      <c r="K238" s="2"/>
      <c r="L238" s="2"/>
      <c r="M238" s="2"/>
      <c r="N238" s="2"/>
      <c r="O238" s="2"/>
      <c r="P238" s="3"/>
      <c r="Q238" s="3"/>
      <c r="R238" s="3"/>
    </row>
    <row r="239" spans="2:18">
      <c r="B239" s="3"/>
      <c r="C239" s="3"/>
      <c r="D239" s="3"/>
      <c r="E239" s="3"/>
      <c r="F239" s="3"/>
      <c r="G239" s="3"/>
      <c r="H239" s="3"/>
      <c r="I239" s="2"/>
      <c r="J239" s="2"/>
      <c r="K239" s="2"/>
      <c r="L239" s="2"/>
      <c r="M239" s="2"/>
      <c r="N239" s="2"/>
      <c r="O239" s="2"/>
      <c r="P239" s="3"/>
      <c r="Q239" s="3"/>
      <c r="R239" s="3"/>
    </row>
    <row r="240" spans="2:18">
      <c r="B240" s="3"/>
      <c r="C240" s="3"/>
      <c r="D240" s="3"/>
      <c r="E240" s="3"/>
      <c r="F240" s="3"/>
      <c r="G240" s="3"/>
      <c r="H240" s="3"/>
      <c r="I240" s="2"/>
      <c r="J240" s="2"/>
      <c r="K240" s="2"/>
      <c r="L240" s="2"/>
      <c r="M240" s="2"/>
      <c r="N240" s="2"/>
      <c r="O240" s="2"/>
      <c r="P240" s="3"/>
      <c r="Q240" s="3"/>
      <c r="R240" s="3"/>
    </row>
    <row r="241" spans="2:18">
      <c r="B241" s="3"/>
      <c r="C241" s="3"/>
      <c r="D241" s="3"/>
      <c r="E241" s="3"/>
      <c r="F241" s="3"/>
      <c r="G241" s="3"/>
      <c r="H241" s="3"/>
      <c r="I241" s="2"/>
      <c r="J241" s="2"/>
      <c r="K241" s="2"/>
      <c r="L241" s="2"/>
      <c r="M241" s="2"/>
      <c r="N241" s="2"/>
      <c r="O241" s="2"/>
      <c r="P241" s="3"/>
      <c r="Q241" s="3"/>
      <c r="R241" s="3"/>
    </row>
    <row r="242" spans="2:18">
      <c r="B242" s="3"/>
      <c r="C242" s="3"/>
      <c r="D242" s="3"/>
      <c r="E242" s="3"/>
      <c r="F242" s="3"/>
      <c r="G242" s="3"/>
      <c r="H242" s="3"/>
      <c r="I242" s="2"/>
      <c r="J242" s="2"/>
      <c r="K242" s="2"/>
      <c r="L242" s="2"/>
      <c r="M242" s="2"/>
      <c r="N242" s="2"/>
      <c r="O242" s="2"/>
      <c r="P242" s="3"/>
      <c r="Q242" s="3"/>
      <c r="R242" s="3"/>
    </row>
    <row r="243" spans="2:18">
      <c r="B243" s="3"/>
      <c r="C243" s="3"/>
      <c r="D243" s="3"/>
      <c r="E243" s="3"/>
      <c r="F243" s="3"/>
      <c r="G243" s="3"/>
      <c r="H243" s="3"/>
      <c r="I243" s="2"/>
      <c r="J243" s="2"/>
      <c r="K243" s="2"/>
      <c r="L243" s="2"/>
      <c r="M243" s="2"/>
      <c r="N243" s="2"/>
      <c r="O243" s="2"/>
      <c r="P243" s="3"/>
      <c r="Q243" s="3"/>
      <c r="R243" s="3"/>
    </row>
    <row r="244" spans="2:18">
      <c r="B244" s="3"/>
      <c r="C244" s="3"/>
      <c r="D244" s="3"/>
      <c r="E244" s="3"/>
      <c r="F244" s="3"/>
      <c r="G244" s="3"/>
      <c r="H244" s="3"/>
      <c r="I244" s="2"/>
      <c r="J244" s="2"/>
      <c r="K244" s="2"/>
      <c r="L244" s="2"/>
      <c r="M244" s="2"/>
      <c r="N244" s="2"/>
      <c r="O244" s="2"/>
      <c r="P244" s="3"/>
      <c r="Q244" s="3"/>
      <c r="R244" s="3"/>
    </row>
    <row r="245" spans="2:18">
      <c r="B245" s="3"/>
      <c r="C245" s="3"/>
      <c r="D245" s="3"/>
      <c r="E245" s="3"/>
      <c r="F245" s="3"/>
      <c r="G245" s="3"/>
      <c r="H245" s="3"/>
      <c r="I245" s="2"/>
      <c r="J245" s="2"/>
      <c r="K245" s="2"/>
      <c r="L245" s="2"/>
      <c r="M245" s="2"/>
      <c r="N245" s="2"/>
      <c r="O245" s="2"/>
      <c r="P245" s="3"/>
      <c r="Q245" s="3"/>
      <c r="R245" s="3"/>
    </row>
    <row r="246" spans="2:18">
      <c r="B246" s="3"/>
      <c r="C246" s="3"/>
      <c r="D246" s="3"/>
      <c r="E246" s="3"/>
      <c r="F246" s="3"/>
      <c r="G246" s="3"/>
      <c r="H246" s="3"/>
      <c r="I246" s="2"/>
      <c r="J246" s="2"/>
      <c r="K246" s="2"/>
      <c r="L246" s="2"/>
      <c r="M246" s="2"/>
      <c r="N246" s="2"/>
      <c r="O246" s="2"/>
      <c r="P246" s="3"/>
      <c r="Q246" s="3"/>
      <c r="R246" s="3"/>
    </row>
    <row r="247" spans="2:18">
      <c r="B247" s="3"/>
      <c r="C247" s="3"/>
      <c r="D247" s="3"/>
      <c r="E247" s="3"/>
      <c r="F247" s="3"/>
      <c r="G247" s="3"/>
      <c r="H247" s="3"/>
      <c r="I247" s="2"/>
      <c r="J247" s="2"/>
      <c r="K247" s="2"/>
      <c r="L247" s="2"/>
      <c r="M247" s="2"/>
      <c r="N247" s="2"/>
      <c r="O247" s="2"/>
      <c r="P247" s="3"/>
      <c r="Q247" s="3"/>
      <c r="R247" s="3"/>
    </row>
    <row r="248" spans="2:18">
      <c r="B248" s="3"/>
      <c r="C248" s="3"/>
      <c r="D248" s="3"/>
      <c r="E248" s="3"/>
      <c r="F248" s="3"/>
      <c r="G248" s="3"/>
      <c r="H248" s="3"/>
      <c r="I248" s="2"/>
      <c r="J248" s="2"/>
      <c r="K248" s="2"/>
      <c r="L248" s="2"/>
      <c r="M248" s="2"/>
      <c r="N248" s="2"/>
      <c r="O248" s="2"/>
      <c r="P248" s="3"/>
      <c r="Q248" s="3"/>
      <c r="R248" s="3"/>
    </row>
    <row r="249" spans="2:18">
      <c r="B249" s="3"/>
      <c r="C249" s="3"/>
      <c r="D249" s="3"/>
      <c r="E249" s="3"/>
      <c r="F249" s="3"/>
      <c r="G249" s="3"/>
      <c r="H249" s="3"/>
      <c r="I249" s="2"/>
      <c r="J249" s="2"/>
      <c r="K249" s="2"/>
      <c r="L249" s="2"/>
      <c r="M249" s="2"/>
      <c r="N249" s="2"/>
      <c r="O249" s="2"/>
      <c r="P249" s="3"/>
      <c r="Q249" s="3"/>
      <c r="R249" s="3"/>
    </row>
    <row r="250" spans="2:18">
      <c r="B250" s="3"/>
      <c r="C250" s="3"/>
      <c r="D250" s="3"/>
      <c r="E250" s="3"/>
      <c r="F250" s="3"/>
      <c r="G250" s="3"/>
      <c r="H250" s="3"/>
      <c r="I250" s="2"/>
      <c r="J250" s="2"/>
      <c r="K250" s="2"/>
      <c r="L250" s="2"/>
      <c r="M250" s="2"/>
      <c r="N250" s="2"/>
      <c r="O250" s="2"/>
      <c r="P250" s="3"/>
      <c r="Q250" s="3"/>
      <c r="R250" s="3"/>
    </row>
    <row r="251" spans="2:18">
      <c r="B251" s="3"/>
      <c r="C251" s="3"/>
      <c r="D251" s="3"/>
      <c r="E251" s="3"/>
      <c r="F251" s="3"/>
      <c r="G251" s="3"/>
      <c r="H251" s="3"/>
      <c r="I251" s="2"/>
      <c r="J251" s="2"/>
      <c r="K251" s="2"/>
      <c r="L251" s="2"/>
      <c r="M251" s="2"/>
      <c r="N251" s="2"/>
      <c r="O251" s="2"/>
      <c r="P251" s="3"/>
      <c r="Q251" s="3"/>
      <c r="R251" s="3"/>
    </row>
    <row r="252" spans="2:18">
      <c r="B252" s="3"/>
      <c r="C252" s="3"/>
      <c r="D252" s="3"/>
      <c r="E252" s="3"/>
      <c r="F252" s="3"/>
      <c r="G252" s="3"/>
      <c r="H252" s="3"/>
      <c r="I252" s="2"/>
      <c r="J252" s="2"/>
      <c r="K252" s="2"/>
      <c r="L252" s="2"/>
      <c r="M252" s="2"/>
      <c r="N252" s="2"/>
      <c r="O252" s="2"/>
      <c r="P252" s="3"/>
      <c r="Q252" s="3"/>
      <c r="R252" s="3"/>
    </row>
    <row r="253" spans="2:18">
      <c r="B253" s="3"/>
      <c r="C253" s="3"/>
      <c r="D253" s="3"/>
      <c r="E253" s="3"/>
      <c r="F253" s="3"/>
      <c r="G253" s="3"/>
      <c r="H253" s="3"/>
      <c r="I253" s="2"/>
      <c r="J253" s="2"/>
      <c r="K253" s="2"/>
      <c r="L253" s="2"/>
      <c r="M253" s="2"/>
      <c r="N253" s="2"/>
      <c r="O253" s="2"/>
      <c r="P253" s="3"/>
      <c r="Q253" s="3"/>
      <c r="R253" s="3"/>
    </row>
    <row r="254" spans="2:18">
      <c r="B254" s="3"/>
      <c r="C254" s="3"/>
      <c r="D254" s="3"/>
      <c r="E254" s="3"/>
      <c r="F254" s="3"/>
      <c r="G254" s="3"/>
      <c r="H254" s="3"/>
      <c r="I254" s="2"/>
      <c r="J254" s="2"/>
      <c r="K254" s="2"/>
      <c r="L254" s="2"/>
      <c r="M254" s="2"/>
      <c r="N254" s="2"/>
      <c r="O254" s="2"/>
      <c r="P254" s="3"/>
      <c r="Q254" s="3"/>
      <c r="R254" s="3"/>
    </row>
    <row r="255" spans="2:18">
      <c r="B255" s="3"/>
      <c r="C255" s="3"/>
      <c r="D255" s="3"/>
      <c r="E255" s="3"/>
      <c r="F255" s="3"/>
      <c r="G255" s="3"/>
      <c r="H255" s="3"/>
      <c r="I255" s="2"/>
      <c r="J255" s="2"/>
      <c r="K255" s="2"/>
      <c r="L255" s="2"/>
      <c r="M255" s="2"/>
      <c r="N255" s="2"/>
      <c r="O255" s="2"/>
      <c r="P255" s="3"/>
      <c r="Q255" s="3"/>
      <c r="R255" s="3"/>
    </row>
    <row r="256" spans="2:18">
      <c r="B256" s="3"/>
      <c r="C256" s="3"/>
      <c r="D256" s="3"/>
      <c r="E256" s="3"/>
      <c r="F256" s="3"/>
      <c r="G256" s="3"/>
      <c r="H256" s="3"/>
      <c r="I256" s="2"/>
      <c r="J256" s="2"/>
      <c r="K256" s="2"/>
      <c r="L256" s="2"/>
      <c r="M256" s="2"/>
      <c r="N256" s="2"/>
      <c r="O256" s="2"/>
      <c r="P256" s="3"/>
      <c r="Q256" s="3"/>
      <c r="R256" s="3"/>
    </row>
    <row r="257" spans="2:18">
      <c r="B257" s="3"/>
      <c r="C257" s="3"/>
      <c r="D257" s="3"/>
      <c r="E257" s="3"/>
      <c r="F257" s="3"/>
      <c r="G257" s="3"/>
      <c r="H257" s="3"/>
      <c r="I257" s="2"/>
      <c r="J257" s="2"/>
      <c r="K257" s="2"/>
      <c r="L257" s="2"/>
      <c r="M257" s="2"/>
      <c r="N257" s="2"/>
      <c r="O257" s="2"/>
      <c r="P257" s="3"/>
      <c r="Q257" s="3"/>
      <c r="R257" s="3"/>
    </row>
    <row r="258" spans="2:18">
      <c r="B258" s="3"/>
      <c r="C258" s="3"/>
      <c r="D258" s="3"/>
      <c r="E258" s="3"/>
      <c r="F258" s="3"/>
      <c r="G258" s="3"/>
      <c r="H258" s="3"/>
      <c r="I258" s="2"/>
      <c r="J258" s="2"/>
      <c r="K258" s="2"/>
      <c r="L258" s="2"/>
      <c r="M258" s="2"/>
      <c r="N258" s="2"/>
      <c r="O258" s="2"/>
      <c r="P258" s="3"/>
      <c r="Q258" s="3"/>
      <c r="R258" s="3"/>
    </row>
    <row r="259" spans="2:18">
      <c r="B259" s="3"/>
      <c r="C259" s="3"/>
      <c r="D259" s="3"/>
      <c r="E259" s="3"/>
      <c r="F259" s="3"/>
      <c r="G259" s="3"/>
      <c r="H259" s="3"/>
      <c r="I259" s="2"/>
      <c r="J259" s="2"/>
      <c r="K259" s="2"/>
      <c r="L259" s="2"/>
      <c r="M259" s="2"/>
      <c r="N259" s="2"/>
      <c r="O259" s="2"/>
      <c r="P259" s="3"/>
      <c r="Q259" s="3"/>
      <c r="R259" s="3"/>
    </row>
    <row r="260" spans="2:18">
      <c r="B260" s="3"/>
      <c r="C260" s="3"/>
      <c r="D260" s="3"/>
      <c r="E260" s="3"/>
      <c r="F260" s="3"/>
      <c r="G260" s="3"/>
      <c r="H260" s="3"/>
      <c r="I260" s="2"/>
      <c r="J260" s="2"/>
      <c r="K260" s="2"/>
      <c r="L260" s="2"/>
      <c r="M260" s="2"/>
      <c r="N260" s="2"/>
      <c r="O260" s="2"/>
      <c r="P260" s="3"/>
      <c r="Q260" s="3"/>
      <c r="R260" s="3"/>
    </row>
    <row r="261" spans="2:18">
      <c r="B261" s="3"/>
      <c r="C261" s="3"/>
      <c r="D261" s="3"/>
      <c r="E261" s="3"/>
      <c r="F261" s="3"/>
      <c r="G261" s="3"/>
      <c r="H261" s="3"/>
      <c r="I261" s="2"/>
      <c r="J261" s="2"/>
      <c r="K261" s="2"/>
      <c r="L261" s="2"/>
      <c r="M261" s="2"/>
      <c r="N261" s="2"/>
      <c r="O261" s="2"/>
      <c r="P261" s="3"/>
      <c r="Q261" s="3"/>
      <c r="R261" s="3"/>
    </row>
    <row r="262" spans="2:18">
      <c r="B262" s="3"/>
      <c r="C262" s="3"/>
      <c r="D262" s="3"/>
      <c r="E262" s="3"/>
      <c r="F262" s="3"/>
      <c r="G262" s="3"/>
      <c r="H262" s="3"/>
      <c r="I262" s="2"/>
      <c r="J262" s="2"/>
      <c r="K262" s="2"/>
      <c r="L262" s="2"/>
      <c r="M262" s="2"/>
      <c r="N262" s="2"/>
      <c r="O262" s="2"/>
      <c r="P262" s="3"/>
      <c r="Q262" s="3"/>
      <c r="R262" s="3"/>
    </row>
    <row r="263" spans="2:18">
      <c r="B263" s="3"/>
      <c r="C263" s="3"/>
      <c r="D263" s="3"/>
      <c r="E263" s="3"/>
      <c r="F263" s="3"/>
      <c r="G263" s="3"/>
      <c r="H263" s="3"/>
      <c r="I263" s="2"/>
      <c r="J263" s="2"/>
      <c r="K263" s="2"/>
      <c r="L263" s="2"/>
      <c r="M263" s="2"/>
      <c r="N263" s="2"/>
      <c r="O263" s="2"/>
      <c r="P263" s="3"/>
      <c r="Q263" s="3"/>
      <c r="R263" s="3"/>
    </row>
    <row r="264" spans="2:18">
      <c r="B264" s="3"/>
      <c r="C264" s="3"/>
      <c r="D264" s="3"/>
      <c r="E264" s="3"/>
      <c r="F264" s="3"/>
      <c r="G264" s="3"/>
      <c r="H264" s="3"/>
      <c r="I264" s="2"/>
      <c r="J264" s="2"/>
      <c r="K264" s="2"/>
      <c r="L264" s="2"/>
      <c r="M264" s="2"/>
      <c r="N264" s="2"/>
      <c r="O264" s="2"/>
      <c r="P264" s="3"/>
      <c r="Q264" s="3"/>
      <c r="R264" s="3"/>
    </row>
    <row r="265" spans="2:18">
      <c r="B265" s="3"/>
      <c r="C265" s="3"/>
      <c r="D265" s="3"/>
      <c r="E265" s="3"/>
      <c r="F265" s="3"/>
      <c r="G265" s="3"/>
      <c r="H265" s="3"/>
      <c r="I265" s="2"/>
      <c r="J265" s="2"/>
      <c r="K265" s="2"/>
      <c r="L265" s="2"/>
      <c r="M265" s="2"/>
      <c r="N265" s="2"/>
      <c r="O265" s="2"/>
      <c r="P265" s="3"/>
      <c r="Q265" s="3"/>
      <c r="R265" s="3"/>
    </row>
    <row r="266" spans="2:18">
      <c r="B266" s="3"/>
      <c r="C266" s="3"/>
      <c r="D266" s="3"/>
      <c r="E266" s="3"/>
      <c r="F266" s="3"/>
      <c r="G266" s="3"/>
      <c r="H266" s="3"/>
      <c r="I266" s="2"/>
      <c r="J266" s="2"/>
      <c r="K266" s="2"/>
      <c r="L266" s="2"/>
      <c r="M266" s="2"/>
      <c r="N266" s="2"/>
      <c r="O266" s="2"/>
      <c r="P266" s="3"/>
      <c r="Q266" s="3"/>
      <c r="R266" s="3"/>
    </row>
    <row r="267" spans="2:18">
      <c r="B267" s="3"/>
      <c r="C267" s="3"/>
      <c r="D267" s="3"/>
      <c r="E267" s="3"/>
      <c r="F267" s="3"/>
      <c r="G267" s="3"/>
      <c r="H267" s="3"/>
      <c r="I267" s="2"/>
      <c r="J267" s="2"/>
      <c r="K267" s="2"/>
      <c r="L267" s="2"/>
      <c r="M267" s="2"/>
      <c r="N267" s="2"/>
      <c r="O267" s="2"/>
      <c r="P267" s="3"/>
      <c r="Q267" s="3"/>
      <c r="R267" s="3"/>
    </row>
    <row r="268" spans="2:18">
      <c r="B268" s="3"/>
      <c r="C268" s="3"/>
      <c r="D268" s="3"/>
      <c r="E268" s="3"/>
      <c r="F268" s="3"/>
      <c r="G268" s="3"/>
      <c r="H268" s="3"/>
      <c r="I268" s="2"/>
      <c r="J268" s="2"/>
      <c r="K268" s="2"/>
      <c r="L268" s="2"/>
      <c r="M268" s="2"/>
      <c r="N268" s="2"/>
      <c r="O268" s="2"/>
      <c r="P268" s="3"/>
      <c r="Q268" s="3"/>
      <c r="R268" s="3"/>
    </row>
    <row r="269" spans="2:18">
      <c r="B269" s="3"/>
      <c r="C269" s="3"/>
      <c r="D269" s="3"/>
      <c r="E269" s="3"/>
      <c r="F269" s="3"/>
      <c r="G269" s="3"/>
      <c r="H269" s="3"/>
      <c r="I269" s="2"/>
      <c r="J269" s="2"/>
      <c r="K269" s="2"/>
      <c r="L269" s="2"/>
      <c r="M269" s="2"/>
      <c r="N269" s="2"/>
      <c r="O269" s="2"/>
      <c r="P269" s="3"/>
      <c r="Q269" s="3"/>
      <c r="R269" s="3"/>
    </row>
    <row r="270" spans="2:18">
      <c r="B270" s="3"/>
      <c r="C270" s="3"/>
      <c r="D270" s="3"/>
      <c r="E270" s="3"/>
      <c r="F270" s="3"/>
      <c r="G270" s="3"/>
      <c r="H270" s="3"/>
      <c r="I270" s="2"/>
      <c r="J270" s="2"/>
      <c r="K270" s="2"/>
      <c r="L270" s="2"/>
      <c r="M270" s="2"/>
      <c r="N270" s="2"/>
      <c r="O270" s="2"/>
      <c r="P270" s="3"/>
      <c r="Q270" s="3"/>
      <c r="R270" s="3"/>
    </row>
    <row r="271" spans="2:18">
      <c r="B271" s="3"/>
      <c r="C271" s="3"/>
      <c r="D271" s="3"/>
      <c r="E271" s="3"/>
      <c r="F271" s="3"/>
      <c r="G271" s="3"/>
      <c r="H271" s="3"/>
      <c r="I271" s="2"/>
      <c r="J271" s="2"/>
      <c r="K271" s="2"/>
      <c r="L271" s="2"/>
      <c r="M271" s="2"/>
      <c r="N271" s="2"/>
      <c r="O271" s="2"/>
      <c r="P271" s="3"/>
      <c r="Q271" s="3"/>
      <c r="R271" s="3"/>
    </row>
    <row r="272" spans="2:18">
      <c r="B272" s="3"/>
      <c r="C272" s="3"/>
      <c r="D272" s="3"/>
      <c r="E272" s="3"/>
      <c r="F272" s="3"/>
      <c r="G272" s="3"/>
      <c r="H272" s="3"/>
      <c r="I272" s="2"/>
      <c r="J272" s="2"/>
      <c r="K272" s="2"/>
      <c r="L272" s="2"/>
      <c r="M272" s="2"/>
      <c r="N272" s="2"/>
      <c r="O272" s="2"/>
      <c r="P272" s="3"/>
      <c r="Q272" s="3"/>
      <c r="R272" s="3"/>
    </row>
    <row r="273" spans="2:18">
      <c r="B273" s="3"/>
      <c r="C273" s="3"/>
      <c r="D273" s="3"/>
      <c r="E273" s="3"/>
      <c r="F273" s="3"/>
      <c r="G273" s="3"/>
      <c r="H273" s="3"/>
      <c r="I273" s="2"/>
      <c r="J273" s="2"/>
      <c r="K273" s="2"/>
      <c r="L273" s="2"/>
      <c r="M273" s="2"/>
      <c r="N273" s="2"/>
      <c r="O273" s="2"/>
      <c r="P273" s="3"/>
      <c r="Q273" s="3"/>
      <c r="R273" s="3"/>
    </row>
    <row r="274" spans="2:18">
      <c r="B274" s="3"/>
      <c r="C274" s="3"/>
      <c r="D274" s="3"/>
      <c r="E274" s="3"/>
      <c r="F274" s="3"/>
      <c r="G274" s="3"/>
      <c r="H274" s="3"/>
      <c r="I274" s="2"/>
      <c r="J274" s="2"/>
      <c r="K274" s="2"/>
      <c r="L274" s="2"/>
      <c r="M274" s="2"/>
      <c r="N274" s="2"/>
      <c r="O274" s="2"/>
      <c r="P274" s="3"/>
      <c r="Q274" s="3"/>
      <c r="R274" s="3"/>
    </row>
    <row r="275" spans="2:18">
      <c r="B275" s="3"/>
      <c r="C275" s="3"/>
      <c r="D275" s="3"/>
      <c r="E275" s="3"/>
      <c r="F275" s="3"/>
      <c r="G275" s="3"/>
      <c r="H275" s="3"/>
      <c r="I275" s="2"/>
      <c r="J275" s="2"/>
      <c r="K275" s="2"/>
      <c r="L275" s="2"/>
      <c r="M275" s="2"/>
      <c r="N275" s="2"/>
      <c r="O275" s="2"/>
      <c r="P275" s="3"/>
      <c r="Q275" s="3"/>
      <c r="R275" s="3"/>
    </row>
    <row r="276" spans="2:18">
      <c r="B276" s="3"/>
      <c r="C276" s="3"/>
      <c r="D276" s="3"/>
      <c r="E276" s="3"/>
      <c r="F276" s="3"/>
      <c r="G276" s="3"/>
      <c r="H276" s="3"/>
      <c r="I276" s="2"/>
      <c r="J276" s="2"/>
      <c r="K276" s="2"/>
      <c r="L276" s="2"/>
      <c r="M276" s="2"/>
      <c r="N276" s="2"/>
      <c r="O276" s="2"/>
      <c r="P276" s="3"/>
      <c r="Q276" s="3"/>
      <c r="R276" s="3"/>
    </row>
    <row r="277" spans="2:18">
      <c r="B277" s="3"/>
      <c r="C277" s="3"/>
      <c r="D277" s="3"/>
      <c r="E277" s="3"/>
      <c r="F277" s="3"/>
      <c r="G277" s="3"/>
      <c r="H277" s="3"/>
      <c r="I277" s="2"/>
      <c r="J277" s="2"/>
      <c r="K277" s="2"/>
      <c r="L277" s="2"/>
      <c r="M277" s="2"/>
      <c r="N277" s="2"/>
      <c r="O277" s="2"/>
      <c r="P277" s="3"/>
      <c r="Q277" s="3"/>
      <c r="R277" s="3"/>
    </row>
    <row r="278" spans="2:18">
      <c r="B278" s="3"/>
      <c r="C278" s="3"/>
      <c r="D278" s="3"/>
      <c r="E278" s="3"/>
      <c r="F278" s="3"/>
      <c r="G278" s="3"/>
      <c r="H278" s="3"/>
      <c r="I278" s="2"/>
      <c r="J278" s="2"/>
      <c r="K278" s="2"/>
      <c r="L278" s="2"/>
      <c r="M278" s="2"/>
      <c r="N278" s="2"/>
      <c r="O278" s="2"/>
      <c r="P278" s="3"/>
      <c r="Q278" s="3"/>
      <c r="R278" s="3"/>
    </row>
    <row r="279" spans="2:18">
      <c r="B279" s="3"/>
      <c r="C279" s="3"/>
      <c r="D279" s="3"/>
      <c r="E279" s="3"/>
      <c r="F279" s="3"/>
      <c r="G279" s="3"/>
      <c r="H279" s="3"/>
      <c r="I279" s="2"/>
      <c r="J279" s="2"/>
      <c r="K279" s="2"/>
      <c r="L279" s="2"/>
      <c r="M279" s="2"/>
      <c r="N279" s="2"/>
      <c r="O279" s="2"/>
      <c r="P279" s="3"/>
      <c r="Q279" s="3"/>
      <c r="R279" s="3"/>
    </row>
    <row r="280" spans="2:18">
      <c r="B280" s="3"/>
      <c r="C280" s="3"/>
      <c r="D280" s="3"/>
      <c r="E280" s="3"/>
      <c r="F280" s="3"/>
      <c r="G280" s="3"/>
      <c r="H280" s="3"/>
      <c r="I280" s="2"/>
      <c r="J280" s="2"/>
      <c r="K280" s="2"/>
      <c r="L280" s="2"/>
      <c r="M280" s="2"/>
      <c r="N280" s="2"/>
      <c r="O280" s="2"/>
      <c r="P280" s="3"/>
      <c r="Q280" s="3"/>
      <c r="R280" s="3"/>
    </row>
    <row r="281" spans="2:18">
      <c r="B281" s="3"/>
      <c r="C281" s="3"/>
      <c r="D281" s="3"/>
      <c r="E281" s="3"/>
      <c r="F281" s="3"/>
      <c r="G281" s="3"/>
      <c r="H281" s="3"/>
      <c r="I281" s="2"/>
      <c r="J281" s="2"/>
      <c r="K281" s="2"/>
      <c r="L281" s="2"/>
      <c r="M281" s="2"/>
      <c r="N281" s="2"/>
      <c r="O281" s="2"/>
      <c r="P281" s="3"/>
      <c r="Q281" s="3"/>
      <c r="R281" s="3"/>
    </row>
    <row r="282" spans="2:18">
      <c r="B282" s="3"/>
      <c r="C282" s="3"/>
      <c r="D282" s="3"/>
      <c r="E282" s="3"/>
      <c r="F282" s="3"/>
      <c r="G282" s="3"/>
      <c r="H282" s="3"/>
      <c r="I282" s="2"/>
      <c r="J282" s="2"/>
      <c r="K282" s="2"/>
      <c r="L282" s="2"/>
      <c r="M282" s="2"/>
      <c r="N282" s="2"/>
      <c r="O282" s="2"/>
      <c r="P282" s="3"/>
      <c r="Q282" s="3"/>
      <c r="R282" s="3"/>
    </row>
    <row r="283" spans="2:18">
      <c r="B283" s="3"/>
      <c r="C283" s="3"/>
      <c r="D283" s="3"/>
      <c r="E283" s="3"/>
      <c r="F283" s="3"/>
      <c r="G283" s="3"/>
      <c r="H283" s="3"/>
      <c r="I283" s="2"/>
      <c r="J283" s="2"/>
      <c r="K283" s="2"/>
      <c r="L283" s="2"/>
      <c r="M283" s="2"/>
      <c r="N283" s="2"/>
      <c r="O283" s="2"/>
      <c r="P283" s="3"/>
      <c r="Q283" s="3"/>
      <c r="R283" s="3"/>
    </row>
    <row r="284" spans="2:18">
      <c r="B284" s="3"/>
      <c r="C284" s="3"/>
      <c r="D284" s="3"/>
      <c r="E284" s="3"/>
      <c r="F284" s="3"/>
      <c r="G284" s="3"/>
      <c r="H284" s="3"/>
      <c r="I284" s="2"/>
      <c r="J284" s="2"/>
      <c r="K284" s="2"/>
      <c r="L284" s="2"/>
      <c r="M284" s="2"/>
      <c r="N284" s="2"/>
      <c r="O284" s="2"/>
      <c r="P284" s="3"/>
      <c r="Q284" s="3"/>
      <c r="R284" s="3"/>
    </row>
    <row r="285" spans="2:18">
      <c r="B285" s="3"/>
      <c r="C285" s="3"/>
      <c r="D285" s="3"/>
      <c r="E285" s="3"/>
      <c r="F285" s="3"/>
      <c r="G285" s="3"/>
      <c r="H285" s="3"/>
      <c r="I285" s="2"/>
      <c r="J285" s="2"/>
      <c r="K285" s="2"/>
      <c r="L285" s="2"/>
      <c r="M285" s="2"/>
      <c r="N285" s="2"/>
      <c r="O285" s="2"/>
      <c r="P285" s="3"/>
      <c r="Q285" s="3"/>
      <c r="R285" s="3"/>
    </row>
    <row r="286" spans="2:18">
      <c r="B286" s="3"/>
      <c r="C286" s="3"/>
      <c r="D286" s="3"/>
      <c r="E286" s="3"/>
      <c r="F286" s="3"/>
      <c r="G286" s="3"/>
      <c r="H286" s="3"/>
      <c r="I286" s="2"/>
      <c r="J286" s="2"/>
      <c r="K286" s="2"/>
      <c r="L286" s="2"/>
      <c r="M286" s="2"/>
      <c r="N286" s="2"/>
      <c r="O286" s="2"/>
      <c r="P286" s="3"/>
      <c r="Q286" s="3"/>
      <c r="R286" s="3"/>
    </row>
    <row r="287" spans="2:18">
      <c r="B287" s="3"/>
      <c r="C287" s="3"/>
      <c r="D287" s="3"/>
      <c r="E287" s="3"/>
      <c r="F287" s="3"/>
      <c r="G287" s="3"/>
      <c r="H287" s="3"/>
      <c r="I287" s="2"/>
      <c r="J287" s="2"/>
      <c r="K287" s="2"/>
      <c r="L287" s="2"/>
      <c r="M287" s="2"/>
      <c r="N287" s="2"/>
      <c r="O287" s="2"/>
      <c r="P287" s="3"/>
      <c r="Q287" s="3"/>
      <c r="R287" s="3"/>
    </row>
    <row r="288" spans="2:18">
      <c r="B288" s="3"/>
      <c r="C288" s="3"/>
      <c r="D288" s="3"/>
      <c r="E288" s="3"/>
      <c r="F288" s="3"/>
      <c r="G288" s="3"/>
      <c r="H288" s="3"/>
      <c r="I288" s="2"/>
      <c r="J288" s="2"/>
      <c r="K288" s="2"/>
      <c r="L288" s="2"/>
      <c r="M288" s="2"/>
      <c r="N288" s="2"/>
      <c r="O288" s="2"/>
      <c r="P288" s="3"/>
      <c r="Q288" s="3"/>
      <c r="R288" s="3"/>
    </row>
    <row r="289" spans="2:18">
      <c r="B289" s="3"/>
      <c r="C289" s="3"/>
      <c r="D289" s="3"/>
      <c r="E289" s="3"/>
      <c r="F289" s="3"/>
      <c r="G289" s="3"/>
      <c r="H289" s="3"/>
      <c r="I289" s="2"/>
      <c r="J289" s="2"/>
      <c r="K289" s="2"/>
      <c r="L289" s="2"/>
      <c r="M289" s="2"/>
      <c r="N289" s="2"/>
      <c r="O289" s="2"/>
      <c r="P289" s="3"/>
      <c r="Q289" s="3"/>
      <c r="R289" s="3"/>
    </row>
    <row r="290" spans="2:18">
      <c r="B290" s="3"/>
      <c r="C290" s="3"/>
      <c r="D290" s="3"/>
      <c r="E290" s="3"/>
      <c r="F290" s="3"/>
      <c r="G290" s="3"/>
      <c r="H290" s="3"/>
      <c r="I290" s="2"/>
      <c r="J290" s="2"/>
      <c r="K290" s="2"/>
      <c r="L290" s="2"/>
      <c r="M290" s="2"/>
      <c r="N290" s="2"/>
      <c r="O290" s="2"/>
      <c r="P290" s="3"/>
      <c r="Q290" s="3"/>
      <c r="R290" s="3"/>
    </row>
    <row r="291" spans="2:18">
      <c r="B291" s="3"/>
      <c r="C291" s="3"/>
      <c r="D291" s="3"/>
      <c r="E291" s="3"/>
      <c r="F291" s="3"/>
      <c r="G291" s="3"/>
      <c r="H291" s="3"/>
      <c r="I291" s="2"/>
      <c r="J291" s="2"/>
      <c r="K291" s="2"/>
      <c r="L291" s="2"/>
      <c r="M291" s="2"/>
      <c r="N291" s="2"/>
      <c r="O291" s="2"/>
      <c r="P291" s="3"/>
      <c r="Q291" s="3"/>
      <c r="R291" s="3"/>
    </row>
    <row r="292" spans="2:18">
      <c r="B292" s="3"/>
      <c r="C292" s="3"/>
      <c r="D292" s="3"/>
      <c r="E292" s="3"/>
      <c r="F292" s="3"/>
      <c r="G292" s="3"/>
      <c r="H292" s="3"/>
      <c r="I292" s="2"/>
      <c r="J292" s="2"/>
      <c r="K292" s="2"/>
      <c r="L292" s="2"/>
      <c r="M292" s="2"/>
      <c r="N292" s="2"/>
      <c r="O292" s="2"/>
      <c r="P292" s="3"/>
      <c r="Q292" s="3"/>
      <c r="R292" s="3"/>
    </row>
    <row r="293" spans="2:18">
      <c r="B293" s="3"/>
      <c r="C293" s="3"/>
      <c r="D293" s="3"/>
      <c r="E293" s="3"/>
      <c r="F293" s="3"/>
      <c r="G293" s="3"/>
      <c r="H293" s="3"/>
      <c r="I293" s="2"/>
      <c r="J293" s="2"/>
      <c r="K293" s="2"/>
      <c r="L293" s="2"/>
      <c r="M293" s="2"/>
      <c r="N293" s="2"/>
      <c r="O293" s="2"/>
      <c r="P293" s="3"/>
      <c r="Q293" s="3"/>
      <c r="R293" s="3"/>
    </row>
    <row r="294" spans="2:18">
      <c r="B294" s="3"/>
      <c r="C294" s="3"/>
      <c r="D294" s="3"/>
      <c r="E294" s="3"/>
      <c r="F294" s="3"/>
      <c r="G294" s="3"/>
      <c r="H294" s="3"/>
      <c r="I294" s="2"/>
      <c r="J294" s="2"/>
      <c r="K294" s="2"/>
      <c r="L294" s="2"/>
      <c r="M294" s="2"/>
      <c r="N294" s="2"/>
      <c r="O294" s="2"/>
      <c r="P294" s="3"/>
      <c r="Q294" s="3"/>
      <c r="R294" s="3"/>
    </row>
    <row r="295" spans="2:18">
      <c r="B295" s="3"/>
      <c r="C295" s="3"/>
      <c r="D295" s="3"/>
      <c r="E295" s="3"/>
      <c r="F295" s="3"/>
      <c r="G295" s="3"/>
      <c r="H295" s="3"/>
      <c r="I295" s="2"/>
      <c r="J295" s="2"/>
      <c r="K295" s="2"/>
      <c r="L295" s="2"/>
      <c r="M295" s="2"/>
      <c r="N295" s="2"/>
      <c r="O295" s="2"/>
      <c r="P295" s="3"/>
      <c r="Q295" s="3"/>
      <c r="R295" s="3"/>
    </row>
    <row r="296" spans="2:18">
      <c r="B296" s="3"/>
      <c r="C296" s="3"/>
      <c r="D296" s="3"/>
      <c r="E296" s="3"/>
      <c r="F296" s="3"/>
      <c r="G296" s="3"/>
      <c r="H296" s="3"/>
      <c r="I296" s="2"/>
      <c r="J296" s="2"/>
      <c r="K296" s="2"/>
      <c r="L296" s="2"/>
      <c r="M296" s="2"/>
      <c r="N296" s="2"/>
      <c r="O296" s="2"/>
      <c r="P296" s="3"/>
      <c r="Q296" s="3"/>
      <c r="R296" s="3"/>
    </row>
    <row r="297" spans="2:18">
      <c r="B297" s="104"/>
    </row>
    <row r="298" spans="2:18">
      <c r="B298" s="104"/>
    </row>
    <row r="299" spans="2:18">
      <c r="B299" s="104"/>
    </row>
    <row r="300" spans="2:18">
      <c r="B300" s="104"/>
    </row>
    <row r="301" spans="2:18">
      <c r="B301" s="104"/>
    </row>
    <row r="302" spans="2:18">
      <c r="B302" s="104"/>
    </row>
    <row r="303" spans="2:18">
      <c r="B303" s="104"/>
    </row>
    <row r="304" spans="2:18">
      <c r="B304" s="104"/>
    </row>
    <row r="305" spans="2:2">
      <c r="B305" s="104"/>
    </row>
    <row r="306" spans="2:2">
      <c r="B306" s="104"/>
    </row>
    <row r="307" spans="2:2">
      <c r="B307" s="104"/>
    </row>
    <row r="308" spans="2:2">
      <c r="B308" s="104"/>
    </row>
    <row r="309" spans="2:2">
      <c r="B309" s="104"/>
    </row>
    <row r="310" spans="2:2">
      <c r="B310" s="104"/>
    </row>
    <row r="311" spans="2:2">
      <c r="B311" s="104"/>
    </row>
    <row r="312" spans="2:2">
      <c r="B312" s="104"/>
    </row>
    <row r="313" spans="2:2">
      <c r="B313" s="104"/>
    </row>
    <row r="314" spans="2:2">
      <c r="B314" s="104"/>
    </row>
    <row r="315" spans="2:2">
      <c r="B315" s="104"/>
    </row>
    <row r="316" spans="2:2">
      <c r="B316" s="104"/>
    </row>
    <row r="317" spans="2:2">
      <c r="B317" s="104"/>
    </row>
    <row r="318" spans="2:2">
      <c r="B318" s="104"/>
    </row>
    <row r="319" spans="2:2">
      <c r="B319" s="104"/>
    </row>
    <row r="320" spans="2:2">
      <c r="B320" s="104"/>
    </row>
    <row r="321" spans="2:2">
      <c r="B321" s="104"/>
    </row>
    <row r="322" spans="2:2">
      <c r="B322" s="104"/>
    </row>
    <row r="323" spans="2:2">
      <c r="B323" s="104"/>
    </row>
    <row r="324" spans="2:2">
      <c r="B324" s="104"/>
    </row>
    <row r="325" spans="2:2">
      <c r="B325" s="104"/>
    </row>
    <row r="326" spans="2:2">
      <c r="B326" s="104"/>
    </row>
    <row r="327" spans="2:2">
      <c r="B327" s="104"/>
    </row>
    <row r="328" spans="2:2">
      <c r="B328" s="104"/>
    </row>
    <row r="329" spans="2:2">
      <c r="B329" s="104"/>
    </row>
    <row r="330" spans="2:2">
      <c r="B330" s="104"/>
    </row>
    <row r="331" spans="2:2">
      <c r="B331" s="104"/>
    </row>
    <row r="332" spans="2:2">
      <c r="B332" s="104"/>
    </row>
    <row r="333" spans="2:2">
      <c r="B333" s="104"/>
    </row>
    <row r="334" spans="2:2">
      <c r="B334" s="104"/>
    </row>
    <row r="335" spans="2:2">
      <c r="B335" s="104"/>
    </row>
    <row r="336" spans="2:2">
      <c r="B336" s="104"/>
    </row>
    <row r="337" spans="2:2">
      <c r="B337" s="104"/>
    </row>
    <row r="338" spans="2:2">
      <c r="B338" s="104"/>
    </row>
    <row r="339" spans="2:2">
      <c r="B339" s="104"/>
    </row>
    <row r="340" spans="2:2">
      <c r="B340" s="104"/>
    </row>
    <row r="341" spans="2:2">
      <c r="B341" s="104"/>
    </row>
    <row r="342" spans="2:2">
      <c r="B342" s="104"/>
    </row>
    <row r="343" spans="2:2">
      <c r="B343" s="104"/>
    </row>
    <row r="344" spans="2:2">
      <c r="B344" s="104"/>
    </row>
    <row r="345" spans="2:2">
      <c r="B345" s="104"/>
    </row>
    <row r="346" spans="2:2">
      <c r="B346" s="104"/>
    </row>
    <row r="347" spans="2:2">
      <c r="B347" s="104"/>
    </row>
    <row r="348" spans="2:2">
      <c r="B348" s="104"/>
    </row>
    <row r="349" spans="2:2">
      <c r="B349" s="104"/>
    </row>
    <row r="350" spans="2:2">
      <c r="B350" s="104"/>
    </row>
    <row r="351" spans="2:2">
      <c r="B351" s="104"/>
    </row>
    <row r="352" spans="2:2">
      <c r="B352" s="104"/>
    </row>
    <row r="353" spans="2:2">
      <c r="B353" s="104"/>
    </row>
    <row r="354" spans="2:2">
      <c r="B354" s="104"/>
    </row>
    <row r="355" spans="2:2">
      <c r="B355" s="104"/>
    </row>
    <row r="356" spans="2:2">
      <c r="B356" s="104"/>
    </row>
    <row r="357" spans="2:2">
      <c r="B357" s="104"/>
    </row>
    <row r="358" spans="2:2">
      <c r="B358" s="104"/>
    </row>
    <row r="359" spans="2:2">
      <c r="B359" s="104"/>
    </row>
    <row r="360" spans="2:2">
      <c r="B360" s="104"/>
    </row>
    <row r="361" spans="2:2">
      <c r="B361" s="104"/>
    </row>
    <row r="362" spans="2:2">
      <c r="B362" s="104"/>
    </row>
    <row r="363" spans="2:2">
      <c r="B363" s="104"/>
    </row>
    <row r="364" spans="2:2">
      <c r="B364" s="104"/>
    </row>
    <row r="365" spans="2:2">
      <c r="B365" s="104"/>
    </row>
    <row r="366" spans="2:2">
      <c r="B366" s="104"/>
    </row>
    <row r="367" spans="2:2">
      <c r="B367" s="104"/>
    </row>
    <row r="368" spans="2:2">
      <c r="B368" s="104"/>
    </row>
    <row r="369" spans="2:2">
      <c r="B369" s="104"/>
    </row>
    <row r="370" spans="2:2">
      <c r="B370" s="104"/>
    </row>
    <row r="371" spans="2:2">
      <c r="B371" s="104"/>
    </row>
    <row r="372" spans="2:2">
      <c r="B372" s="104"/>
    </row>
    <row r="373" spans="2:2">
      <c r="B373" s="104"/>
    </row>
    <row r="374" spans="2:2">
      <c r="B374" s="104"/>
    </row>
    <row r="375" spans="2:2">
      <c r="B375" s="104"/>
    </row>
    <row r="376" spans="2:2">
      <c r="B376" s="104"/>
    </row>
    <row r="377" spans="2:2">
      <c r="B377" s="104"/>
    </row>
    <row r="378" spans="2:2">
      <c r="B378" s="104"/>
    </row>
    <row r="379" spans="2:2">
      <c r="B379" s="104"/>
    </row>
    <row r="380" spans="2:2">
      <c r="B380" s="104"/>
    </row>
    <row r="381" spans="2:2">
      <c r="B381" s="104"/>
    </row>
    <row r="382" spans="2:2">
      <c r="B382" s="104"/>
    </row>
    <row r="383" spans="2:2">
      <c r="B383" s="104"/>
    </row>
    <row r="384" spans="2:2">
      <c r="B384" s="104"/>
    </row>
    <row r="385" spans="2:2">
      <c r="B385" s="104"/>
    </row>
  </sheetData>
  <mergeCells count="10">
    <mergeCell ref="B2:R2"/>
    <mergeCell ref="B4:R4"/>
    <mergeCell ref="B5:R5"/>
    <mergeCell ref="B6:R6"/>
    <mergeCell ref="B7:B8"/>
    <mergeCell ref="C7:H7"/>
    <mergeCell ref="I7:I8"/>
    <mergeCell ref="J7:O7"/>
    <mergeCell ref="P7:P8"/>
    <mergeCell ref="Q7:R7"/>
  </mergeCells>
  <printOptions horizontalCentered="1"/>
  <pageMargins left="0.54" right="0" top="0.39370078740157483" bottom="0.19685039370078741" header="0" footer="0.31496062992125984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C765A-7FC5-4551-B482-BA185884FD6F}">
  <sheetPr>
    <pageSetUpPr fitToPage="1"/>
  </sheetPr>
  <dimension ref="A1:BE216"/>
  <sheetViews>
    <sheetView showGridLines="0" topLeftCell="C13" zoomScaleNormal="100" workbookViewId="0">
      <selection activeCell="J34" sqref="J34:Q35"/>
    </sheetView>
  </sheetViews>
  <sheetFormatPr baseColWidth="10" defaultColWidth="11.42578125" defaultRowHeight="12.75"/>
  <cols>
    <col min="1" max="1" width="1.28515625" customWidth="1"/>
    <col min="2" max="2" width="73.140625" customWidth="1"/>
    <col min="3" max="8" width="10.7109375" customWidth="1"/>
    <col min="9" max="9" width="9.85546875" customWidth="1"/>
    <col min="10" max="14" width="10" customWidth="1"/>
    <col min="15" max="15" width="9.42578125" bestFit="1" customWidth="1"/>
    <col min="16" max="16" width="11.140625" customWidth="1"/>
    <col min="17" max="17" width="9.28515625" customWidth="1"/>
    <col min="18" max="18" width="9" customWidth="1"/>
  </cols>
  <sheetData>
    <row r="1" spans="2:57" ht="17.25">
      <c r="B1" s="4" t="s">
        <v>80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2:57" ht="17.25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2:57" ht="16.5" customHeight="1">
      <c r="B3" s="8" t="s">
        <v>81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2:57" ht="16.5" customHeight="1">
      <c r="B4" s="9" t="s">
        <v>82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2:57" ht="16.5"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2:57" ht="16.5" customHeight="1">
      <c r="B6" s="106" t="s">
        <v>4</v>
      </c>
      <c r="C6" s="107">
        <v>2021</v>
      </c>
      <c r="D6" s="108"/>
      <c r="E6" s="108"/>
      <c r="F6" s="108"/>
      <c r="G6" s="108"/>
      <c r="H6" s="108"/>
      <c r="I6" s="106">
        <v>2021</v>
      </c>
      <c r="J6" s="107">
        <v>2022</v>
      </c>
      <c r="K6" s="108"/>
      <c r="L6" s="108"/>
      <c r="M6" s="108"/>
      <c r="N6" s="108"/>
      <c r="O6" s="108"/>
      <c r="P6" s="106">
        <v>2022</v>
      </c>
      <c r="Q6" s="108" t="s">
        <v>5</v>
      </c>
      <c r="R6" s="109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2:57" ht="22.5" customHeight="1" thickBot="1">
      <c r="B7" s="110"/>
      <c r="C7" s="111" t="s">
        <v>6</v>
      </c>
      <c r="D7" s="111" t="s">
        <v>7</v>
      </c>
      <c r="E7" s="111" t="s">
        <v>8</v>
      </c>
      <c r="F7" s="111" t="s">
        <v>9</v>
      </c>
      <c r="G7" s="111" t="s">
        <v>10</v>
      </c>
      <c r="H7" s="111" t="s">
        <v>11</v>
      </c>
      <c r="I7" s="110"/>
      <c r="J7" s="111" t="s">
        <v>6</v>
      </c>
      <c r="K7" s="111" t="s">
        <v>7</v>
      </c>
      <c r="L7" s="111" t="s">
        <v>8</v>
      </c>
      <c r="M7" s="111" t="s">
        <v>9</v>
      </c>
      <c r="N7" s="111" t="s">
        <v>10</v>
      </c>
      <c r="O7" s="111" t="s">
        <v>11</v>
      </c>
      <c r="P7" s="110"/>
      <c r="Q7" s="112" t="s">
        <v>12</v>
      </c>
      <c r="R7" s="113" t="s">
        <v>13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2:57" ht="18" customHeight="1" thickTop="1">
      <c r="B8" s="114" t="s">
        <v>15</v>
      </c>
      <c r="C8" s="115">
        <f t="shared" ref="C8:P8" si="0">+C9+C19</f>
        <v>12176.399999999998</v>
      </c>
      <c r="D8" s="115">
        <f t="shared" si="0"/>
        <v>12714.3</v>
      </c>
      <c r="E8" s="115">
        <f t="shared" si="0"/>
        <v>14277.900000000001</v>
      </c>
      <c r="F8" s="115">
        <f t="shared" si="0"/>
        <v>13523.3</v>
      </c>
      <c r="G8" s="115">
        <f t="shared" si="0"/>
        <v>15464.199999999999</v>
      </c>
      <c r="H8" s="115">
        <f t="shared" si="0"/>
        <v>15494.3</v>
      </c>
      <c r="I8" s="116">
        <f t="shared" si="0"/>
        <v>83650.400000000009</v>
      </c>
      <c r="J8" s="115">
        <f t="shared" si="0"/>
        <v>17526.2</v>
      </c>
      <c r="K8" s="115">
        <f t="shared" si="0"/>
        <v>17562.400000000001</v>
      </c>
      <c r="L8" s="115">
        <f t="shared" si="0"/>
        <v>18796.400000000001</v>
      </c>
      <c r="M8" s="115">
        <f t="shared" si="0"/>
        <v>16488.5</v>
      </c>
      <c r="N8" s="115">
        <f t="shared" si="0"/>
        <v>19148.400000000001</v>
      </c>
      <c r="O8" s="115">
        <f t="shared" si="0"/>
        <v>20431.900000000001</v>
      </c>
      <c r="P8" s="116">
        <f t="shared" si="0"/>
        <v>109953.80000000002</v>
      </c>
      <c r="Q8" s="115">
        <f t="shared" ref="Q8:Q33" si="1">+P8-I8</f>
        <v>26303.400000000009</v>
      </c>
      <c r="R8" s="116">
        <f t="shared" ref="R8:R13" si="2">+Q8/I8*100</f>
        <v>31.444440193950069</v>
      </c>
      <c r="S8" s="117"/>
      <c r="T8" s="118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2:57" ht="18" customHeight="1">
      <c r="B9" s="119" t="s">
        <v>83</v>
      </c>
      <c r="C9" s="120">
        <f t="shared" ref="C9:O9" si="3">+C11+C12+C18</f>
        <v>9435.5999999999985</v>
      </c>
      <c r="D9" s="120">
        <f t="shared" si="3"/>
        <v>9745.7999999999993</v>
      </c>
      <c r="E9" s="120">
        <f t="shared" si="3"/>
        <v>11000.300000000001</v>
      </c>
      <c r="F9" s="120">
        <f t="shared" si="3"/>
        <v>10491.4</v>
      </c>
      <c r="G9" s="120">
        <f t="shared" si="3"/>
        <v>12283.599999999999</v>
      </c>
      <c r="H9" s="120">
        <f>+H11+H12+H18</f>
        <v>11911.4</v>
      </c>
      <c r="I9" s="120">
        <f t="shared" si="3"/>
        <v>64868.100000000006</v>
      </c>
      <c r="J9" s="120">
        <f t="shared" si="3"/>
        <v>13499.9</v>
      </c>
      <c r="K9" s="120">
        <f t="shared" si="3"/>
        <v>13514.300000000001</v>
      </c>
      <c r="L9" s="120">
        <f t="shared" si="3"/>
        <v>14497.6</v>
      </c>
      <c r="M9" s="120">
        <f t="shared" si="3"/>
        <v>12812.5</v>
      </c>
      <c r="N9" s="120">
        <f t="shared" si="3"/>
        <v>14869.9</v>
      </c>
      <c r="O9" s="120">
        <f t="shared" si="3"/>
        <v>15726</v>
      </c>
      <c r="P9" s="120">
        <f>+P10+P12+P18</f>
        <v>84920.200000000012</v>
      </c>
      <c r="Q9" s="120">
        <f t="shared" si="1"/>
        <v>20052.100000000006</v>
      </c>
      <c r="R9" s="116">
        <f t="shared" si="2"/>
        <v>30.912112425059473</v>
      </c>
      <c r="S9" s="117"/>
      <c r="T9" s="118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2:57" ht="18" customHeight="1">
      <c r="B10" s="121" t="s">
        <v>32</v>
      </c>
      <c r="C10" s="120">
        <f t="shared" ref="C10:P10" si="4">+C11</f>
        <v>7976.4</v>
      </c>
      <c r="D10" s="120">
        <f t="shared" si="4"/>
        <v>8538.7999999999993</v>
      </c>
      <c r="E10" s="120">
        <f t="shared" si="4"/>
        <v>9633.1</v>
      </c>
      <c r="F10" s="120">
        <f t="shared" si="4"/>
        <v>9039.4</v>
      </c>
      <c r="G10" s="120">
        <f t="shared" si="4"/>
        <v>10820.3</v>
      </c>
      <c r="H10" s="120">
        <f t="shared" si="4"/>
        <v>10453.799999999999</v>
      </c>
      <c r="I10" s="116">
        <f t="shared" si="4"/>
        <v>56461.8</v>
      </c>
      <c r="J10" s="120">
        <f t="shared" si="4"/>
        <v>11744.6</v>
      </c>
      <c r="K10" s="120">
        <f t="shared" si="4"/>
        <v>11918.2</v>
      </c>
      <c r="L10" s="120">
        <f t="shared" si="4"/>
        <v>12451.6</v>
      </c>
      <c r="M10" s="120">
        <f t="shared" si="4"/>
        <v>11048.7</v>
      </c>
      <c r="N10" s="120">
        <f t="shared" si="4"/>
        <v>12753.5</v>
      </c>
      <c r="O10" s="120">
        <f t="shared" si="4"/>
        <v>13910.1</v>
      </c>
      <c r="P10" s="116">
        <f t="shared" si="4"/>
        <v>73826.700000000012</v>
      </c>
      <c r="Q10" s="120">
        <f t="shared" si="1"/>
        <v>17364.900000000009</v>
      </c>
      <c r="R10" s="116">
        <f t="shared" si="2"/>
        <v>30.755130017108929</v>
      </c>
      <c r="S10" s="117"/>
      <c r="T10" s="118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2:57" ht="18" customHeight="1">
      <c r="B11" s="122" t="s">
        <v>33</v>
      </c>
      <c r="C11" s="123">
        <f>+[1]PP!C27</f>
        <v>7976.4</v>
      </c>
      <c r="D11" s="123">
        <f>+[1]PP!D27</f>
        <v>8538.7999999999993</v>
      </c>
      <c r="E11" s="123">
        <f>+[1]PP!E27</f>
        <v>9633.1</v>
      </c>
      <c r="F11" s="123">
        <f>+[1]PP!F27</f>
        <v>9039.4</v>
      </c>
      <c r="G11" s="123">
        <f>+[1]PP!G27</f>
        <v>10820.3</v>
      </c>
      <c r="H11" s="123">
        <f>+[1]PP!H27</f>
        <v>10453.799999999999</v>
      </c>
      <c r="I11" s="124">
        <f>SUM(C11:H11)</f>
        <v>56461.8</v>
      </c>
      <c r="J11" s="123">
        <f>+[1]PP!J27</f>
        <v>11744.6</v>
      </c>
      <c r="K11" s="123">
        <f>+[1]PP!K27</f>
        <v>11918.2</v>
      </c>
      <c r="L11" s="123">
        <f>+[1]PP!L27</f>
        <v>12451.6</v>
      </c>
      <c r="M11" s="123">
        <f>+[1]PP!M27</f>
        <v>11048.7</v>
      </c>
      <c r="N11" s="123">
        <f>+[1]PP!N27</f>
        <v>12753.5</v>
      </c>
      <c r="O11" s="123">
        <f>+[1]PP!O27</f>
        <v>13910.1</v>
      </c>
      <c r="P11" s="124">
        <f>SUM(J11:O11)</f>
        <v>73826.700000000012</v>
      </c>
      <c r="Q11" s="123">
        <f t="shared" si="1"/>
        <v>17364.900000000009</v>
      </c>
      <c r="R11" s="124">
        <f t="shared" si="2"/>
        <v>30.755130017108929</v>
      </c>
      <c r="S11" s="117"/>
      <c r="T11" s="118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2:57" ht="18" customHeight="1">
      <c r="B12" s="125" t="s">
        <v>34</v>
      </c>
      <c r="C12" s="126">
        <f t="shared" ref="C12:P12" si="5">SUM(C13:C17)</f>
        <v>1407.4</v>
      </c>
      <c r="D12" s="126">
        <f t="shared" si="5"/>
        <v>1125.8</v>
      </c>
      <c r="E12" s="126">
        <f t="shared" si="5"/>
        <v>1330.8000000000002</v>
      </c>
      <c r="F12" s="126">
        <f t="shared" si="5"/>
        <v>1425.6</v>
      </c>
      <c r="G12" s="126">
        <f t="shared" si="5"/>
        <v>1435.3</v>
      </c>
      <c r="H12" s="126">
        <f t="shared" si="5"/>
        <v>1429.6000000000001</v>
      </c>
      <c r="I12" s="126">
        <f t="shared" si="5"/>
        <v>8154.5</v>
      </c>
      <c r="J12" s="126">
        <f t="shared" si="5"/>
        <v>1710.9</v>
      </c>
      <c r="K12" s="126">
        <f t="shared" si="5"/>
        <v>1562.4</v>
      </c>
      <c r="L12" s="126">
        <f t="shared" si="5"/>
        <v>1990.5</v>
      </c>
      <c r="M12" s="126">
        <f t="shared" si="5"/>
        <v>1724.5</v>
      </c>
      <c r="N12" s="126">
        <f t="shared" si="5"/>
        <v>2090.9</v>
      </c>
      <c r="O12" s="126">
        <f t="shared" si="5"/>
        <v>1779.9</v>
      </c>
      <c r="P12" s="126">
        <f t="shared" si="5"/>
        <v>10859.100000000002</v>
      </c>
      <c r="Q12" s="126">
        <f t="shared" si="1"/>
        <v>2704.6000000000022</v>
      </c>
      <c r="R12" s="127">
        <f t="shared" si="2"/>
        <v>33.166963026549787</v>
      </c>
      <c r="S12" s="117"/>
      <c r="T12" s="118"/>
      <c r="U12" s="117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2:57" ht="18" customHeight="1">
      <c r="B13" s="128" t="s">
        <v>37</v>
      </c>
      <c r="C13" s="129">
        <v>822</v>
      </c>
      <c r="D13" s="129">
        <v>642.20000000000005</v>
      </c>
      <c r="E13" s="129">
        <v>788.7</v>
      </c>
      <c r="F13" s="129">
        <v>871.4</v>
      </c>
      <c r="G13" s="129">
        <v>878.7</v>
      </c>
      <c r="H13" s="129">
        <v>984</v>
      </c>
      <c r="I13" s="124">
        <f t="shared" ref="I13:I18" si="6">SUM(C13:H13)</f>
        <v>4987</v>
      </c>
      <c r="J13" s="123">
        <v>1350.4</v>
      </c>
      <c r="K13" s="123">
        <v>1159.2</v>
      </c>
      <c r="L13" s="123">
        <v>1386</v>
      </c>
      <c r="M13" s="123">
        <v>1223.4000000000001</v>
      </c>
      <c r="N13" s="123">
        <v>1375.6</v>
      </c>
      <c r="O13" s="123">
        <v>994.6</v>
      </c>
      <c r="P13" s="124">
        <f t="shared" ref="P13:P18" si="7">SUM(J13:O13)</f>
        <v>7489.2000000000007</v>
      </c>
      <c r="Q13" s="123">
        <f t="shared" si="1"/>
        <v>2502.2000000000007</v>
      </c>
      <c r="R13" s="124">
        <f t="shared" si="2"/>
        <v>50.17445357930621</v>
      </c>
      <c r="S13" s="117"/>
      <c r="T13" s="118"/>
      <c r="U13" s="117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2:57" ht="18" customHeight="1">
      <c r="B14" s="128" t="s">
        <v>39</v>
      </c>
      <c r="C14" s="129">
        <v>301</v>
      </c>
      <c r="D14" s="129">
        <v>194.1</v>
      </c>
      <c r="E14" s="129">
        <v>218.9</v>
      </c>
      <c r="F14" s="129">
        <v>237.3</v>
      </c>
      <c r="G14" s="129">
        <v>227.6</v>
      </c>
      <c r="H14" s="129">
        <v>116.4</v>
      </c>
      <c r="I14" s="124">
        <f t="shared" si="6"/>
        <v>1295.3</v>
      </c>
      <c r="J14" s="123">
        <v>83.4</v>
      </c>
      <c r="K14" s="123">
        <v>86.2</v>
      </c>
      <c r="L14" s="123">
        <v>201</v>
      </c>
      <c r="M14" s="123">
        <v>162.9</v>
      </c>
      <c r="N14" s="123">
        <v>323.89999999999998</v>
      </c>
      <c r="O14" s="123">
        <v>298.2</v>
      </c>
      <c r="P14" s="124">
        <f t="shared" si="7"/>
        <v>1155.5999999999999</v>
      </c>
      <c r="Q14" s="123">
        <f t="shared" si="1"/>
        <v>-139.70000000000005</v>
      </c>
      <c r="R14" s="124">
        <f>+Q14/I14*100</f>
        <v>-10.785146298154871</v>
      </c>
      <c r="S14" s="117"/>
      <c r="T14" s="118"/>
      <c r="U14" s="117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2:57" ht="18" customHeight="1">
      <c r="B15" s="128" t="s">
        <v>84</v>
      </c>
      <c r="C15" s="129">
        <v>169.5</v>
      </c>
      <c r="D15" s="129">
        <v>197.9</v>
      </c>
      <c r="E15" s="129">
        <v>192.8</v>
      </c>
      <c r="F15" s="129">
        <v>157.1</v>
      </c>
      <c r="G15" s="129">
        <v>202.8</v>
      </c>
      <c r="H15" s="129">
        <v>190.2</v>
      </c>
      <c r="I15" s="124">
        <f t="shared" si="6"/>
        <v>1110.3000000000002</v>
      </c>
      <c r="J15" s="123">
        <v>170</v>
      </c>
      <c r="K15" s="130">
        <v>181.7</v>
      </c>
      <c r="L15" s="130">
        <v>208.3</v>
      </c>
      <c r="M15" s="123">
        <v>205.6</v>
      </c>
      <c r="N15" s="123">
        <v>253.4</v>
      </c>
      <c r="O15" s="123">
        <v>312.60000000000002</v>
      </c>
      <c r="P15" s="124">
        <f t="shared" si="7"/>
        <v>1331.6</v>
      </c>
      <c r="Q15" s="123">
        <f t="shared" si="1"/>
        <v>221.29999999999973</v>
      </c>
      <c r="R15" s="124">
        <f>+Q15/I15*100</f>
        <v>19.931550031522985</v>
      </c>
      <c r="S15" s="117"/>
      <c r="T15" s="118"/>
      <c r="U15" s="117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2:57" s="134" customFormat="1" ht="18" customHeight="1">
      <c r="B16" s="131" t="s">
        <v>85</v>
      </c>
      <c r="C16" s="129">
        <v>114.9</v>
      </c>
      <c r="D16" s="129">
        <v>91.6</v>
      </c>
      <c r="E16" s="129">
        <v>130.4</v>
      </c>
      <c r="F16" s="129">
        <v>159.80000000000001</v>
      </c>
      <c r="G16" s="129">
        <v>126.2</v>
      </c>
      <c r="H16" s="132">
        <v>139</v>
      </c>
      <c r="I16" s="124">
        <f t="shared" si="6"/>
        <v>761.9</v>
      </c>
      <c r="J16" s="123">
        <v>107.1</v>
      </c>
      <c r="K16" s="123">
        <v>134.19999999999999</v>
      </c>
      <c r="L16" s="123">
        <v>193.7</v>
      </c>
      <c r="M16" s="123">
        <v>130.30000000000001</v>
      </c>
      <c r="N16" s="123">
        <v>137.5</v>
      </c>
      <c r="O16" s="123">
        <v>170.7</v>
      </c>
      <c r="P16" s="124">
        <f t="shared" si="7"/>
        <v>873.5</v>
      </c>
      <c r="Q16" s="123">
        <f t="shared" si="1"/>
        <v>111.60000000000002</v>
      </c>
      <c r="R16" s="124">
        <f>+Q16/I16*100</f>
        <v>14.647591547447176</v>
      </c>
      <c r="S16" s="117"/>
      <c r="T16" s="118"/>
      <c r="U16" s="133"/>
    </row>
    <row r="17" spans="1:57" ht="18" customHeight="1">
      <c r="B17" s="128" t="s">
        <v>29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  <c r="H17" s="129">
        <v>0</v>
      </c>
      <c r="I17" s="124">
        <f t="shared" si="6"/>
        <v>0</v>
      </c>
      <c r="J17" s="123">
        <v>0</v>
      </c>
      <c r="K17" s="123">
        <v>1.1000000000000001</v>
      </c>
      <c r="L17" s="123">
        <v>1.5</v>
      </c>
      <c r="M17" s="123">
        <v>2.2999999999999998</v>
      </c>
      <c r="N17" s="123">
        <v>0.5</v>
      </c>
      <c r="O17" s="123">
        <v>3.8</v>
      </c>
      <c r="P17" s="124">
        <f t="shared" si="7"/>
        <v>9.1999999999999993</v>
      </c>
      <c r="Q17" s="135">
        <f t="shared" si="1"/>
        <v>9.1999999999999993</v>
      </c>
      <c r="R17" s="136">
        <v>0</v>
      </c>
      <c r="S17" s="133"/>
      <c r="T17" s="118"/>
      <c r="U17" s="117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ht="18" customHeight="1">
      <c r="B18" s="137" t="s">
        <v>47</v>
      </c>
      <c r="C18" s="138">
        <v>51.8</v>
      </c>
      <c r="D18" s="138">
        <v>81.2</v>
      </c>
      <c r="E18" s="138">
        <v>36.4</v>
      </c>
      <c r="F18" s="138">
        <v>26.4</v>
      </c>
      <c r="G18" s="138">
        <v>28</v>
      </c>
      <c r="H18" s="138">
        <v>28</v>
      </c>
      <c r="I18" s="127">
        <f t="shared" si="6"/>
        <v>251.8</v>
      </c>
      <c r="J18" s="126">
        <v>44.4</v>
      </c>
      <c r="K18" s="126">
        <v>33.700000000000003</v>
      </c>
      <c r="L18" s="126">
        <v>55.5</v>
      </c>
      <c r="M18" s="126">
        <v>39.299999999999997</v>
      </c>
      <c r="N18" s="126">
        <v>25.5</v>
      </c>
      <c r="O18" s="126">
        <v>36</v>
      </c>
      <c r="P18" s="127">
        <f t="shared" si="7"/>
        <v>234.39999999999998</v>
      </c>
      <c r="Q18" s="126">
        <f t="shared" si="1"/>
        <v>-17.400000000000034</v>
      </c>
      <c r="R18" s="127">
        <f>+Q18/I18*100</f>
        <v>-6.9102462271644294</v>
      </c>
      <c r="S18" s="117"/>
      <c r="T18" s="118"/>
      <c r="U18" s="117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ht="18" customHeight="1">
      <c r="B19" s="139" t="s">
        <v>86</v>
      </c>
      <c r="C19" s="126">
        <f t="shared" ref="C19:P19" si="8">+C20+C22+C23</f>
        <v>2740.7999999999997</v>
      </c>
      <c r="D19" s="126">
        <f t="shared" si="8"/>
        <v>2968.5</v>
      </c>
      <c r="E19" s="126">
        <f t="shared" si="8"/>
        <v>3277.6000000000004</v>
      </c>
      <c r="F19" s="126">
        <f t="shared" si="8"/>
        <v>3031.9</v>
      </c>
      <c r="G19" s="126">
        <f t="shared" si="8"/>
        <v>3180.6</v>
      </c>
      <c r="H19" s="126">
        <f t="shared" si="8"/>
        <v>3582.9</v>
      </c>
      <c r="I19" s="127">
        <f t="shared" si="8"/>
        <v>18782.3</v>
      </c>
      <c r="J19" s="126">
        <f t="shared" si="8"/>
        <v>4026.2999999999997</v>
      </c>
      <c r="K19" s="126">
        <f t="shared" si="8"/>
        <v>4048.1</v>
      </c>
      <c r="L19" s="126">
        <f t="shared" si="8"/>
        <v>4298.8</v>
      </c>
      <c r="M19" s="126">
        <f t="shared" si="8"/>
        <v>3676</v>
      </c>
      <c r="N19" s="126">
        <f t="shared" si="8"/>
        <v>4278.5</v>
      </c>
      <c r="O19" s="126">
        <f t="shared" si="8"/>
        <v>4705.8999999999996</v>
      </c>
      <c r="P19" s="127">
        <f t="shared" si="8"/>
        <v>25033.599999999999</v>
      </c>
      <c r="Q19" s="126">
        <f t="shared" si="1"/>
        <v>6251.2999999999993</v>
      </c>
      <c r="R19" s="127">
        <f>+Q19/I19*100</f>
        <v>33.282931270398194</v>
      </c>
      <c r="S19" s="117"/>
      <c r="T19" s="118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ht="18" customHeight="1">
      <c r="B20" s="121" t="s">
        <v>87</v>
      </c>
      <c r="C20" s="126">
        <f>+C21</f>
        <v>2709.6</v>
      </c>
      <c r="D20" s="126">
        <f t="shared" ref="D20:I20" si="9">+D21</f>
        <v>2948.2</v>
      </c>
      <c r="E20" s="126">
        <f t="shared" si="9"/>
        <v>3253.8</v>
      </c>
      <c r="F20" s="126">
        <f t="shared" si="9"/>
        <v>3010</v>
      </c>
      <c r="G20" s="126">
        <f t="shared" si="9"/>
        <v>3155.7</v>
      </c>
      <c r="H20" s="126">
        <f t="shared" si="9"/>
        <v>3560.9</v>
      </c>
      <c r="I20" s="126">
        <f t="shared" si="9"/>
        <v>18638.2</v>
      </c>
      <c r="J20" s="126">
        <f>+J21</f>
        <v>4000.2</v>
      </c>
      <c r="K20" s="126">
        <f t="shared" ref="K20:Q20" si="10">+K21</f>
        <v>4024.5</v>
      </c>
      <c r="L20" s="126">
        <f t="shared" si="10"/>
        <v>4272.2</v>
      </c>
      <c r="M20" s="126">
        <f t="shared" si="10"/>
        <v>3651.2</v>
      </c>
      <c r="N20" s="126">
        <f t="shared" si="10"/>
        <v>4256</v>
      </c>
      <c r="O20" s="126">
        <f t="shared" si="10"/>
        <v>4684.5</v>
      </c>
      <c r="P20" s="126">
        <f t="shared" si="10"/>
        <v>24888.6</v>
      </c>
      <c r="Q20" s="126">
        <f t="shared" si="10"/>
        <v>6250.3999999999978</v>
      </c>
      <c r="R20" s="127">
        <f>+Q20/I20*100</f>
        <v>33.535427240827964</v>
      </c>
      <c r="S20" s="117"/>
      <c r="T20" s="118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ht="18" customHeight="1">
      <c r="B21" s="140" t="s">
        <v>88</v>
      </c>
      <c r="C21" s="123">
        <f>+[1]PP!C47</f>
        <v>2709.6</v>
      </c>
      <c r="D21" s="123">
        <f>+[1]PP!D47</f>
        <v>2948.2</v>
      </c>
      <c r="E21" s="123">
        <f>+[1]PP!E47</f>
        <v>3253.8</v>
      </c>
      <c r="F21" s="123">
        <f>+[1]PP!F47</f>
        <v>3010</v>
      </c>
      <c r="G21" s="123">
        <f>+[1]PP!G47</f>
        <v>3155.7</v>
      </c>
      <c r="H21" s="123">
        <f>+[1]PP!H47</f>
        <v>3560.9</v>
      </c>
      <c r="I21" s="124">
        <f>SUM(C21:H21)</f>
        <v>18638.2</v>
      </c>
      <c r="J21" s="123">
        <f>+[1]PP!J47</f>
        <v>4000.2</v>
      </c>
      <c r="K21" s="123">
        <f>+[1]PP!K47</f>
        <v>4024.5</v>
      </c>
      <c r="L21" s="123">
        <f>+[1]PP!L47</f>
        <v>4272.2</v>
      </c>
      <c r="M21" s="123">
        <f>+[1]PP!M47</f>
        <v>3651.2</v>
      </c>
      <c r="N21" s="123">
        <f>+[1]PP!N47</f>
        <v>4256</v>
      </c>
      <c r="O21" s="123">
        <f>+[1]PP!O47</f>
        <v>4684.5</v>
      </c>
      <c r="P21" s="124">
        <f>SUM(J21:O21)</f>
        <v>24888.6</v>
      </c>
      <c r="Q21" s="123">
        <f t="shared" si="1"/>
        <v>6250.3999999999978</v>
      </c>
      <c r="R21" s="124">
        <f>+Q21/I21*100</f>
        <v>33.535427240827964</v>
      </c>
      <c r="S21" s="117"/>
      <c r="T21" s="118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18" hidden="1" customHeight="1">
      <c r="B22" s="121" t="s">
        <v>89</v>
      </c>
      <c r="C22" s="141">
        <f>+[1]PP!C49</f>
        <v>0</v>
      </c>
      <c r="D22" s="141">
        <f>+[1]PP!D49</f>
        <v>0</v>
      </c>
      <c r="E22" s="141">
        <f>+[1]PP!E49</f>
        <v>0</v>
      </c>
      <c r="F22" s="141">
        <f>+[1]PP!F49</f>
        <v>0</v>
      </c>
      <c r="G22" s="141">
        <f>+[1]PP!G49</f>
        <v>0</v>
      </c>
      <c r="H22" s="141">
        <f>+[1]PP!H49</f>
        <v>0</v>
      </c>
      <c r="I22" s="127">
        <f>SUM(C22:H22)</f>
        <v>0</v>
      </c>
      <c r="J22" s="126">
        <f>+[1]PP!J49</f>
        <v>0</v>
      </c>
      <c r="K22" s="126">
        <f>+[1]PP!K49</f>
        <v>0</v>
      </c>
      <c r="L22" s="126">
        <f>+[1]PP!L49</f>
        <v>0</v>
      </c>
      <c r="M22" s="126">
        <f>+[1]PP!M49</f>
        <v>0</v>
      </c>
      <c r="N22" s="126">
        <f>+[1]PP!N49</f>
        <v>0</v>
      </c>
      <c r="O22" s="126">
        <f>+[1]PP!O49</f>
        <v>0</v>
      </c>
      <c r="P22" s="127">
        <f>SUM(J22:O22)</f>
        <v>0</v>
      </c>
      <c r="Q22" s="126">
        <f t="shared" si="1"/>
        <v>0</v>
      </c>
      <c r="R22" s="142">
        <v>0</v>
      </c>
      <c r="S22" s="117"/>
      <c r="T22" s="118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18" customHeight="1">
      <c r="B23" s="121" t="s">
        <v>90</v>
      </c>
      <c r="C23" s="120">
        <f t="shared" ref="C23:P23" si="11">+C24+C25</f>
        <v>31.2</v>
      </c>
      <c r="D23" s="120">
        <f t="shared" si="11"/>
        <v>20.3</v>
      </c>
      <c r="E23" s="120">
        <f t="shared" si="11"/>
        <v>23.8</v>
      </c>
      <c r="F23" s="120">
        <f t="shared" si="11"/>
        <v>21.9</v>
      </c>
      <c r="G23" s="120">
        <f t="shared" si="11"/>
        <v>24.900000000000002</v>
      </c>
      <c r="H23" s="120">
        <f t="shared" si="11"/>
        <v>22</v>
      </c>
      <c r="I23" s="116">
        <f t="shared" si="11"/>
        <v>144.09999999999997</v>
      </c>
      <c r="J23" s="120">
        <f t="shared" si="11"/>
        <v>26.1</v>
      </c>
      <c r="K23" s="120">
        <f t="shared" si="11"/>
        <v>23.599999999999998</v>
      </c>
      <c r="L23" s="120">
        <f t="shared" si="11"/>
        <v>26.6</v>
      </c>
      <c r="M23" s="120">
        <f t="shared" si="11"/>
        <v>24.799999999999997</v>
      </c>
      <c r="N23" s="120">
        <f t="shared" si="11"/>
        <v>22.5</v>
      </c>
      <c r="O23" s="120">
        <f t="shared" si="11"/>
        <v>21.4</v>
      </c>
      <c r="P23" s="116">
        <f t="shared" si="11"/>
        <v>145</v>
      </c>
      <c r="Q23" s="120">
        <f t="shared" si="1"/>
        <v>0.90000000000003411</v>
      </c>
      <c r="R23" s="116">
        <f t="shared" ref="R23:R31" si="12">+Q23/I23*100</f>
        <v>0.62456627342125903</v>
      </c>
      <c r="S23" s="117"/>
      <c r="T23" s="118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ht="18" customHeight="1">
      <c r="B24" s="140" t="s">
        <v>91</v>
      </c>
      <c r="C24" s="143">
        <v>30.5</v>
      </c>
      <c r="D24" s="143">
        <v>19.3</v>
      </c>
      <c r="E24" s="143">
        <v>22.5</v>
      </c>
      <c r="F24" s="143">
        <v>20.9</v>
      </c>
      <c r="G24" s="143">
        <v>24.3</v>
      </c>
      <c r="H24" s="143">
        <v>20.9</v>
      </c>
      <c r="I24" s="124">
        <f>SUM(C24:H24)</f>
        <v>138.39999999999998</v>
      </c>
      <c r="J24" s="144">
        <v>24.8</v>
      </c>
      <c r="K24" s="144">
        <v>22.2</v>
      </c>
      <c r="L24" s="144">
        <v>24.6</v>
      </c>
      <c r="M24" s="123">
        <v>23.9</v>
      </c>
      <c r="N24" s="123">
        <v>20</v>
      </c>
      <c r="O24" s="123">
        <v>20.399999999999999</v>
      </c>
      <c r="P24" s="124">
        <f>SUM(J24:O24)</f>
        <v>135.9</v>
      </c>
      <c r="Q24" s="123">
        <f t="shared" si="1"/>
        <v>-2.4999999999999716</v>
      </c>
      <c r="R24" s="124">
        <f t="shared" si="12"/>
        <v>-1.8063583815028699</v>
      </c>
      <c r="S24" s="117"/>
      <c r="T24" s="118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ht="18" customHeight="1">
      <c r="B25" s="145" t="s">
        <v>29</v>
      </c>
      <c r="C25" s="143">
        <v>0.7</v>
      </c>
      <c r="D25" s="143">
        <v>1</v>
      </c>
      <c r="E25" s="143">
        <v>1.3</v>
      </c>
      <c r="F25" s="143">
        <v>1</v>
      </c>
      <c r="G25" s="143">
        <v>0.6</v>
      </c>
      <c r="H25" s="143">
        <v>1.1000000000000001</v>
      </c>
      <c r="I25" s="124">
        <f>SUM(C25:H25)</f>
        <v>5.6999999999999993</v>
      </c>
      <c r="J25" s="144">
        <v>1.3</v>
      </c>
      <c r="K25" s="144">
        <v>1.4</v>
      </c>
      <c r="L25" s="144">
        <v>2</v>
      </c>
      <c r="M25" s="144">
        <v>0.9</v>
      </c>
      <c r="N25" s="144">
        <v>2.5</v>
      </c>
      <c r="O25" s="144">
        <v>1</v>
      </c>
      <c r="P25" s="124">
        <f>SUM(J25:O25)</f>
        <v>9.1000000000000014</v>
      </c>
      <c r="Q25" s="123">
        <f t="shared" si="1"/>
        <v>3.4000000000000021</v>
      </c>
      <c r="R25" s="124">
        <f t="shared" si="12"/>
        <v>59.649122807017584</v>
      </c>
      <c r="S25" s="117"/>
      <c r="T25" s="118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ht="18" customHeight="1">
      <c r="B26" s="114" t="s">
        <v>92</v>
      </c>
      <c r="C26" s="120">
        <v>0</v>
      </c>
      <c r="D26" s="120">
        <v>0.2</v>
      </c>
      <c r="E26" s="120">
        <v>0.1</v>
      </c>
      <c r="F26" s="120">
        <v>0</v>
      </c>
      <c r="G26" s="120">
        <v>0.2</v>
      </c>
      <c r="H26" s="146">
        <v>0</v>
      </c>
      <c r="I26" s="127">
        <f>SUM(C26:H26)</f>
        <v>0.5</v>
      </c>
      <c r="J26" s="120">
        <v>0</v>
      </c>
      <c r="K26" s="120">
        <v>0.2</v>
      </c>
      <c r="L26" s="120">
        <v>0</v>
      </c>
      <c r="M26" s="120">
        <v>0.1</v>
      </c>
      <c r="N26" s="120">
        <v>0.1</v>
      </c>
      <c r="O26" s="120">
        <v>0</v>
      </c>
      <c r="P26" s="127">
        <f>SUM(J26:O26)</f>
        <v>0.4</v>
      </c>
      <c r="Q26" s="120">
        <f t="shared" si="1"/>
        <v>-9.9999999999999978E-2</v>
      </c>
      <c r="R26" s="124">
        <f t="shared" si="12"/>
        <v>-19.999999999999996</v>
      </c>
      <c r="S26" s="117"/>
      <c r="T26" s="118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ht="18" customHeight="1">
      <c r="B27" s="147" t="s">
        <v>93</v>
      </c>
      <c r="C27" s="120">
        <f t="shared" ref="C27:O28" si="13">+C28</f>
        <v>286.5</v>
      </c>
      <c r="D27" s="120">
        <f t="shared" si="13"/>
        <v>251.7</v>
      </c>
      <c r="E27" s="120">
        <f t="shared" si="13"/>
        <v>145.30000000000001</v>
      </c>
      <c r="F27" s="120">
        <f t="shared" si="13"/>
        <v>145.4</v>
      </c>
      <c r="G27" s="120">
        <f t="shared" si="13"/>
        <v>178.5</v>
      </c>
      <c r="H27" s="120">
        <f t="shared" si="13"/>
        <v>177.2</v>
      </c>
      <c r="I27" s="120">
        <f t="shared" si="13"/>
        <v>1184.5999999999999</v>
      </c>
      <c r="J27" s="120">
        <f t="shared" si="13"/>
        <v>154.30000000000001</v>
      </c>
      <c r="K27" s="120">
        <f t="shared" si="13"/>
        <v>219.3</v>
      </c>
      <c r="L27" s="120">
        <f t="shared" si="13"/>
        <v>235.4</v>
      </c>
      <c r="M27" s="120">
        <f t="shared" si="13"/>
        <v>56.3</v>
      </c>
      <c r="N27" s="120">
        <f t="shared" si="13"/>
        <v>204.7</v>
      </c>
      <c r="O27" s="120">
        <f t="shared" si="13"/>
        <v>107.9</v>
      </c>
      <c r="P27" s="120">
        <f>+P28</f>
        <v>977.9</v>
      </c>
      <c r="Q27" s="120">
        <f t="shared" si="1"/>
        <v>-206.69999999999993</v>
      </c>
      <c r="R27" s="116">
        <f t="shared" si="12"/>
        <v>-17.448927908154648</v>
      </c>
      <c r="S27" s="117"/>
      <c r="T27" s="118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ht="18" customHeight="1">
      <c r="B28" s="148" t="s">
        <v>53</v>
      </c>
      <c r="C28" s="120">
        <f t="shared" si="13"/>
        <v>286.5</v>
      </c>
      <c r="D28" s="120">
        <f t="shared" si="13"/>
        <v>251.7</v>
      </c>
      <c r="E28" s="120">
        <f t="shared" si="13"/>
        <v>145.30000000000001</v>
      </c>
      <c r="F28" s="120">
        <f t="shared" si="13"/>
        <v>145.4</v>
      </c>
      <c r="G28" s="120">
        <f t="shared" si="13"/>
        <v>178.5</v>
      </c>
      <c r="H28" s="120">
        <f t="shared" si="13"/>
        <v>177.2</v>
      </c>
      <c r="I28" s="116">
        <f t="shared" si="13"/>
        <v>1184.5999999999999</v>
      </c>
      <c r="J28" s="120">
        <f t="shared" si="13"/>
        <v>154.30000000000001</v>
      </c>
      <c r="K28" s="120">
        <f t="shared" si="13"/>
        <v>219.3</v>
      </c>
      <c r="L28" s="120">
        <f t="shared" si="13"/>
        <v>235.4</v>
      </c>
      <c r="M28" s="120">
        <f t="shared" si="13"/>
        <v>56.3</v>
      </c>
      <c r="N28" s="120">
        <f t="shared" si="13"/>
        <v>204.7</v>
      </c>
      <c r="O28" s="120">
        <f t="shared" si="13"/>
        <v>107.9</v>
      </c>
      <c r="P28" s="116">
        <f>+P29</f>
        <v>977.9</v>
      </c>
      <c r="Q28" s="120">
        <f t="shared" si="1"/>
        <v>-206.69999999999993</v>
      </c>
      <c r="R28" s="116">
        <f t="shared" si="12"/>
        <v>-17.448927908154648</v>
      </c>
      <c r="S28" s="117"/>
      <c r="T28" s="118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18" customHeight="1">
      <c r="B29" s="149" t="s">
        <v>55</v>
      </c>
      <c r="C29" s="143">
        <v>286.5</v>
      </c>
      <c r="D29" s="143">
        <v>251.7</v>
      </c>
      <c r="E29" s="143">
        <v>145.30000000000001</v>
      </c>
      <c r="F29" s="143">
        <v>145.4</v>
      </c>
      <c r="G29" s="143">
        <v>178.5</v>
      </c>
      <c r="H29" s="143">
        <v>177.2</v>
      </c>
      <c r="I29" s="124">
        <f>SUM(C29:H29)</f>
        <v>1184.5999999999999</v>
      </c>
      <c r="J29" s="144">
        <v>154.30000000000001</v>
      </c>
      <c r="K29" s="144">
        <v>219.3</v>
      </c>
      <c r="L29" s="144">
        <v>235.4</v>
      </c>
      <c r="M29" s="144">
        <v>56.3</v>
      </c>
      <c r="N29" s="144">
        <v>204.7</v>
      </c>
      <c r="O29" s="144">
        <v>107.9</v>
      </c>
      <c r="P29" s="124">
        <f>SUM(J29:O29)</f>
        <v>977.9</v>
      </c>
      <c r="Q29" s="123">
        <f t="shared" si="1"/>
        <v>-206.69999999999993</v>
      </c>
      <c r="R29" s="124">
        <f t="shared" si="12"/>
        <v>-17.448927908154648</v>
      </c>
      <c r="S29" s="117"/>
      <c r="T29" s="118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ht="18" customHeight="1">
      <c r="B30" s="139" t="s">
        <v>94</v>
      </c>
      <c r="C30" s="146">
        <v>23.4</v>
      </c>
      <c r="D30" s="146">
        <v>0</v>
      </c>
      <c r="E30" s="146">
        <v>0</v>
      </c>
      <c r="F30" s="146">
        <v>34.6</v>
      </c>
      <c r="G30" s="146">
        <v>0</v>
      </c>
      <c r="H30" s="146">
        <v>0</v>
      </c>
      <c r="I30" s="127">
        <f>SUM(C30:H30)</f>
        <v>58</v>
      </c>
      <c r="J30" s="120">
        <v>38</v>
      </c>
      <c r="K30" s="120">
        <v>0</v>
      </c>
      <c r="L30" s="120">
        <v>0</v>
      </c>
      <c r="M30" s="120">
        <v>32.5</v>
      </c>
      <c r="N30" s="120">
        <v>0</v>
      </c>
      <c r="O30" s="120">
        <v>0</v>
      </c>
      <c r="P30" s="127">
        <f>SUM(J30:O30)</f>
        <v>70.5</v>
      </c>
      <c r="Q30" s="126">
        <f t="shared" si="1"/>
        <v>12.5</v>
      </c>
      <c r="R30" s="127">
        <f t="shared" si="12"/>
        <v>21.551724137931032</v>
      </c>
      <c r="S30" s="117"/>
      <c r="T30" s="118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ht="18" customHeight="1" thickBot="1">
      <c r="A31" s="150"/>
      <c r="B31" s="151" t="s">
        <v>95</v>
      </c>
      <c r="C31" s="152">
        <f t="shared" ref="C31:P31" si="14">+C8+C26+C27+C30</f>
        <v>12486.299999999997</v>
      </c>
      <c r="D31" s="152">
        <f t="shared" si="14"/>
        <v>12966.2</v>
      </c>
      <c r="E31" s="152">
        <f t="shared" si="14"/>
        <v>14423.300000000001</v>
      </c>
      <c r="F31" s="152">
        <f t="shared" si="14"/>
        <v>13703.3</v>
      </c>
      <c r="G31" s="152">
        <f t="shared" si="14"/>
        <v>15642.9</v>
      </c>
      <c r="H31" s="152">
        <f t="shared" si="14"/>
        <v>15671.5</v>
      </c>
      <c r="I31" s="153">
        <f t="shared" si="14"/>
        <v>84893.500000000015</v>
      </c>
      <c r="J31" s="152">
        <f t="shared" si="14"/>
        <v>17718.5</v>
      </c>
      <c r="K31" s="152">
        <f t="shared" si="14"/>
        <v>17781.900000000001</v>
      </c>
      <c r="L31" s="152">
        <f t="shared" si="14"/>
        <v>19031.800000000003</v>
      </c>
      <c r="M31" s="152">
        <f t="shared" si="14"/>
        <v>16577.399999999998</v>
      </c>
      <c r="N31" s="152">
        <f t="shared" si="14"/>
        <v>19353.2</v>
      </c>
      <c r="O31" s="152">
        <f t="shared" si="14"/>
        <v>20539.800000000003</v>
      </c>
      <c r="P31" s="153">
        <f t="shared" si="14"/>
        <v>111002.6</v>
      </c>
      <c r="Q31" s="152">
        <f t="shared" si="1"/>
        <v>26109.099999999991</v>
      </c>
      <c r="R31" s="153">
        <f t="shared" si="12"/>
        <v>30.755122594780502</v>
      </c>
      <c r="S31" s="117"/>
      <c r="T31" s="118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ht="18" customHeight="1" thickTop="1" thickBot="1">
      <c r="A32" s="150"/>
      <c r="B32" s="154" t="s">
        <v>96</v>
      </c>
      <c r="C32" s="155">
        <v>0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f>SUM(J32:O32)</f>
        <v>0</v>
      </c>
      <c r="Q32" s="156">
        <f t="shared" si="1"/>
        <v>0</v>
      </c>
      <c r="R32" s="157">
        <v>0</v>
      </c>
      <c r="S32" s="117"/>
      <c r="T32" s="118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21.75" customHeight="1" thickTop="1" thickBot="1">
      <c r="A33" s="150"/>
      <c r="B33" s="158" t="s">
        <v>73</v>
      </c>
      <c r="C33" s="159">
        <f t="shared" ref="C33:P33" si="15">+C32+C31</f>
        <v>12486.299999999997</v>
      </c>
      <c r="D33" s="159">
        <f t="shared" si="15"/>
        <v>12966.2</v>
      </c>
      <c r="E33" s="159">
        <f t="shared" si="15"/>
        <v>14423.300000000001</v>
      </c>
      <c r="F33" s="159">
        <f t="shared" si="15"/>
        <v>13703.3</v>
      </c>
      <c r="G33" s="159">
        <f t="shared" si="15"/>
        <v>15642.9</v>
      </c>
      <c r="H33" s="159">
        <f t="shared" si="15"/>
        <v>15671.5</v>
      </c>
      <c r="I33" s="160">
        <f t="shared" si="15"/>
        <v>84893.500000000015</v>
      </c>
      <c r="J33" s="160">
        <f t="shared" si="15"/>
        <v>17718.5</v>
      </c>
      <c r="K33" s="160">
        <f t="shared" si="15"/>
        <v>17781.900000000001</v>
      </c>
      <c r="L33" s="160">
        <f t="shared" si="15"/>
        <v>19031.800000000003</v>
      </c>
      <c r="M33" s="160">
        <f t="shared" si="15"/>
        <v>16577.399999999998</v>
      </c>
      <c r="N33" s="160">
        <f t="shared" si="15"/>
        <v>19353.2</v>
      </c>
      <c r="O33" s="160">
        <f t="shared" si="15"/>
        <v>20539.800000000003</v>
      </c>
      <c r="P33" s="160">
        <f t="shared" si="15"/>
        <v>111002.6</v>
      </c>
      <c r="Q33" s="161">
        <f t="shared" si="1"/>
        <v>26109.099999999991</v>
      </c>
      <c r="R33" s="161">
        <f>+Q33/I33*100</f>
        <v>30.755122594780502</v>
      </c>
      <c r="S33" s="3"/>
      <c r="T33" s="118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ht="18" customHeight="1" thickTop="1">
      <c r="A34" s="150"/>
      <c r="B34" s="70" t="s">
        <v>74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R34" s="162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ht="14.25">
      <c r="B35" s="75" t="s">
        <v>75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ht="12" customHeight="1">
      <c r="B36" s="79" t="s">
        <v>76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ht="12" customHeight="1">
      <c r="B37" s="79" t="s">
        <v>97</v>
      </c>
      <c r="C37" s="83"/>
      <c r="D37" s="83"/>
      <c r="E37" s="83"/>
      <c r="F37" s="83"/>
      <c r="G37" s="83"/>
      <c r="H37" s="83"/>
      <c r="I37" s="88"/>
      <c r="J37" s="83"/>
      <c r="K37" s="83"/>
      <c r="L37" s="83"/>
      <c r="M37" s="83"/>
      <c r="N37" s="83"/>
      <c r="O37" s="83"/>
      <c r="P37" s="88"/>
      <c r="Q37" s="83"/>
      <c r="R37" s="8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ht="14.25">
      <c r="B38" s="89" t="s">
        <v>79</v>
      </c>
      <c r="C38" s="83"/>
      <c r="D38" s="83"/>
      <c r="E38" s="83"/>
      <c r="F38" s="83"/>
      <c r="G38" s="83"/>
      <c r="H38" s="83"/>
      <c r="I38" s="163"/>
      <c r="J38" s="83"/>
      <c r="K38" s="83"/>
      <c r="L38" s="83"/>
      <c r="M38" s="83"/>
      <c r="N38" s="83"/>
      <c r="O38" s="83"/>
      <c r="P38" s="71"/>
      <c r="Q38" s="88"/>
      <c r="R38" s="88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ht="14.25">
      <c r="B39" s="88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164"/>
      <c r="Q39" s="88"/>
      <c r="R39" s="88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ht="14.25">
      <c r="B40" s="88"/>
      <c r="C40" s="83"/>
      <c r="D40" s="83"/>
      <c r="E40" s="83"/>
      <c r="F40" s="83"/>
      <c r="G40" s="83"/>
      <c r="H40" s="83"/>
      <c r="I40" s="83"/>
      <c r="J40" s="165"/>
      <c r="K40" s="165"/>
      <c r="L40" s="165"/>
      <c r="M40" s="165"/>
      <c r="N40" s="165"/>
      <c r="O40" s="165"/>
      <c r="P40" s="165"/>
      <c r="Q40" s="83"/>
      <c r="R40" s="88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14.25">
      <c r="B41" s="88"/>
      <c r="C41" s="83"/>
      <c r="D41" s="83"/>
      <c r="E41" s="83"/>
      <c r="F41" s="83"/>
      <c r="G41" s="83"/>
      <c r="H41" s="83"/>
      <c r="I41" s="83"/>
      <c r="J41" s="93"/>
      <c r="K41" s="93"/>
      <c r="L41" s="93"/>
      <c r="M41" s="93"/>
      <c r="N41" s="93"/>
      <c r="O41" s="93"/>
      <c r="P41" s="93"/>
      <c r="Q41" s="88"/>
      <c r="R41" s="88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ht="14.25">
      <c r="B42" s="166"/>
      <c r="C42" s="83"/>
      <c r="D42" s="83"/>
      <c r="E42" s="83"/>
      <c r="F42" s="83"/>
      <c r="G42" s="83"/>
      <c r="H42" s="83"/>
      <c r="I42" s="83"/>
      <c r="J42" s="95"/>
      <c r="K42" s="95"/>
      <c r="L42" s="95"/>
      <c r="M42" s="95"/>
      <c r="N42" s="95"/>
      <c r="O42" s="95"/>
      <c r="P42" s="96"/>
      <c r="Q42" s="83"/>
      <c r="R42" s="8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ht="14.25">
      <c r="B43" s="166"/>
      <c r="C43" s="83"/>
      <c r="D43" s="83"/>
      <c r="E43" s="83"/>
      <c r="F43" s="83"/>
      <c r="G43" s="83"/>
      <c r="H43" s="83"/>
      <c r="I43" s="83"/>
      <c r="J43" s="167"/>
      <c r="K43" s="167"/>
      <c r="L43" s="167"/>
      <c r="M43" s="167"/>
      <c r="N43" s="167"/>
      <c r="O43" s="167"/>
      <c r="P43" s="168"/>
      <c r="Q43" s="88"/>
      <c r="R43" s="88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ht="14.25">
      <c r="B44" s="88"/>
      <c r="C44" s="88"/>
      <c r="D44" s="88"/>
      <c r="E44" s="88"/>
      <c r="F44" s="88"/>
      <c r="G44" s="88"/>
      <c r="H44" s="88"/>
      <c r="I44" s="169"/>
      <c r="J44" s="170"/>
      <c r="K44" s="170"/>
      <c r="L44" s="170"/>
      <c r="M44" s="170"/>
      <c r="N44" s="170"/>
      <c r="O44" s="170"/>
      <c r="P44" s="168"/>
      <c r="Q44" s="88"/>
      <c r="R44" s="88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ht="14.25">
      <c r="B45" s="88"/>
      <c r="C45" s="88"/>
      <c r="D45" s="88"/>
      <c r="E45" s="88"/>
      <c r="F45" s="88"/>
      <c r="G45" s="88"/>
      <c r="H45" s="88"/>
      <c r="I45" s="169"/>
      <c r="J45" s="95"/>
      <c r="K45" s="95"/>
      <c r="L45" s="95"/>
      <c r="M45" s="95"/>
      <c r="N45" s="95"/>
      <c r="O45" s="95"/>
      <c r="P45" s="168"/>
      <c r="Q45" s="88"/>
      <c r="R45" s="88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ht="14.25">
      <c r="B46" s="88"/>
      <c r="C46" s="88"/>
      <c r="D46" s="88"/>
      <c r="E46" s="88"/>
      <c r="F46" s="88"/>
      <c r="G46" s="88"/>
      <c r="H46" s="88"/>
      <c r="I46" s="169"/>
      <c r="J46" s="171"/>
      <c r="K46" s="171"/>
      <c r="L46" s="171"/>
      <c r="M46" s="171"/>
      <c r="N46" s="171"/>
      <c r="O46" s="171"/>
      <c r="P46" s="168"/>
      <c r="Q46" s="88"/>
      <c r="R46" s="88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ht="14.25">
      <c r="B47" s="88"/>
      <c r="C47" s="88"/>
      <c r="D47" s="88"/>
      <c r="E47" s="88"/>
      <c r="F47" s="88"/>
      <c r="G47" s="88"/>
      <c r="H47" s="88"/>
      <c r="I47" s="88"/>
      <c r="J47" s="171"/>
      <c r="K47" s="171"/>
      <c r="L47" s="171"/>
      <c r="M47" s="171"/>
      <c r="N47" s="171"/>
      <c r="O47" s="171"/>
      <c r="P47" s="168"/>
      <c r="Q47" s="88"/>
      <c r="R47" s="88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ht="14.2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2:57" ht="14.2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2:57" ht="14.25">
      <c r="B50" s="88"/>
      <c r="C50" s="88"/>
      <c r="D50" s="88"/>
      <c r="E50" s="88"/>
      <c r="F50" s="88"/>
      <c r="G50" s="88"/>
      <c r="H50" s="88"/>
      <c r="I50" s="88"/>
      <c r="J50" s="80"/>
      <c r="K50" s="80"/>
      <c r="L50" s="80"/>
      <c r="M50" s="80"/>
      <c r="N50" s="80"/>
      <c r="O50" s="80"/>
      <c r="P50" s="80"/>
      <c r="Q50" s="88"/>
      <c r="R50" s="88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2:57" ht="14.25">
      <c r="B51" s="88"/>
      <c r="C51" s="88"/>
      <c r="D51" s="88"/>
      <c r="E51" s="88"/>
      <c r="F51" s="88"/>
      <c r="G51" s="88"/>
      <c r="H51" s="88"/>
      <c r="I51" s="88"/>
      <c r="J51" s="80"/>
      <c r="K51" s="80"/>
      <c r="L51" s="80"/>
      <c r="M51" s="80"/>
      <c r="N51" s="80"/>
      <c r="O51" s="80"/>
      <c r="P51" s="80"/>
      <c r="Q51" s="88"/>
      <c r="R51" s="88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2:57" ht="14.2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2:57" ht="14.2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2:57" ht="14.2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2:57" ht="14.2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</row>
    <row r="56" spans="2:57" ht="14.2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</row>
    <row r="57" spans="2:57" ht="14.2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</row>
    <row r="58" spans="2:57" ht="14.2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</row>
    <row r="59" spans="2:57" ht="14.2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</row>
    <row r="60" spans="2:57" ht="14.2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</row>
    <row r="61" spans="2:57" ht="14.2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</row>
    <row r="62" spans="2:57" ht="14.2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</row>
    <row r="63" spans="2:57" ht="14.2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</row>
    <row r="64" spans="2:57" ht="14.2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</row>
    <row r="65" spans="2:57" ht="14.2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</row>
    <row r="66" spans="2:57" ht="14.2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</row>
    <row r="67" spans="2:57" ht="14.2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</row>
    <row r="68" spans="2:57" ht="14.2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</row>
    <row r="69" spans="2:57" ht="14.2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</row>
    <row r="70" spans="2:57" ht="14.2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</row>
    <row r="71" spans="2:57" ht="14.2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</row>
    <row r="72" spans="2:57" ht="14.2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</row>
    <row r="73" spans="2:57" ht="14.2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</row>
    <row r="74" spans="2:57" ht="14.2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</row>
    <row r="75" spans="2:57" ht="14.2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</row>
    <row r="76" spans="2:57" ht="14.2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</row>
    <row r="77" spans="2:57" ht="14.2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</row>
    <row r="78" spans="2:57" ht="14.2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</row>
    <row r="79" spans="2:57" ht="14.2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</row>
    <row r="80" spans="2:57" ht="14.2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</row>
    <row r="81" spans="2:57" ht="14.2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</row>
    <row r="82" spans="2:57" ht="14.2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</row>
    <row r="83" spans="2:57" ht="14.2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</row>
    <row r="84" spans="2:57" ht="14.2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</row>
    <row r="85" spans="2:57" ht="14.2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</row>
    <row r="86" spans="2:57" ht="14.2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</row>
    <row r="87" spans="2:57" ht="14.2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</row>
    <row r="88" spans="2:57" ht="14.2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</row>
    <row r="89" spans="2:57" ht="14.2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</row>
    <row r="90" spans="2:57" ht="14.2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</row>
    <row r="91" spans="2:57" ht="14.2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</row>
    <row r="92" spans="2:57" ht="14.2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</row>
    <row r="93" spans="2:57" ht="14.2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</row>
    <row r="94" spans="2:57" ht="14.2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</row>
    <row r="95" spans="2:57" ht="14.2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</row>
    <row r="96" spans="2:57" ht="14.2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</row>
    <row r="97" spans="2:57" ht="14.2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</row>
    <row r="98" spans="2:57" ht="14.2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</row>
    <row r="99" spans="2:57" ht="14.2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</row>
    <row r="100" spans="2:57" ht="14.2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</row>
    <row r="101" spans="2:57" ht="14.2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</row>
    <row r="102" spans="2:57" ht="14.2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</row>
    <row r="103" spans="2:57" ht="14.2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</row>
    <row r="104" spans="2:57" ht="14.2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</row>
    <row r="105" spans="2:57" ht="14.2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</row>
    <row r="106" spans="2:57" ht="14.2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</row>
    <row r="107" spans="2:57" ht="14.2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</row>
    <row r="108" spans="2:57" ht="14.2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</row>
    <row r="109" spans="2:57" ht="14.2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</row>
    <row r="110" spans="2:57" ht="14.2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</row>
    <row r="111" spans="2:57" ht="14.2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</row>
    <row r="112" spans="2:57" ht="14.2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</row>
    <row r="113" spans="2:57" ht="14.2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</row>
    <row r="114" spans="2:57" ht="14.2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</row>
    <row r="115" spans="2:57" ht="14.2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</row>
    <row r="116" spans="2:57" ht="14.2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</row>
    <row r="117" spans="2:57" ht="14.2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</row>
    <row r="118" spans="2:57" ht="14.2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</row>
    <row r="119" spans="2:57" ht="14.2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</row>
    <row r="120" spans="2:57" ht="14.2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</row>
    <row r="121" spans="2:57" ht="14.2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</row>
    <row r="122" spans="2:57" ht="14.2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</row>
    <row r="123" spans="2:57" ht="14.2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</row>
    <row r="124" spans="2:57" ht="14.2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</row>
    <row r="125" spans="2:57" ht="14.2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</row>
    <row r="126" spans="2:57" ht="14.25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</row>
    <row r="127" spans="2:57" ht="14.25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</row>
    <row r="128" spans="2:57" ht="14.25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</row>
    <row r="129" spans="2:57" ht="14.25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</row>
    <row r="130" spans="2:57" ht="14.25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</row>
    <row r="131" spans="2:57" ht="14.25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</row>
    <row r="132" spans="2:57" ht="14.25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</row>
    <row r="133" spans="2:57" ht="14.25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</row>
    <row r="134" spans="2:57" ht="14.25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</row>
    <row r="135" spans="2:57" ht="14.25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</row>
    <row r="136" spans="2:57" ht="14.25"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</row>
    <row r="137" spans="2:57" ht="14.25"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</row>
    <row r="138" spans="2:57" ht="14.25"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</row>
    <row r="139" spans="2:57" ht="14.25"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</row>
    <row r="140" spans="2:57" ht="14.25"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</row>
    <row r="141" spans="2:57" ht="14.25"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</row>
    <row r="142" spans="2:57" ht="14.25"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</row>
    <row r="143" spans="2:57" ht="14.25"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</row>
    <row r="144" spans="2:57" ht="14.25"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</row>
    <row r="145" spans="2:57" ht="14.25"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</row>
    <row r="146" spans="2:57" ht="14.25"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</row>
    <row r="147" spans="2:57" ht="14.25"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</row>
    <row r="148" spans="2:57" ht="14.25"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</row>
    <row r="149" spans="2:57" ht="14.25"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</row>
    <row r="150" spans="2:57" ht="14.25"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</row>
    <row r="151" spans="2:57" ht="14.25"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</row>
    <row r="152" spans="2:57" ht="14.25"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</row>
    <row r="153" spans="2:57" ht="14.25"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</row>
    <row r="154" spans="2:57" ht="14.25"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</row>
    <row r="155" spans="2:57" ht="14.25"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</row>
    <row r="156" spans="2:57" ht="14.25"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</row>
    <row r="157" spans="2:57" ht="14.25"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</row>
    <row r="158" spans="2:57" ht="14.25"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</row>
    <row r="159" spans="2:57" ht="14.25"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</row>
    <row r="160" spans="2:57" ht="14.25"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</row>
    <row r="161" spans="2:57" ht="14.25"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</row>
    <row r="162" spans="2:57" ht="14.25"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</row>
    <row r="163" spans="2:57" ht="14.25"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</row>
    <row r="164" spans="2:57" ht="14.25"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</row>
    <row r="165" spans="2:57" ht="14.25"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</row>
    <row r="166" spans="2:57" ht="14.25"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</row>
    <row r="167" spans="2:57" ht="14.25"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</row>
    <row r="168" spans="2:57" ht="14.25"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</row>
    <row r="169" spans="2:57" ht="14.25"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</row>
    <row r="170" spans="2:57" ht="14.25"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</row>
    <row r="171" spans="2:57" ht="14.25"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</row>
    <row r="172" spans="2:57" ht="14.25"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</row>
    <row r="173" spans="2:57" ht="14.25"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</row>
    <row r="174" spans="2:57" ht="14.25"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</row>
    <row r="175" spans="2:57" ht="14.25"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</row>
    <row r="176" spans="2:57" ht="14.25"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</row>
    <row r="177" spans="2:57" ht="14.25"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</row>
    <row r="178" spans="2:57" ht="14.25"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</row>
    <row r="179" spans="2:57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</row>
    <row r="180" spans="2:57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</row>
    <row r="181" spans="2:57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</row>
    <row r="182" spans="2:57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</row>
    <row r="183" spans="2:57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</row>
    <row r="184" spans="2:57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</row>
    <row r="185" spans="2:57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</row>
    <row r="186" spans="2:57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</row>
    <row r="187" spans="2:57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</row>
    <row r="188" spans="2:57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</row>
    <row r="189" spans="2:57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</row>
    <row r="190" spans="2:57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</row>
    <row r="191" spans="2:57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</row>
    <row r="192" spans="2:57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</row>
    <row r="193" spans="2:57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</row>
    <row r="194" spans="2:57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</row>
    <row r="195" spans="2:57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</row>
    <row r="196" spans="2:57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</row>
    <row r="197" spans="2:57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</row>
    <row r="198" spans="2:57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</row>
    <row r="199" spans="2:57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</row>
    <row r="200" spans="2:57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</row>
    <row r="201" spans="2:57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</row>
    <row r="202" spans="2:57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</row>
    <row r="203" spans="2:57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</row>
    <row r="204" spans="2:57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</row>
    <row r="205" spans="2:57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</row>
    <row r="206" spans="2:57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</row>
    <row r="207" spans="2:57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</row>
    <row r="208" spans="2:57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</row>
    <row r="209" spans="2:57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</row>
    <row r="210" spans="2:57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</row>
    <row r="211" spans="2:57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</row>
    <row r="212" spans="2:57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</row>
    <row r="213" spans="2:57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</row>
    <row r="214" spans="2:57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</row>
    <row r="215" spans="2:57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</row>
    <row r="216" spans="2:57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</row>
  </sheetData>
  <mergeCells count="10">
    <mergeCell ref="B1:R1"/>
    <mergeCell ref="B3:R3"/>
    <mergeCell ref="B4:R4"/>
    <mergeCell ref="B5:R5"/>
    <mergeCell ref="B6:B7"/>
    <mergeCell ref="C6:H6"/>
    <mergeCell ref="I6:I7"/>
    <mergeCell ref="J6:O6"/>
    <mergeCell ref="P6:P7"/>
    <mergeCell ref="Q6:R6"/>
  </mergeCells>
  <printOptions horizontalCentered="1"/>
  <pageMargins left="0" right="0" top="0.19685039370078741" bottom="0.19685039370078741" header="0" footer="0.19685039370078741"/>
  <pageSetup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E9BF6-CC5F-4DBE-8549-19287A7C89B6}">
  <dimension ref="B1:DQ347"/>
  <sheetViews>
    <sheetView showGridLines="0" tabSelected="1" topLeftCell="E1" zoomScale="96" zoomScaleNormal="96" workbookViewId="0">
      <selection activeCell="C101" sqref="C101:R108"/>
    </sheetView>
  </sheetViews>
  <sheetFormatPr baseColWidth="10" defaultColWidth="11.42578125" defaultRowHeight="12.75"/>
  <cols>
    <col min="1" max="1" width="3.42578125" customWidth="1"/>
    <col min="2" max="2" width="91.7109375" customWidth="1"/>
    <col min="3" max="3" width="11.140625" customWidth="1"/>
    <col min="4" max="7" width="9.28515625" customWidth="1"/>
    <col min="8" max="8" width="11.140625" customWidth="1"/>
    <col min="9" max="9" width="10.28515625" customWidth="1"/>
    <col min="10" max="10" width="8.7109375" style="103" customWidth="1"/>
    <col min="11" max="14" width="10" style="103" customWidth="1"/>
    <col min="15" max="15" width="10" bestFit="1" customWidth="1"/>
    <col min="16" max="16" width="9.5703125" customWidth="1"/>
    <col min="17" max="17" width="10.5703125" bestFit="1" customWidth="1"/>
    <col min="18" max="18" width="8.85546875" customWidth="1"/>
  </cols>
  <sheetData>
    <row r="1" spans="2:18" ht="17.25">
      <c r="B1" s="4" t="s">
        <v>98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2:18" ht="14.25" customHeight="1">
      <c r="B2" s="5"/>
      <c r="C2" s="5"/>
      <c r="D2" s="5"/>
      <c r="E2" s="5"/>
      <c r="F2" s="5"/>
      <c r="G2" s="5"/>
      <c r="H2" s="5"/>
      <c r="I2" s="5"/>
      <c r="J2" s="172"/>
      <c r="K2" s="172"/>
      <c r="L2" s="172"/>
      <c r="M2" s="172"/>
      <c r="N2" s="172"/>
      <c r="O2" s="5"/>
      <c r="P2" s="5"/>
      <c r="Q2" s="5"/>
      <c r="R2" s="5"/>
    </row>
    <row r="3" spans="2:18" s="150" customFormat="1" ht="17.25">
      <c r="B3" s="8" t="s">
        <v>99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2:18" s="150" customFormat="1" ht="17.25" customHeight="1">
      <c r="B4" s="9" t="s">
        <v>100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2:18" s="150" customFormat="1" ht="14.25" customHeight="1">
      <c r="B5" s="9" t="s">
        <v>101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2:18" s="150" customFormat="1" ht="17.25" customHeight="1">
      <c r="B6" s="106" t="s">
        <v>4</v>
      </c>
      <c r="C6" s="107">
        <v>2021</v>
      </c>
      <c r="D6" s="108"/>
      <c r="E6" s="108"/>
      <c r="F6" s="108"/>
      <c r="G6" s="108"/>
      <c r="H6" s="108"/>
      <c r="I6" s="106">
        <v>2021</v>
      </c>
      <c r="J6" s="107">
        <v>2022</v>
      </c>
      <c r="K6" s="108"/>
      <c r="L6" s="108"/>
      <c r="M6" s="108"/>
      <c r="N6" s="108"/>
      <c r="O6" s="108"/>
      <c r="P6" s="106">
        <v>2022</v>
      </c>
      <c r="Q6" s="107" t="s">
        <v>5</v>
      </c>
      <c r="R6" s="109"/>
    </row>
    <row r="7" spans="2:18" ht="24" customHeight="1">
      <c r="B7" s="173"/>
      <c r="C7" s="174" t="s">
        <v>6</v>
      </c>
      <c r="D7" s="174" t="s">
        <v>7</v>
      </c>
      <c r="E7" s="174" t="s">
        <v>8</v>
      </c>
      <c r="F7" s="174" t="s">
        <v>9</v>
      </c>
      <c r="G7" s="174" t="s">
        <v>10</v>
      </c>
      <c r="H7" s="174" t="s">
        <v>11</v>
      </c>
      <c r="I7" s="173"/>
      <c r="J7" s="174" t="s">
        <v>6</v>
      </c>
      <c r="K7" s="174" t="s">
        <v>7</v>
      </c>
      <c r="L7" s="174" t="s">
        <v>8</v>
      </c>
      <c r="M7" s="174" t="s">
        <v>9</v>
      </c>
      <c r="N7" s="174" t="s">
        <v>10</v>
      </c>
      <c r="O7" s="174" t="s">
        <v>11</v>
      </c>
      <c r="P7" s="173"/>
      <c r="Q7" s="175" t="s">
        <v>12</v>
      </c>
      <c r="R7" s="176" t="s">
        <v>13</v>
      </c>
    </row>
    <row r="8" spans="2:18" ht="18" customHeight="1">
      <c r="B8" s="177" t="s">
        <v>14</v>
      </c>
      <c r="C8" s="178">
        <f t="shared" ref="C8:P8" si="0">+C9+C21+C22+C28+C46</f>
        <v>3224.7000000000007</v>
      </c>
      <c r="D8" s="178">
        <f t="shared" si="0"/>
        <v>1534</v>
      </c>
      <c r="E8" s="178">
        <f t="shared" si="0"/>
        <v>2098.6</v>
      </c>
      <c r="F8" s="178">
        <f t="shared" si="0"/>
        <v>1562.8999999999999</v>
      </c>
      <c r="G8" s="178">
        <f t="shared" si="0"/>
        <v>1860.3</v>
      </c>
      <c r="H8" s="178">
        <f t="shared" si="0"/>
        <v>2649.3999999999996</v>
      </c>
      <c r="I8" s="178">
        <f t="shared" si="0"/>
        <v>12929.9</v>
      </c>
      <c r="J8" s="179">
        <f t="shared" si="0"/>
        <v>5961.3</v>
      </c>
      <c r="K8" s="178">
        <f t="shared" si="0"/>
        <v>3205.5</v>
      </c>
      <c r="L8" s="178">
        <f t="shared" si="0"/>
        <v>3227.1</v>
      </c>
      <c r="M8" s="178">
        <f t="shared" si="0"/>
        <v>2627.4</v>
      </c>
      <c r="N8" s="178">
        <f t="shared" si="0"/>
        <v>3183.4000000000005</v>
      </c>
      <c r="O8" s="178">
        <f t="shared" si="0"/>
        <v>5450.7000000000007</v>
      </c>
      <c r="P8" s="178">
        <f t="shared" si="0"/>
        <v>23655.5</v>
      </c>
      <c r="Q8" s="180">
        <f t="shared" ref="Q8:Q22" si="1">+P8-I8</f>
        <v>10725.6</v>
      </c>
      <c r="R8" s="180">
        <f t="shared" ref="R8:R16" si="2">+Q8/I8*100</f>
        <v>82.951917648241675</v>
      </c>
    </row>
    <row r="9" spans="2:18" ht="18" customHeight="1">
      <c r="B9" s="181" t="s">
        <v>15</v>
      </c>
      <c r="C9" s="120">
        <f t="shared" ref="C9:P9" si="3">+C10+C19</f>
        <v>6.7</v>
      </c>
      <c r="D9" s="120">
        <f t="shared" si="3"/>
        <v>94.5</v>
      </c>
      <c r="E9" s="120">
        <f t="shared" si="3"/>
        <v>188.4</v>
      </c>
      <c r="F9" s="120">
        <f t="shared" si="3"/>
        <v>18.100000000000001</v>
      </c>
      <c r="G9" s="120">
        <f t="shared" si="3"/>
        <v>151.70000000000002</v>
      </c>
      <c r="H9" s="120">
        <f t="shared" si="3"/>
        <v>228.79999999999998</v>
      </c>
      <c r="I9" s="116">
        <f t="shared" si="3"/>
        <v>688.2</v>
      </c>
      <c r="J9" s="182">
        <f t="shared" si="3"/>
        <v>38</v>
      </c>
      <c r="K9" s="120">
        <f t="shared" si="3"/>
        <v>294.79999999999995</v>
      </c>
      <c r="L9" s="120">
        <f t="shared" si="3"/>
        <v>97.3</v>
      </c>
      <c r="M9" s="120">
        <f t="shared" si="3"/>
        <v>212.5</v>
      </c>
      <c r="N9" s="120">
        <f t="shared" si="3"/>
        <v>24.6</v>
      </c>
      <c r="O9" s="120">
        <f t="shared" si="3"/>
        <v>235.59999999999997</v>
      </c>
      <c r="P9" s="120">
        <f t="shared" si="3"/>
        <v>902.8</v>
      </c>
      <c r="Q9" s="120">
        <f t="shared" si="1"/>
        <v>214.59999999999991</v>
      </c>
      <c r="R9" s="120">
        <f t="shared" si="2"/>
        <v>31.182795698924714</v>
      </c>
    </row>
    <row r="10" spans="2:18" ht="18" customHeight="1">
      <c r="B10" s="181" t="s">
        <v>83</v>
      </c>
      <c r="C10" s="120">
        <f t="shared" ref="C10:P10" si="4">+C11+C14</f>
        <v>1.7</v>
      </c>
      <c r="D10" s="120">
        <f t="shared" si="4"/>
        <v>88.8</v>
      </c>
      <c r="E10" s="120">
        <f t="shared" si="4"/>
        <v>182.20000000000002</v>
      </c>
      <c r="F10" s="120">
        <f t="shared" si="4"/>
        <v>12.700000000000001</v>
      </c>
      <c r="G10" s="120">
        <f t="shared" si="4"/>
        <v>146.70000000000002</v>
      </c>
      <c r="H10" s="120">
        <f t="shared" si="4"/>
        <v>223.89999999999998</v>
      </c>
      <c r="I10" s="116">
        <f t="shared" si="4"/>
        <v>656</v>
      </c>
      <c r="J10" s="182">
        <f t="shared" si="4"/>
        <v>33.200000000000003</v>
      </c>
      <c r="K10" s="120">
        <f t="shared" si="4"/>
        <v>289.79999999999995</v>
      </c>
      <c r="L10" s="120">
        <f t="shared" si="4"/>
        <v>91.5</v>
      </c>
      <c r="M10" s="120">
        <f t="shared" si="4"/>
        <v>208.3</v>
      </c>
      <c r="N10" s="120">
        <f t="shared" si="4"/>
        <v>18.200000000000003</v>
      </c>
      <c r="O10" s="120">
        <f t="shared" si="4"/>
        <v>226.59999999999997</v>
      </c>
      <c r="P10" s="120">
        <f t="shared" si="4"/>
        <v>867.59999999999991</v>
      </c>
      <c r="Q10" s="120">
        <f t="shared" si="1"/>
        <v>211.59999999999991</v>
      </c>
      <c r="R10" s="120">
        <f t="shared" si="2"/>
        <v>32.256097560975597</v>
      </c>
    </row>
    <row r="11" spans="2:18" ht="18" customHeight="1">
      <c r="B11" s="183" t="s">
        <v>34</v>
      </c>
      <c r="C11" s="120">
        <f t="shared" ref="C11:P11" si="5">+C12+C13</f>
        <v>0</v>
      </c>
      <c r="D11" s="120">
        <f t="shared" si="5"/>
        <v>87.2</v>
      </c>
      <c r="E11" s="120">
        <f t="shared" si="5"/>
        <v>157.30000000000001</v>
      </c>
      <c r="F11" s="120">
        <f t="shared" si="5"/>
        <v>0</v>
      </c>
      <c r="G11" s="120">
        <f t="shared" si="5"/>
        <v>142.80000000000001</v>
      </c>
      <c r="H11" s="120">
        <f t="shared" si="5"/>
        <v>217.79999999999998</v>
      </c>
      <c r="I11" s="120">
        <f t="shared" si="5"/>
        <v>605.1</v>
      </c>
      <c r="J11" s="182">
        <f t="shared" si="5"/>
        <v>0</v>
      </c>
      <c r="K11" s="120">
        <f t="shared" si="5"/>
        <v>272.39999999999998</v>
      </c>
      <c r="L11" s="120">
        <f t="shared" si="5"/>
        <v>71.400000000000006</v>
      </c>
      <c r="M11" s="120">
        <f t="shared" si="5"/>
        <v>192</v>
      </c>
      <c r="N11" s="120">
        <f>+N12+N13</f>
        <v>0</v>
      </c>
      <c r="O11" s="120">
        <f>+O12+O13</f>
        <v>201.79999999999998</v>
      </c>
      <c r="P11" s="120">
        <f t="shared" si="5"/>
        <v>737.59999999999991</v>
      </c>
      <c r="Q11" s="120">
        <f t="shared" si="1"/>
        <v>132.49999999999989</v>
      </c>
      <c r="R11" s="120">
        <f t="shared" si="2"/>
        <v>21.897207073211021</v>
      </c>
    </row>
    <row r="12" spans="2:18" ht="18" customHeight="1">
      <c r="B12" s="184" t="s">
        <v>102</v>
      </c>
      <c r="C12" s="143">
        <v>0</v>
      </c>
      <c r="D12" s="143">
        <v>0</v>
      </c>
      <c r="E12" s="185">
        <v>69.099999999999994</v>
      </c>
      <c r="F12" s="185">
        <v>0</v>
      </c>
      <c r="G12" s="185">
        <v>65.7</v>
      </c>
      <c r="H12" s="185">
        <v>131.69999999999999</v>
      </c>
      <c r="I12" s="186">
        <f>SUM(C12:H12)</f>
        <v>266.5</v>
      </c>
      <c r="J12" s="187">
        <v>0</v>
      </c>
      <c r="K12" s="144">
        <v>144.5</v>
      </c>
      <c r="L12" s="144">
        <v>71.400000000000006</v>
      </c>
      <c r="M12" s="144">
        <v>71.5</v>
      </c>
      <c r="N12" s="144">
        <v>0</v>
      </c>
      <c r="O12" s="144">
        <v>145.19999999999999</v>
      </c>
      <c r="P12" s="187">
        <f>SUM(J12:O12)</f>
        <v>432.59999999999997</v>
      </c>
      <c r="Q12" s="144">
        <f t="shared" si="1"/>
        <v>166.09999999999997</v>
      </c>
      <c r="R12" s="144">
        <f t="shared" si="2"/>
        <v>62.326454033771093</v>
      </c>
    </row>
    <row r="13" spans="2:18" ht="18" customHeight="1">
      <c r="B13" s="188" t="s">
        <v>103</v>
      </c>
      <c r="C13" s="143">
        <v>0</v>
      </c>
      <c r="D13" s="143">
        <v>87.2</v>
      </c>
      <c r="E13" s="143">
        <v>88.2</v>
      </c>
      <c r="F13" s="143">
        <v>0</v>
      </c>
      <c r="G13" s="143">
        <v>77.099999999999994</v>
      </c>
      <c r="H13" s="143">
        <v>86.1</v>
      </c>
      <c r="I13" s="186">
        <f>SUM(C13:H13)</f>
        <v>338.6</v>
      </c>
      <c r="J13" s="187">
        <v>0</v>
      </c>
      <c r="K13" s="144">
        <v>127.9</v>
      </c>
      <c r="L13" s="144">
        <v>0</v>
      </c>
      <c r="M13" s="144">
        <v>120.5</v>
      </c>
      <c r="N13" s="144">
        <v>0</v>
      </c>
      <c r="O13" s="144">
        <v>56.6</v>
      </c>
      <c r="P13" s="144">
        <f>SUM(J13:O13)</f>
        <v>305</v>
      </c>
      <c r="Q13" s="144">
        <f t="shared" si="1"/>
        <v>-33.600000000000023</v>
      </c>
      <c r="R13" s="144">
        <f t="shared" si="2"/>
        <v>-9.9232132309509815</v>
      </c>
    </row>
    <row r="14" spans="2:18" ht="18" customHeight="1">
      <c r="B14" s="183" t="s">
        <v>104</v>
      </c>
      <c r="C14" s="120">
        <f t="shared" ref="C14:O14" si="6">+C15</f>
        <v>1.7</v>
      </c>
      <c r="D14" s="120">
        <f t="shared" si="6"/>
        <v>1.6</v>
      </c>
      <c r="E14" s="120">
        <f t="shared" si="6"/>
        <v>24.9</v>
      </c>
      <c r="F14" s="120">
        <f t="shared" si="6"/>
        <v>12.700000000000001</v>
      </c>
      <c r="G14" s="120">
        <f t="shared" si="6"/>
        <v>3.9</v>
      </c>
      <c r="H14" s="120">
        <f t="shared" si="6"/>
        <v>6.1</v>
      </c>
      <c r="I14" s="120">
        <f>+I15+I18</f>
        <v>50.9</v>
      </c>
      <c r="J14" s="182">
        <f t="shared" si="6"/>
        <v>33.200000000000003</v>
      </c>
      <c r="K14" s="120">
        <f t="shared" si="6"/>
        <v>17.399999999999999</v>
      </c>
      <c r="L14" s="120">
        <f t="shared" si="6"/>
        <v>20.100000000000001</v>
      </c>
      <c r="M14" s="120">
        <f t="shared" si="6"/>
        <v>16.3</v>
      </c>
      <c r="N14" s="120">
        <f t="shared" si="6"/>
        <v>18.200000000000003</v>
      </c>
      <c r="O14" s="120">
        <f t="shared" si="6"/>
        <v>24.799999999999997</v>
      </c>
      <c r="P14" s="120">
        <f>+P15+P18</f>
        <v>130</v>
      </c>
      <c r="Q14" s="120">
        <f t="shared" si="1"/>
        <v>79.099999999999994</v>
      </c>
      <c r="R14" s="120">
        <f t="shared" si="2"/>
        <v>155.40275049115911</v>
      </c>
    </row>
    <row r="15" spans="2:18" ht="18" customHeight="1">
      <c r="B15" s="188" t="s">
        <v>105</v>
      </c>
      <c r="C15" s="143">
        <v>1.7</v>
      </c>
      <c r="D15" s="143">
        <v>1.6</v>
      </c>
      <c r="E15" s="143">
        <v>24.9</v>
      </c>
      <c r="F15" s="143">
        <v>12.700000000000001</v>
      </c>
      <c r="G15" s="143">
        <v>3.9</v>
      </c>
      <c r="H15" s="143">
        <v>6.1</v>
      </c>
      <c r="I15" s="144">
        <f t="shared" ref="I15:O15" si="7">+I16+I17</f>
        <v>50.9</v>
      </c>
      <c r="J15" s="187">
        <f t="shared" si="7"/>
        <v>33.200000000000003</v>
      </c>
      <c r="K15" s="144">
        <f t="shared" si="7"/>
        <v>17.399999999999999</v>
      </c>
      <c r="L15" s="144">
        <f t="shared" si="7"/>
        <v>20.100000000000001</v>
      </c>
      <c r="M15" s="144">
        <f t="shared" si="7"/>
        <v>16.3</v>
      </c>
      <c r="N15" s="144">
        <f t="shared" si="7"/>
        <v>18.200000000000003</v>
      </c>
      <c r="O15" s="144">
        <f t="shared" si="7"/>
        <v>24.799999999999997</v>
      </c>
      <c r="P15" s="144">
        <f>+P16+P17</f>
        <v>130</v>
      </c>
      <c r="Q15" s="144">
        <f t="shared" si="1"/>
        <v>79.099999999999994</v>
      </c>
      <c r="R15" s="144">
        <f t="shared" si="2"/>
        <v>155.40275049115911</v>
      </c>
    </row>
    <row r="16" spans="2:18" ht="18" customHeight="1">
      <c r="B16" s="189" t="s">
        <v>106</v>
      </c>
      <c r="C16" s="143">
        <v>0</v>
      </c>
      <c r="D16" s="143">
        <v>0</v>
      </c>
      <c r="E16" s="143">
        <v>20.9</v>
      </c>
      <c r="F16" s="143">
        <v>10.8</v>
      </c>
      <c r="G16" s="143">
        <v>0</v>
      </c>
      <c r="H16" s="143">
        <v>0</v>
      </c>
      <c r="I16" s="186">
        <f>SUM(C16:H16)</f>
        <v>31.7</v>
      </c>
      <c r="J16" s="185">
        <f>+[1]PP!J40</f>
        <v>24.6</v>
      </c>
      <c r="K16" s="143">
        <f>+[1]PP!K40</f>
        <v>9.1999999999999993</v>
      </c>
      <c r="L16" s="143">
        <f>+[1]PP!L40</f>
        <v>10.7</v>
      </c>
      <c r="M16" s="143">
        <f>+[1]PP!M40</f>
        <v>8.5</v>
      </c>
      <c r="N16" s="143">
        <f>+[1]PP!N40</f>
        <v>9.9</v>
      </c>
      <c r="O16" s="143">
        <f>+[1]PP!O40</f>
        <v>9.6999999999999993</v>
      </c>
      <c r="P16" s="143">
        <f>SUM(J16:O16)</f>
        <v>72.599999999999994</v>
      </c>
      <c r="Q16" s="144">
        <f t="shared" si="1"/>
        <v>40.899999999999991</v>
      </c>
      <c r="R16" s="144">
        <f t="shared" si="2"/>
        <v>129.02208201892742</v>
      </c>
    </row>
    <row r="17" spans="2:121" ht="18" customHeight="1">
      <c r="B17" s="190" t="s">
        <v>107</v>
      </c>
      <c r="C17" s="191">
        <v>1.7</v>
      </c>
      <c r="D17" s="191">
        <v>1.6</v>
      </c>
      <c r="E17" s="191">
        <v>4</v>
      </c>
      <c r="F17" s="191">
        <v>1.9</v>
      </c>
      <c r="G17" s="191">
        <v>3.9</v>
      </c>
      <c r="H17" s="191">
        <v>6.1</v>
      </c>
      <c r="I17" s="192">
        <f>SUM(C17:H17)</f>
        <v>19.2</v>
      </c>
      <c r="J17" s="192">
        <f>+[1]PP!J41</f>
        <v>8.6</v>
      </c>
      <c r="K17" s="192">
        <f>+[1]PP!K41</f>
        <v>8.1999999999999993</v>
      </c>
      <c r="L17" s="192">
        <f>+[1]PP!L41</f>
        <v>9.4</v>
      </c>
      <c r="M17" s="192">
        <f>+[1]PP!M41</f>
        <v>7.8</v>
      </c>
      <c r="N17" s="192">
        <f>+[1]PP!N41</f>
        <v>8.3000000000000007</v>
      </c>
      <c r="O17" s="192">
        <f>+[1]PP!O41</f>
        <v>15.1</v>
      </c>
      <c r="P17" s="192">
        <f>SUM(J17:O17)</f>
        <v>57.4</v>
      </c>
      <c r="Q17" s="193">
        <f t="shared" si="1"/>
        <v>38.200000000000003</v>
      </c>
      <c r="R17" s="193">
        <f>+Q17/I17*100</f>
        <v>198.95833333333334</v>
      </c>
    </row>
    <row r="18" spans="2:121" ht="18" customHeight="1">
      <c r="B18" s="188" t="s">
        <v>29</v>
      </c>
      <c r="C18" s="143">
        <v>0</v>
      </c>
      <c r="D18" s="143">
        <v>0</v>
      </c>
      <c r="E18" s="143">
        <v>0</v>
      </c>
      <c r="F18" s="143">
        <v>0</v>
      </c>
      <c r="G18" s="143">
        <v>0</v>
      </c>
      <c r="H18" s="143">
        <v>0</v>
      </c>
      <c r="I18" s="186">
        <f>SUM(C18:H18)</f>
        <v>0</v>
      </c>
      <c r="J18" s="187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f>SUM(J18:O18)</f>
        <v>0</v>
      </c>
      <c r="Q18" s="194">
        <f t="shared" si="1"/>
        <v>0</v>
      </c>
      <c r="R18" s="194">
        <v>0</v>
      </c>
    </row>
    <row r="19" spans="2:121" ht="18" customHeight="1">
      <c r="B19" s="183" t="s">
        <v>108</v>
      </c>
      <c r="C19" s="120">
        <f t="shared" ref="C19:P19" si="8">+C20</f>
        <v>5</v>
      </c>
      <c r="D19" s="120">
        <f t="shared" si="8"/>
        <v>5.7</v>
      </c>
      <c r="E19" s="120">
        <f t="shared" si="8"/>
        <v>6.2</v>
      </c>
      <c r="F19" s="120">
        <f t="shared" si="8"/>
        <v>5.4</v>
      </c>
      <c r="G19" s="120">
        <f t="shared" si="8"/>
        <v>5</v>
      </c>
      <c r="H19" s="120">
        <f t="shared" si="8"/>
        <v>4.9000000000000004</v>
      </c>
      <c r="I19" s="116">
        <f t="shared" si="8"/>
        <v>32.199999999999996</v>
      </c>
      <c r="J19" s="182">
        <f t="shared" si="8"/>
        <v>4.8</v>
      </c>
      <c r="K19" s="120">
        <f t="shared" si="8"/>
        <v>5</v>
      </c>
      <c r="L19" s="120">
        <f t="shared" si="8"/>
        <v>5.8</v>
      </c>
      <c r="M19" s="120">
        <f t="shared" si="8"/>
        <v>4.2</v>
      </c>
      <c r="N19" s="120">
        <f t="shared" si="8"/>
        <v>6.4</v>
      </c>
      <c r="O19" s="120">
        <f t="shared" si="8"/>
        <v>9</v>
      </c>
      <c r="P19" s="120">
        <f t="shared" si="8"/>
        <v>35.200000000000003</v>
      </c>
      <c r="Q19" s="120">
        <f t="shared" si="1"/>
        <v>3.0000000000000071</v>
      </c>
      <c r="R19" s="120">
        <f t="shared" ref="R19:R27" si="9">+Q19/I19*100</f>
        <v>9.3167701863354271</v>
      </c>
    </row>
    <row r="20" spans="2:121" ht="18" customHeight="1">
      <c r="B20" s="188" t="s">
        <v>109</v>
      </c>
      <c r="C20" s="144">
        <v>5</v>
      </c>
      <c r="D20" s="144">
        <v>5.7</v>
      </c>
      <c r="E20" s="144">
        <v>6.2</v>
      </c>
      <c r="F20" s="144">
        <v>5.4</v>
      </c>
      <c r="G20" s="144">
        <v>5</v>
      </c>
      <c r="H20" s="144">
        <v>4.9000000000000004</v>
      </c>
      <c r="I20" s="186">
        <f>SUM(C20:H20)</f>
        <v>32.199999999999996</v>
      </c>
      <c r="J20" s="187">
        <f>+[1]PP!J52</f>
        <v>4.8</v>
      </c>
      <c r="K20" s="144">
        <f>+[1]PP!K52</f>
        <v>5</v>
      </c>
      <c r="L20" s="144">
        <f>+[1]PP!L52</f>
        <v>5.8</v>
      </c>
      <c r="M20" s="144">
        <f>+[1]PP!M52</f>
        <v>4.2</v>
      </c>
      <c r="N20" s="144">
        <f>+[1]PP!N52</f>
        <v>6.4</v>
      </c>
      <c r="O20" s="144">
        <f>+[1]PP!O52</f>
        <v>9</v>
      </c>
      <c r="P20" s="144">
        <f>SUM(J20:O20)</f>
        <v>35.200000000000003</v>
      </c>
      <c r="Q20" s="144">
        <f t="shared" si="1"/>
        <v>3.0000000000000071</v>
      </c>
      <c r="R20" s="144">
        <f t="shared" si="9"/>
        <v>9.3167701863354271</v>
      </c>
    </row>
    <row r="21" spans="2:121" ht="18" customHeight="1">
      <c r="B21" s="195" t="s">
        <v>110</v>
      </c>
      <c r="C21" s="180">
        <v>180.2</v>
      </c>
      <c r="D21" s="180">
        <v>204.5</v>
      </c>
      <c r="E21" s="180">
        <v>205.2</v>
      </c>
      <c r="F21" s="180">
        <v>200</v>
      </c>
      <c r="G21" s="180">
        <v>200.8</v>
      </c>
      <c r="H21" s="180">
        <v>523.6</v>
      </c>
      <c r="I21" s="180">
        <f>SUM(C21:H21)</f>
        <v>1514.3000000000002</v>
      </c>
      <c r="J21" s="196">
        <f>+[1]PP!J56</f>
        <v>686.2</v>
      </c>
      <c r="K21" s="180">
        <f>+[1]PP!K56</f>
        <v>405.9</v>
      </c>
      <c r="L21" s="180">
        <f>+[1]PP!L56</f>
        <v>692</v>
      </c>
      <c r="M21" s="180">
        <f>+[1]PP!M56</f>
        <v>469.2</v>
      </c>
      <c r="N21" s="180">
        <f>+[1]PP!N56</f>
        <v>283.5</v>
      </c>
      <c r="O21" s="180">
        <f>+[1]PP!O56</f>
        <v>417.5</v>
      </c>
      <c r="P21" s="180">
        <f>SUM(J21:O21)</f>
        <v>2954.2999999999997</v>
      </c>
      <c r="Q21" s="120">
        <f t="shared" si="1"/>
        <v>1439.9999999999995</v>
      </c>
      <c r="R21" s="120">
        <f t="shared" si="9"/>
        <v>95.093442514693223</v>
      </c>
    </row>
    <row r="22" spans="2:121" ht="18" customHeight="1">
      <c r="B22" s="197" t="s">
        <v>111</v>
      </c>
      <c r="C22" s="120">
        <f>+C23</f>
        <v>1648.9</v>
      </c>
      <c r="D22" s="120">
        <f t="shared" ref="D22:I22" si="10">+D23</f>
        <v>0</v>
      </c>
      <c r="E22" s="120">
        <f t="shared" si="10"/>
        <v>341.8</v>
      </c>
      <c r="F22" s="120">
        <f t="shared" si="10"/>
        <v>0</v>
      </c>
      <c r="G22" s="120">
        <f t="shared" si="10"/>
        <v>0</v>
      </c>
      <c r="H22" s="120">
        <f t="shared" si="10"/>
        <v>330</v>
      </c>
      <c r="I22" s="120">
        <f t="shared" si="10"/>
        <v>2320.7000000000003</v>
      </c>
      <c r="J22" s="182">
        <f>+J23</f>
        <v>0</v>
      </c>
      <c r="K22" s="120">
        <f t="shared" ref="K22:O22" si="11">+K23</f>
        <v>0</v>
      </c>
      <c r="L22" s="120">
        <f t="shared" si="11"/>
        <v>330</v>
      </c>
      <c r="M22" s="120">
        <f t="shared" si="11"/>
        <v>0</v>
      </c>
      <c r="N22" s="120">
        <f t="shared" si="11"/>
        <v>0</v>
      </c>
      <c r="O22" s="120">
        <f t="shared" si="11"/>
        <v>330</v>
      </c>
      <c r="P22" s="120">
        <f>+P23</f>
        <v>660</v>
      </c>
      <c r="Q22" s="198">
        <f t="shared" si="1"/>
        <v>-1660.7000000000003</v>
      </c>
      <c r="R22" s="198">
        <f t="shared" si="9"/>
        <v>-71.56030508036369</v>
      </c>
    </row>
    <row r="23" spans="2:121" s="3" customFormat="1" ht="18" customHeight="1">
      <c r="B23" s="199" t="s">
        <v>112</v>
      </c>
      <c r="C23" s="200">
        <f t="shared" ref="C23:Q23" si="12">SUM(C24:C27)</f>
        <v>1648.9</v>
      </c>
      <c r="D23" s="200">
        <f t="shared" si="12"/>
        <v>0</v>
      </c>
      <c r="E23" s="200">
        <f t="shared" si="12"/>
        <v>341.8</v>
      </c>
      <c r="F23" s="200">
        <f t="shared" si="12"/>
        <v>0</v>
      </c>
      <c r="G23" s="200">
        <f t="shared" si="12"/>
        <v>0</v>
      </c>
      <c r="H23" s="200">
        <f t="shared" si="12"/>
        <v>330</v>
      </c>
      <c r="I23" s="200">
        <f t="shared" si="12"/>
        <v>2320.7000000000003</v>
      </c>
      <c r="J23" s="201">
        <f t="shared" si="12"/>
        <v>0</v>
      </c>
      <c r="K23" s="200">
        <f t="shared" si="12"/>
        <v>0</v>
      </c>
      <c r="L23" s="200">
        <f t="shared" si="12"/>
        <v>330</v>
      </c>
      <c r="M23" s="200">
        <f t="shared" si="12"/>
        <v>0</v>
      </c>
      <c r="N23" s="200">
        <f t="shared" si="12"/>
        <v>0</v>
      </c>
      <c r="O23" s="200">
        <f t="shared" si="12"/>
        <v>330</v>
      </c>
      <c r="P23" s="200">
        <f t="shared" si="12"/>
        <v>660</v>
      </c>
      <c r="Q23" s="200">
        <f t="shared" si="12"/>
        <v>-1660.7</v>
      </c>
      <c r="R23" s="200">
        <f t="shared" si="9"/>
        <v>-71.560305080363676</v>
      </c>
    </row>
    <row r="24" spans="2:121" s="103" customFormat="1" ht="18" customHeight="1">
      <c r="B24" s="202" t="s">
        <v>113</v>
      </c>
      <c r="C24" s="203">
        <v>1648.9</v>
      </c>
      <c r="D24" s="203">
        <v>0</v>
      </c>
      <c r="E24" s="203">
        <v>0</v>
      </c>
      <c r="F24" s="203">
        <v>0</v>
      </c>
      <c r="G24" s="203">
        <v>0</v>
      </c>
      <c r="H24" s="203">
        <v>0</v>
      </c>
      <c r="I24" s="203">
        <f t="shared" ref="I24:I27" si="13">SUM(C24:H24)</f>
        <v>1648.9</v>
      </c>
      <c r="J24" s="204">
        <v>0</v>
      </c>
      <c r="K24" s="203">
        <v>0</v>
      </c>
      <c r="L24" s="203">
        <v>0</v>
      </c>
      <c r="M24" s="203">
        <v>0</v>
      </c>
      <c r="N24" s="203">
        <v>0</v>
      </c>
      <c r="O24" s="203">
        <v>0</v>
      </c>
      <c r="P24" s="203">
        <f t="shared" ref="P24:P27" si="14">SUM(J24:O24)</f>
        <v>0</v>
      </c>
      <c r="Q24" s="205">
        <f t="shared" ref="Q24:Q50" si="15">+P24-I24</f>
        <v>-1648.9</v>
      </c>
      <c r="R24" s="205">
        <f t="shared" si="9"/>
        <v>-100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</row>
    <row r="25" spans="2:121" s="103" customFormat="1" ht="18" customHeight="1">
      <c r="B25" s="202" t="s">
        <v>114</v>
      </c>
      <c r="C25" s="203">
        <v>0</v>
      </c>
      <c r="D25" s="203">
        <v>0</v>
      </c>
      <c r="E25" s="203">
        <v>330</v>
      </c>
      <c r="F25" s="203">
        <v>0</v>
      </c>
      <c r="G25" s="203">
        <v>0</v>
      </c>
      <c r="H25" s="203">
        <v>330</v>
      </c>
      <c r="I25" s="203">
        <f t="shared" si="13"/>
        <v>660</v>
      </c>
      <c r="J25" s="204">
        <v>0</v>
      </c>
      <c r="K25" s="203">
        <v>0</v>
      </c>
      <c r="L25" s="203">
        <v>330</v>
      </c>
      <c r="M25" s="203">
        <v>0</v>
      </c>
      <c r="N25" s="203">
        <v>0</v>
      </c>
      <c r="O25" s="203">
        <v>330</v>
      </c>
      <c r="P25" s="203">
        <f t="shared" si="14"/>
        <v>660</v>
      </c>
      <c r="Q25" s="205">
        <f t="shared" si="15"/>
        <v>0</v>
      </c>
      <c r="R25" s="206">
        <f t="shared" si="9"/>
        <v>0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</row>
    <row r="26" spans="2:121" s="103" customFormat="1" ht="18" customHeight="1">
      <c r="B26" s="202" t="s">
        <v>115</v>
      </c>
      <c r="C26" s="203">
        <v>0</v>
      </c>
      <c r="D26" s="203">
        <v>0</v>
      </c>
      <c r="E26" s="203">
        <v>11.8</v>
      </c>
      <c r="F26" s="203">
        <v>0</v>
      </c>
      <c r="G26" s="203">
        <v>0</v>
      </c>
      <c r="H26" s="203">
        <v>0</v>
      </c>
      <c r="I26" s="203">
        <f t="shared" si="13"/>
        <v>11.8</v>
      </c>
      <c r="J26" s="204">
        <v>0</v>
      </c>
      <c r="K26" s="203">
        <v>0</v>
      </c>
      <c r="L26" s="203">
        <v>0</v>
      </c>
      <c r="M26" s="203">
        <v>0</v>
      </c>
      <c r="N26" s="203">
        <v>0</v>
      </c>
      <c r="O26" s="203">
        <v>0</v>
      </c>
      <c r="P26" s="203">
        <f t="shared" si="14"/>
        <v>0</v>
      </c>
      <c r="Q26" s="205">
        <f t="shared" si="15"/>
        <v>-11.8</v>
      </c>
      <c r="R26" s="205">
        <f t="shared" si="9"/>
        <v>-100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</row>
    <row r="27" spans="2:121" s="103" customFormat="1" ht="18" customHeight="1">
      <c r="B27" s="207" t="s">
        <v>29</v>
      </c>
      <c r="C27" s="203">
        <v>0</v>
      </c>
      <c r="D27" s="203">
        <v>0</v>
      </c>
      <c r="E27" s="203">
        <v>0</v>
      </c>
      <c r="F27" s="203">
        <v>0</v>
      </c>
      <c r="G27" s="203">
        <v>0</v>
      </c>
      <c r="H27" s="203">
        <v>0</v>
      </c>
      <c r="I27" s="203">
        <f t="shared" si="13"/>
        <v>0</v>
      </c>
      <c r="J27" s="204">
        <v>0</v>
      </c>
      <c r="K27" s="203">
        <v>0</v>
      </c>
      <c r="L27" s="203">
        <v>0</v>
      </c>
      <c r="M27" s="203">
        <v>0</v>
      </c>
      <c r="N27" s="203">
        <v>0</v>
      </c>
      <c r="O27" s="203">
        <v>0</v>
      </c>
      <c r="P27" s="203">
        <f t="shared" si="14"/>
        <v>0</v>
      </c>
      <c r="Q27" s="205">
        <f t="shared" si="15"/>
        <v>0</v>
      </c>
      <c r="R27" s="206">
        <v>0</v>
      </c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</row>
    <row r="28" spans="2:121" ht="18" customHeight="1">
      <c r="B28" s="197" t="s">
        <v>116</v>
      </c>
      <c r="C28" s="146">
        <f t="shared" ref="C28:P28" si="16">+C29+C39+C42</f>
        <v>1202.6000000000001</v>
      </c>
      <c r="D28" s="146">
        <f t="shared" si="16"/>
        <v>1022.5999999999999</v>
      </c>
      <c r="E28" s="146">
        <f t="shared" si="16"/>
        <v>1107.5</v>
      </c>
      <c r="F28" s="146">
        <f t="shared" si="16"/>
        <v>1106.5999999999999</v>
      </c>
      <c r="G28" s="146">
        <f t="shared" si="16"/>
        <v>1248.5999999999999</v>
      </c>
      <c r="H28" s="146">
        <f t="shared" si="16"/>
        <v>1312.2999999999997</v>
      </c>
      <c r="I28" s="120">
        <f t="shared" si="16"/>
        <v>7000.1999999999989</v>
      </c>
      <c r="J28" s="182">
        <f t="shared" si="16"/>
        <v>1747.6</v>
      </c>
      <c r="K28" s="120">
        <f t="shared" si="16"/>
        <v>2025.3999999999999</v>
      </c>
      <c r="L28" s="120">
        <f t="shared" si="16"/>
        <v>1697.1999999999998</v>
      </c>
      <c r="M28" s="120">
        <f t="shared" si="16"/>
        <v>1463.6</v>
      </c>
      <c r="N28" s="120">
        <f t="shared" si="16"/>
        <v>1972.5000000000002</v>
      </c>
      <c r="O28" s="120">
        <f t="shared" si="16"/>
        <v>1831.3000000000002</v>
      </c>
      <c r="P28" s="120">
        <f t="shared" si="16"/>
        <v>10737.6</v>
      </c>
      <c r="Q28" s="120">
        <f t="shared" si="15"/>
        <v>3737.4000000000015</v>
      </c>
      <c r="R28" s="120">
        <f>+Q28/I28*100</f>
        <v>53.389903145624437</v>
      </c>
    </row>
    <row r="29" spans="2:121" ht="18" customHeight="1">
      <c r="B29" s="208" t="s">
        <v>53</v>
      </c>
      <c r="C29" s="146">
        <f t="shared" ref="C29:P29" si="17">+C30+C35</f>
        <v>1142.7</v>
      </c>
      <c r="D29" s="146">
        <f t="shared" si="17"/>
        <v>961.19999999999993</v>
      </c>
      <c r="E29" s="146">
        <f t="shared" si="17"/>
        <v>1025.8</v>
      </c>
      <c r="F29" s="146">
        <f t="shared" si="17"/>
        <v>1023.6</v>
      </c>
      <c r="G29" s="146">
        <f t="shared" si="17"/>
        <v>1166.0999999999999</v>
      </c>
      <c r="H29" s="146">
        <f t="shared" si="17"/>
        <v>1217.6999999999998</v>
      </c>
      <c r="I29" s="116">
        <f t="shared" si="17"/>
        <v>6537.0999999999995</v>
      </c>
      <c r="J29" s="182">
        <f t="shared" si="17"/>
        <v>1667.7</v>
      </c>
      <c r="K29" s="120">
        <f t="shared" si="17"/>
        <v>1899.3999999999999</v>
      </c>
      <c r="L29" s="120">
        <f t="shared" si="17"/>
        <v>1556.6999999999998</v>
      </c>
      <c r="M29" s="120">
        <f t="shared" si="17"/>
        <v>1333.8</v>
      </c>
      <c r="N29" s="120">
        <f t="shared" si="17"/>
        <v>1830.5000000000002</v>
      </c>
      <c r="O29" s="120">
        <f t="shared" si="17"/>
        <v>1650.1000000000001</v>
      </c>
      <c r="P29" s="120">
        <f t="shared" si="17"/>
        <v>9938.2000000000007</v>
      </c>
      <c r="Q29" s="120">
        <f t="shared" si="15"/>
        <v>3401.1000000000013</v>
      </c>
      <c r="R29" s="120">
        <f>+Q29/I29*100</f>
        <v>52.02765752397854</v>
      </c>
    </row>
    <row r="30" spans="2:121" ht="18" customHeight="1">
      <c r="B30" s="209" t="s">
        <v>54</v>
      </c>
      <c r="C30" s="120">
        <f t="shared" ref="C30:H30" si="18">+C31+C32+C33+C34</f>
        <v>76.800000000000011</v>
      </c>
      <c r="D30" s="120">
        <f t="shared" si="18"/>
        <v>91.899999999999991</v>
      </c>
      <c r="E30" s="120">
        <f t="shared" si="18"/>
        <v>107.8</v>
      </c>
      <c r="F30" s="120">
        <f t="shared" si="18"/>
        <v>148.5</v>
      </c>
      <c r="G30" s="120">
        <f t="shared" si="18"/>
        <v>146.80000000000001</v>
      </c>
      <c r="H30" s="120">
        <f t="shared" si="18"/>
        <v>175.6</v>
      </c>
      <c r="I30" s="116">
        <f t="shared" ref="I30:P30" si="19">SUM(I31:I34)</f>
        <v>747.4</v>
      </c>
      <c r="J30" s="182">
        <f t="shared" si="19"/>
        <v>87.5</v>
      </c>
      <c r="K30" s="120">
        <f t="shared" si="19"/>
        <v>478</v>
      </c>
      <c r="L30" s="120">
        <f t="shared" si="19"/>
        <v>189.6</v>
      </c>
      <c r="M30" s="120">
        <f t="shared" si="19"/>
        <v>82.3</v>
      </c>
      <c r="N30" s="120">
        <f t="shared" ref="N30" si="20">SUM(N31:N34)</f>
        <v>87.9</v>
      </c>
      <c r="O30" s="120">
        <f t="shared" si="19"/>
        <v>259.2</v>
      </c>
      <c r="P30" s="120">
        <f t="shared" si="19"/>
        <v>1184.5</v>
      </c>
      <c r="Q30" s="120">
        <f t="shared" si="15"/>
        <v>437.1</v>
      </c>
      <c r="R30" s="120">
        <f>+Q30/I30*100</f>
        <v>58.482740165908488</v>
      </c>
    </row>
    <row r="31" spans="2:121" ht="18" customHeight="1">
      <c r="B31" s="210" t="s">
        <v>117</v>
      </c>
      <c r="C31" s="143">
        <v>74.900000000000006</v>
      </c>
      <c r="D31" s="143">
        <v>91.8</v>
      </c>
      <c r="E31" s="143">
        <v>100.7</v>
      </c>
      <c r="F31" s="143">
        <v>89</v>
      </c>
      <c r="G31" s="143">
        <v>87.3</v>
      </c>
      <c r="H31" s="143">
        <v>93.1</v>
      </c>
      <c r="I31" s="186">
        <f>SUM(C31:H31)</f>
        <v>536.79999999999995</v>
      </c>
      <c r="J31" s="187">
        <f>+[1]PP!J66</f>
        <v>85.7</v>
      </c>
      <c r="K31" s="187">
        <f>+[1]PP!K66</f>
        <v>83.6</v>
      </c>
      <c r="L31" s="187">
        <f>+[1]PP!L66</f>
        <v>96.8</v>
      </c>
      <c r="M31" s="187">
        <f>+[1]PP!M66</f>
        <v>79.8</v>
      </c>
      <c r="N31" s="187">
        <f>+[1]PP!N66</f>
        <v>71.5</v>
      </c>
      <c r="O31" s="187">
        <f>+[1]PP!O66</f>
        <v>79.2</v>
      </c>
      <c r="P31" s="144">
        <f>SUM(J31:O31)</f>
        <v>496.6</v>
      </c>
      <c r="Q31" s="144">
        <f t="shared" si="15"/>
        <v>-40.199999999999932</v>
      </c>
      <c r="R31" s="144">
        <f>+Q31/I31*100</f>
        <v>-7.4888226527570669</v>
      </c>
    </row>
    <row r="32" spans="2:121" ht="18" customHeight="1">
      <c r="B32" s="210" t="s">
        <v>118</v>
      </c>
      <c r="C32" s="144">
        <v>1.9</v>
      </c>
      <c r="D32" s="144">
        <v>0</v>
      </c>
      <c r="E32" s="144">
        <v>7.1</v>
      </c>
      <c r="F32" s="144">
        <v>59.5</v>
      </c>
      <c r="G32" s="144">
        <v>59.5</v>
      </c>
      <c r="H32" s="144">
        <v>82.5</v>
      </c>
      <c r="I32" s="186">
        <f>SUM(C32:H32)</f>
        <v>210.5</v>
      </c>
      <c r="J32" s="187">
        <f>+[1]PP!J67</f>
        <v>0</v>
      </c>
      <c r="K32" s="144">
        <f>+[1]PP!K67</f>
        <v>0</v>
      </c>
      <c r="L32" s="144">
        <f>+[1]PP!L67</f>
        <v>0</v>
      </c>
      <c r="M32" s="144">
        <f>+[1]PP!M67</f>
        <v>0</v>
      </c>
      <c r="N32" s="144">
        <f>+[1]PP!N67</f>
        <v>0</v>
      </c>
      <c r="O32" s="144">
        <f>+[1]PP!O67</f>
        <v>0</v>
      </c>
      <c r="P32" s="144">
        <f>SUM(J32:O32)</f>
        <v>0</v>
      </c>
      <c r="Q32" s="144">
        <f t="shared" si="15"/>
        <v>-210.5</v>
      </c>
      <c r="R32" s="144">
        <f>+Q32/I32*100</f>
        <v>-100</v>
      </c>
    </row>
    <row r="33" spans="2:18" ht="18" customHeight="1">
      <c r="B33" s="211" t="s">
        <v>119</v>
      </c>
      <c r="C33" s="193">
        <v>0</v>
      </c>
      <c r="D33" s="193">
        <v>0.1</v>
      </c>
      <c r="E33" s="193">
        <v>0</v>
      </c>
      <c r="F33" s="193">
        <v>0</v>
      </c>
      <c r="G33" s="193">
        <v>0</v>
      </c>
      <c r="H33" s="193">
        <v>0</v>
      </c>
      <c r="I33" s="192">
        <f>SUM(C33:H33)</f>
        <v>0.1</v>
      </c>
      <c r="J33" s="193">
        <f>+[1]PP!J68</f>
        <v>1.8</v>
      </c>
      <c r="K33" s="193">
        <f>+[1]PP!K68</f>
        <v>394.4</v>
      </c>
      <c r="L33" s="193">
        <f>+[1]PP!L68</f>
        <v>92.8</v>
      </c>
      <c r="M33" s="193">
        <f>+[1]PP!M68</f>
        <v>2.5</v>
      </c>
      <c r="N33" s="193">
        <f>+[1]PP!N68</f>
        <v>16.399999999999999</v>
      </c>
      <c r="O33" s="193">
        <f>+[1]PP!O68</f>
        <v>180</v>
      </c>
      <c r="P33" s="193">
        <f>SUM(J33:O33)</f>
        <v>687.9</v>
      </c>
      <c r="Q33" s="193">
        <f t="shared" si="15"/>
        <v>687.8</v>
      </c>
      <c r="R33" s="212">
        <v>0</v>
      </c>
    </row>
    <row r="34" spans="2:18" ht="18" customHeight="1">
      <c r="B34" s="210" t="s">
        <v>120</v>
      </c>
      <c r="C34" s="144">
        <v>0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186">
        <f>SUM(C34:H34)</f>
        <v>0</v>
      </c>
      <c r="J34" s="187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f>SUM(J34:O34)</f>
        <v>0</v>
      </c>
      <c r="Q34" s="213">
        <f t="shared" si="15"/>
        <v>0</v>
      </c>
      <c r="R34" s="213">
        <v>0</v>
      </c>
    </row>
    <row r="35" spans="2:18" ht="18" customHeight="1">
      <c r="B35" s="209" t="s">
        <v>55</v>
      </c>
      <c r="C35" s="120">
        <f t="shared" ref="C35:H35" si="21">+C36+C37+C38</f>
        <v>1065.9000000000001</v>
      </c>
      <c r="D35" s="120">
        <f t="shared" si="21"/>
        <v>869.3</v>
      </c>
      <c r="E35" s="120">
        <f t="shared" si="21"/>
        <v>918</v>
      </c>
      <c r="F35" s="120">
        <f t="shared" si="21"/>
        <v>875.1</v>
      </c>
      <c r="G35" s="120">
        <f t="shared" si="21"/>
        <v>1019.3</v>
      </c>
      <c r="H35" s="120">
        <f t="shared" si="21"/>
        <v>1042.0999999999999</v>
      </c>
      <c r="I35" s="120">
        <f t="shared" ref="I35:P35" si="22">SUM(I36:I38)</f>
        <v>5789.7</v>
      </c>
      <c r="J35" s="182">
        <f t="shared" si="22"/>
        <v>1580.2</v>
      </c>
      <c r="K35" s="120">
        <f t="shared" ref="K35:O35" si="23">SUM(K36:K38)</f>
        <v>1421.3999999999999</v>
      </c>
      <c r="L35" s="120">
        <f t="shared" si="23"/>
        <v>1367.1</v>
      </c>
      <c r="M35" s="120">
        <f t="shared" si="23"/>
        <v>1251.5</v>
      </c>
      <c r="N35" s="120">
        <f t="shared" si="23"/>
        <v>1742.6000000000001</v>
      </c>
      <c r="O35" s="120">
        <f t="shared" si="23"/>
        <v>1390.9</v>
      </c>
      <c r="P35" s="120">
        <f t="shared" si="22"/>
        <v>8753.7000000000007</v>
      </c>
      <c r="Q35" s="120">
        <f t="shared" si="15"/>
        <v>2964.0000000000009</v>
      </c>
      <c r="R35" s="120">
        <f>+Q35/I35*100</f>
        <v>51.194362402197022</v>
      </c>
    </row>
    <row r="36" spans="2:18" ht="18" customHeight="1">
      <c r="B36" s="210" t="s">
        <v>121</v>
      </c>
      <c r="C36" s="144">
        <v>23.2</v>
      </c>
      <c r="D36" s="144">
        <v>30.9</v>
      </c>
      <c r="E36" s="144">
        <v>28.9</v>
      </c>
      <c r="F36" s="144">
        <v>25.4</v>
      </c>
      <c r="G36" s="144">
        <v>23.3</v>
      </c>
      <c r="H36" s="144">
        <v>24.5</v>
      </c>
      <c r="I36" s="186">
        <f>SUM(C36:H36)</f>
        <v>156.20000000000002</v>
      </c>
      <c r="J36" s="187">
        <f>+[1]PP!J71</f>
        <v>45</v>
      </c>
      <c r="K36" s="144">
        <f>+[1]PP!K71</f>
        <v>38.1</v>
      </c>
      <c r="L36" s="144">
        <f>+[1]PP!L71</f>
        <v>37.299999999999997</v>
      </c>
      <c r="M36" s="144">
        <f>+[1]PP!M71</f>
        <v>35.200000000000003</v>
      </c>
      <c r="N36" s="144">
        <f>+[1]PP!N71</f>
        <v>29.9</v>
      </c>
      <c r="O36" s="144">
        <f>+[1]PP!O71</f>
        <v>33.5</v>
      </c>
      <c r="P36" s="144">
        <f>SUM(J36:O36)</f>
        <v>219</v>
      </c>
      <c r="Q36" s="144">
        <f t="shared" si="15"/>
        <v>62.799999999999983</v>
      </c>
      <c r="R36" s="144">
        <f>+Q36/I36*100</f>
        <v>40.20486555697822</v>
      </c>
    </row>
    <row r="37" spans="2:18" ht="18" customHeight="1">
      <c r="B37" s="211" t="s">
        <v>122</v>
      </c>
      <c r="C37" s="193">
        <v>1042.7</v>
      </c>
      <c r="D37" s="193">
        <v>838.4</v>
      </c>
      <c r="E37" s="193">
        <v>889.1</v>
      </c>
      <c r="F37" s="193">
        <v>849.7</v>
      </c>
      <c r="G37" s="193">
        <v>996</v>
      </c>
      <c r="H37" s="193">
        <v>1017.6</v>
      </c>
      <c r="I37" s="192">
        <f>SUM(C37:H37)</f>
        <v>5633.5</v>
      </c>
      <c r="J37" s="193">
        <f>+[1]PP!J72</f>
        <v>1535.2</v>
      </c>
      <c r="K37" s="193">
        <f>+[1]PP!K72</f>
        <v>1383.3</v>
      </c>
      <c r="L37" s="193">
        <f>+[1]PP!L72</f>
        <v>1329.8</v>
      </c>
      <c r="M37" s="193">
        <f>+[1]PP!M72</f>
        <v>1216.3</v>
      </c>
      <c r="N37" s="193">
        <f>+[1]PP!N72</f>
        <v>1712.7</v>
      </c>
      <c r="O37" s="193">
        <f>+[1]PP!O72</f>
        <v>1357.4</v>
      </c>
      <c r="P37" s="193">
        <f>SUM(J37:O37)</f>
        <v>8534.7000000000007</v>
      </c>
      <c r="Q37" s="193">
        <f t="shared" si="15"/>
        <v>2901.2000000000007</v>
      </c>
      <c r="R37" s="193">
        <f>+Q37/I37*100</f>
        <v>51.49906807490904</v>
      </c>
    </row>
    <row r="38" spans="2:18" ht="18" customHeight="1">
      <c r="B38" s="210" t="s">
        <v>29</v>
      </c>
      <c r="C38" s="143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86">
        <f>SUM(C38:H38)</f>
        <v>0</v>
      </c>
      <c r="J38" s="187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f>SUM(J38:O38)</f>
        <v>0</v>
      </c>
      <c r="Q38" s="144">
        <f t="shared" si="15"/>
        <v>0</v>
      </c>
      <c r="R38" s="214">
        <v>0</v>
      </c>
    </row>
    <row r="39" spans="2:18" ht="18" customHeight="1">
      <c r="B39" s="209" t="s">
        <v>56</v>
      </c>
      <c r="C39" s="120">
        <f t="shared" ref="C39:P39" si="24">+C40+C41</f>
        <v>57.9</v>
      </c>
      <c r="D39" s="120">
        <f t="shared" si="24"/>
        <v>59</v>
      </c>
      <c r="E39" s="120">
        <f t="shared" si="24"/>
        <v>78.400000000000006</v>
      </c>
      <c r="F39" s="120">
        <f t="shared" si="24"/>
        <v>80.5</v>
      </c>
      <c r="G39" s="120">
        <f t="shared" si="24"/>
        <v>79.599999999999994</v>
      </c>
      <c r="H39" s="120">
        <f t="shared" si="24"/>
        <v>80.3</v>
      </c>
      <c r="I39" s="116">
        <f t="shared" si="24"/>
        <v>435.7</v>
      </c>
      <c r="J39" s="182">
        <f t="shared" si="24"/>
        <v>76.8</v>
      </c>
      <c r="K39" s="120">
        <f t="shared" si="24"/>
        <v>80.5</v>
      </c>
      <c r="L39" s="120">
        <f t="shared" si="24"/>
        <v>111.5</v>
      </c>
      <c r="M39" s="120">
        <f t="shared" si="24"/>
        <v>91.6</v>
      </c>
      <c r="N39" s="120">
        <f t="shared" si="24"/>
        <v>104.7</v>
      </c>
      <c r="O39" s="120">
        <f t="shared" si="24"/>
        <v>112.4</v>
      </c>
      <c r="P39" s="120">
        <f t="shared" si="24"/>
        <v>577.5</v>
      </c>
      <c r="Q39" s="120">
        <f t="shared" si="15"/>
        <v>141.80000000000001</v>
      </c>
      <c r="R39" s="120">
        <f>+Q39/I39*100</f>
        <v>32.545329355060829</v>
      </c>
    </row>
    <row r="40" spans="2:18" ht="18" customHeight="1">
      <c r="B40" s="210" t="s">
        <v>123</v>
      </c>
      <c r="C40" s="144">
        <v>57.9</v>
      </c>
      <c r="D40" s="144">
        <v>59</v>
      </c>
      <c r="E40" s="144">
        <v>78.400000000000006</v>
      </c>
      <c r="F40" s="144">
        <v>80.5</v>
      </c>
      <c r="G40" s="144">
        <v>79.599999999999994</v>
      </c>
      <c r="H40" s="144">
        <v>80.3</v>
      </c>
      <c r="I40" s="186">
        <f>SUM(C40:H40)</f>
        <v>435.7</v>
      </c>
      <c r="J40" s="187">
        <f>+[1]PP!J76</f>
        <v>76.8</v>
      </c>
      <c r="K40" s="144">
        <f>+[1]PP!K76</f>
        <v>80.5</v>
      </c>
      <c r="L40" s="144">
        <f>+[1]PP!L76</f>
        <v>111.5</v>
      </c>
      <c r="M40" s="144">
        <f>+[1]PP!M76</f>
        <v>91.6</v>
      </c>
      <c r="N40" s="144">
        <f>+[1]PP!N76</f>
        <v>104.7</v>
      </c>
      <c r="O40" s="144">
        <f>+[1]PP!O76</f>
        <v>112.4</v>
      </c>
      <c r="P40" s="144">
        <f>SUM(J40:O40)</f>
        <v>577.5</v>
      </c>
      <c r="Q40" s="144">
        <f t="shared" si="15"/>
        <v>141.80000000000001</v>
      </c>
      <c r="R40" s="144">
        <f>+Q40/I40*100</f>
        <v>32.545329355060829</v>
      </c>
    </row>
    <row r="41" spans="2:18" ht="18" customHeight="1">
      <c r="B41" s="210" t="s">
        <v>29</v>
      </c>
      <c r="C41" s="144">
        <v>0</v>
      </c>
      <c r="D41" s="144">
        <v>0</v>
      </c>
      <c r="E41" s="144">
        <v>0</v>
      </c>
      <c r="F41" s="144">
        <v>0</v>
      </c>
      <c r="G41" s="144">
        <v>0</v>
      </c>
      <c r="H41" s="144">
        <v>0</v>
      </c>
      <c r="I41" s="186">
        <f>SUM(C41:H41)</f>
        <v>0</v>
      </c>
      <c r="J41" s="187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f>SUM(J41:O41)</f>
        <v>0</v>
      </c>
      <c r="Q41" s="194">
        <f t="shared" si="15"/>
        <v>0</v>
      </c>
      <c r="R41" s="194">
        <v>0</v>
      </c>
    </row>
    <row r="42" spans="2:18" ht="18" customHeight="1">
      <c r="B42" s="209" t="s">
        <v>58</v>
      </c>
      <c r="C42" s="120">
        <f t="shared" ref="C42:P42" si="25">SUM(C43:C45)</f>
        <v>2</v>
      </c>
      <c r="D42" s="120">
        <f t="shared" si="25"/>
        <v>2.4</v>
      </c>
      <c r="E42" s="120">
        <f t="shared" si="25"/>
        <v>3.3</v>
      </c>
      <c r="F42" s="120">
        <f t="shared" si="25"/>
        <v>2.5</v>
      </c>
      <c r="G42" s="120">
        <f t="shared" si="25"/>
        <v>2.9</v>
      </c>
      <c r="H42" s="120">
        <f t="shared" si="25"/>
        <v>14.299999999999999</v>
      </c>
      <c r="I42" s="120">
        <f t="shared" si="25"/>
        <v>27.4</v>
      </c>
      <c r="J42" s="120">
        <f t="shared" si="25"/>
        <v>3.1</v>
      </c>
      <c r="K42" s="120">
        <f t="shared" si="25"/>
        <v>45.5</v>
      </c>
      <c r="L42" s="120">
        <f t="shared" si="25"/>
        <v>29</v>
      </c>
      <c r="M42" s="120">
        <f t="shared" si="25"/>
        <v>38.200000000000003</v>
      </c>
      <c r="N42" s="120">
        <f t="shared" si="25"/>
        <v>37.299999999999997</v>
      </c>
      <c r="O42" s="120">
        <f t="shared" si="25"/>
        <v>68.8</v>
      </c>
      <c r="P42" s="120">
        <f t="shared" si="25"/>
        <v>221.89999999999998</v>
      </c>
      <c r="Q42" s="120">
        <f t="shared" si="15"/>
        <v>194.49999999999997</v>
      </c>
      <c r="R42" s="120">
        <f>+Q42/I42*100</f>
        <v>709.85401459854006</v>
      </c>
    </row>
    <row r="43" spans="2:18" ht="18" customHeight="1">
      <c r="B43" s="211" t="s">
        <v>124</v>
      </c>
      <c r="C43" s="193">
        <v>2</v>
      </c>
      <c r="D43" s="193">
        <v>2.4</v>
      </c>
      <c r="E43" s="193">
        <v>3.3</v>
      </c>
      <c r="F43" s="193">
        <v>2.5</v>
      </c>
      <c r="G43" s="193">
        <v>2.9</v>
      </c>
      <c r="H43" s="193">
        <v>2.6</v>
      </c>
      <c r="I43" s="192">
        <f>SUM(C43:H43)</f>
        <v>15.7</v>
      </c>
      <c r="J43" s="193">
        <v>3</v>
      </c>
      <c r="K43" s="193">
        <v>3.4</v>
      </c>
      <c r="L43" s="193">
        <v>4.7</v>
      </c>
      <c r="M43" s="193">
        <v>3.6</v>
      </c>
      <c r="N43" s="193">
        <v>3.9</v>
      </c>
      <c r="O43" s="193">
        <v>5</v>
      </c>
      <c r="P43" s="193">
        <f>SUM(J43:O43)</f>
        <v>23.6</v>
      </c>
      <c r="Q43" s="193">
        <f t="shared" si="15"/>
        <v>7.9000000000000021</v>
      </c>
      <c r="R43" s="193">
        <f>+Q43/I43*100</f>
        <v>50.318471337579631</v>
      </c>
    </row>
    <row r="44" spans="2:18" ht="18" customHeight="1">
      <c r="B44" s="211" t="s">
        <v>125</v>
      </c>
      <c r="C44" s="193">
        <v>0</v>
      </c>
      <c r="D44" s="193">
        <v>0</v>
      </c>
      <c r="E44" s="193">
        <v>0</v>
      </c>
      <c r="F44" s="193">
        <v>0</v>
      </c>
      <c r="G44" s="193">
        <v>0</v>
      </c>
      <c r="H44" s="193">
        <v>0</v>
      </c>
      <c r="I44" s="192">
        <f>SUM(C44:H44)</f>
        <v>0</v>
      </c>
      <c r="J44" s="193">
        <v>0.1</v>
      </c>
      <c r="K44" s="193">
        <v>5.4</v>
      </c>
      <c r="L44" s="193">
        <v>6.4</v>
      </c>
      <c r="M44" s="193">
        <v>14.5</v>
      </c>
      <c r="N44" s="193">
        <v>31</v>
      </c>
      <c r="O44" s="193">
        <v>52.2</v>
      </c>
      <c r="P44" s="193">
        <f>SUM(J44:O44)</f>
        <v>109.6</v>
      </c>
      <c r="Q44" s="193">
        <f t="shared" si="15"/>
        <v>109.6</v>
      </c>
      <c r="R44" s="215">
        <v>0</v>
      </c>
    </row>
    <row r="45" spans="2:18" ht="18" customHeight="1">
      <c r="B45" s="211" t="s">
        <v>126</v>
      </c>
      <c r="C45" s="193">
        <v>0</v>
      </c>
      <c r="D45" s="193">
        <v>0</v>
      </c>
      <c r="E45" s="193">
        <v>0</v>
      </c>
      <c r="F45" s="193">
        <v>0</v>
      </c>
      <c r="G45" s="193">
        <v>0</v>
      </c>
      <c r="H45" s="193">
        <v>11.7</v>
      </c>
      <c r="I45" s="192">
        <f>SUM(C45:H45)</f>
        <v>11.7</v>
      </c>
      <c r="J45" s="193">
        <v>0</v>
      </c>
      <c r="K45" s="193">
        <v>36.700000000000003</v>
      </c>
      <c r="L45" s="193">
        <v>17.899999999999999</v>
      </c>
      <c r="M45" s="193">
        <v>20.100000000000001</v>
      </c>
      <c r="N45" s="193">
        <v>2.4</v>
      </c>
      <c r="O45" s="193">
        <v>11.6</v>
      </c>
      <c r="P45" s="193">
        <f>SUM(J45:O45)</f>
        <v>88.7</v>
      </c>
      <c r="Q45" s="193">
        <f t="shared" si="15"/>
        <v>77</v>
      </c>
      <c r="R45" s="193">
        <f>+Q45/I45*100</f>
        <v>658.1196581196582</v>
      </c>
    </row>
    <row r="46" spans="2:18" ht="18" customHeight="1">
      <c r="B46" s="197" t="s">
        <v>127</v>
      </c>
      <c r="C46" s="120">
        <f t="shared" ref="C46:P46" si="26">+C47+C56+C58</f>
        <v>186.3</v>
      </c>
      <c r="D46" s="120">
        <f t="shared" si="26"/>
        <v>212.39999999999998</v>
      </c>
      <c r="E46" s="120">
        <f t="shared" si="26"/>
        <v>255.70000000000002</v>
      </c>
      <c r="F46" s="120">
        <f t="shared" si="26"/>
        <v>238.2</v>
      </c>
      <c r="G46" s="120">
        <f t="shared" si="26"/>
        <v>259.2</v>
      </c>
      <c r="H46" s="120">
        <f t="shared" si="26"/>
        <v>254.7</v>
      </c>
      <c r="I46" s="116">
        <f t="shared" si="26"/>
        <v>1406.5</v>
      </c>
      <c r="J46" s="182">
        <f t="shared" si="26"/>
        <v>3489.5</v>
      </c>
      <c r="K46" s="120">
        <f t="shared" si="26"/>
        <v>479.4</v>
      </c>
      <c r="L46" s="120">
        <f t="shared" si="26"/>
        <v>410.6</v>
      </c>
      <c r="M46" s="120">
        <f t="shared" si="26"/>
        <v>482.1</v>
      </c>
      <c r="N46" s="120">
        <f t="shared" si="26"/>
        <v>902.80000000000007</v>
      </c>
      <c r="O46" s="120">
        <f t="shared" si="26"/>
        <v>2636.3</v>
      </c>
      <c r="P46" s="120">
        <f t="shared" si="26"/>
        <v>8400.8000000000011</v>
      </c>
      <c r="Q46" s="120">
        <f t="shared" si="15"/>
        <v>6994.3000000000011</v>
      </c>
      <c r="R46" s="120">
        <f>+Q46/I46*100</f>
        <v>497.28403839317468</v>
      </c>
    </row>
    <row r="47" spans="2:18" ht="18" customHeight="1">
      <c r="B47" s="181" t="s">
        <v>128</v>
      </c>
      <c r="C47" s="120">
        <f t="shared" ref="C47:P47" si="27">+C48+C52+C54+C55</f>
        <v>109.4</v>
      </c>
      <c r="D47" s="120">
        <f t="shared" si="27"/>
        <v>155.69999999999999</v>
      </c>
      <c r="E47" s="120">
        <f t="shared" si="27"/>
        <v>183.8</v>
      </c>
      <c r="F47" s="120">
        <f t="shared" si="27"/>
        <v>167.4</v>
      </c>
      <c r="G47" s="120">
        <f t="shared" si="27"/>
        <v>173.1</v>
      </c>
      <c r="H47" s="120">
        <f t="shared" si="27"/>
        <v>167.9</v>
      </c>
      <c r="I47" s="120">
        <f t="shared" si="27"/>
        <v>957.30000000000007</v>
      </c>
      <c r="J47" s="182">
        <f t="shared" si="27"/>
        <v>2602.5</v>
      </c>
      <c r="K47" s="120">
        <f t="shared" si="27"/>
        <v>396.2</v>
      </c>
      <c r="L47" s="120">
        <f t="shared" si="27"/>
        <v>320.7</v>
      </c>
      <c r="M47" s="120">
        <f t="shared" si="27"/>
        <v>405.8</v>
      </c>
      <c r="N47" s="120">
        <f t="shared" si="27"/>
        <v>820.6</v>
      </c>
      <c r="O47" s="120">
        <f>+O48+O52+O54+O55-0.1</f>
        <v>2563.4</v>
      </c>
      <c r="P47" s="120">
        <f t="shared" si="27"/>
        <v>7109.3</v>
      </c>
      <c r="Q47" s="120">
        <f t="shared" si="15"/>
        <v>6152</v>
      </c>
      <c r="R47" s="120">
        <f>+Q47/I47*100</f>
        <v>642.64076047216122</v>
      </c>
    </row>
    <row r="48" spans="2:18" ht="18" customHeight="1">
      <c r="B48" s="216" t="s">
        <v>129</v>
      </c>
      <c r="C48" s="120">
        <f t="shared" ref="C48:H48" si="28">SUM(C49:C51)</f>
        <v>0</v>
      </c>
      <c r="D48" s="120">
        <f t="shared" ref="D48:G48" si="29">SUM(D49:D51)</f>
        <v>0</v>
      </c>
      <c r="E48" s="120">
        <f t="shared" si="29"/>
        <v>0</v>
      </c>
      <c r="F48" s="120">
        <f t="shared" si="29"/>
        <v>0</v>
      </c>
      <c r="G48" s="120">
        <f t="shared" si="29"/>
        <v>0</v>
      </c>
      <c r="H48" s="120">
        <f t="shared" si="28"/>
        <v>0</v>
      </c>
      <c r="I48" s="120">
        <f t="shared" ref="I48:P48" si="30">SUM(I49:I51)</f>
        <v>0</v>
      </c>
      <c r="J48" s="182">
        <f t="shared" si="30"/>
        <v>2500.1999999999998</v>
      </c>
      <c r="K48" s="120">
        <f t="shared" si="30"/>
        <v>0</v>
      </c>
      <c r="L48" s="120">
        <f t="shared" si="30"/>
        <v>0</v>
      </c>
      <c r="M48" s="120">
        <f t="shared" si="30"/>
        <v>0</v>
      </c>
      <c r="N48" s="120">
        <f t="shared" si="30"/>
        <v>0</v>
      </c>
      <c r="O48" s="120">
        <f t="shared" si="30"/>
        <v>1448.8</v>
      </c>
      <c r="P48" s="120">
        <f t="shared" si="30"/>
        <v>3949</v>
      </c>
      <c r="Q48" s="120">
        <f t="shared" si="15"/>
        <v>3949</v>
      </c>
      <c r="R48" s="120">
        <v>0</v>
      </c>
    </row>
    <row r="49" spans="2:19" ht="18" customHeight="1">
      <c r="B49" s="188" t="s">
        <v>130</v>
      </c>
      <c r="C49" s="144">
        <v>0</v>
      </c>
      <c r="D49" s="144">
        <v>0</v>
      </c>
      <c r="E49" s="144">
        <v>0</v>
      </c>
      <c r="F49" s="144">
        <v>0</v>
      </c>
      <c r="G49" s="144">
        <v>0</v>
      </c>
      <c r="H49" s="144">
        <v>0</v>
      </c>
      <c r="I49" s="186">
        <f>SUM(C49:H49)</f>
        <v>0</v>
      </c>
      <c r="J49" s="187">
        <v>0</v>
      </c>
      <c r="K49" s="144">
        <v>0</v>
      </c>
      <c r="L49" s="144">
        <v>0</v>
      </c>
      <c r="M49" s="144">
        <v>0</v>
      </c>
      <c r="N49" s="144">
        <v>0</v>
      </c>
      <c r="O49" s="144">
        <v>0</v>
      </c>
      <c r="P49" s="144">
        <f>SUM(J49:O49)</f>
        <v>0</v>
      </c>
      <c r="Q49" s="144">
        <f t="shared" si="15"/>
        <v>0</v>
      </c>
      <c r="R49" s="214">
        <v>0</v>
      </c>
    </row>
    <row r="50" spans="2:19" ht="18" customHeight="1">
      <c r="B50" s="188" t="s">
        <v>131</v>
      </c>
      <c r="C50" s="144">
        <v>0</v>
      </c>
      <c r="D50" s="144">
        <v>0</v>
      </c>
      <c r="E50" s="144">
        <v>0</v>
      </c>
      <c r="F50" s="144">
        <v>0</v>
      </c>
      <c r="G50" s="144">
        <v>0</v>
      </c>
      <c r="H50" s="144">
        <v>0</v>
      </c>
      <c r="I50" s="186">
        <f>SUM(C50:H50)</f>
        <v>0</v>
      </c>
      <c r="J50" s="187">
        <v>0</v>
      </c>
      <c r="K50" s="144">
        <f>+[1]PP!K83</f>
        <v>0</v>
      </c>
      <c r="L50" s="144">
        <f>+[1]PP!L83</f>
        <v>0</v>
      </c>
      <c r="M50" s="144">
        <v>0</v>
      </c>
      <c r="N50" s="144">
        <v>0</v>
      </c>
      <c r="O50" s="144">
        <v>0</v>
      </c>
      <c r="P50" s="144">
        <f>SUM(J50:O50)</f>
        <v>0</v>
      </c>
      <c r="Q50" s="144">
        <f t="shared" si="15"/>
        <v>0</v>
      </c>
      <c r="R50" s="214">
        <v>0</v>
      </c>
    </row>
    <row r="51" spans="2:19" ht="18" customHeight="1">
      <c r="B51" s="188" t="s">
        <v>132</v>
      </c>
      <c r="C51" s="144">
        <v>0</v>
      </c>
      <c r="D51" s="144">
        <v>0</v>
      </c>
      <c r="E51" s="144">
        <v>0</v>
      </c>
      <c r="F51" s="144">
        <v>0</v>
      </c>
      <c r="G51" s="144">
        <v>0</v>
      </c>
      <c r="H51" s="144">
        <v>0</v>
      </c>
      <c r="I51" s="186">
        <f>SUM(C51:H51)</f>
        <v>0</v>
      </c>
      <c r="J51" s="187">
        <f>+[1]PP!J83</f>
        <v>2500.1999999999998</v>
      </c>
      <c r="K51" s="187">
        <f>+[1]PP!K83</f>
        <v>0</v>
      </c>
      <c r="L51" s="187">
        <f>+[1]PP!L83</f>
        <v>0</v>
      </c>
      <c r="M51" s="187">
        <f>+[1]PP!M83</f>
        <v>0</v>
      </c>
      <c r="N51" s="187">
        <f>+[1]PP!N83</f>
        <v>0</v>
      </c>
      <c r="O51" s="187">
        <f>+[1]PP!O83</f>
        <v>1448.8</v>
      </c>
      <c r="P51" s="144">
        <f>SUM(J51:O51)</f>
        <v>3949</v>
      </c>
      <c r="Q51" s="144">
        <f>+P51-I53</f>
        <v>2991.7</v>
      </c>
      <c r="R51" s="214">
        <v>0</v>
      </c>
    </row>
    <row r="52" spans="2:19" ht="18" customHeight="1">
      <c r="B52" s="183" t="s">
        <v>133</v>
      </c>
      <c r="C52" s="120">
        <f t="shared" ref="C52:H52" si="31">+C53</f>
        <v>109.4</v>
      </c>
      <c r="D52" s="120">
        <f t="shared" si="31"/>
        <v>155.69999999999999</v>
      </c>
      <c r="E52" s="120">
        <f t="shared" si="31"/>
        <v>183.8</v>
      </c>
      <c r="F52" s="120">
        <f t="shared" si="31"/>
        <v>167.4</v>
      </c>
      <c r="G52" s="120">
        <f t="shared" si="31"/>
        <v>173.1</v>
      </c>
      <c r="H52" s="120">
        <f t="shared" si="31"/>
        <v>167.9</v>
      </c>
      <c r="I52" s="120">
        <f t="shared" ref="I52:P52" si="32">SUM(I53:I53)</f>
        <v>957.30000000000007</v>
      </c>
      <c r="J52" s="182">
        <f t="shared" si="32"/>
        <v>102.3</v>
      </c>
      <c r="K52" s="120">
        <f t="shared" si="32"/>
        <v>396.2</v>
      </c>
      <c r="L52" s="120">
        <f t="shared" si="32"/>
        <v>88.8</v>
      </c>
      <c r="M52" s="120">
        <f t="shared" si="32"/>
        <v>2.7</v>
      </c>
      <c r="N52" s="120">
        <f t="shared" si="32"/>
        <v>177.4</v>
      </c>
      <c r="O52" s="120">
        <f t="shared" si="32"/>
        <v>91.1</v>
      </c>
      <c r="P52" s="120">
        <f t="shared" si="32"/>
        <v>858.5</v>
      </c>
      <c r="Q52" s="120">
        <f>+P52-I54</f>
        <v>858.5</v>
      </c>
      <c r="R52" s="120">
        <f>+Q52/I52*100</f>
        <v>89.679306382534207</v>
      </c>
    </row>
    <row r="53" spans="2:19" ht="18" customHeight="1">
      <c r="B53" s="188" t="s">
        <v>134</v>
      </c>
      <c r="C53" s="217">
        <v>109.4</v>
      </c>
      <c r="D53" s="217">
        <v>155.69999999999999</v>
      </c>
      <c r="E53" s="217">
        <v>183.8</v>
      </c>
      <c r="F53" s="217">
        <v>167.4</v>
      </c>
      <c r="G53" s="217">
        <v>173.1</v>
      </c>
      <c r="H53" s="217">
        <v>167.9</v>
      </c>
      <c r="I53" s="186">
        <f t="shared" ref="I53:I58" si="33">SUM(C53:H53)</f>
        <v>957.30000000000007</v>
      </c>
      <c r="J53" s="218">
        <f>+[1]PP!J84</f>
        <v>102.3</v>
      </c>
      <c r="K53" s="217">
        <f>+[1]PP!K84</f>
        <v>396.2</v>
      </c>
      <c r="L53" s="217">
        <f>+[1]PP!L84</f>
        <v>88.8</v>
      </c>
      <c r="M53" s="217">
        <f>+[1]PP!M84</f>
        <v>2.7</v>
      </c>
      <c r="N53" s="217">
        <f>+[1]PP!N84</f>
        <v>177.4</v>
      </c>
      <c r="O53" s="217">
        <f>+[1]PP!O84</f>
        <v>91.1</v>
      </c>
      <c r="P53" s="217">
        <f>+[1]PP!P84</f>
        <v>858.5</v>
      </c>
      <c r="Q53" s="144">
        <f>+P53-I56</f>
        <v>409.3</v>
      </c>
      <c r="R53" s="144">
        <f>+Q53/I53*100</f>
        <v>42.755666980048055</v>
      </c>
    </row>
    <row r="54" spans="2:19" ht="18" customHeight="1">
      <c r="B54" s="183" t="s">
        <v>61</v>
      </c>
      <c r="C54" s="219">
        <v>0</v>
      </c>
      <c r="D54" s="219">
        <v>0</v>
      </c>
      <c r="E54" s="219">
        <v>0</v>
      </c>
      <c r="F54" s="219">
        <v>0</v>
      </c>
      <c r="G54" s="219">
        <v>0</v>
      </c>
      <c r="H54" s="219">
        <v>0</v>
      </c>
      <c r="I54" s="116">
        <f t="shared" si="33"/>
        <v>0</v>
      </c>
      <c r="J54" s="220">
        <v>0</v>
      </c>
      <c r="K54" s="219">
        <v>0</v>
      </c>
      <c r="L54" s="219">
        <v>0</v>
      </c>
      <c r="M54" s="219">
        <v>0</v>
      </c>
      <c r="N54" s="219">
        <v>0</v>
      </c>
      <c r="O54" s="219">
        <v>0</v>
      </c>
      <c r="P54" s="219">
        <f>SUM(J54:O54)</f>
        <v>0</v>
      </c>
      <c r="Q54" s="219">
        <f>+P54-I57</f>
        <v>-449.2</v>
      </c>
      <c r="R54" s="221">
        <v>0</v>
      </c>
      <c r="S54" s="222"/>
    </row>
    <row r="55" spans="2:19" ht="18" customHeight="1">
      <c r="B55" s="183" t="s">
        <v>135</v>
      </c>
      <c r="C55" s="219">
        <v>0</v>
      </c>
      <c r="D55" s="219">
        <v>0</v>
      </c>
      <c r="E55" s="219">
        <v>0</v>
      </c>
      <c r="F55" s="219">
        <v>0</v>
      </c>
      <c r="G55" s="219">
        <v>0</v>
      </c>
      <c r="H55" s="219">
        <v>0</v>
      </c>
      <c r="I55" s="116">
        <f t="shared" si="33"/>
        <v>0</v>
      </c>
      <c r="J55" s="220">
        <f>+[1]PP!J87</f>
        <v>0</v>
      </c>
      <c r="K55" s="220">
        <f>+[1]PP!K87</f>
        <v>0</v>
      </c>
      <c r="L55" s="220">
        <f>+[1]PP!L87</f>
        <v>231.9</v>
      </c>
      <c r="M55" s="220">
        <f>+[1]PP!M87</f>
        <v>403.1</v>
      </c>
      <c r="N55" s="220">
        <f>+[1]PP!N87</f>
        <v>643.20000000000005</v>
      </c>
      <c r="O55" s="220">
        <f>+[1]PP!O87</f>
        <v>1023.6</v>
      </c>
      <c r="P55" s="220">
        <f>SUM(J55:O55)</f>
        <v>2301.8000000000002</v>
      </c>
      <c r="Q55" s="220">
        <f>+P55-I58</f>
        <v>2301.8000000000002</v>
      </c>
      <c r="R55" s="223">
        <v>0</v>
      </c>
      <c r="S55" s="222"/>
    </row>
    <row r="56" spans="2:19" ht="18" customHeight="1">
      <c r="B56" s="197" t="s">
        <v>63</v>
      </c>
      <c r="C56" s="141">
        <v>76.900000000000006</v>
      </c>
      <c r="D56" s="141">
        <v>56.7</v>
      </c>
      <c r="E56" s="141">
        <v>71.900000000000006</v>
      </c>
      <c r="F56" s="141">
        <v>70.8</v>
      </c>
      <c r="G56" s="141">
        <v>86.1</v>
      </c>
      <c r="H56" s="141">
        <f>+H57</f>
        <v>86.8</v>
      </c>
      <c r="I56" s="116">
        <f t="shared" si="33"/>
        <v>449.2</v>
      </c>
      <c r="J56" s="224">
        <f t="shared" ref="J56:O56" si="34">+J57</f>
        <v>85.6</v>
      </c>
      <c r="K56" s="224">
        <f t="shared" si="34"/>
        <v>83.2</v>
      </c>
      <c r="L56" s="224">
        <f t="shared" si="34"/>
        <v>89.9</v>
      </c>
      <c r="M56" s="224">
        <f t="shared" si="34"/>
        <v>76.3</v>
      </c>
      <c r="N56" s="224">
        <f t="shared" si="34"/>
        <v>82.2</v>
      </c>
      <c r="O56" s="224">
        <f t="shared" si="34"/>
        <v>72.900000000000006</v>
      </c>
      <c r="P56" s="141">
        <f>SUM(J56:O56)</f>
        <v>490.1</v>
      </c>
      <c r="Q56" s="141">
        <f>+P56-I59</f>
        <v>-4708.7000000000007</v>
      </c>
      <c r="R56" s="141">
        <f>+Q56/I56*100</f>
        <v>-1048.2413178984864</v>
      </c>
    </row>
    <row r="57" spans="2:19" ht="18" customHeight="1">
      <c r="B57" s="211" t="s">
        <v>136</v>
      </c>
      <c r="C57" s="225">
        <v>76.900000000000006</v>
      </c>
      <c r="D57" s="225">
        <v>56.7</v>
      </c>
      <c r="E57" s="225">
        <v>71.900000000000006</v>
      </c>
      <c r="F57" s="225">
        <v>70.8</v>
      </c>
      <c r="G57" s="225">
        <v>86.1</v>
      </c>
      <c r="H57" s="225">
        <v>86.8</v>
      </c>
      <c r="I57" s="226">
        <f t="shared" si="33"/>
        <v>449.2</v>
      </c>
      <c r="J57" s="225">
        <f>+[1]PP!J89</f>
        <v>85.6</v>
      </c>
      <c r="K57" s="225">
        <f>+[1]PP!K89</f>
        <v>83.2</v>
      </c>
      <c r="L57" s="225">
        <f>+[1]PP!L89</f>
        <v>89.9</v>
      </c>
      <c r="M57" s="225">
        <f>+[1]PP!M89</f>
        <v>76.3</v>
      </c>
      <c r="N57" s="225">
        <f>+[1]PP!N89</f>
        <v>82.2</v>
      </c>
      <c r="O57" s="225">
        <f>+[1]PP!O89</f>
        <v>72.900000000000006</v>
      </c>
      <c r="P57" s="225">
        <f>SUM(J57:O57)</f>
        <v>490.1</v>
      </c>
      <c r="Q57" s="225">
        <f>+P57-I57</f>
        <v>40.900000000000034</v>
      </c>
      <c r="R57" s="225">
        <f>+Q57/I57*100</f>
        <v>9.1050756901157683</v>
      </c>
    </row>
    <row r="58" spans="2:19" ht="18" customHeight="1">
      <c r="B58" s="197" t="s">
        <v>64</v>
      </c>
      <c r="C58" s="120">
        <v>0</v>
      </c>
      <c r="D58" s="120">
        <v>0</v>
      </c>
      <c r="E58" s="120">
        <v>0</v>
      </c>
      <c r="F58" s="120">
        <v>0</v>
      </c>
      <c r="G58" s="120">
        <v>0</v>
      </c>
      <c r="H58" s="120">
        <v>0</v>
      </c>
      <c r="I58" s="116">
        <f t="shared" si="33"/>
        <v>0</v>
      </c>
      <c r="J58" s="182">
        <v>801.4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f>SUM(J58:O58)</f>
        <v>801.4</v>
      </c>
      <c r="Q58" s="227">
        <f>+P58-I58</f>
        <v>801.4</v>
      </c>
      <c r="R58" s="227">
        <v>0</v>
      </c>
    </row>
    <row r="59" spans="2:19" ht="18" customHeight="1">
      <c r="B59" s="197" t="s">
        <v>66</v>
      </c>
      <c r="C59" s="120">
        <f t="shared" ref="C59:P59" si="35">+C60+C63</f>
        <v>0</v>
      </c>
      <c r="D59" s="120">
        <f t="shared" si="35"/>
        <v>1743.4</v>
      </c>
      <c r="E59" s="120">
        <f t="shared" si="35"/>
        <v>884.1</v>
      </c>
      <c r="F59" s="120">
        <f t="shared" si="35"/>
        <v>858.4</v>
      </c>
      <c r="G59" s="120">
        <f t="shared" si="35"/>
        <v>855.8</v>
      </c>
      <c r="H59" s="120">
        <f t="shared" si="35"/>
        <v>857.1</v>
      </c>
      <c r="I59" s="120">
        <f t="shared" si="35"/>
        <v>5198.8000000000011</v>
      </c>
      <c r="J59" s="182">
        <f t="shared" si="35"/>
        <v>0</v>
      </c>
      <c r="K59" s="120">
        <f t="shared" si="35"/>
        <v>0</v>
      </c>
      <c r="L59" s="120">
        <f t="shared" si="35"/>
        <v>826.2</v>
      </c>
      <c r="M59" s="120">
        <f t="shared" si="35"/>
        <v>0</v>
      </c>
      <c r="N59" s="120">
        <f t="shared" si="35"/>
        <v>18.600000000000001</v>
      </c>
      <c r="O59" s="120">
        <f t="shared" si="35"/>
        <v>2.7</v>
      </c>
      <c r="P59" s="120">
        <f t="shared" si="35"/>
        <v>847.5</v>
      </c>
      <c r="Q59" s="120">
        <f>+P59-I59</f>
        <v>-4351.3000000000011</v>
      </c>
      <c r="R59" s="120">
        <f>+Q59/I59*100</f>
        <v>-83.698161114103257</v>
      </c>
    </row>
    <row r="60" spans="2:19" ht="18" customHeight="1">
      <c r="B60" s="228" t="s">
        <v>137</v>
      </c>
      <c r="C60" s="229">
        <v>0</v>
      </c>
      <c r="D60" s="229">
        <f>+D61+D62</f>
        <v>0</v>
      </c>
      <c r="E60" s="229">
        <f>+E61+E62</f>
        <v>23.7</v>
      </c>
      <c r="F60" s="229">
        <f>+F61+F62</f>
        <v>1.4</v>
      </c>
      <c r="G60" s="229">
        <f>+G61+G62</f>
        <v>0</v>
      </c>
      <c r="H60" s="229">
        <f>+H61+H62</f>
        <v>0</v>
      </c>
      <c r="I60" s="229">
        <f t="shared" ref="I60:O60" si="36">+I61+I62</f>
        <v>25.099999999999998</v>
      </c>
      <c r="J60" s="230">
        <f t="shared" si="36"/>
        <v>0</v>
      </c>
      <c r="K60" s="229">
        <f t="shared" si="36"/>
        <v>0</v>
      </c>
      <c r="L60" s="229">
        <f t="shared" si="36"/>
        <v>0</v>
      </c>
      <c r="M60" s="229">
        <f t="shared" si="36"/>
        <v>0</v>
      </c>
      <c r="N60" s="229">
        <f t="shared" si="36"/>
        <v>18.600000000000001</v>
      </c>
      <c r="O60" s="229">
        <f t="shared" si="36"/>
        <v>2.7</v>
      </c>
      <c r="P60" s="229">
        <f>+P61+P62</f>
        <v>21.3</v>
      </c>
      <c r="Q60" s="229">
        <f t="shared" ref="Q60:R60" si="37">+Q61+Q62</f>
        <v>-3.7999999999999972</v>
      </c>
      <c r="R60" s="229">
        <f t="shared" si="37"/>
        <v>-15.139442231075687</v>
      </c>
    </row>
    <row r="61" spans="2:19" ht="18" customHeight="1">
      <c r="B61" s="231" t="s">
        <v>138</v>
      </c>
      <c r="C61" s="144">
        <v>0</v>
      </c>
      <c r="D61" s="144">
        <v>0</v>
      </c>
      <c r="E61" s="144">
        <v>23.7</v>
      </c>
      <c r="F61" s="144">
        <v>1.4</v>
      </c>
      <c r="G61" s="144">
        <v>0</v>
      </c>
      <c r="H61" s="144">
        <v>0</v>
      </c>
      <c r="I61" s="186">
        <f>SUM(C61:H61)</f>
        <v>25.099999999999998</v>
      </c>
      <c r="J61" s="187">
        <f>+[1]PP!J95</f>
        <v>0</v>
      </c>
      <c r="K61" s="144">
        <f>+[1]PP!K95</f>
        <v>0</v>
      </c>
      <c r="L61" s="144">
        <f>+[1]PP!L95</f>
        <v>0</v>
      </c>
      <c r="M61" s="144">
        <f>+[1]PP!M95</f>
        <v>0</v>
      </c>
      <c r="N61" s="144">
        <f>+[1]PP!N95</f>
        <v>18.600000000000001</v>
      </c>
      <c r="O61" s="144">
        <f>+[1]PP!O95</f>
        <v>2.7</v>
      </c>
      <c r="P61" s="144">
        <f>SUM(J61:O61)</f>
        <v>21.3</v>
      </c>
      <c r="Q61" s="144">
        <f t="shared" ref="Q61:Q99" si="38">+P61-I61</f>
        <v>-3.7999999999999972</v>
      </c>
      <c r="R61" s="144">
        <f t="shared" ref="R61:R68" si="39">+Q61/I61*100</f>
        <v>-15.139442231075687</v>
      </c>
    </row>
    <row r="62" spans="2:19" ht="18" customHeight="1">
      <c r="B62" s="231" t="s">
        <v>139</v>
      </c>
      <c r="C62" s="144">
        <v>0</v>
      </c>
      <c r="D62" s="144">
        <v>0</v>
      </c>
      <c r="E62" s="144">
        <v>0</v>
      </c>
      <c r="F62" s="144">
        <v>0</v>
      </c>
      <c r="G62" s="144">
        <v>0</v>
      </c>
      <c r="H62" s="144">
        <v>0</v>
      </c>
      <c r="I62" s="186">
        <f>SUM(C62:H62)</f>
        <v>0</v>
      </c>
      <c r="J62" s="187">
        <f>+[1]PP!J96</f>
        <v>0</v>
      </c>
      <c r="K62" s="144">
        <f>+[1]PP!K96</f>
        <v>0</v>
      </c>
      <c r="L62" s="144">
        <f>+[1]PP!L96</f>
        <v>0</v>
      </c>
      <c r="M62" s="144">
        <f>+[1]PP!M96</f>
        <v>0</v>
      </c>
      <c r="N62" s="144">
        <f>+[1]PP!N96</f>
        <v>0</v>
      </c>
      <c r="O62" s="144">
        <f>+[1]PP!O96</f>
        <v>0</v>
      </c>
      <c r="P62" s="144">
        <f>SUM(J62:O62)</f>
        <v>0</v>
      </c>
      <c r="Q62" s="144">
        <f t="shared" si="38"/>
        <v>0</v>
      </c>
      <c r="R62" s="144">
        <v>0</v>
      </c>
    </row>
    <row r="63" spans="2:19" ht="18" customHeight="1">
      <c r="B63" s="232" t="s">
        <v>140</v>
      </c>
      <c r="C63" s="144">
        <v>0</v>
      </c>
      <c r="D63" s="144">
        <v>1743.4</v>
      </c>
      <c r="E63" s="144">
        <v>860.4</v>
      </c>
      <c r="F63" s="144">
        <v>857</v>
      </c>
      <c r="G63" s="144">
        <v>855.8</v>
      </c>
      <c r="H63" s="144">
        <v>857.1</v>
      </c>
      <c r="I63" s="186">
        <f>SUM(C63:H63)</f>
        <v>5173.7000000000007</v>
      </c>
      <c r="J63" s="187">
        <f>+[1]PP!J97</f>
        <v>0</v>
      </c>
      <c r="K63" s="144">
        <f>+[1]PP!K97</f>
        <v>0</v>
      </c>
      <c r="L63" s="144">
        <f>+[1]PP!L97</f>
        <v>826.2</v>
      </c>
      <c r="M63" s="144">
        <f>+[1]PP!M97</f>
        <v>0</v>
      </c>
      <c r="N63" s="144">
        <f>+[1]PP!N97</f>
        <v>0</v>
      </c>
      <c r="O63" s="144">
        <f>+[1]PP!O97</f>
        <v>0</v>
      </c>
      <c r="P63" s="144">
        <f>SUM(J63:O63)</f>
        <v>826.2</v>
      </c>
      <c r="Q63" s="144">
        <f t="shared" si="38"/>
        <v>-4347.5000000000009</v>
      </c>
      <c r="R63" s="144">
        <f t="shared" si="39"/>
        <v>-84.030771014940953</v>
      </c>
    </row>
    <row r="64" spans="2:19" ht="21" customHeight="1">
      <c r="B64" s="233" t="s">
        <v>141</v>
      </c>
      <c r="C64" s="234">
        <f t="shared" ref="C64:P64" si="40">+C59+C8</f>
        <v>3224.7000000000007</v>
      </c>
      <c r="D64" s="234">
        <f t="shared" si="40"/>
        <v>3277.4</v>
      </c>
      <c r="E64" s="234">
        <f t="shared" si="40"/>
        <v>2982.7</v>
      </c>
      <c r="F64" s="234">
        <f t="shared" si="40"/>
        <v>2421.2999999999997</v>
      </c>
      <c r="G64" s="234">
        <f t="shared" si="40"/>
        <v>2716.1</v>
      </c>
      <c r="H64" s="234">
        <f t="shared" si="40"/>
        <v>3506.4999999999995</v>
      </c>
      <c r="I64" s="234">
        <f t="shared" si="40"/>
        <v>18128.7</v>
      </c>
      <c r="J64" s="234">
        <f t="shared" si="40"/>
        <v>5961.3</v>
      </c>
      <c r="K64" s="234">
        <f t="shared" si="40"/>
        <v>3205.5</v>
      </c>
      <c r="L64" s="234">
        <f t="shared" si="40"/>
        <v>4053.3</v>
      </c>
      <c r="M64" s="234">
        <f t="shared" si="40"/>
        <v>2627.4</v>
      </c>
      <c r="N64" s="234">
        <f t="shared" si="40"/>
        <v>3202.0000000000005</v>
      </c>
      <c r="O64" s="234">
        <f t="shared" si="40"/>
        <v>5453.4000000000005</v>
      </c>
      <c r="P64" s="234">
        <f t="shared" si="40"/>
        <v>24503</v>
      </c>
      <c r="Q64" s="234">
        <f t="shared" si="38"/>
        <v>6374.2999999999993</v>
      </c>
      <c r="R64" s="235">
        <f t="shared" si="39"/>
        <v>35.161373954006628</v>
      </c>
    </row>
    <row r="65" spans="2:18" ht="18" customHeight="1">
      <c r="B65" s="181" t="s">
        <v>142</v>
      </c>
      <c r="C65" s="120">
        <f>+[1]PP!C99</f>
        <v>108.6</v>
      </c>
      <c r="D65" s="120">
        <f>+[1]PP!D99</f>
        <v>6</v>
      </c>
      <c r="E65" s="120">
        <f>+[1]PP!E99</f>
        <v>12.2</v>
      </c>
      <c r="F65" s="120">
        <f>+[1]PP!F99</f>
        <v>47.7</v>
      </c>
      <c r="G65" s="120">
        <f>+[1]PP!G99</f>
        <v>1.4</v>
      </c>
      <c r="H65" s="120">
        <f>+[1]PP!H99</f>
        <v>14.3</v>
      </c>
      <c r="I65" s="116">
        <f>+[1]PP!I99</f>
        <v>190.20000000000002</v>
      </c>
      <c r="J65" s="182">
        <f>+[1]PP!J99</f>
        <v>324.3</v>
      </c>
      <c r="K65" s="120">
        <f>+[1]PP!K99</f>
        <v>3.9</v>
      </c>
      <c r="L65" s="120">
        <f>+[1]PP!L99</f>
        <v>45.4</v>
      </c>
      <c r="M65" s="120">
        <f>+[1]PP!M99</f>
        <v>12.2</v>
      </c>
      <c r="N65" s="120">
        <f>+[1]PP!N99</f>
        <v>146.4</v>
      </c>
      <c r="O65" s="120">
        <f>+[1]PP!O99</f>
        <v>18.899999999999999</v>
      </c>
      <c r="P65" s="120">
        <f>SUM(J65:O65)</f>
        <v>551.09999999999991</v>
      </c>
      <c r="Q65" s="120">
        <f t="shared" si="38"/>
        <v>360.89999999999986</v>
      </c>
      <c r="R65" s="116">
        <f t="shared" si="39"/>
        <v>189.74763406940053</v>
      </c>
    </row>
    <row r="66" spans="2:18" ht="18" customHeight="1">
      <c r="B66" s="181" t="s">
        <v>143</v>
      </c>
      <c r="C66" s="236">
        <f>+C70+C67+C84</f>
        <v>148892.4</v>
      </c>
      <c r="D66" s="236">
        <f t="shared" ref="D66:P66" si="41">+D70+D67+D84</f>
        <v>9276</v>
      </c>
      <c r="E66" s="236">
        <f t="shared" si="41"/>
        <v>2035.5</v>
      </c>
      <c r="F66" s="236">
        <f t="shared" si="41"/>
        <v>6166.7</v>
      </c>
      <c r="G66" s="236">
        <f t="shared" si="41"/>
        <v>266.3</v>
      </c>
      <c r="H66" s="236">
        <f t="shared" si="41"/>
        <v>24674.200000000004</v>
      </c>
      <c r="I66" s="236">
        <f t="shared" si="41"/>
        <v>191311.1</v>
      </c>
      <c r="J66" s="237">
        <f t="shared" si="41"/>
        <v>17912.2</v>
      </c>
      <c r="K66" s="236">
        <f t="shared" si="41"/>
        <v>134401.19999999998</v>
      </c>
      <c r="L66" s="236">
        <f t="shared" si="41"/>
        <v>655.09999999999991</v>
      </c>
      <c r="M66" s="236">
        <f t="shared" si="41"/>
        <v>227.7</v>
      </c>
      <c r="N66" s="236">
        <f t="shared" si="41"/>
        <v>181.1</v>
      </c>
      <c r="O66" s="236">
        <f t="shared" si="41"/>
        <v>82718.600000000006</v>
      </c>
      <c r="P66" s="236">
        <f t="shared" si="41"/>
        <v>236095.90000000002</v>
      </c>
      <c r="Q66" s="236">
        <f t="shared" si="38"/>
        <v>44784.800000000017</v>
      </c>
      <c r="R66" s="238">
        <f t="shared" si="39"/>
        <v>23.409410117865619</v>
      </c>
    </row>
    <row r="67" spans="2:18" ht="18" customHeight="1">
      <c r="B67" s="239" t="s">
        <v>144</v>
      </c>
      <c r="C67" s="240">
        <f>+C68+C69</f>
        <v>0</v>
      </c>
      <c r="D67" s="240">
        <f t="shared" ref="D67:I67" si="42">+D68+D69</f>
        <v>36.1</v>
      </c>
      <c r="E67" s="240">
        <f t="shared" si="42"/>
        <v>43.4</v>
      </c>
      <c r="F67" s="240">
        <f t="shared" si="42"/>
        <v>0</v>
      </c>
      <c r="G67" s="240">
        <f t="shared" si="42"/>
        <v>116.9</v>
      </c>
      <c r="H67" s="240">
        <f t="shared" si="42"/>
        <v>8.4</v>
      </c>
      <c r="I67" s="240">
        <f t="shared" si="42"/>
        <v>204.8</v>
      </c>
      <c r="J67" s="241">
        <f>+J68+J69</f>
        <v>149.5</v>
      </c>
      <c r="K67" s="240">
        <f t="shared" ref="K67:O67" si="43">+K68+K69</f>
        <v>224.3</v>
      </c>
      <c r="L67" s="240">
        <f t="shared" si="43"/>
        <v>11.3</v>
      </c>
      <c r="M67" s="240">
        <f t="shared" si="43"/>
        <v>121.7</v>
      </c>
      <c r="N67" s="240">
        <f t="shared" si="43"/>
        <v>8.6999999999999993</v>
      </c>
      <c r="O67" s="240">
        <f t="shared" si="43"/>
        <v>0</v>
      </c>
      <c r="P67" s="240">
        <f>+P68+P69</f>
        <v>515.5</v>
      </c>
      <c r="Q67" s="240">
        <f t="shared" si="38"/>
        <v>310.7</v>
      </c>
      <c r="R67" s="242">
        <f t="shared" si="39"/>
        <v>151.70898437499997</v>
      </c>
    </row>
    <row r="68" spans="2:18" ht="18" customHeight="1">
      <c r="B68" s="243" t="s">
        <v>145</v>
      </c>
      <c r="C68" s="244">
        <f>+[1]PP!C102</f>
        <v>0</v>
      </c>
      <c r="D68" s="244">
        <f>+[1]PP!D102</f>
        <v>36.1</v>
      </c>
      <c r="E68" s="244">
        <f>+[1]PP!E102</f>
        <v>43.4</v>
      </c>
      <c r="F68" s="244">
        <f>+[1]PP!F102</f>
        <v>0</v>
      </c>
      <c r="G68" s="244">
        <f>+[1]PP!G102</f>
        <v>116.9</v>
      </c>
      <c r="H68" s="244">
        <f>+[1]PP!H102</f>
        <v>8.4</v>
      </c>
      <c r="I68" s="245">
        <f>SUM(C68:H68)</f>
        <v>204.8</v>
      </c>
      <c r="J68" s="246">
        <f>+[1]PP!J102</f>
        <v>0</v>
      </c>
      <c r="K68" s="244">
        <f>+[1]PP!K102</f>
        <v>32.200000000000003</v>
      </c>
      <c r="L68" s="244">
        <f>+[1]PP!L102</f>
        <v>0</v>
      </c>
      <c r="M68" s="244">
        <f>+[1]PP!M102</f>
        <v>121.7</v>
      </c>
      <c r="N68" s="244">
        <f>+[1]PP!N102</f>
        <v>8.6999999999999993</v>
      </c>
      <c r="O68" s="244">
        <f>+[1]PP!O102</f>
        <v>0</v>
      </c>
      <c r="P68" s="244">
        <f>SUM(J68:O68)</f>
        <v>162.6</v>
      </c>
      <c r="Q68" s="244">
        <f t="shared" si="38"/>
        <v>-42.200000000000017</v>
      </c>
      <c r="R68" s="245">
        <f t="shared" si="39"/>
        <v>-20.605468750000007</v>
      </c>
    </row>
    <row r="69" spans="2:18" ht="18" customHeight="1">
      <c r="B69" s="247" t="s">
        <v>146</v>
      </c>
      <c r="C69" s="244">
        <f>+[1]PP!C103</f>
        <v>0</v>
      </c>
      <c r="D69" s="244">
        <f>+[1]PP!D103</f>
        <v>0</v>
      </c>
      <c r="E69" s="244">
        <f>+[1]PP!E103</f>
        <v>0</v>
      </c>
      <c r="F69" s="244">
        <f>+[1]PP!F103</f>
        <v>0</v>
      </c>
      <c r="G69" s="244">
        <f>+[1]PP!G103</f>
        <v>0</v>
      </c>
      <c r="H69" s="244">
        <f>+[1]PP!H103</f>
        <v>0</v>
      </c>
      <c r="I69" s="245">
        <f>SUM(C69:H69)</f>
        <v>0</v>
      </c>
      <c r="J69" s="246">
        <f>+[1]PP!J103</f>
        <v>149.5</v>
      </c>
      <c r="K69" s="244">
        <f>+[1]PP!K103</f>
        <v>192.1</v>
      </c>
      <c r="L69" s="244">
        <f>+[1]PP!L103</f>
        <v>11.3</v>
      </c>
      <c r="M69" s="244">
        <f>+[1]PP!M103</f>
        <v>0</v>
      </c>
      <c r="N69" s="244">
        <f>+[1]PP!N103</f>
        <v>0</v>
      </c>
      <c r="O69" s="244">
        <f>+[1]PP!O103</f>
        <v>0</v>
      </c>
      <c r="P69" s="244">
        <f>SUM(J69:O69)</f>
        <v>352.90000000000003</v>
      </c>
      <c r="Q69" s="244">
        <f t="shared" si="38"/>
        <v>352.90000000000003</v>
      </c>
      <c r="R69" s="248">
        <v>0</v>
      </c>
    </row>
    <row r="70" spans="2:18" ht="18" customHeight="1">
      <c r="B70" s="239" t="s">
        <v>147</v>
      </c>
      <c r="C70" s="240">
        <f t="shared" ref="C70:O70" si="44">+C71+C73</f>
        <v>144914.1</v>
      </c>
      <c r="D70" s="240">
        <f t="shared" si="44"/>
        <v>7149.4000000000005</v>
      </c>
      <c r="E70" s="240">
        <f t="shared" si="44"/>
        <v>1992.1</v>
      </c>
      <c r="F70" s="240">
        <f t="shared" si="44"/>
        <v>5016.2</v>
      </c>
      <c r="G70" s="240">
        <f t="shared" si="44"/>
        <v>149.4</v>
      </c>
      <c r="H70" s="240">
        <f t="shared" si="44"/>
        <v>24527.9</v>
      </c>
      <c r="I70" s="240">
        <f t="shared" si="44"/>
        <v>183749.1</v>
      </c>
      <c r="J70" s="241">
        <f t="shared" si="44"/>
        <v>17762.7</v>
      </c>
      <c r="K70" s="240">
        <f t="shared" si="44"/>
        <v>134176.9</v>
      </c>
      <c r="L70" s="240">
        <f t="shared" si="44"/>
        <v>643.79999999999995</v>
      </c>
      <c r="M70" s="240">
        <f t="shared" si="44"/>
        <v>106</v>
      </c>
      <c r="N70" s="240">
        <f t="shared" si="44"/>
        <v>172.4</v>
      </c>
      <c r="O70" s="240">
        <f t="shared" si="44"/>
        <v>82158.5</v>
      </c>
      <c r="P70" s="240">
        <f>+P71+P73</f>
        <v>235020.30000000002</v>
      </c>
      <c r="Q70" s="240">
        <f t="shared" si="38"/>
        <v>51271.200000000012</v>
      </c>
      <c r="R70" s="245">
        <f>+Q70/I70*100</f>
        <v>27.902830544476142</v>
      </c>
    </row>
    <row r="71" spans="2:18" ht="18" customHeight="1">
      <c r="B71" s="249" t="s">
        <v>148</v>
      </c>
      <c r="C71" s="250">
        <f t="shared" ref="C71:P71" si="45">+C72</f>
        <v>0</v>
      </c>
      <c r="D71" s="250">
        <f t="shared" si="45"/>
        <v>0</v>
      </c>
      <c r="E71" s="250">
        <f t="shared" si="45"/>
        <v>0</v>
      </c>
      <c r="F71" s="250">
        <f t="shared" si="45"/>
        <v>0</v>
      </c>
      <c r="G71" s="250">
        <f t="shared" si="45"/>
        <v>0</v>
      </c>
      <c r="H71" s="250">
        <f t="shared" si="45"/>
        <v>0</v>
      </c>
      <c r="I71" s="250">
        <f t="shared" si="45"/>
        <v>0</v>
      </c>
      <c r="J71" s="251">
        <f t="shared" si="45"/>
        <v>0</v>
      </c>
      <c r="K71" s="250">
        <f t="shared" si="45"/>
        <v>0</v>
      </c>
      <c r="L71" s="250">
        <f t="shared" si="45"/>
        <v>0</v>
      </c>
      <c r="M71" s="250">
        <f t="shared" si="45"/>
        <v>0</v>
      </c>
      <c r="N71" s="250">
        <f t="shared" si="45"/>
        <v>0</v>
      </c>
      <c r="O71" s="250">
        <f t="shared" si="45"/>
        <v>0</v>
      </c>
      <c r="P71" s="250">
        <f t="shared" si="45"/>
        <v>0</v>
      </c>
      <c r="Q71" s="229">
        <f t="shared" si="38"/>
        <v>0</v>
      </c>
      <c r="R71" s="248">
        <v>0</v>
      </c>
    </row>
    <row r="72" spans="2:18" ht="18" customHeight="1">
      <c r="B72" s="188" t="s">
        <v>149</v>
      </c>
      <c r="C72" s="244">
        <f>+[1]PP!C106</f>
        <v>0</v>
      </c>
      <c r="D72" s="244">
        <f>+[1]PP!D106</f>
        <v>0</v>
      </c>
      <c r="E72" s="244">
        <f>+[1]PP!E106</f>
        <v>0</v>
      </c>
      <c r="F72" s="244">
        <f>+[1]PP!F106</f>
        <v>0</v>
      </c>
      <c r="G72" s="244">
        <f>+[1]PP!G106</f>
        <v>0</v>
      </c>
      <c r="H72" s="244">
        <f>+[1]PP!H106</f>
        <v>0</v>
      </c>
      <c r="I72" s="245">
        <f>SUM(C72:H72)</f>
        <v>0</v>
      </c>
      <c r="J72" s="246">
        <f>+[1]PP!J106</f>
        <v>0</v>
      </c>
      <c r="K72" s="244">
        <f>+[1]PP!K106</f>
        <v>0</v>
      </c>
      <c r="L72" s="244">
        <f>+[1]PP!L106</f>
        <v>0</v>
      </c>
      <c r="M72" s="244">
        <f>+[1]PP!M106</f>
        <v>0</v>
      </c>
      <c r="N72" s="244">
        <f>+[1]PP!N106</f>
        <v>0</v>
      </c>
      <c r="O72" s="244">
        <f>+[1]PP!O106</f>
        <v>0</v>
      </c>
      <c r="P72" s="244">
        <f>SUM(J72:O72)</f>
        <v>0</v>
      </c>
      <c r="Q72" s="144">
        <f t="shared" si="38"/>
        <v>0</v>
      </c>
      <c r="R72" s="248">
        <v>0</v>
      </c>
    </row>
    <row r="73" spans="2:18" ht="18" customHeight="1">
      <c r="B73" s="249" t="s">
        <v>150</v>
      </c>
      <c r="C73" s="250">
        <f>+C76+C79</f>
        <v>144914.1</v>
      </c>
      <c r="D73" s="250">
        <f t="shared" ref="D73:P73" si="46">+D76+D79</f>
        <v>7149.4000000000005</v>
      </c>
      <c r="E73" s="250">
        <f t="shared" si="46"/>
        <v>1992.1</v>
      </c>
      <c r="F73" s="250">
        <f t="shared" si="46"/>
        <v>5016.2</v>
      </c>
      <c r="G73" s="250">
        <f t="shared" si="46"/>
        <v>149.4</v>
      </c>
      <c r="H73" s="250">
        <f t="shared" si="46"/>
        <v>24527.9</v>
      </c>
      <c r="I73" s="250">
        <f t="shared" si="46"/>
        <v>183749.1</v>
      </c>
      <c r="J73" s="251">
        <f t="shared" si="46"/>
        <v>17762.7</v>
      </c>
      <c r="K73" s="250">
        <f t="shared" si="46"/>
        <v>134176.9</v>
      </c>
      <c r="L73" s="250">
        <f t="shared" si="46"/>
        <v>643.79999999999995</v>
      </c>
      <c r="M73" s="250">
        <f t="shared" si="46"/>
        <v>106</v>
      </c>
      <c r="N73" s="250">
        <f t="shared" si="46"/>
        <v>172.4</v>
      </c>
      <c r="O73" s="250">
        <f t="shared" si="46"/>
        <v>82158.5</v>
      </c>
      <c r="P73" s="250">
        <f t="shared" si="46"/>
        <v>235020.30000000002</v>
      </c>
      <c r="Q73" s="229">
        <f t="shared" si="38"/>
        <v>51271.200000000012</v>
      </c>
      <c r="R73" s="252">
        <f>+Q73/I73*100</f>
        <v>27.902830544476142</v>
      </c>
    </row>
    <row r="74" spans="2:18" ht="18" hidden="1" customHeight="1">
      <c r="B74" s="253" t="s">
        <v>151</v>
      </c>
      <c r="C74" s="236">
        <v>0</v>
      </c>
      <c r="D74" s="236">
        <v>1</v>
      </c>
      <c r="E74" s="236">
        <v>1</v>
      </c>
      <c r="F74" s="236">
        <v>1</v>
      </c>
      <c r="G74" s="236">
        <v>2</v>
      </c>
      <c r="H74" s="236">
        <v>1</v>
      </c>
      <c r="I74" s="236">
        <v>0</v>
      </c>
      <c r="J74" s="237">
        <v>0</v>
      </c>
      <c r="K74" s="236">
        <v>0</v>
      </c>
      <c r="L74" s="236">
        <v>0</v>
      </c>
      <c r="M74" s="236">
        <v>0</v>
      </c>
      <c r="N74" s="236">
        <v>0</v>
      </c>
      <c r="O74" s="236">
        <v>0</v>
      </c>
      <c r="P74" s="236">
        <f>SUM(J74:O74)</f>
        <v>0</v>
      </c>
      <c r="Q74" s="120">
        <f t="shared" si="38"/>
        <v>0</v>
      </c>
      <c r="R74" s="245" t="e">
        <f>+Q74/I74*100</f>
        <v>#DIV/0!</v>
      </c>
    </row>
    <row r="75" spans="2:18" ht="18" customHeight="1">
      <c r="B75" s="253" t="s">
        <v>151</v>
      </c>
      <c r="C75" s="236">
        <f>+[1]PP!C108</f>
        <v>0</v>
      </c>
      <c r="D75" s="236">
        <f>+[1]PP!D108</f>
        <v>0</v>
      </c>
      <c r="E75" s="236">
        <f>+[1]PP!E108</f>
        <v>0</v>
      </c>
      <c r="F75" s="236">
        <f>+[1]PP!F108</f>
        <v>0</v>
      </c>
      <c r="G75" s="236">
        <f>+[1]PP!G108</f>
        <v>0</v>
      </c>
      <c r="H75" s="236">
        <f>+[1]PP!H108</f>
        <v>0</v>
      </c>
      <c r="I75" s="116">
        <f>SUM(C75:H75)</f>
        <v>0</v>
      </c>
      <c r="J75" s="237">
        <v>0</v>
      </c>
      <c r="K75" s="236">
        <v>0</v>
      </c>
      <c r="L75" s="236">
        <v>0</v>
      </c>
      <c r="M75" s="236">
        <v>0</v>
      </c>
      <c r="N75" s="236">
        <v>0</v>
      </c>
      <c r="O75" s="236">
        <v>0</v>
      </c>
      <c r="P75" s="236">
        <f>SUM(J75:O75)</f>
        <v>0</v>
      </c>
      <c r="Q75" s="120">
        <f t="shared" si="38"/>
        <v>0</v>
      </c>
      <c r="R75" s="254" t="s">
        <v>152</v>
      </c>
    </row>
    <row r="76" spans="2:18" ht="18" customHeight="1">
      <c r="B76" s="253" t="s">
        <v>153</v>
      </c>
      <c r="C76" s="236">
        <f>+C77+C78</f>
        <v>144893.4</v>
      </c>
      <c r="D76" s="236">
        <f t="shared" ref="D76:O76" si="47">+D77+D78</f>
        <v>7119.6</v>
      </c>
      <c r="E76" s="236">
        <f t="shared" si="47"/>
        <v>0</v>
      </c>
      <c r="F76" s="236">
        <f t="shared" si="47"/>
        <v>5000</v>
      </c>
      <c r="G76" s="236">
        <f t="shared" si="47"/>
        <v>0</v>
      </c>
      <c r="H76" s="236">
        <f t="shared" si="47"/>
        <v>24329.200000000001</v>
      </c>
      <c r="I76" s="236">
        <f t="shared" si="47"/>
        <v>181342.2</v>
      </c>
      <c r="J76" s="237">
        <f t="shared" si="47"/>
        <v>229</v>
      </c>
      <c r="K76" s="236">
        <f t="shared" si="47"/>
        <v>133989.4</v>
      </c>
      <c r="L76" s="236">
        <f t="shared" si="47"/>
        <v>164.2</v>
      </c>
      <c r="M76" s="236">
        <f t="shared" si="47"/>
        <v>0</v>
      </c>
      <c r="N76" s="236">
        <f t="shared" si="47"/>
        <v>0</v>
      </c>
      <c r="O76" s="236">
        <f t="shared" si="47"/>
        <v>70000</v>
      </c>
      <c r="P76" s="236">
        <f>+P77+P78</f>
        <v>204382.6</v>
      </c>
      <c r="Q76" s="120">
        <f t="shared" si="38"/>
        <v>23040.399999999994</v>
      </c>
      <c r="R76" s="238">
        <f t="shared" ref="R76:R81" si="48">+Q76/I76*100</f>
        <v>12.705481680491355</v>
      </c>
    </row>
    <row r="77" spans="2:18" ht="18" customHeight="1">
      <c r="B77" s="255" t="s">
        <v>154</v>
      </c>
      <c r="C77" s="244">
        <f>+[1]PP!C110</f>
        <v>0</v>
      </c>
      <c r="D77" s="244">
        <f>+[1]PP!D110</f>
        <v>7000</v>
      </c>
      <c r="E77" s="244">
        <f>+[1]PP!E110</f>
        <v>0</v>
      </c>
      <c r="F77" s="244">
        <f>+[1]PP!F110</f>
        <v>5000</v>
      </c>
      <c r="G77" s="244">
        <f>+[1]PP!G110</f>
        <v>0</v>
      </c>
      <c r="H77" s="244">
        <f>+[1]PP!H110</f>
        <v>24329.200000000001</v>
      </c>
      <c r="I77" s="186">
        <f>SUM(C77:H77)</f>
        <v>36329.199999999997</v>
      </c>
      <c r="J77" s="246">
        <f>+[1]PP!J110</f>
        <v>229</v>
      </c>
      <c r="K77" s="244">
        <f>+[1]PP!K110</f>
        <v>0</v>
      </c>
      <c r="L77" s="244">
        <f>+[1]PP!L110</f>
        <v>0</v>
      </c>
      <c r="M77" s="244">
        <f>+[1]PP!M110</f>
        <v>0</v>
      </c>
      <c r="N77" s="244">
        <f>+[1]PP!N110</f>
        <v>0</v>
      </c>
      <c r="O77" s="244">
        <f>+[1]PP!O110</f>
        <v>70000</v>
      </c>
      <c r="P77" s="244">
        <f>SUM(J77:O77)</f>
        <v>70229</v>
      </c>
      <c r="Q77" s="144">
        <f t="shared" si="38"/>
        <v>33899.800000000003</v>
      </c>
      <c r="R77" s="245">
        <f t="shared" si="48"/>
        <v>93.312817237924321</v>
      </c>
    </row>
    <row r="78" spans="2:18" ht="18" customHeight="1">
      <c r="B78" s="255" t="s">
        <v>155</v>
      </c>
      <c r="C78" s="244">
        <f>+[1]PP!C111</f>
        <v>144893.4</v>
      </c>
      <c r="D78" s="244">
        <f>+[1]PP!D111</f>
        <v>119.6</v>
      </c>
      <c r="E78" s="244">
        <f>+[1]PP!E111</f>
        <v>0</v>
      </c>
      <c r="F78" s="244">
        <f>+[1]PP!F111</f>
        <v>0</v>
      </c>
      <c r="G78" s="244">
        <f>+[1]PP!G111</f>
        <v>0</v>
      </c>
      <c r="H78" s="244">
        <f>+[1]PP!H111</f>
        <v>0</v>
      </c>
      <c r="I78" s="186">
        <f>SUM(C78:H78)</f>
        <v>145013</v>
      </c>
      <c r="J78" s="246">
        <f>+[1]PP!J111</f>
        <v>0</v>
      </c>
      <c r="K78" s="244">
        <f>+[1]PP!K111</f>
        <v>133989.4</v>
      </c>
      <c r="L78" s="244">
        <f>+[1]PP!L111</f>
        <v>164.2</v>
      </c>
      <c r="M78" s="244">
        <f>+[1]PP!M111</f>
        <v>0</v>
      </c>
      <c r="N78" s="244">
        <f>+[1]PP!N111</f>
        <v>0</v>
      </c>
      <c r="O78" s="244">
        <f>+[1]PP!O111</f>
        <v>0</v>
      </c>
      <c r="P78" s="244">
        <f>SUM(J78:O78)</f>
        <v>134153.60000000001</v>
      </c>
      <c r="Q78" s="144">
        <f t="shared" si="38"/>
        <v>-10859.399999999994</v>
      </c>
      <c r="R78" s="245">
        <f t="shared" si="48"/>
        <v>-7.4885699902767291</v>
      </c>
    </row>
    <row r="79" spans="2:18" ht="18" customHeight="1">
      <c r="B79" s="253" t="s">
        <v>156</v>
      </c>
      <c r="C79" s="236">
        <f t="shared" ref="C79:O79" si="49">+C80+C81</f>
        <v>20.7</v>
      </c>
      <c r="D79" s="236">
        <f t="shared" si="49"/>
        <v>29.8</v>
      </c>
      <c r="E79" s="236">
        <f t="shared" si="49"/>
        <v>1992.1</v>
      </c>
      <c r="F79" s="236">
        <f t="shared" si="49"/>
        <v>16.2</v>
      </c>
      <c r="G79" s="236">
        <f t="shared" si="49"/>
        <v>149.4</v>
      </c>
      <c r="H79" s="236">
        <f t="shared" si="49"/>
        <v>198.7</v>
      </c>
      <c r="I79" s="236">
        <f t="shared" si="49"/>
        <v>2406.8999999999996</v>
      </c>
      <c r="J79" s="237">
        <f t="shared" si="49"/>
        <v>17533.7</v>
      </c>
      <c r="K79" s="236">
        <f t="shared" si="49"/>
        <v>187.5</v>
      </c>
      <c r="L79" s="236">
        <f t="shared" si="49"/>
        <v>479.6</v>
      </c>
      <c r="M79" s="236">
        <f t="shared" si="49"/>
        <v>106</v>
      </c>
      <c r="N79" s="236">
        <f t="shared" si="49"/>
        <v>172.4</v>
      </c>
      <c r="O79" s="236">
        <f t="shared" si="49"/>
        <v>12158.5</v>
      </c>
      <c r="P79" s="236">
        <f>+P80+P81</f>
        <v>30637.7</v>
      </c>
      <c r="Q79" s="120">
        <f t="shared" si="38"/>
        <v>28230.800000000003</v>
      </c>
      <c r="R79" s="238">
        <f t="shared" si="48"/>
        <v>1172.9112135942503</v>
      </c>
    </row>
    <row r="80" spans="2:18" ht="18" customHeight="1">
      <c r="B80" s="255" t="s">
        <v>157</v>
      </c>
      <c r="C80" s="244">
        <f>+[1]PP!C113</f>
        <v>0</v>
      </c>
      <c r="D80" s="244">
        <f>+[1]PP!D113</f>
        <v>0</v>
      </c>
      <c r="E80" s="244">
        <f>+[1]PP!E113</f>
        <v>0</v>
      </c>
      <c r="F80" s="244">
        <f>+[1]PP!F113</f>
        <v>0</v>
      </c>
      <c r="G80" s="244">
        <f>+[1]PP!G113</f>
        <v>0</v>
      </c>
      <c r="H80" s="244">
        <f>+[1]PP!H113</f>
        <v>0</v>
      </c>
      <c r="I80" s="186">
        <f>SUM(C80:H80)</f>
        <v>0</v>
      </c>
      <c r="J80" s="246">
        <f>+[1]PP!J113</f>
        <v>0</v>
      </c>
      <c r="K80" s="244">
        <f>+[1]PP!K113</f>
        <v>0</v>
      </c>
      <c r="L80" s="244">
        <f>+[1]PP!L113</f>
        <v>0</v>
      </c>
      <c r="M80" s="244">
        <f>+[1]PP!M113</f>
        <v>0</v>
      </c>
      <c r="N80" s="244">
        <f>+[1]PP!N113</f>
        <v>0</v>
      </c>
      <c r="O80" s="244">
        <f>+[1]PP!O113</f>
        <v>0</v>
      </c>
      <c r="P80" s="244">
        <f>+[1]PP!P113</f>
        <v>0</v>
      </c>
      <c r="Q80" s="194">
        <f t="shared" si="38"/>
        <v>0</v>
      </c>
      <c r="R80" s="245">
        <v>0</v>
      </c>
    </row>
    <row r="81" spans="2:18" ht="18" customHeight="1">
      <c r="B81" s="255" t="s">
        <v>158</v>
      </c>
      <c r="C81" s="244">
        <f>+C82+C83</f>
        <v>20.7</v>
      </c>
      <c r="D81" s="244">
        <f t="shared" ref="D81:I81" si="50">+D82+D83</f>
        <v>29.8</v>
      </c>
      <c r="E81" s="244">
        <f t="shared" si="50"/>
        <v>1992.1</v>
      </c>
      <c r="F81" s="244">
        <f t="shared" si="50"/>
        <v>16.2</v>
      </c>
      <c r="G81" s="244">
        <f t="shared" si="50"/>
        <v>149.4</v>
      </c>
      <c r="H81" s="244">
        <f t="shared" si="50"/>
        <v>198.7</v>
      </c>
      <c r="I81" s="244">
        <f t="shared" si="50"/>
        <v>2406.8999999999996</v>
      </c>
      <c r="J81" s="246">
        <f>+J82+J83</f>
        <v>17533.7</v>
      </c>
      <c r="K81" s="244">
        <f t="shared" ref="K81:O81" si="51">+K82+K83</f>
        <v>187.5</v>
      </c>
      <c r="L81" s="244">
        <f t="shared" si="51"/>
        <v>479.6</v>
      </c>
      <c r="M81" s="244">
        <f t="shared" si="51"/>
        <v>106</v>
      </c>
      <c r="N81" s="244">
        <f t="shared" si="51"/>
        <v>172.4</v>
      </c>
      <c r="O81" s="244">
        <f t="shared" si="51"/>
        <v>12158.5</v>
      </c>
      <c r="P81" s="244">
        <f>+P82+P83</f>
        <v>30637.7</v>
      </c>
      <c r="Q81" s="144">
        <f t="shared" si="38"/>
        <v>28230.800000000003</v>
      </c>
      <c r="R81" s="245">
        <f t="shared" si="48"/>
        <v>1172.9112135942503</v>
      </c>
    </row>
    <row r="82" spans="2:18" ht="15.75" customHeight="1">
      <c r="B82" s="256" t="s">
        <v>159</v>
      </c>
      <c r="C82" s="244">
        <f>+[1]PP!C115</f>
        <v>0</v>
      </c>
      <c r="D82" s="244">
        <f>+[1]PP!D115</f>
        <v>0</v>
      </c>
      <c r="E82" s="244">
        <f>+[1]PP!E115</f>
        <v>0</v>
      </c>
      <c r="F82" s="244">
        <f>+[1]PP!F115</f>
        <v>0</v>
      </c>
      <c r="G82" s="244">
        <f>+[1]PP!G115</f>
        <v>0</v>
      </c>
      <c r="H82" s="244">
        <f>+[1]PP!H115</f>
        <v>0</v>
      </c>
      <c r="I82" s="186">
        <f>SUM(C82:H82)</f>
        <v>0</v>
      </c>
      <c r="J82" s="246">
        <f>+[1]PP!J115</f>
        <v>0</v>
      </c>
      <c r="K82" s="244">
        <f>+[1]PP!K115</f>
        <v>0</v>
      </c>
      <c r="L82" s="244">
        <f>+[1]PP!L115</f>
        <v>0</v>
      </c>
      <c r="M82" s="244">
        <f>+[1]PP!M115</f>
        <v>0</v>
      </c>
      <c r="N82" s="244">
        <f>+[1]PP!N115</f>
        <v>0</v>
      </c>
      <c r="O82" s="244">
        <f>+[1]PP!O115</f>
        <v>0</v>
      </c>
      <c r="P82" s="244">
        <f>SUM(J82:O82)</f>
        <v>0</v>
      </c>
      <c r="Q82" s="144">
        <f t="shared" si="38"/>
        <v>0</v>
      </c>
      <c r="R82" s="245">
        <v>0</v>
      </c>
    </row>
    <row r="83" spans="2:18" ht="19.5" customHeight="1">
      <c r="B83" s="256" t="s">
        <v>29</v>
      </c>
      <c r="C83" s="244">
        <f>+[1]PP!C116</f>
        <v>20.7</v>
      </c>
      <c r="D83" s="244">
        <f>+[1]PP!D116</f>
        <v>29.8</v>
      </c>
      <c r="E83" s="244">
        <f>+[1]PP!E116</f>
        <v>1992.1</v>
      </c>
      <c r="F83" s="244">
        <f>+[1]PP!F116</f>
        <v>16.2</v>
      </c>
      <c r="G83" s="244">
        <f>+[1]PP!G116</f>
        <v>149.4</v>
      </c>
      <c r="H83" s="244">
        <f>+[1]PP!H116</f>
        <v>198.7</v>
      </c>
      <c r="I83" s="186">
        <f>SUM(C83:H83)</f>
        <v>2406.8999999999996</v>
      </c>
      <c r="J83" s="246">
        <f>+[1]PP!J116</f>
        <v>17533.7</v>
      </c>
      <c r="K83" s="244">
        <f>+[1]PP!K116</f>
        <v>187.5</v>
      </c>
      <c r="L83" s="244">
        <f>+[1]PP!L116</f>
        <v>479.6</v>
      </c>
      <c r="M83" s="244">
        <f>+[1]PP!M116</f>
        <v>106</v>
      </c>
      <c r="N83" s="244">
        <f>+[1]PP!N116</f>
        <v>172.4</v>
      </c>
      <c r="O83" s="244">
        <f>+[1]PP!O116</f>
        <v>12158.5</v>
      </c>
      <c r="P83" s="244">
        <f>SUM(J83:O83)</f>
        <v>30637.7</v>
      </c>
      <c r="Q83" s="144">
        <f t="shared" si="38"/>
        <v>28230.800000000003</v>
      </c>
      <c r="R83" s="245">
        <f>+Q83/I83*100</f>
        <v>1172.9112135942503</v>
      </c>
    </row>
    <row r="84" spans="2:18" ht="19.5" customHeight="1">
      <c r="B84" s="239" t="s">
        <v>160</v>
      </c>
      <c r="C84" s="257">
        <f>+C85+C88</f>
        <v>3978.3</v>
      </c>
      <c r="D84" s="257">
        <f t="shared" ref="D84:P84" si="52">+D85+D88</f>
        <v>2090.5</v>
      </c>
      <c r="E84" s="257">
        <f t="shared" si="52"/>
        <v>0</v>
      </c>
      <c r="F84" s="257">
        <f t="shared" si="52"/>
        <v>1150.5</v>
      </c>
      <c r="G84" s="257">
        <f t="shared" si="52"/>
        <v>0</v>
      </c>
      <c r="H84" s="257">
        <f t="shared" si="52"/>
        <v>137.9</v>
      </c>
      <c r="I84" s="257">
        <f t="shared" si="52"/>
        <v>7357.2</v>
      </c>
      <c r="J84" s="258">
        <f t="shared" si="52"/>
        <v>0</v>
      </c>
      <c r="K84" s="257">
        <f t="shared" si="52"/>
        <v>0</v>
      </c>
      <c r="L84" s="257">
        <f t="shared" si="52"/>
        <v>0</v>
      </c>
      <c r="M84" s="257">
        <f t="shared" si="52"/>
        <v>0</v>
      </c>
      <c r="N84" s="257">
        <f t="shared" si="52"/>
        <v>0</v>
      </c>
      <c r="O84" s="257">
        <f t="shared" si="52"/>
        <v>560.1</v>
      </c>
      <c r="P84" s="257">
        <f t="shared" si="52"/>
        <v>560.1</v>
      </c>
      <c r="Q84" s="25">
        <f t="shared" si="38"/>
        <v>-6797.0999999999995</v>
      </c>
      <c r="R84" s="259">
        <f>+Q84/I84*100</f>
        <v>-92.387049420975359</v>
      </c>
    </row>
    <row r="85" spans="2:18" ht="19.5" customHeight="1">
      <c r="B85" s="260" t="s">
        <v>161</v>
      </c>
      <c r="C85" s="257">
        <f>+C86+C87</f>
        <v>2738.4</v>
      </c>
      <c r="D85" s="257">
        <f t="shared" ref="D85:P85" si="53">+D86+D87</f>
        <v>2025.1</v>
      </c>
      <c r="E85" s="257">
        <f t="shared" si="53"/>
        <v>0</v>
      </c>
      <c r="F85" s="257">
        <f t="shared" si="53"/>
        <v>1010.5</v>
      </c>
      <c r="G85" s="257">
        <f t="shared" si="53"/>
        <v>0</v>
      </c>
      <c r="H85" s="257">
        <f t="shared" si="53"/>
        <v>137.9</v>
      </c>
      <c r="I85" s="257">
        <f>+I86+I87</f>
        <v>5911.9</v>
      </c>
      <c r="J85" s="258">
        <f t="shared" si="53"/>
        <v>0</v>
      </c>
      <c r="K85" s="257">
        <f t="shared" si="53"/>
        <v>0</v>
      </c>
      <c r="L85" s="257">
        <f t="shared" si="53"/>
        <v>0</v>
      </c>
      <c r="M85" s="257">
        <f t="shared" si="53"/>
        <v>0</v>
      </c>
      <c r="N85" s="257">
        <f t="shared" si="53"/>
        <v>0</v>
      </c>
      <c r="O85" s="257">
        <f t="shared" si="53"/>
        <v>560.1</v>
      </c>
      <c r="P85" s="257">
        <f t="shared" si="53"/>
        <v>560.1</v>
      </c>
      <c r="Q85" s="25">
        <f t="shared" si="38"/>
        <v>-5351.7999999999993</v>
      </c>
      <c r="R85" s="259">
        <f>+Q85/I85*100</f>
        <v>-90.525888462254088</v>
      </c>
    </row>
    <row r="86" spans="2:18" ht="19.5" customHeight="1">
      <c r="B86" s="261" t="s">
        <v>162</v>
      </c>
      <c r="C86" s="262">
        <v>0</v>
      </c>
      <c r="D86" s="262">
        <v>2025.1</v>
      </c>
      <c r="E86" s="262">
        <v>0</v>
      </c>
      <c r="F86" s="262">
        <v>1010.5</v>
      </c>
      <c r="G86" s="262">
        <v>0</v>
      </c>
      <c r="H86" s="262">
        <v>137.9</v>
      </c>
      <c r="I86" s="262">
        <f>SUM(C86:H86)</f>
        <v>3173.5</v>
      </c>
      <c r="J86" s="263">
        <v>0</v>
      </c>
      <c r="K86" s="262">
        <v>0</v>
      </c>
      <c r="L86" s="262">
        <v>0</v>
      </c>
      <c r="M86" s="262">
        <v>0</v>
      </c>
      <c r="N86" s="262">
        <v>0</v>
      </c>
      <c r="O86" s="262">
        <v>0</v>
      </c>
      <c r="P86" s="262">
        <f>SUM(J86:O86)</f>
        <v>0</v>
      </c>
      <c r="Q86" s="29">
        <f t="shared" si="38"/>
        <v>-3173.5</v>
      </c>
      <c r="R86" s="264">
        <f>+Q86/I86*100</f>
        <v>-100</v>
      </c>
    </row>
    <row r="87" spans="2:18" ht="19.5" customHeight="1">
      <c r="B87" s="261" t="s">
        <v>163</v>
      </c>
      <c r="C87" s="262">
        <v>2738.4</v>
      </c>
      <c r="D87" s="262">
        <v>0</v>
      </c>
      <c r="E87" s="262">
        <v>0</v>
      </c>
      <c r="F87" s="262">
        <v>0</v>
      </c>
      <c r="G87" s="262">
        <v>0</v>
      </c>
      <c r="H87" s="262">
        <v>0</v>
      </c>
      <c r="I87" s="262">
        <f>SUM(C87:H87)</f>
        <v>2738.4</v>
      </c>
      <c r="J87" s="218">
        <v>0</v>
      </c>
      <c r="K87" s="217">
        <v>0</v>
      </c>
      <c r="L87" s="217">
        <v>0</v>
      </c>
      <c r="M87" s="217">
        <v>0</v>
      </c>
      <c r="N87" s="217">
        <v>0</v>
      </c>
      <c r="O87" s="217">
        <v>560.1</v>
      </c>
      <c r="P87" s="217">
        <f>SUM(J87:O87)</f>
        <v>560.1</v>
      </c>
      <c r="Q87" s="265">
        <f t="shared" si="38"/>
        <v>-2178.3000000000002</v>
      </c>
      <c r="R87" s="264">
        <f>+Q87/I87*100</f>
        <v>-79.546450482033308</v>
      </c>
    </row>
    <row r="88" spans="2:18" ht="19.5" customHeight="1">
      <c r="B88" s="260" t="s">
        <v>164</v>
      </c>
      <c r="C88" s="257">
        <f>+C89+C90</f>
        <v>1239.9000000000001</v>
      </c>
      <c r="D88" s="257">
        <f t="shared" ref="D88:P88" si="54">+D89+D90</f>
        <v>65.400000000000006</v>
      </c>
      <c r="E88" s="257">
        <f t="shared" si="54"/>
        <v>0</v>
      </c>
      <c r="F88" s="257">
        <f t="shared" si="54"/>
        <v>140</v>
      </c>
      <c r="G88" s="257">
        <f t="shared" si="54"/>
        <v>0</v>
      </c>
      <c r="H88" s="257">
        <f t="shared" si="54"/>
        <v>0</v>
      </c>
      <c r="I88" s="257">
        <f t="shared" si="54"/>
        <v>1445.3000000000002</v>
      </c>
      <c r="J88" s="258">
        <f t="shared" si="54"/>
        <v>0</v>
      </c>
      <c r="K88" s="257">
        <f t="shared" si="54"/>
        <v>0</v>
      </c>
      <c r="L88" s="257">
        <f t="shared" si="54"/>
        <v>0</v>
      </c>
      <c r="M88" s="257">
        <f t="shared" si="54"/>
        <v>0</v>
      </c>
      <c r="N88" s="257">
        <f t="shared" si="54"/>
        <v>0</v>
      </c>
      <c r="O88" s="257">
        <f t="shared" si="54"/>
        <v>0</v>
      </c>
      <c r="P88" s="257">
        <f t="shared" si="54"/>
        <v>0</v>
      </c>
      <c r="Q88" s="25">
        <f t="shared" si="38"/>
        <v>-1445.3000000000002</v>
      </c>
      <c r="R88" s="259">
        <f t="shared" ref="R88:R95" si="55">+Q88/I88*100</f>
        <v>-100</v>
      </c>
    </row>
    <row r="89" spans="2:18" ht="19.5" customHeight="1">
      <c r="B89" s="261" t="s">
        <v>165</v>
      </c>
      <c r="C89" s="262">
        <v>0</v>
      </c>
      <c r="D89" s="262">
        <v>65.400000000000006</v>
      </c>
      <c r="E89" s="262">
        <v>0</v>
      </c>
      <c r="F89" s="262">
        <v>140</v>
      </c>
      <c r="G89" s="262">
        <v>0</v>
      </c>
      <c r="H89" s="262">
        <v>0</v>
      </c>
      <c r="I89" s="262">
        <f>SUM(C89:H89)</f>
        <v>205.4</v>
      </c>
      <c r="J89" s="263">
        <v>0</v>
      </c>
      <c r="K89" s="262">
        <v>0</v>
      </c>
      <c r="L89" s="262">
        <v>0</v>
      </c>
      <c r="M89" s="262">
        <v>0</v>
      </c>
      <c r="N89" s="262">
        <v>0</v>
      </c>
      <c r="O89" s="262">
        <v>0</v>
      </c>
      <c r="P89" s="262">
        <f>SUM(J89:O89)</f>
        <v>0</v>
      </c>
      <c r="Q89" s="29">
        <f t="shared" si="38"/>
        <v>-205.4</v>
      </c>
      <c r="R89" s="264">
        <f t="shared" si="55"/>
        <v>-100</v>
      </c>
    </row>
    <row r="90" spans="2:18" ht="19.5" customHeight="1">
      <c r="B90" s="261" t="s">
        <v>166</v>
      </c>
      <c r="C90" s="262">
        <v>1239.9000000000001</v>
      </c>
      <c r="D90" s="262">
        <v>0</v>
      </c>
      <c r="E90" s="262">
        <v>0</v>
      </c>
      <c r="F90" s="262">
        <v>0</v>
      </c>
      <c r="G90" s="262">
        <v>0</v>
      </c>
      <c r="H90" s="262">
        <v>0</v>
      </c>
      <c r="I90" s="262">
        <f>SUM(C90:H90)</f>
        <v>1239.9000000000001</v>
      </c>
      <c r="J90" s="263">
        <v>0</v>
      </c>
      <c r="K90" s="262">
        <v>0</v>
      </c>
      <c r="L90" s="262">
        <v>0</v>
      </c>
      <c r="M90" s="262">
        <v>0</v>
      </c>
      <c r="N90" s="262">
        <v>0</v>
      </c>
      <c r="O90" s="262">
        <v>0</v>
      </c>
      <c r="P90" s="262">
        <f>SUM(J90:O90)</f>
        <v>0</v>
      </c>
      <c r="Q90" s="29">
        <f t="shared" si="38"/>
        <v>-1239.9000000000001</v>
      </c>
      <c r="R90" s="264">
        <f t="shared" si="55"/>
        <v>-100</v>
      </c>
    </row>
    <row r="91" spans="2:18" ht="18" customHeight="1">
      <c r="B91" s="181" t="s">
        <v>167</v>
      </c>
      <c r="C91" s="238">
        <f t="shared" ref="C91:P91" si="56">+C92</f>
        <v>141.5</v>
      </c>
      <c r="D91" s="238">
        <f t="shared" si="56"/>
        <v>228.3</v>
      </c>
      <c r="E91" s="238">
        <f t="shared" si="56"/>
        <v>54.3</v>
      </c>
      <c r="F91" s="238">
        <f t="shared" si="56"/>
        <v>9.9</v>
      </c>
      <c r="G91" s="238">
        <f t="shared" si="56"/>
        <v>51.8</v>
      </c>
      <c r="H91" s="238">
        <f t="shared" si="56"/>
        <v>139.5</v>
      </c>
      <c r="I91" s="238">
        <f t="shared" si="56"/>
        <v>625.29999999999995</v>
      </c>
      <c r="J91" s="266">
        <f t="shared" si="56"/>
        <v>64.599999999999994</v>
      </c>
      <c r="K91" s="238">
        <f t="shared" si="56"/>
        <v>77.5</v>
      </c>
      <c r="L91" s="238">
        <f t="shared" si="56"/>
        <v>43.5</v>
      </c>
      <c r="M91" s="238">
        <f t="shared" si="56"/>
        <v>74.900000000000006</v>
      </c>
      <c r="N91" s="238">
        <f t="shared" si="56"/>
        <v>39.799999999999997</v>
      </c>
      <c r="O91" s="238">
        <f t="shared" si="56"/>
        <v>116.5</v>
      </c>
      <c r="P91" s="238">
        <f t="shared" si="56"/>
        <v>416.8</v>
      </c>
      <c r="Q91" s="120">
        <f t="shared" si="38"/>
        <v>-208.49999999999994</v>
      </c>
      <c r="R91" s="238">
        <f t="shared" si="55"/>
        <v>-33.343994882456414</v>
      </c>
    </row>
    <row r="92" spans="2:18" ht="15" customHeight="1">
      <c r="B92" s="188" t="s">
        <v>168</v>
      </c>
      <c r="C92" s="245">
        <f>+[1]PP!C125</f>
        <v>141.5</v>
      </c>
      <c r="D92" s="245">
        <f>+[1]PP!D125</f>
        <v>228.3</v>
      </c>
      <c r="E92" s="245">
        <f>+[1]PP!E125</f>
        <v>54.3</v>
      </c>
      <c r="F92" s="245">
        <f>+[1]PP!F125</f>
        <v>9.9</v>
      </c>
      <c r="G92" s="245">
        <f>+[1]PP!G125</f>
        <v>51.8</v>
      </c>
      <c r="H92" s="245">
        <f>+[1]PP!H125</f>
        <v>139.5</v>
      </c>
      <c r="I92" s="186">
        <f>SUM(C92:H92)</f>
        <v>625.29999999999995</v>
      </c>
      <c r="J92" s="267">
        <f>+[1]PP!J125</f>
        <v>64.599999999999994</v>
      </c>
      <c r="K92" s="245">
        <f>+[1]PP!K125</f>
        <v>77.5</v>
      </c>
      <c r="L92" s="245">
        <f>+[1]PP!L125</f>
        <v>43.5</v>
      </c>
      <c r="M92" s="245">
        <f>+[1]PP!M125</f>
        <v>74.900000000000006</v>
      </c>
      <c r="N92" s="245">
        <f>+[1]PP!N125</f>
        <v>39.799999999999997</v>
      </c>
      <c r="O92" s="245">
        <f>+[1]PP!O125</f>
        <v>116.5</v>
      </c>
      <c r="P92" s="245">
        <f>SUM(J92:O92)</f>
        <v>416.8</v>
      </c>
      <c r="Q92" s="144">
        <f t="shared" si="38"/>
        <v>-208.49999999999994</v>
      </c>
      <c r="R92" s="245">
        <f t="shared" si="55"/>
        <v>-33.343994882456414</v>
      </c>
    </row>
    <row r="93" spans="2:18" ht="23.25" customHeight="1" thickBot="1">
      <c r="B93" s="268" t="s">
        <v>95</v>
      </c>
      <c r="C93" s="269">
        <f t="shared" ref="C93:P93" si="57">+C91+C66+C65+C64</f>
        <v>152367.20000000001</v>
      </c>
      <c r="D93" s="270">
        <f t="shared" si="57"/>
        <v>12787.699999999999</v>
      </c>
      <c r="E93" s="270">
        <f t="shared" si="57"/>
        <v>5084.7</v>
      </c>
      <c r="F93" s="270">
        <f t="shared" si="57"/>
        <v>8645.5999999999985</v>
      </c>
      <c r="G93" s="270">
        <f t="shared" si="57"/>
        <v>3035.6</v>
      </c>
      <c r="H93" s="270">
        <f t="shared" si="57"/>
        <v>28334.500000000004</v>
      </c>
      <c r="I93" s="270">
        <f t="shared" si="57"/>
        <v>210255.30000000002</v>
      </c>
      <c r="J93" s="270">
        <f t="shared" si="57"/>
        <v>24262.399999999998</v>
      </c>
      <c r="K93" s="270">
        <f t="shared" si="57"/>
        <v>137688.09999999998</v>
      </c>
      <c r="L93" s="270">
        <f t="shared" si="57"/>
        <v>4797.3</v>
      </c>
      <c r="M93" s="270">
        <f t="shared" si="57"/>
        <v>2942.2000000000003</v>
      </c>
      <c r="N93" s="270">
        <f t="shared" si="57"/>
        <v>3569.3</v>
      </c>
      <c r="O93" s="270">
        <f t="shared" si="57"/>
        <v>88307.4</v>
      </c>
      <c r="P93" s="270">
        <f t="shared" si="57"/>
        <v>261566.80000000002</v>
      </c>
      <c r="Q93" s="270">
        <f t="shared" si="38"/>
        <v>51311.5</v>
      </c>
      <c r="R93" s="271">
        <f t="shared" si="55"/>
        <v>24.404378867024992</v>
      </c>
    </row>
    <row r="94" spans="2:18" ht="23.25" customHeight="1" thickTop="1">
      <c r="B94" s="272" t="s">
        <v>68</v>
      </c>
      <c r="C94" s="273">
        <f t="shared" ref="C94:P94" si="58">SUM(C95:C98)</f>
        <v>375</v>
      </c>
      <c r="D94" s="273">
        <f t="shared" ref="D94:G94" si="59">SUM(D95:D98)</f>
        <v>432.20000000000005</v>
      </c>
      <c r="E94" s="273">
        <f t="shared" si="59"/>
        <v>431.6</v>
      </c>
      <c r="F94" s="273">
        <f t="shared" si="59"/>
        <v>420.9</v>
      </c>
      <c r="G94" s="273">
        <f t="shared" si="59"/>
        <v>451.29999999999995</v>
      </c>
      <c r="H94" s="273">
        <f t="shared" si="58"/>
        <v>432.79999999999995</v>
      </c>
      <c r="I94" s="273">
        <f t="shared" si="58"/>
        <v>2543.8000000000002</v>
      </c>
      <c r="J94" s="274">
        <f t="shared" si="58"/>
        <v>476.20000000000005</v>
      </c>
      <c r="K94" s="273">
        <f t="shared" ref="K94:N94" si="60">SUM(K95:K98)</f>
        <v>457.79999999999995</v>
      </c>
      <c r="L94" s="273">
        <f t="shared" si="60"/>
        <v>541.40000000000009</v>
      </c>
      <c r="M94" s="273">
        <f t="shared" si="60"/>
        <v>506.70000000000005</v>
      </c>
      <c r="N94" s="273">
        <f t="shared" si="60"/>
        <v>545.1</v>
      </c>
      <c r="O94" s="273">
        <f t="shared" si="58"/>
        <v>528.9</v>
      </c>
      <c r="P94" s="273">
        <f t="shared" si="58"/>
        <v>3056.1000000000004</v>
      </c>
      <c r="Q94" s="275">
        <f t="shared" si="38"/>
        <v>512.30000000000018</v>
      </c>
      <c r="R94" s="275">
        <f t="shared" si="55"/>
        <v>20.139161883795904</v>
      </c>
    </row>
    <row r="95" spans="2:18" ht="18" customHeight="1">
      <c r="B95" s="276" t="s">
        <v>69</v>
      </c>
      <c r="C95" s="277">
        <v>309.10000000000002</v>
      </c>
      <c r="D95" s="278">
        <v>320.60000000000002</v>
      </c>
      <c r="E95" s="278">
        <v>335.7</v>
      </c>
      <c r="F95" s="278">
        <v>315.89999999999998</v>
      </c>
      <c r="G95" s="278">
        <v>344.2</v>
      </c>
      <c r="H95" s="278">
        <v>325.7</v>
      </c>
      <c r="I95" s="278">
        <f>SUM(C95:H95)</f>
        <v>1951.2000000000003</v>
      </c>
      <c r="J95" s="279">
        <v>394.1</v>
      </c>
      <c r="K95" s="278">
        <v>370.7</v>
      </c>
      <c r="L95" s="278">
        <v>410.6</v>
      </c>
      <c r="M95" s="278">
        <v>390.6</v>
      </c>
      <c r="N95" s="278">
        <v>443.9</v>
      </c>
      <c r="O95" s="278">
        <v>416.9</v>
      </c>
      <c r="P95" s="278">
        <f>SUM(J95:O95)</f>
        <v>2426.8000000000002</v>
      </c>
      <c r="Q95" s="280">
        <f t="shared" si="38"/>
        <v>475.59999999999991</v>
      </c>
      <c r="R95" s="248">
        <f t="shared" si="55"/>
        <v>24.374743747437467</v>
      </c>
    </row>
    <row r="96" spans="2:18" ht="18" customHeight="1">
      <c r="B96" s="276" t="s">
        <v>169</v>
      </c>
      <c r="C96" s="277">
        <v>0</v>
      </c>
      <c r="D96" s="278">
        <v>0</v>
      </c>
      <c r="E96" s="278">
        <v>0</v>
      </c>
      <c r="F96" s="278">
        <v>0</v>
      </c>
      <c r="G96" s="278">
        <v>0</v>
      </c>
      <c r="H96" s="278">
        <v>0</v>
      </c>
      <c r="I96" s="278">
        <f>SUM(C96:H96)</f>
        <v>0</v>
      </c>
      <c r="J96" s="279">
        <v>0</v>
      </c>
      <c r="K96" s="278">
        <v>0</v>
      </c>
      <c r="L96" s="278">
        <v>0</v>
      </c>
      <c r="M96" s="278">
        <v>0</v>
      </c>
      <c r="N96" s="278">
        <v>0</v>
      </c>
      <c r="O96" s="278">
        <v>0</v>
      </c>
      <c r="P96" s="278">
        <f>SUM(J96:O96)</f>
        <v>0</v>
      </c>
      <c r="Q96" s="280">
        <f t="shared" si="38"/>
        <v>0</v>
      </c>
      <c r="R96" s="248">
        <v>0</v>
      </c>
    </row>
    <row r="97" spans="2:18" ht="18" customHeight="1">
      <c r="B97" s="58" t="s">
        <v>170</v>
      </c>
      <c r="C97" s="277">
        <v>0</v>
      </c>
      <c r="D97" s="278">
        <v>0</v>
      </c>
      <c r="E97" s="278">
        <v>0</v>
      </c>
      <c r="F97" s="278">
        <v>0</v>
      </c>
      <c r="G97" s="278">
        <v>0</v>
      </c>
      <c r="H97" s="278">
        <v>0</v>
      </c>
      <c r="I97" s="278">
        <f>SUM(C97:H97)</f>
        <v>0</v>
      </c>
      <c r="J97" s="281">
        <v>0</v>
      </c>
      <c r="K97" s="278">
        <v>0</v>
      </c>
      <c r="L97" s="278">
        <v>0</v>
      </c>
      <c r="M97" s="278">
        <v>0</v>
      </c>
      <c r="N97" s="278">
        <v>0</v>
      </c>
      <c r="O97" s="278">
        <v>0</v>
      </c>
      <c r="P97" s="278">
        <f>SUM(J97:O97)</f>
        <v>0</v>
      </c>
      <c r="Q97" s="280">
        <f t="shared" si="38"/>
        <v>0</v>
      </c>
      <c r="R97" s="248">
        <v>0</v>
      </c>
    </row>
    <row r="98" spans="2:18" ht="18" customHeight="1">
      <c r="B98" s="276" t="s">
        <v>171</v>
      </c>
      <c r="C98" s="282">
        <v>65.900000000000006</v>
      </c>
      <c r="D98" s="278">
        <v>111.6</v>
      </c>
      <c r="E98" s="278">
        <v>95.9</v>
      </c>
      <c r="F98" s="278">
        <v>105</v>
      </c>
      <c r="G98" s="278">
        <v>107.1</v>
      </c>
      <c r="H98" s="278">
        <v>107.1</v>
      </c>
      <c r="I98" s="278">
        <f>SUM(C98:H98)</f>
        <v>592.6</v>
      </c>
      <c r="J98" s="281">
        <v>82.1</v>
      </c>
      <c r="K98" s="278">
        <f>+[1]PP!K133</f>
        <v>87.1</v>
      </c>
      <c r="L98" s="278">
        <f>+[1]PP!L133</f>
        <v>130.80000000000001</v>
      </c>
      <c r="M98" s="278">
        <f>+[1]PP!M133</f>
        <v>116.1</v>
      </c>
      <c r="N98" s="278">
        <f>+[1]PP!N133</f>
        <v>101.2</v>
      </c>
      <c r="O98" s="278">
        <f>+[1]PP!O133</f>
        <v>112</v>
      </c>
      <c r="P98" s="278">
        <f>SUM(J98:O98)</f>
        <v>629.30000000000007</v>
      </c>
      <c r="Q98" s="278">
        <f t="shared" si="38"/>
        <v>36.700000000000045</v>
      </c>
      <c r="R98" s="278">
        <f>+Q98/I98*100</f>
        <v>6.1930475869051715</v>
      </c>
    </row>
    <row r="99" spans="2:18" ht="22.5" customHeight="1">
      <c r="B99" s="283" t="s">
        <v>73</v>
      </c>
      <c r="C99" s="284">
        <f t="shared" ref="C99:H99" si="61">+C98+C96+C95+C93</f>
        <v>152742.20000000001</v>
      </c>
      <c r="D99" s="284">
        <f t="shared" si="61"/>
        <v>13219.9</v>
      </c>
      <c r="E99" s="284">
        <f t="shared" si="61"/>
        <v>5516.3</v>
      </c>
      <c r="F99" s="284">
        <f t="shared" si="61"/>
        <v>9066.4999999999982</v>
      </c>
      <c r="G99" s="284">
        <f t="shared" si="61"/>
        <v>3486.8999999999996</v>
      </c>
      <c r="H99" s="284">
        <f t="shared" si="61"/>
        <v>28767.300000000003</v>
      </c>
      <c r="I99" s="284">
        <f t="shared" ref="I99" si="62">+I98+I96+I95+I93+I97</f>
        <v>212799.1</v>
      </c>
      <c r="J99" s="284">
        <f t="shared" ref="J99:O99" si="63">+J98+J96+J95+J93</f>
        <v>24738.6</v>
      </c>
      <c r="K99" s="284">
        <f t="shared" si="63"/>
        <v>138145.89999999997</v>
      </c>
      <c r="L99" s="284">
        <f t="shared" si="63"/>
        <v>5338.7000000000007</v>
      </c>
      <c r="M99" s="284">
        <f t="shared" si="63"/>
        <v>3448.9000000000005</v>
      </c>
      <c r="N99" s="284">
        <f t="shared" si="63"/>
        <v>4114.4000000000005</v>
      </c>
      <c r="O99" s="284">
        <f t="shared" si="63"/>
        <v>88836.299999999988</v>
      </c>
      <c r="P99" s="284">
        <f>+P98+P96+P95+P93+P97</f>
        <v>264622.90000000002</v>
      </c>
      <c r="Q99" s="284">
        <f t="shared" si="38"/>
        <v>51823.800000000017</v>
      </c>
      <c r="R99" s="285">
        <f>+Q99/I99*100</f>
        <v>24.353392472054637</v>
      </c>
    </row>
    <row r="100" spans="2:18" ht="22.5" customHeight="1" thickBot="1">
      <c r="B100" s="286" t="s">
        <v>172</v>
      </c>
      <c r="C100" s="287">
        <f>+[1]PP!C135</f>
        <v>1125.2000000000003</v>
      </c>
      <c r="D100" s="287">
        <f>+[1]PP!D135</f>
        <v>899.1</v>
      </c>
      <c r="E100" s="287">
        <f>+[1]PP!E135</f>
        <v>975.4</v>
      </c>
      <c r="F100" s="287">
        <f>+[1]PP!F135</f>
        <v>984.4</v>
      </c>
      <c r="G100" s="287">
        <f>+[1]PP!G135</f>
        <v>1148.4000000000001</v>
      </c>
      <c r="H100" s="287">
        <f>+[1]PP!H135</f>
        <v>1207.3</v>
      </c>
      <c r="I100" s="287">
        <f>SUM(C100:H100)</f>
        <v>6339.8</v>
      </c>
      <c r="J100" s="287">
        <f>+[1]PP!J135</f>
        <v>1634.2999999999997</v>
      </c>
      <c r="K100" s="287">
        <f>+[1]PP!K135</f>
        <v>1914.6</v>
      </c>
      <c r="L100" s="287">
        <f>+[1]PP!L135</f>
        <v>1550.9</v>
      </c>
      <c r="M100" s="287">
        <f>+[1]PP!M135</f>
        <v>1341.1</v>
      </c>
      <c r="N100" s="287">
        <f>+[1]PP!N135</f>
        <v>1856.9</v>
      </c>
      <c r="O100" s="287">
        <f>+[1]PP!O135</f>
        <v>1694.3</v>
      </c>
      <c r="P100" s="287">
        <f>SUM(J100:O100)</f>
        <v>9992.0999999999985</v>
      </c>
      <c r="Q100" s="287">
        <f>+P100-I100</f>
        <v>3652.2999999999984</v>
      </c>
      <c r="R100" s="287">
        <f>+Q100/I100*100</f>
        <v>57.60907284141453</v>
      </c>
    </row>
    <row r="101" spans="2:18" ht="18" customHeight="1" thickTop="1">
      <c r="B101" s="70" t="s">
        <v>74</v>
      </c>
      <c r="C101" s="288"/>
      <c r="D101" s="288"/>
      <c r="E101" s="288"/>
      <c r="F101" s="288"/>
      <c r="G101" s="288"/>
      <c r="H101" s="288"/>
      <c r="I101" s="288"/>
      <c r="J101" s="289"/>
      <c r="K101" s="288"/>
      <c r="L101" s="288"/>
      <c r="M101" s="288"/>
      <c r="N101" s="288"/>
      <c r="O101" s="288"/>
      <c r="P101" s="288"/>
      <c r="Q101" s="288"/>
      <c r="R101" s="288"/>
    </row>
    <row r="102" spans="2:18" ht="13.5" customHeight="1">
      <c r="B102" s="75" t="s">
        <v>75</v>
      </c>
      <c r="C102" s="290"/>
      <c r="D102" s="290"/>
      <c r="E102" s="290"/>
      <c r="F102" s="290"/>
      <c r="G102" s="290"/>
      <c r="H102" s="290"/>
      <c r="I102" s="290"/>
      <c r="J102" s="291"/>
      <c r="K102" s="290"/>
      <c r="L102" s="290"/>
      <c r="M102" s="290"/>
      <c r="N102" s="290"/>
      <c r="O102" s="290"/>
      <c r="P102" s="290"/>
      <c r="R102" s="292"/>
    </row>
    <row r="103" spans="2:18" ht="20.25" customHeight="1">
      <c r="B103" s="79" t="s">
        <v>173</v>
      </c>
      <c r="C103" s="292"/>
      <c r="D103" s="292"/>
      <c r="E103" s="292"/>
      <c r="F103" s="292"/>
      <c r="G103" s="292"/>
      <c r="H103" s="292"/>
      <c r="I103" s="288"/>
      <c r="J103" s="289"/>
      <c r="K103" s="289"/>
      <c r="L103" s="289"/>
      <c r="M103" s="289"/>
      <c r="N103" s="289"/>
      <c r="O103" s="289"/>
      <c r="P103" s="289"/>
      <c r="Q103" s="292"/>
      <c r="R103" s="292"/>
    </row>
    <row r="104" spans="2:18" ht="15.75" customHeight="1">
      <c r="B104" s="293" t="s">
        <v>174</v>
      </c>
      <c r="C104" s="294"/>
      <c r="D104" s="294"/>
      <c r="E104" s="294"/>
      <c r="F104" s="294"/>
      <c r="G104" s="294"/>
      <c r="H104" s="294"/>
      <c r="I104" s="288"/>
      <c r="J104" s="288"/>
      <c r="K104" s="288"/>
      <c r="L104" s="288"/>
      <c r="M104" s="288"/>
      <c r="N104" s="288"/>
      <c r="O104" s="288"/>
      <c r="P104" s="288"/>
      <c r="R104" s="294"/>
    </row>
    <row r="105" spans="2:18" ht="14.25">
      <c r="B105" s="79" t="s">
        <v>175</v>
      </c>
      <c r="C105" s="96"/>
      <c r="D105" s="96"/>
      <c r="E105" s="96"/>
      <c r="F105" s="96"/>
      <c r="G105" s="96"/>
      <c r="H105" s="96"/>
      <c r="I105" s="288"/>
      <c r="J105" s="288"/>
      <c r="K105" s="288"/>
      <c r="L105" s="288"/>
      <c r="M105" s="288"/>
      <c r="N105" s="288"/>
      <c r="O105" s="288"/>
      <c r="P105" s="288"/>
      <c r="R105" s="90"/>
    </row>
    <row r="106" spans="2:18" ht="14.25">
      <c r="B106" s="79" t="s">
        <v>176</v>
      </c>
      <c r="C106" s="295"/>
      <c r="D106" s="295"/>
      <c r="E106" s="295"/>
      <c r="F106" s="295"/>
      <c r="G106" s="295"/>
      <c r="H106" s="295"/>
      <c r="I106" s="288"/>
      <c r="J106" s="288"/>
      <c r="K106" s="288"/>
      <c r="L106" s="288"/>
      <c r="M106" s="288"/>
      <c r="N106" s="288"/>
      <c r="O106" s="288"/>
      <c r="P106" s="288"/>
      <c r="Q106" s="296"/>
      <c r="R106" s="88"/>
    </row>
    <row r="107" spans="2:18" ht="14.25">
      <c r="B107" s="89" t="s">
        <v>177</v>
      </c>
      <c r="C107" s="295"/>
      <c r="D107" s="295"/>
      <c r="E107" s="295"/>
      <c r="F107" s="295"/>
      <c r="G107" s="295"/>
      <c r="H107" s="295"/>
      <c r="I107" s="288"/>
      <c r="J107" s="288"/>
      <c r="K107" s="288"/>
      <c r="L107" s="288"/>
      <c r="M107" s="288"/>
      <c r="N107" s="288"/>
      <c r="O107" s="288"/>
      <c r="P107" s="288"/>
      <c r="Q107" s="88"/>
      <c r="R107" s="88"/>
    </row>
    <row r="108" spans="2:18" ht="14.25">
      <c r="B108" s="88"/>
      <c r="C108" s="292"/>
      <c r="D108" s="292"/>
      <c r="E108" s="292"/>
      <c r="F108" s="292"/>
      <c r="G108" s="292"/>
      <c r="H108" s="292"/>
      <c r="I108" s="288"/>
      <c r="J108" s="288"/>
      <c r="K108" s="288"/>
      <c r="L108" s="288"/>
      <c r="M108" s="288"/>
      <c r="N108" s="288"/>
      <c r="O108" s="288"/>
      <c r="P108" s="288"/>
      <c r="Q108" s="88"/>
      <c r="R108" s="88"/>
    </row>
    <row r="109" spans="2:18" ht="17.25">
      <c r="B109" s="88"/>
      <c r="C109" s="295"/>
      <c r="D109" s="295"/>
      <c r="E109" s="295"/>
      <c r="F109" s="295"/>
      <c r="G109" s="295"/>
      <c r="H109" s="295"/>
      <c r="I109" s="295"/>
      <c r="J109" s="297"/>
      <c r="L109" s="297"/>
      <c r="M109" s="298"/>
      <c r="N109" s="299"/>
      <c r="O109" s="298"/>
      <c r="P109" s="300"/>
      <c r="Q109" s="88"/>
      <c r="R109" s="88"/>
    </row>
    <row r="110" spans="2:18" ht="17.25">
      <c r="B110" s="166"/>
      <c r="C110" s="295"/>
      <c r="D110" s="295"/>
      <c r="E110" s="295"/>
      <c r="F110" s="295"/>
      <c r="G110" s="295"/>
      <c r="H110" s="295"/>
      <c r="I110" s="295"/>
      <c r="J110" s="297"/>
      <c r="K110" s="297"/>
      <c r="L110" s="297"/>
      <c r="M110" s="301"/>
      <c r="N110" s="298"/>
      <c r="O110" s="301"/>
      <c r="P110" s="295"/>
      <c r="Q110" s="88"/>
      <c r="R110" s="88"/>
    </row>
    <row r="111" spans="2:18" ht="14.25">
      <c r="B111" s="166"/>
      <c r="C111" s="292"/>
      <c r="D111" s="292"/>
      <c r="E111" s="292"/>
      <c r="F111" s="292"/>
      <c r="G111" s="292"/>
      <c r="H111" s="292"/>
      <c r="I111" s="292"/>
      <c r="J111" s="302"/>
      <c r="K111" s="302"/>
      <c r="L111" s="302"/>
      <c r="M111" s="302"/>
      <c r="N111" s="302"/>
      <c r="O111" s="292"/>
      <c r="P111" s="292"/>
      <c r="Q111" s="88"/>
      <c r="R111" s="88"/>
    </row>
    <row r="112" spans="2:18" ht="14.25">
      <c r="B112" s="166"/>
      <c r="C112" s="295"/>
      <c r="D112" s="295"/>
      <c r="E112" s="295"/>
      <c r="F112" s="295"/>
      <c r="G112" s="295"/>
      <c r="H112" s="295"/>
      <c r="I112" s="295"/>
      <c r="J112" s="303"/>
      <c r="K112" s="303"/>
      <c r="L112" s="303"/>
      <c r="M112" s="303"/>
      <c r="N112" s="303"/>
      <c r="O112" s="295"/>
      <c r="P112" s="295"/>
      <c r="Q112" s="88"/>
      <c r="R112" s="88"/>
    </row>
    <row r="113" spans="2:18" ht="14.25">
      <c r="B113" s="166"/>
      <c r="C113" s="83"/>
      <c r="D113" s="83"/>
      <c r="E113" s="83"/>
      <c r="F113" s="83"/>
      <c r="G113" s="83"/>
      <c r="H113" s="83"/>
      <c r="I113" s="83"/>
      <c r="J113" s="87"/>
      <c r="K113" s="87"/>
      <c r="L113" s="87"/>
      <c r="M113" s="87"/>
      <c r="N113" s="87"/>
      <c r="O113" s="83"/>
      <c r="P113" s="83"/>
      <c r="Q113" s="88"/>
      <c r="R113" s="88"/>
    </row>
    <row r="114" spans="2:18" ht="14.25">
      <c r="B114" s="166"/>
      <c r="C114" s="83"/>
      <c r="D114" s="83"/>
      <c r="E114" s="83"/>
      <c r="F114" s="83"/>
      <c r="G114" s="83"/>
      <c r="H114" s="83"/>
      <c r="I114" s="83"/>
      <c r="J114" s="87"/>
      <c r="K114" s="87"/>
      <c r="L114" s="87"/>
      <c r="M114" s="87"/>
      <c r="N114" s="87"/>
      <c r="O114" s="83"/>
      <c r="P114" s="83"/>
      <c r="Q114" s="88"/>
      <c r="R114" s="88"/>
    </row>
    <row r="115" spans="2:18" ht="14.25">
      <c r="B115" s="88"/>
      <c r="C115" s="295"/>
      <c r="D115" s="295"/>
      <c r="E115" s="295"/>
      <c r="F115" s="295"/>
      <c r="G115" s="295"/>
      <c r="H115" s="295"/>
      <c r="I115" s="295"/>
      <c r="J115" s="303"/>
      <c r="K115" s="303"/>
      <c r="L115" s="303"/>
      <c r="M115" s="303"/>
      <c r="N115" s="303"/>
      <c r="O115" s="295"/>
      <c r="P115" s="295"/>
      <c r="Q115" s="295"/>
      <c r="R115" s="88"/>
    </row>
    <row r="116" spans="2:18" ht="14.25">
      <c r="B116" s="166"/>
      <c r="C116" s="88"/>
      <c r="D116" s="88"/>
      <c r="E116" s="88"/>
      <c r="F116" s="88"/>
      <c r="G116" s="88"/>
      <c r="H116" s="88"/>
      <c r="I116" s="88"/>
      <c r="J116" s="91"/>
      <c r="K116" s="91"/>
      <c r="L116" s="91"/>
      <c r="M116" s="91"/>
      <c r="N116" s="91"/>
      <c r="O116" s="88"/>
      <c r="P116" s="88"/>
      <c r="Q116" s="88"/>
      <c r="R116" s="88"/>
    </row>
    <row r="117" spans="2:18" ht="14.25">
      <c r="B117" s="166"/>
      <c r="C117" s="88"/>
      <c r="D117" s="88"/>
      <c r="E117" s="88"/>
      <c r="F117" s="88"/>
      <c r="G117" s="88"/>
      <c r="H117" s="88"/>
      <c r="I117" s="88"/>
      <c r="J117" s="91"/>
      <c r="K117" s="91"/>
      <c r="L117" s="91"/>
      <c r="M117" s="91"/>
      <c r="N117" s="91"/>
      <c r="O117" s="88"/>
      <c r="P117" s="88"/>
      <c r="Q117" s="88"/>
      <c r="R117" s="88"/>
    </row>
    <row r="118" spans="2:18" ht="14.25">
      <c r="B118" s="88"/>
      <c r="C118" s="88"/>
      <c r="D118" s="88"/>
      <c r="E118" s="88"/>
      <c r="F118" s="88"/>
      <c r="G118" s="88"/>
      <c r="H118" s="88"/>
      <c r="I118" s="88"/>
      <c r="J118" s="91"/>
      <c r="K118" s="91"/>
      <c r="L118" s="91"/>
      <c r="M118" s="91"/>
      <c r="N118" s="91"/>
      <c r="O118" s="88"/>
      <c r="P118" s="88"/>
      <c r="Q118" s="88"/>
      <c r="R118" s="88"/>
    </row>
    <row r="119" spans="2:18" ht="14.25">
      <c r="B119" s="166"/>
      <c r="C119" s="88"/>
      <c r="D119" s="88"/>
      <c r="E119" s="88"/>
      <c r="F119" s="88"/>
      <c r="G119" s="88"/>
      <c r="H119" s="88"/>
      <c r="I119" s="88"/>
      <c r="J119" s="91"/>
      <c r="K119" s="91"/>
      <c r="L119" s="91"/>
      <c r="M119" s="91"/>
      <c r="N119" s="91"/>
      <c r="O119" s="88"/>
      <c r="P119" s="88"/>
      <c r="Q119" s="88"/>
      <c r="R119" s="88"/>
    </row>
    <row r="120" spans="2:18" ht="14.25">
      <c r="B120" s="166"/>
      <c r="C120" s="88"/>
      <c r="D120" s="88"/>
      <c r="E120" s="88"/>
      <c r="F120" s="88"/>
      <c r="G120" s="88"/>
      <c r="H120" s="88"/>
      <c r="I120" s="88"/>
      <c r="J120" s="91"/>
      <c r="K120" s="91"/>
      <c r="L120" s="91"/>
      <c r="M120" s="91"/>
      <c r="N120" s="91"/>
      <c r="O120" s="88"/>
      <c r="P120" s="88"/>
      <c r="Q120" s="88"/>
      <c r="R120" s="88"/>
    </row>
    <row r="121" spans="2:18" ht="14.25">
      <c r="B121" s="166"/>
      <c r="C121" s="88"/>
      <c r="D121" s="88"/>
      <c r="E121" s="88"/>
      <c r="F121" s="88"/>
      <c r="G121" s="88"/>
      <c r="H121" s="88"/>
      <c r="I121" s="88"/>
      <c r="J121" s="91"/>
      <c r="K121" s="91"/>
      <c r="L121" s="91"/>
      <c r="M121" s="91"/>
      <c r="N121" s="91"/>
      <c r="O121" s="88"/>
      <c r="P121" s="88"/>
      <c r="Q121" s="88"/>
      <c r="R121" s="88"/>
    </row>
    <row r="122" spans="2:18" ht="14.25">
      <c r="B122" s="88"/>
      <c r="C122" s="88"/>
      <c r="D122" s="88"/>
      <c r="E122" s="88"/>
      <c r="F122" s="88"/>
      <c r="G122" s="88"/>
      <c r="H122" s="88"/>
      <c r="I122" s="88"/>
      <c r="J122" s="91"/>
      <c r="K122" s="91"/>
      <c r="L122" s="91"/>
      <c r="M122" s="91"/>
      <c r="N122" s="91"/>
      <c r="O122" s="88"/>
      <c r="P122" s="88"/>
      <c r="Q122" s="88"/>
      <c r="R122" s="88"/>
    </row>
    <row r="123" spans="2:18" ht="14.25">
      <c r="B123" s="166"/>
      <c r="C123" s="88"/>
      <c r="D123" s="88"/>
      <c r="E123" s="88"/>
      <c r="F123" s="88"/>
      <c r="G123" s="88"/>
      <c r="H123" s="88"/>
      <c r="I123" s="88"/>
      <c r="J123" s="91"/>
      <c r="K123" s="91"/>
      <c r="L123" s="91"/>
      <c r="M123" s="91"/>
      <c r="N123" s="91"/>
      <c r="O123" s="88"/>
      <c r="P123" s="88"/>
      <c r="Q123" s="88"/>
      <c r="R123" s="88"/>
    </row>
    <row r="124" spans="2:18" ht="14.25">
      <c r="B124" s="166"/>
      <c r="C124" s="88"/>
      <c r="D124" s="88"/>
      <c r="E124" s="88"/>
      <c r="F124" s="88"/>
      <c r="G124" s="88"/>
      <c r="H124" s="88"/>
      <c r="I124" s="88"/>
      <c r="J124" s="91"/>
      <c r="K124" s="91"/>
      <c r="L124" s="91"/>
      <c r="M124" s="91"/>
      <c r="N124" s="91"/>
      <c r="O124" s="88"/>
      <c r="P124" s="88"/>
      <c r="Q124" s="88"/>
      <c r="R124" s="88"/>
    </row>
    <row r="125" spans="2:18" ht="14.25">
      <c r="B125" s="166"/>
      <c r="C125" s="88"/>
      <c r="D125" s="88"/>
      <c r="E125" s="88"/>
      <c r="F125" s="88"/>
      <c r="G125" s="88"/>
      <c r="H125" s="88"/>
      <c r="I125" s="88"/>
      <c r="J125" s="91"/>
      <c r="K125" s="91"/>
      <c r="L125" s="91"/>
      <c r="M125" s="91"/>
      <c r="N125" s="91"/>
      <c r="O125" s="88"/>
      <c r="P125" s="88"/>
      <c r="Q125" s="88"/>
      <c r="R125" s="88"/>
    </row>
    <row r="126" spans="2:18" ht="14.25">
      <c r="B126" s="88"/>
      <c r="C126" s="88"/>
      <c r="D126" s="88"/>
      <c r="E126" s="88"/>
      <c r="F126" s="88"/>
      <c r="G126" s="88"/>
      <c r="H126" s="88"/>
      <c r="I126" s="88"/>
      <c r="J126" s="91"/>
      <c r="K126" s="91"/>
      <c r="L126" s="91"/>
      <c r="M126" s="91"/>
      <c r="N126" s="91"/>
      <c r="O126" s="88"/>
      <c r="P126" s="88"/>
      <c r="Q126" s="88"/>
      <c r="R126" s="88"/>
    </row>
    <row r="127" spans="2:18" ht="14.25">
      <c r="B127" s="166"/>
      <c r="C127" s="88"/>
      <c r="D127" s="88"/>
      <c r="E127" s="88"/>
      <c r="F127" s="88"/>
      <c r="G127" s="88"/>
      <c r="H127" s="88"/>
      <c r="I127" s="88"/>
      <c r="J127" s="91"/>
      <c r="K127" s="91"/>
      <c r="L127" s="91"/>
      <c r="M127" s="91"/>
      <c r="N127" s="91"/>
      <c r="O127" s="88"/>
      <c r="P127" s="88"/>
      <c r="Q127" s="88"/>
      <c r="R127" s="88"/>
    </row>
    <row r="128" spans="2:18" ht="14.25">
      <c r="B128" s="166"/>
      <c r="C128" s="88"/>
      <c r="D128" s="88"/>
      <c r="E128" s="88"/>
      <c r="F128" s="88"/>
      <c r="G128" s="88"/>
      <c r="H128" s="88"/>
      <c r="I128" s="88"/>
      <c r="J128" s="91"/>
      <c r="K128" s="91"/>
      <c r="L128" s="91"/>
      <c r="M128" s="91"/>
      <c r="N128" s="91"/>
      <c r="O128" s="88"/>
      <c r="P128" s="88"/>
      <c r="Q128" s="88"/>
      <c r="R128" s="88"/>
    </row>
    <row r="129" spans="2:18" ht="14.25">
      <c r="B129" s="166"/>
      <c r="C129" s="88"/>
      <c r="D129" s="88"/>
      <c r="E129" s="88"/>
      <c r="F129" s="88"/>
      <c r="G129" s="88"/>
      <c r="H129" s="88"/>
      <c r="I129" s="88"/>
      <c r="J129" s="91"/>
      <c r="K129" s="91"/>
      <c r="L129" s="91"/>
      <c r="M129" s="91"/>
      <c r="N129" s="91"/>
      <c r="O129" s="88"/>
      <c r="P129" s="88"/>
      <c r="Q129" s="88"/>
      <c r="R129" s="88"/>
    </row>
    <row r="130" spans="2:18" ht="14.25">
      <c r="B130" s="166"/>
      <c r="C130" s="88"/>
      <c r="D130" s="88"/>
      <c r="E130" s="88"/>
      <c r="F130" s="88"/>
      <c r="G130" s="88"/>
      <c r="H130" s="88"/>
      <c r="I130" s="88"/>
      <c r="J130" s="91"/>
      <c r="K130" s="91"/>
      <c r="L130" s="91"/>
      <c r="M130" s="91"/>
      <c r="N130" s="91"/>
      <c r="O130" s="88"/>
      <c r="P130" s="88"/>
      <c r="Q130" s="88"/>
      <c r="R130" s="88"/>
    </row>
    <row r="131" spans="2:18" ht="14.25">
      <c r="B131" s="88"/>
      <c r="C131" s="88"/>
      <c r="D131" s="88"/>
      <c r="E131" s="88"/>
      <c r="F131" s="88"/>
      <c r="G131" s="88"/>
      <c r="H131" s="88"/>
      <c r="I131" s="88"/>
      <c r="J131" s="91"/>
      <c r="K131" s="91"/>
      <c r="L131" s="91"/>
      <c r="M131" s="91"/>
      <c r="N131" s="91"/>
      <c r="O131" s="88"/>
      <c r="P131" s="88"/>
      <c r="Q131" s="88"/>
      <c r="R131" s="88"/>
    </row>
    <row r="132" spans="2:18" ht="14.25">
      <c r="B132" s="88"/>
      <c r="C132" s="88"/>
      <c r="D132" s="88"/>
      <c r="E132" s="88"/>
      <c r="F132" s="88"/>
      <c r="G132" s="88"/>
      <c r="H132" s="88"/>
      <c r="I132" s="88"/>
      <c r="J132" s="91"/>
      <c r="K132" s="91"/>
      <c r="L132" s="91"/>
      <c r="M132" s="91"/>
      <c r="N132" s="91"/>
      <c r="O132" s="88"/>
      <c r="P132" s="88"/>
      <c r="Q132" s="88"/>
      <c r="R132" s="88"/>
    </row>
    <row r="133" spans="2:18" ht="14.25">
      <c r="B133" s="88"/>
      <c r="C133" s="88"/>
      <c r="D133" s="88"/>
      <c r="E133" s="88"/>
      <c r="F133" s="88"/>
      <c r="G133" s="88"/>
      <c r="H133" s="88"/>
      <c r="I133" s="88"/>
      <c r="J133" s="91"/>
      <c r="K133" s="91"/>
      <c r="L133" s="91"/>
      <c r="M133" s="91"/>
      <c r="N133" s="91"/>
      <c r="O133" s="88"/>
      <c r="P133" s="88"/>
      <c r="Q133" s="88"/>
      <c r="R133" s="88"/>
    </row>
    <row r="134" spans="2:18" ht="14.25">
      <c r="B134" s="88"/>
      <c r="C134" s="88"/>
      <c r="D134" s="88"/>
      <c r="E134" s="88"/>
      <c r="F134" s="88"/>
      <c r="G134" s="88"/>
      <c r="H134" s="88"/>
      <c r="I134" s="88"/>
      <c r="J134" s="91"/>
      <c r="K134" s="91"/>
      <c r="L134" s="91"/>
      <c r="M134" s="91"/>
      <c r="N134" s="91"/>
      <c r="O134" s="88"/>
      <c r="P134" s="88"/>
      <c r="Q134" s="88"/>
      <c r="R134" s="88"/>
    </row>
    <row r="135" spans="2:18" ht="14.25">
      <c r="B135" s="88"/>
      <c r="C135" s="88"/>
      <c r="D135" s="88"/>
      <c r="E135" s="88"/>
      <c r="F135" s="88"/>
      <c r="G135" s="88"/>
      <c r="H135" s="88"/>
      <c r="I135" s="88"/>
      <c r="J135" s="91"/>
      <c r="K135" s="91"/>
      <c r="L135" s="91"/>
      <c r="M135" s="91"/>
      <c r="N135" s="91"/>
      <c r="O135" s="88"/>
      <c r="P135" s="88"/>
      <c r="Q135" s="88"/>
      <c r="R135" s="88"/>
    </row>
    <row r="136" spans="2:18" ht="14.25">
      <c r="B136" s="88"/>
      <c r="C136" s="88"/>
      <c r="D136" s="88"/>
      <c r="E136" s="88"/>
      <c r="F136" s="88"/>
      <c r="G136" s="88"/>
      <c r="H136" s="88"/>
      <c r="I136" s="88"/>
      <c r="J136" s="91"/>
      <c r="K136" s="91"/>
      <c r="L136" s="91"/>
      <c r="M136" s="91"/>
      <c r="N136" s="91"/>
      <c r="O136" s="88"/>
      <c r="P136" s="88"/>
      <c r="Q136" s="88"/>
      <c r="R136" s="88"/>
    </row>
    <row r="137" spans="2:18" ht="14.25">
      <c r="B137" s="88"/>
      <c r="C137" s="88"/>
      <c r="D137" s="88"/>
      <c r="E137" s="88"/>
      <c r="F137" s="88"/>
      <c r="G137" s="88"/>
      <c r="H137" s="88"/>
      <c r="I137" s="88"/>
      <c r="J137" s="91"/>
      <c r="K137" s="91"/>
      <c r="L137" s="91"/>
      <c r="M137" s="91"/>
      <c r="N137" s="91"/>
      <c r="O137" s="88"/>
      <c r="P137" s="88"/>
      <c r="Q137" s="88"/>
      <c r="R137" s="88"/>
    </row>
    <row r="138" spans="2:18" ht="14.25">
      <c r="B138" s="88"/>
      <c r="C138" s="88"/>
      <c r="D138" s="88"/>
      <c r="E138" s="88"/>
      <c r="F138" s="88"/>
      <c r="G138" s="88"/>
      <c r="H138" s="88"/>
      <c r="I138" s="88"/>
      <c r="J138" s="91"/>
      <c r="K138" s="91"/>
      <c r="L138" s="91"/>
      <c r="M138" s="91"/>
      <c r="N138" s="91"/>
      <c r="O138" s="88"/>
      <c r="P138" s="88"/>
      <c r="Q138" s="88"/>
      <c r="R138" s="88"/>
    </row>
    <row r="139" spans="2:18" ht="14.25">
      <c r="B139" s="88"/>
      <c r="C139" s="88"/>
      <c r="D139" s="88"/>
      <c r="E139" s="88"/>
      <c r="F139" s="88"/>
      <c r="G139" s="88"/>
      <c r="H139" s="88"/>
      <c r="I139" s="88"/>
      <c r="J139" s="91"/>
      <c r="K139" s="91"/>
      <c r="L139" s="91"/>
      <c r="M139" s="91"/>
      <c r="N139" s="91"/>
      <c r="O139" s="88"/>
      <c r="P139" s="88"/>
      <c r="Q139" s="88"/>
      <c r="R139" s="88"/>
    </row>
    <row r="140" spans="2:18" ht="14.25">
      <c r="B140" s="88"/>
      <c r="C140" s="88"/>
      <c r="D140" s="88"/>
      <c r="E140" s="88"/>
      <c r="F140" s="88"/>
      <c r="G140" s="88"/>
      <c r="H140" s="88"/>
      <c r="I140" s="88"/>
      <c r="J140" s="91"/>
      <c r="K140" s="91"/>
      <c r="L140" s="91"/>
      <c r="M140" s="91"/>
      <c r="N140" s="91"/>
      <c r="O140" s="88"/>
      <c r="P140" s="88"/>
      <c r="Q140" s="88"/>
      <c r="R140" s="88"/>
    </row>
    <row r="141" spans="2:18" ht="14.25">
      <c r="B141" s="88"/>
      <c r="C141" s="88"/>
      <c r="D141" s="88"/>
      <c r="E141" s="88"/>
      <c r="F141" s="88"/>
      <c r="G141" s="88"/>
      <c r="H141" s="88"/>
      <c r="I141" s="88"/>
      <c r="J141" s="91"/>
      <c r="K141" s="91"/>
      <c r="L141" s="91"/>
      <c r="M141" s="91"/>
      <c r="N141" s="91"/>
      <c r="O141" s="88"/>
      <c r="P141" s="88"/>
      <c r="Q141" s="88"/>
      <c r="R141" s="88"/>
    </row>
    <row r="142" spans="2:18" ht="14.25">
      <c r="B142" s="88"/>
      <c r="C142" s="88"/>
      <c r="D142" s="88"/>
      <c r="E142" s="88"/>
      <c r="F142" s="88"/>
      <c r="G142" s="88"/>
      <c r="H142" s="88"/>
      <c r="I142" s="88"/>
      <c r="J142" s="91"/>
      <c r="K142" s="91"/>
      <c r="L142" s="91"/>
      <c r="M142" s="91"/>
      <c r="N142" s="91"/>
      <c r="O142" s="88"/>
      <c r="P142" s="88"/>
      <c r="Q142" s="88"/>
      <c r="R142" s="88"/>
    </row>
    <row r="143" spans="2:18" ht="14.25">
      <c r="B143" s="88"/>
      <c r="C143" s="88"/>
      <c r="D143" s="88"/>
      <c r="E143" s="88"/>
      <c r="F143" s="88"/>
      <c r="G143" s="88"/>
      <c r="H143" s="88"/>
      <c r="I143" s="88"/>
      <c r="J143" s="91"/>
      <c r="K143" s="91"/>
      <c r="L143" s="91"/>
      <c r="M143" s="91"/>
      <c r="N143" s="91"/>
      <c r="O143" s="88"/>
      <c r="P143" s="88"/>
      <c r="Q143" s="88"/>
      <c r="R143" s="88"/>
    </row>
    <row r="144" spans="2:18" ht="14.25">
      <c r="B144" s="88"/>
      <c r="C144" s="88"/>
      <c r="D144" s="88"/>
      <c r="E144" s="88"/>
      <c r="F144" s="88"/>
      <c r="G144" s="88"/>
      <c r="H144" s="88"/>
      <c r="I144" s="88"/>
      <c r="J144" s="91"/>
      <c r="K144" s="91"/>
      <c r="L144" s="91"/>
      <c r="M144" s="91"/>
      <c r="N144" s="91"/>
      <c r="O144" s="88"/>
      <c r="P144" s="88"/>
      <c r="Q144" s="88"/>
      <c r="R144" s="88"/>
    </row>
    <row r="145" spans="2:18" ht="14.25">
      <c r="B145" s="88"/>
      <c r="C145" s="88"/>
      <c r="D145" s="88"/>
      <c r="E145" s="88"/>
      <c r="F145" s="88"/>
      <c r="G145" s="88"/>
      <c r="H145" s="88"/>
      <c r="I145" s="88"/>
      <c r="J145" s="91"/>
      <c r="K145" s="91"/>
      <c r="L145" s="91"/>
      <c r="M145" s="91"/>
      <c r="N145" s="91"/>
      <c r="O145" s="88"/>
      <c r="P145" s="88"/>
      <c r="Q145" s="88"/>
      <c r="R145" s="88"/>
    </row>
    <row r="146" spans="2:18" ht="14.25">
      <c r="B146" s="88"/>
      <c r="C146" s="88"/>
      <c r="D146" s="88"/>
      <c r="E146" s="88"/>
      <c r="F146" s="88"/>
      <c r="G146" s="88"/>
      <c r="H146" s="88"/>
      <c r="I146" s="88"/>
      <c r="J146" s="91"/>
      <c r="K146" s="91"/>
      <c r="L146" s="91"/>
      <c r="M146" s="91"/>
      <c r="N146" s="91"/>
      <c r="O146" s="88"/>
      <c r="P146" s="88"/>
      <c r="Q146" s="88"/>
      <c r="R146" s="88"/>
    </row>
    <row r="147" spans="2:18" ht="14.25">
      <c r="B147" s="88"/>
      <c r="C147" s="88"/>
      <c r="D147" s="88"/>
      <c r="E147" s="88"/>
      <c r="F147" s="88"/>
      <c r="G147" s="88"/>
      <c r="H147" s="88"/>
      <c r="I147" s="88"/>
      <c r="J147" s="91"/>
      <c r="K147" s="91"/>
      <c r="L147" s="91"/>
      <c r="M147" s="91"/>
      <c r="N147" s="91"/>
      <c r="O147" s="88"/>
      <c r="P147" s="88"/>
      <c r="Q147" s="88"/>
      <c r="R147" s="88"/>
    </row>
    <row r="148" spans="2:18" ht="14.25">
      <c r="B148" s="88"/>
      <c r="C148" s="88"/>
      <c r="D148" s="88"/>
      <c r="E148" s="88"/>
      <c r="F148" s="88"/>
      <c r="G148" s="88"/>
      <c r="H148" s="88"/>
      <c r="I148" s="88"/>
      <c r="J148" s="91"/>
      <c r="K148" s="91"/>
      <c r="L148" s="91"/>
      <c r="M148" s="91"/>
      <c r="N148" s="91"/>
      <c r="O148" s="88"/>
      <c r="P148" s="88"/>
      <c r="Q148" s="88"/>
      <c r="R148" s="88"/>
    </row>
    <row r="149" spans="2:18" ht="14.25">
      <c r="B149" s="88"/>
      <c r="C149" s="88"/>
      <c r="D149" s="88"/>
      <c r="E149" s="88"/>
      <c r="F149" s="88"/>
      <c r="G149" s="88"/>
      <c r="H149" s="88"/>
      <c r="I149" s="88"/>
      <c r="J149" s="91"/>
      <c r="K149" s="91"/>
      <c r="L149" s="91"/>
      <c r="M149" s="91"/>
      <c r="N149" s="91"/>
      <c r="O149" s="88"/>
      <c r="P149" s="88"/>
      <c r="Q149" s="88"/>
      <c r="R149" s="88"/>
    </row>
    <row r="150" spans="2:18" ht="14.25">
      <c r="B150" s="88"/>
      <c r="C150" s="88"/>
      <c r="D150" s="88"/>
      <c r="E150" s="88"/>
      <c r="F150" s="88"/>
      <c r="G150" s="88"/>
      <c r="H150" s="88"/>
      <c r="I150" s="88"/>
      <c r="J150" s="91"/>
      <c r="K150" s="91"/>
      <c r="L150" s="91"/>
      <c r="M150" s="91"/>
      <c r="N150" s="91"/>
      <c r="O150" s="88"/>
      <c r="P150" s="88"/>
      <c r="Q150" s="88"/>
      <c r="R150" s="88"/>
    </row>
    <row r="151" spans="2:18" ht="14.25">
      <c r="B151" s="88"/>
      <c r="C151" s="88"/>
      <c r="D151" s="88"/>
      <c r="E151" s="88"/>
      <c r="F151" s="88"/>
      <c r="G151" s="88"/>
      <c r="H151" s="88"/>
      <c r="I151" s="88"/>
      <c r="J151" s="91"/>
      <c r="K151" s="91"/>
      <c r="L151" s="91"/>
      <c r="M151" s="91"/>
      <c r="N151" s="91"/>
      <c r="O151" s="88"/>
      <c r="P151" s="88"/>
      <c r="Q151" s="88"/>
      <c r="R151" s="88"/>
    </row>
    <row r="152" spans="2:18" ht="14.25">
      <c r="B152" s="88"/>
      <c r="C152" s="88"/>
      <c r="D152" s="88"/>
      <c r="E152" s="88"/>
      <c r="F152" s="88"/>
      <c r="G152" s="88"/>
      <c r="H152" s="88"/>
      <c r="I152" s="88"/>
      <c r="J152" s="91"/>
      <c r="K152" s="91"/>
      <c r="L152" s="91"/>
      <c r="M152" s="91"/>
      <c r="N152" s="91"/>
      <c r="O152" s="88"/>
      <c r="P152" s="88"/>
      <c r="Q152" s="88"/>
      <c r="R152" s="88"/>
    </row>
    <row r="153" spans="2:18" ht="14.25">
      <c r="B153" s="88"/>
      <c r="C153" s="88"/>
      <c r="D153" s="88"/>
      <c r="E153" s="88"/>
      <c r="F153" s="88"/>
      <c r="G153" s="88"/>
      <c r="H153" s="88"/>
      <c r="I153" s="88"/>
      <c r="J153" s="91"/>
      <c r="K153" s="91"/>
      <c r="L153" s="91"/>
      <c r="M153" s="91"/>
      <c r="N153" s="91"/>
      <c r="O153" s="88"/>
      <c r="P153" s="88"/>
      <c r="Q153" s="88"/>
      <c r="R153" s="88"/>
    </row>
    <row r="154" spans="2:18" ht="14.25">
      <c r="B154" s="88"/>
      <c r="C154" s="88"/>
      <c r="D154" s="88"/>
      <c r="E154" s="88"/>
      <c r="F154" s="88"/>
      <c r="G154" s="88"/>
      <c r="H154" s="88"/>
      <c r="I154" s="88"/>
      <c r="J154" s="91"/>
      <c r="K154" s="91"/>
      <c r="L154" s="91"/>
      <c r="M154" s="91"/>
      <c r="N154" s="91"/>
      <c r="O154" s="88"/>
      <c r="P154" s="88"/>
      <c r="Q154" s="88"/>
      <c r="R154" s="88"/>
    </row>
    <row r="155" spans="2:18" ht="14.25">
      <c r="B155" s="88"/>
      <c r="C155" s="88"/>
      <c r="D155" s="88"/>
      <c r="E155" s="88"/>
      <c r="F155" s="88"/>
      <c r="G155" s="88"/>
      <c r="H155" s="88"/>
      <c r="I155" s="88"/>
      <c r="J155" s="91"/>
      <c r="K155" s="91"/>
      <c r="L155" s="91"/>
      <c r="M155" s="91"/>
      <c r="N155" s="91"/>
      <c r="O155" s="88"/>
      <c r="P155" s="88"/>
      <c r="Q155" s="88"/>
      <c r="R155" s="88"/>
    </row>
    <row r="156" spans="2:18" ht="14.25">
      <c r="B156" s="88"/>
      <c r="C156" s="88"/>
      <c r="D156" s="88"/>
      <c r="E156" s="88"/>
      <c r="F156" s="88"/>
      <c r="G156" s="88"/>
      <c r="H156" s="88"/>
      <c r="I156" s="88"/>
      <c r="J156" s="91"/>
      <c r="K156" s="91"/>
      <c r="L156" s="91"/>
      <c r="M156" s="91"/>
      <c r="N156" s="91"/>
      <c r="O156" s="88"/>
      <c r="P156" s="88"/>
      <c r="Q156" s="88"/>
      <c r="R156" s="88"/>
    </row>
    <row r="157" spans="2:18" ht="14.25">
      <c r="B157" s="88"/>
      <c r="C157" s="88"/>
      <c r="D157" s="88"/>
      <c r="E157" s="88"/>
      <c r="F157" s="88"/>
      <c r="G157" s="88"/>
      <c r="H157" s="88"/>
      <c r="I157" s="88"/>
      <c r="J157" s="91"/>
      <c r="K157" s="91"/>
      <c r="L157" s="91"/>
      <c r="M157" s="91"/>
      <c r="N157" s="91"/>
      <c r="O157" s="88"/>
      <c r="P157" s="88"/>
      <c r="Q157" s="88"/>
      <c r="R157" s="88"/>
    </row>
    <row r="158" spans="2:18" ht="14.25">
      <c r="B158" s="88"/>
      <c r="C158" s="88"/>
      <c r="D158" s="88"/>
      <c r="E158" s="88"/>
      <c r="F158" s="88"/>
      <c r="G158" s="88"/>
      <c r="H158" s="88"/>
      <c r="I158" s="88"/>
      <c r="J158" s="91"/>
      <c r="K158" s="91"/>
      <c r="L158" s="91"/>
      <c r="M158" s="91"/>
      <c r="N158" s="91"/>
      <c r="O158" s="88"/>
      <c r="P158" s="88"/>
      <c r="Q158" s="88"/>
      <c r="R158" s="88"/>
    </row>
    <row r="159" spans="2:18" ht="14.25">
      <c r="B159" s="88"/>
      <c r="C159" s="88"/>
      <c r="D159" s="88"/>
      <c r="E159" s="88"/>
      <c r="F159" s="88"/>
      <c r="G159" s="88"/>
      <c r="H159" s="88"/>
      <c r="I159" s="88"/>
      <c r="J159" s="91"/>
      <c r="K159" s="91"/>
      <c r="L159" s="91"/>
      <c r="M159" s="91"/>
      <c r="N159" s="91"/>
      <c r="O159" s="88"/>
      <c r="P159" s="88"/>
      <c r="Q159" s="88"/>
      <c r="R159" s="88"/>
    </row>
    <row r="160" spans="2:18" ht="14.25">
      <c r="B160" s="88"/>
      <c r="C160" s="88"/>
      <c r="D160" s="88"/>
      <c r="E160" s="88"/>
      <c r="F160" s="88"/>
      <c r="G160" s="88"/>
      <c r="H160" s="88"/>
      <c r="I160" s="88"/>
      <c r="J160" s="91"/>
      <c r="K160" s="91"/>
      <c r="L160" s="91"/>
      <c r="M160" s="91"/>
      <c r="N160" s="91"/>
      <c r="O160" s="88"/>
      <c r="P160" s="88"/>
      <c r="Q160" s="88"/>
      <c r="R160" s="88"/>
    </row>
    <row r="161" spans="2:18" ht="14.25">
      <c r="B161" s="88"/>
      <c r="C161" s="88"/>
      <c r="D161" s="88"/>
      <c r="E161" s="88"/>
      <c r="F161" s="88"/>
      <c r="G161" s="88"/>
      <c r="H161" s="88"/>
      <c r="I161" s="88"/>
      <c r="J161" s="91"/>
      <c r="K161" s="91"/>
      <c r="L161" s="91"/>
      <c r="M161" s="91"/>
      <c r="N161" s="91"/>
      <c r="O161" s="88"/>
      <c r="P161" s="88"/>
      <c r="Q161" s="88"/>
      <c r="R161" s="88"/>
    </row>
    <row r="162" spans="2:18" ht="14.25">
      <c r="B162" s="88"/>
      <c r="C162" s="88"/>
      <c r="D162" s="88"/>
      <c r="E162" s="88"/>
      <c r="F162" s="88"/>
      <c r="G162" s="88"/>
      <c r="H162" s="88"/>
      <c r="I162" s="88"/>
      <c r="J162" s="91"/>
      <c r="K162" s="91"/>
      <c r="L162" s="91"/>
      <c r="M162" s="91"/>
      <c r="N162" s="91"/>
      <c r="O162" s="88"/>
      <c r="P162" s="88"/>
      <c r="Q162" s="88"/>
      <c r="R162" s="88"/>
    </row>
    <row r="163" spans="2:18" ht="14.25">
      <c r="B163" s="88"/>
      <c r="C163" s="88"/>
      <c r="D163" s="88"/>
      <c r="E163" s="88"/>
      <c r="F163" s="88"/>
      <c r="G163" s="88"/>
      <c r="H163" s="88"/>
      <c r="I163" s="88"/>
      <c r="J163" s="91"/>
      <c r="K163" s="91"/>
      <c r="L163" s="91"/>
      <c r="M163" s="91"/>
      <c r="N163" s="91"/>
      <c r="O163" s="88"/>
      <c r="P163" s="88"/>
      <c r="Q163" s="88"/>
      <c r="R163" s="88"/>
    </row>
    <row r="164" spans="2:18" ht="14.25">
      <c r="B164" s="88"/>
      <c r="C164" s="88"/>
      <c r="D164" s="88"/>
      <c r="E164" s="88"/>
      <c r="F164" s="88"/>
      <c r="G164" s="88"/>
      <c r="H164" s="88"/>
      <c r="I164" s="88"/>
      <c r="J164" s="91"/>
      <c r="K164" s="91"/>
      <c r="L164" s="91"/>
      <c r="M164" s="91"/>
      <c r="N164" s="91"/>
      <c r="O164" s="88"/>
      <c r="P164" s="88"/>
      <c r="Q164" s="88"/>
      <c r="R164" s="88"/>
    </row>
    <row r="165" spans="2:18" ht="14.25">
      <c r="B165" s="88"/>
      <c r="C165" s="88"/>
      <c r="D165" s="88"/>
      <c r="E165" s="88"/>
      <c r="F165" s="88"/>
      <c r="G165" s="88"/>
      <c r="H165" s="88"/>
      <c r="I165" s="88"/>
      <c r="J165" s="91"/>
      <c r="K165" s="91"/>
      <c r="L165" s="91"/>
      <c r="M165" s="91"/>
      <c r="N165" s="91"/>
      <c r="O165" s="88"/>
      <c r="P165" s="88"/>
      <c r="Q165" s="88"/>
      <c r="R165" s="88"/>
    </row>
    <row r="166" spans="2:18" ht="14.25">
      <c r="B166" s="88"/>
      <c r="C166" s="88"/>
      <c r="D166" s="88"/>
      <c r="E166" s="88"/>
      <c r="F166" s="88"/>
      <c r="G166" s="88"/>
      <c r="H166" s="88"/>
      <c r="I166" s="88"/>
      <c r="J166" s="91"/>
      <c r="K166" s="91"/>
      <c r="L166" s="91"/>
      <c r="M166" s="91"/>
      <c r="N166" s="91"/>
      <c r="O166" s="88"/>
      <c r="P166" s="88"/>
      <c r="Q166" s="88"/>
      <c r="R166" s="88"/>
    </row>
    <row r="167" spans="2:18" ht="14.25">
      <c r="B167" s="88"/>
      <c r="C167" s="88"/>
      <c r="D167" s="88"/>
      <c r="E167" s="88"/>
      <c r="F167" s="88"/>
      <c r="G167" s="88"/>
      <c r="H167" s="88"/>
      <c r="I167" s="88"/>
      <c r="J167" s="91"/>
      <c r="K167" s="91"/>
      <c r="L167" s="91"/>
      <c r="M167" s="91"/>
      <c r="N167" s="91"/>
      <c r="O167" s="88"/>
      <c r="P167" s="88"/>
      <c r="Q167" s="88"/>
      <c r="R167" s="88"/>
    </row>
    <row r="168" spans="2:18" ht="14.25">
      <c r="B168" s="88"/>
      <c r="C168" s="88"/>
      <c r="D168" s="88"/>
      <c r="E168" s="88"/>
      <c r="F168" s="88"/>
      <c r="G168" s="88"/>
      <c r="H168" s="88"/>
      <c r="I168" s="88"/>
      <c r="J168" s="91"/>
      <c r="K168" s="91"/>
      <c r="L168" s="91"/>
      <c r="M168" s="91"/>
      <c r="N168" s="91"/>
      <c r="O168" s="88"/>
      <c r="P168" s="88"/>
      <c r="Q168" s="88"/>
      <c r="R168" s="88"/>
    </row>
    <row r="169" spans="2:18" ht="14.25">
      <c r="B169" s="88"/>
      <c r="C169" s="88"/>
      <c r="D169" s="88"/>
      <c r="E169" s="88"/>
      <c r="F169" s="88"/>
      <c r="G169" s="88"/>
      <c r="H169" s="88"/>
      <c r="I169" s="88"/>
      <c r="J169" s="91"/>
      <c r="K169" s="91"/>
      <c r="L169" s="91"/>
      <c r="M169" s="91"/>
      <c r="N169" s="91"/>
      <c r="O169" s="88"/>
      <c r="P169" s="88"/>
      <c r="Q169" s="88"/>
      <c r="R169" s="88"/>
    </row>
    <row r="170" spans="2:18" ht="14.25">
      <c r="B170" s="88"/>
      <c r="C170" s="88"/>
      <c r="D170" s="88"/>
      <c r="E170" s="88"/>
      <c r="F170" s="88"/>
      <c r="G170" s="88"/>
      <c r="H170" s="88"/>
      <c r="I170" s="88"/>
      <c r="J170" s="91"/>
      <c r="K170" s="91"/>
      <c r="L170" s="91"/>
      <c r="M170" s="91"/>
      <c r="N170" s="91"/>
      <c r="O170" s="88"/>
      <c r="P170" s="88"/>
      <c r="Q170" s="88"/>
      <c r="R170" s="88"/>
    </row>
    <row r="171" spans="2:18" ht="14.25">
      <c r="B171" s="88"/>
      <c r="C171" s="88"/>
      <c r="D171" s="88"/>
      <c r="E171" s="88"/>
      <c r="F171" s="88"/>
      <c r="G171" s="88"/>
      <c r="H171" s="88"/>
      <c r="I171" s="88"/>
      <c r="J171" s="91"/>
      <c r="K171" s="91"/>
      <c r="L171" s="91"/>
      <c r="M171" s="91"/>
      <c r="N171" s="91"/>
      <c r="O171" s="88"/>
      <c r="P171" s="88"/>
      <c r="Q171" s="88"/>
      <c r="R171" s="88"/>
    </row>
    <row r="172" spans="2:18" ht="14.25">
      <c r="B172" s="88"/>
      <c r="C172" s="88"/>
      <c r="D172" s="88"/>
      <c r="E172" s="88"/>
      <c r="F172" s="88"/>
      <c r="G172" s="88"/>
      <c r="H172" s="88"/>
      <c r="I172" s="88"/>
      <c r="J172" s="91"/>
      <c r="K172" s="91"/>
      <c r="L172" s="91"/>
      <c r="M172" s="91"/>
      <c r="N172" s="91"/>
      <c r="O172" s="88"/>
      <c r="P172" s="88"/>
      <c r="Q172" s="88"/>
      <c r="R172" s="88"/>
    </row>
    <row r="173" spans="2:18" ht="14.25">
      <c r="B173" s="88"/>
      <c r="C173" s="88"/>
      <c r="D173" s="88"/>
      <c r="E173" s="88"/>
      <c r="F173" s="88"/>
      <c r="G173" s="88"/>
      <c r="H173" s="88"/>
      <c r="I173" s="88"/>
      <c r="J173" s="91"/>
      <c r="K173" s="91"/>
      <c r="L173" s="91"/>
      <c r="M173" s="91"/>
      <c r="N173" s="91"/>
      <c r="O173" s="88"/>
      <c r="P173" s="88"/>
      <c r="Q173" s="88"/>
      <c r="R173" s="88"/>
    </row>
    <row r="174" spans="2:18" ht="14.25">
      <c r="B174" s="88"/>
      <c r="C174" s="88"/>
      <c r="D174" s="88"/>
      <c r="E174" s="88"/>
      <c r="F174" s="88"/>
      <c r="G174" s="88"/>
      <c r="H174" s="88"/>
      <c r="I174" s="88"/>
      <c r="J174" s="91"/>
      <c r="K174" s="91"/>
      <c r="L174" s="91"/>
      <c r="M174" s="91"/>
      <c r="N174" s="91"/>
      <c r="O174" s="88"/>
      <c r="P174" s="88"/>
      <c r="Q174" s="88"/>
      <c r="R174" s="88"/>
    </row>
    <row r="175" spans="2:18" ht="14.25">
      <c r="B175" s="88"/>
      <c r="C175" s="88"/>
      <c r="D175" s="88"/>
      <c r="E175" s="88"/>
      <c r="F175" s="88"/>
      <c r="G175" s="88"/>
      <c r="H175" s="88"/>
      <c r="I175" s="88"/>
      <c r="J175" s="91"/>
      <c r="K175" s="91"/>
      <c r="L175" s="91"/>
      <c r="M175" s="91"/>
      <c r="N175" s="91"/>
      <c r="O175" s="88"/>
      <c r="P175" s="88"/>
      <c r="Q175" s="88"/>
      <c r="R175" s="88"/>
    </row>
    <row r="176" spans="2:18" ht="14.25">
      <c r="B176" s="88"/>
      <c r="C176" s="88"/>
      <c r="D176" s="88"/>
      <c r="E176" s="88"/>
      <c r="F176" s="88"/>
      <c r="G176" s="88"/>
      <c r="H176" s="88"/>
      <c r="I176" s="88"/>
      <c r="J176" s="91"/>
      <c r="K176" s="91"/>
      <c r="L176" s="91"/>
      <c r="M176" s="91"/>
      <c r="N176" s="91"/>
      <c r="O176" s="88"/>
      <c r="P176" s="88"/>
      <c r="Q176" s="88"/>
      <c r="R176" s="88"/>
    </row>
    <row r="177" spans="2:18" ht="14.25">
      <c r="B177" s="88"/>
      <c r="C177" s="88"/>
      <c r="D177" s="88"/>
      <c r="E177" s="88"/>
      <c r="F177" s="88"/>
      <c r="G177" s="88"/>
      <c r="H177" s="88"/>
      <c r="I177" s="88"/>
      <c r="J177" s="91"/>
      <c r="K177" s="91"/>
      <c r="L177" s="91"/>
      <c r="M177" s="91"/>
      <c r="N177" s="91"/>
      <c r="O177" s="88"/>
      <c r="P177" s="88"/>
      <c r="Q177" s="88"/>
      <c r="R177" s="88"/>
    </row>
    <row r="178" spans="2:18" ht="14.25">
      <c r="B178" s="88"/>
      <c r="C178" s="88"/>
      <c r="D178" s="88"/>
      <c r="E178" s="88"/>
      <c r="F178" s="88"/>
      <c r="G178" s="88"/>
      <c r="H178" s="88"/>
      <c r="I178" s="88"/>
      <c r="J178" s="91"/>
      <c r="K178" s="91"/>
      <c r="L178" s="91"/>
      <c r="M178" s="91"/>
      <c r="N178" s="91"/>
      <c r="O178" s="88"/>
      <c r="P178" s="88"/>
      <c r="Q178" s="88"/>
      <c r="R178" s="88"/>
    </row>
    <row r="179" spans="2:18" ht="14.25">
      <c r="B179" s="88"/>
      <c r="C179" s="88"/>
      <c r="D179" s="88"/>
      <c r="E179" s="88"/>
      <c r="F179" s="88"/>
      <c r="G179" s="88"/>
      <c r="H179" s="88"/>
      <c r="I179" s="88"/>
      <c r="J179" s="91"/>
      <c r="K179" s="91"/>
      <c r="L179" s="91"/>
      <c r="M179" s="91"/>
      <c r="N179" s="91"/>
      <c r="O179" s="88"/>
      <c r="P179" s="88"/>
      <c r="Q179" s="88"/>
      <c r="R179" s="88"/>
    </row>
    <row r="180" spans="2:18" ht="14.25">
      <c r="B180" s="88"/>
      <c r="C180" s="88"/>
      <c r="D180" s="88"/>
      <c r="E180" s="88"/>
      <c r="F180" s="88"/>
      <c r="G180" s="88"/>
      <c r="H180" s="88"/>
      <c r="I180" s="88"/>
      <c r="J180" s="91"/>
      <c r="K180" s="91"/>
      <c r="L180" s="91"/>
      <c r="M180" s="91"/>
      <c r="N180" s="91"/>
      <c r="O180" s="88"/>
      <c r="P180" s="88"/>
      <c r="Q180" s="88"/>
      <c r="R180" s="88"/>
    </row>
    <row r="181" spans="2:18" ht="14.25">
      <c r="B181" s="88"/>
      <c r="C181" s="88"/>
      <c r="D181" s="88"/>
      <c r="E181" s="88"/>
      <c r="F181" s="88"/>
      <c r="G181" s="88"/>
      <c r="H181" s="88"/>
      <c r="I181" s="88"/>
      <c r="J181" s="91"/>
      <c r="K181" s="91"/>
      <c r="L181" s="91"/>
      <c r="M181" s="91"/>
      <c r="N181" s="91"/>
      <c r="O181" s="88"/>
      <c r="P181" s="88"/>
      <c r="Q181" s="88"/>
      <c r="R181" s="88"/>
    </row>
    <row r="182" spans="2:18" ht="14.25">
      <c r="B182" s="88"/>
      <c r="C182" s="88"/>
      <c r="D182" s="88"/>
      <c r="E182" s="88"/>
      <c r="F182" s="88"/>
      <c r="G182" s="88"/>
      <c r="H182" s="88"/>
      <c r="I182" s="88"/>
      <c r="J182" s="91"/>
      <c r="K182" s="91"/>
      <c r="L182" s="91"/>
      <c r="M182" s="91"/>
      <c r="N182" s="91"/>
      <c r="O182" s="88"/>
      <c r="P182" s="88"/>
      <c r="Q182" s="88"/>
      <c r="R182" s="88"/>
    </row>
    <row r="183" spans="2:18" ht="14.25">
      <c r="B183" s="88"/>
      <c r="C183" s="88"/>
      <c r="D183" s="88"/>
      <c r="E183" s="88"/>
      <c r="F183" s="88"/>
      <c r="G183" s="88"/>
      <c r="H183" s="88"/>
      <c r="I183" s="88"/>
      <c r="J183" s="91"/>
      <c r="K183" s="91"/>
      <c r="L183" s="91"/>
      <c r="M183" s="91"/>
      <c r="N183" s="91"/>
      <c r="O183" s="88"/>
      <c r="P183" s="88"/>
      <c r="Q183" s="88"/>
      <c r="R183" s="88"/>
    </row>
    <row r="184" spans="2:18" ht="14.25">
      <c r="B184" s="88"/>
      <c r="C184" s="88"/>
      <c r="D184" s="88"/>
      <c r="E184" s="88"/>
      <c r="F184" s="88"/>
      <c r="G184" s="88"/>
      <c r="H184" s="88"/>
      <c r="I184" s="88"/>
      <c r="J184" s="91"/>
      <c r="K184" s="91"/>
      <c r="L184" s="91"/>
      <c r="M184" s="91"/>
      <c r="N184" s="91"/>
      <c r="O184" s="88"/>
      <c r="P184" s="88"/>
      <c r="Q184" s="88"/>
      <c r="R184" s="88"/>
    </row>
    <row r="185" spans="2:18" ht="14.25">
      <c r="B185" s="88"/>
      <c r="C185" s="88"/>
      <c r="D185" s="88"/>
      <c r="E185" s="88"/>
      <c r="F185" s="88"/>
      <c r="G185" s="88"/>
      <c r="H185" s="88"/>
      <c r="I185" s="88"/>
      <c r="J185" s="91"/>
      <c r="K185" s="91"/>
      <c r="L185" s="91"/>
      <c r="M185" s="91"/>
      <c r="N185" s="91"/>
      <c r="O185" s="88"/>
      <c r="P185" s="88"/>
      <c r="Q185" s="88"/>
      <c r="R185" s="88"/>
    </row>
    <row r="186" spans="2:18" ht="14.25">
      <c r="B186" s="88"/>
      <c r="C186" s="88"/>
      <c r="D186" s="88"/>
      <c r="E186" s="88"/>
      <c r="F186" s="88"/>
      <c r="G186" s="88"/>
      <c r="H186" s="88"/>
      <c r="I186" s="88"/>
      <c r="J186" s="91"/>
      <c r="K186" s="91"/>
      <c r="L186" s="91"/>
      <c r="M186" s="91"/>
      <c r="N186" s="91"/>
      <c r="O186" s="88"/>
      <c r="P186" s="88"/>
      <c r="Q186" s="88"/>
      <c r="R186" s="88"/>
    </row>
    <row r="187" spans="2:18" ht="14.25">
      <c r="B187" s="88"/>
      <c r="C187" s="88"/>
      <c r="D187" s="88"/>
      <c r="E187" s="88"/>
      <c r="F187" s="88"/>
      <c r="G187" s="88"/>
      <c r="H187" s="88"/>
      <c r="I187" s="88"/>
      <c r="J187" s="91"/>
      <c r="K187" s="91"/>
      <c r="L187" s="91"/>
      <c r="M187" s="91"/>
      <c r="N187" s="91"/>
      <c r="O187" s="88"/>
      <c r="P187" s="88"/>
      <c r="Q187" s="88"/>
      <c r="R187" s="88"/>
    </row>
    <row r="188" spans="2:18" ht="14.25">
      <c r="B188" s="88"/>
      <c r="C188" s="88"/>
      <c r="D188" s="88"/>
      <c r="E188" s="88"/>
      <c r="F188" s="88"/>
      <c r="G188" s="88"/>
      <c r="H188" s="88"/>
      <c r="I188" s="88"/>
      <c r="J188" s="91"/>
      <c r="K188" s="91"/>
      <c r="L188" s="91"/>
      <c r="M188" s="91"/>
      <c r="N188" s="91"/>
      <c r="O188" s="88"/>
      <c r="P188" s="88"/>
      <c r="Q188" s="88"/>
      <c r="R188" s="88"/>
    </row>
    <row r="189" spans="2:18" ht="14.25">
      <c r="B189" s="88"/>
      <c r="C189" s="88"/>
      <c r="D189" s="88"/>
      <c r="E189" s="88"/>
      <c r="F189" s="88"/>
      <c r="G189" s="88"/>
      <c r="H189" s="88"/>
      <c r="I189" s="88"/>
      <c r="J189" s="91"/>
      <c r="K189" s="91"/>
      <c r="L189" s="91"/>
      <c r="M189" s="91"/>
      <c r="N189" s="91"/>
      <c r="O189" s="88"/>
      <c r="P189" s="88"/>
      <c r="Q189" s="88"/>
      <c r="R189" s="88"/>
    </row>
    <row r="190" spans="2:18" ht="14.25">
      <c r="B190" s="88"/>
      <c r="C190" s="88"/>
      <c r="D190" s="88"/>
      <c r="E190" s="88"/>
      <c r="F190" s="88"/>
      <c r="G190" s="88"/>
      <c r="H190" s="88"/>
      <c r="I190" s="88"/>
      <c r="J190" s="91"/>
      <c r="K190" s="91"/>
      <c r="L190" s="91"/>
      <c r="M190" s="91"/>
      <c r="N190" s="91"/>
      <c r="O190" s="88"/>
      <c r="P190" s="88"/>
      <c r="Q190" s="88"/>
      <c r="R190" s="88"/>
    </row>
    <row r="191" spans="2:18" ht="14.25">
      <c r="B191" s="88"/>
      <c r="C191" s="88"/>
      <c r="D191" s="88"/>
      <c r="E191" s="88"/>
      <c r="F191" s="88"/>
      <c r="G191" s="88"/>
      <c r="H191" s="88"/>
      <c r="I191" s="88"/>
      <c r="J191" s="91"/>
      <c r="K191" s="91"/>
      <c r="L191" s="91"/>
      <c r="M191" s="91"/>
      <c r="N191" s="91"/>
      <c r="O191" s="88"/>
      <c r="P191" s="88"/>
      <c r="Q191" s="88"/>
      <c r="R191" s="88"/>
    </row>
    <row r="192" spans="2:18" ht="14.25">
      <c r="B192" s="88"/>
      <c r="C192" s="88"/>
      <c r="D192" s="88"/>
      <c r="E192" s="88"/>
      <c r="F192" s="88"/>
      <c r="G192" s="88"/>
      <c r="H192" s="88"/>
      <c r="I192" s="88"/>
      <c r="J192" s="91"/>
      <c r="K192" s="91"/>
      <c r="L192" s="91"/>
      <c r="M192" s="91"/>
      <c r="N192" s="91"/>
      <c r="O192" s="88"/>
      <c r="P192" s="88"/>
      <c r="Q192" s="88"/>
      <c r="R192" s="88"/>
    </row>
    <row r="193" spans="2:18" ht="14.25">
      <c r="B193" s="88"/>
      <c r="C193" s="88"/>
      <c r="D193" s="88"/>
      <c r="E193" s="88"/>
      <c r="F193" s="88"/>
      <c r="G193" s="88"/>
      <c r="H193" s="88"/>
      <c r="I193" s="88"/>
      <c r="J193" s="91"/>
      <c r="K193" s="91"/>
      <c r="L193" s="91"/>
      <c r="M193" s="91"/>
      <c r="N193" s="91"/>
      <c r="O193" s="88"/>
      <c r="P193" s="88"/>
      <c r="Q193" s="88"/>
      <c r="R193" s="88"/>
    </row>
    <row r="194" spans="2:18" ht="14.25">
      <c r="B194" s="88"/>
      <c r="C194" s="88"/>
      <c r="D194" s="88"/>
      <c r="E194" s="88"/>
      <c r="F194" s="88"/>
      <c r="G194" s="88"/>
      <c r="H194" s="88"/>
      <c r="I194" s="88"/>
      <c r="J194" s="91"/>
      <c r="K194" s="91"/>
      <c r="L194" s="91"/>
      <c r="M194" s="91"/>
      <c r="N194" s="91"/>
      <c r="O194" s="88"/>
      <c r="P194" s="88"/>
      <c r="Q194" s="88"/>
      <c r="R194" s="88"/>
    </row>
    <row r="195" spans="2:18" ht="14.25">
      <c r="B195" s="88"/>
      <c r="C195" s="88"/>
      <c r="D195" s="88"/>
      <c r="E195" s="88"/>
      <c r="F195" s="88"/>
      <c r="G195" s="88"/>
      <c r="H195" s="88"/>
      <c r="I195" s="88"/>
      <c r="J195" s="91"/>
      <c r="K195" s="91"/>
      <c r="L195" s="91"/>
      <c r="M195" s="91"/>
      <c r="N195" s="91"/>
      <c r="O195" s="88"/>
      <c r="P195" s="88"/>
      <c r="Q195" s="88"/>
      <c r="R195" s="88"/>
    </row>
    <row r="196" spans="2:18" ht="14.25">
      <c r="B196" s="88"/>
      <c r="C196" s="88"/>
      <c r="D196" s="88"/>
      <c r="E196" s="88"/>
      <c r="F196" s="88"/>
      <c r="G196" s="88"/>
      <c r="H196" s="88"/>
      <c r="I196" s="88"/>
      <c r="J196" s="91"/>
      <c r="K196" s="91"/>
      <c r="L196" s="91"/>
      <c r="M196" s="91"/>
      <c r="N196" s="91"/>
      <c r="O196" s="88"/>
      <c r="P196" s="88"/>
      <c r="Q196" s="88"/>
      <c r="R196" s="88"/>
    </row>
    <row r="197" spans="2:18" ht="14.25">
      <c r="B197" s="88"/>
      <c r="C197" s="88"/>
      <c r="D197" s="88"/>
      <c r="E197" s="88"/>
      <c r="F197" s="88"/>
      <c r="G197" s="88"/>
      <c r="H197" s="88"/>
      <c r="I197" s="88"/>
      <c r="J197" s="91"/>
      <c r="K197" s="91"/>
      <c r="L197" s="91"/>
      <c r="M197" s="91"/>
      <c r="N197" s="91"/>
      <c r="O197" s="88"/>
      <c r="P197" s="88"/>
      <c r="Q197" s="88"/>
      <c r="R197" s="88"/>
    </row>
    <row r="198" spans="2:18" ht="14.25">
      <c r="B198" s="88"/>
      <c r="C198" s="88"/>
      <c r="D198" s="88"/>
      <c r="E198" s="88"/>
      <c r="F198" s="88"/>
      <c r="G198" s="88"/>
      <c r="H198" s="88"/>
      <c r="I198" s="88"/>
      <c r="J198" s="91"/>
      <c r="K198" s="91"/>
      <c r="L198" s="91"/>
      <c r="M198" s="91"/>
      <c r="N198" s="91"/>
      <c r="O198" s="88"/>
      <c r="P198" s="88"/>
      <c r="Q198" s="88"/>
      <c r="R198" s="88"/>
    </row>
    <row r="199" spans="2:18" ht="14.25">
      <c r="B199" s="88"/>
      <c r="C199" s="88"/>
      <c r="D199" s="88"/>
      <c r="E199" s="88"/>
      <c r="F199" s="88"/>
      <c r="G199" s="88"/>
      <c r="H199" s="88"/>
      <c r="I199" s="88"/>
      <c r="J199" s="91"/>
      <c r="K199" s="91"/>
      <c r="L199" s="91"/>
      <c r="M199" s="91"/>
      <c r="N199" s="91"/>
      <c r="O199" s="88"/>
      <c r="P199" s="88"/>
      <c r="Q199" s="88"/>
      <c r="R199" s="88"/>
    </row>
    <row r="200" spans="2:18" ht="14.25">
      <c r="B200" s="88"/>
      <c r="C200" s="88"/>
      <c r="D200" s="88"/>
      <c r="E200" s="88"/>
      <c r="F200" s="88"/>
      <c r="G200" s="88"/>
      <c r="H200" s="88"/>
      <c r="I200" s="88"/>
      <c r="J200" s="91"/>
      <c r="K200" s="91"/>
      <c r="L200" s="91"/>
      <c r="M200" s="91"/>
      <c r="N200" s="91"/>
      <c r="O200" s="88"/>
      <c r="P200" s="88"/>
      <c r="Q200" s="88"/>
      <c r="R200" s="88"/>
    </row>
    <row r="201" spans="2:18" ht="14.25">
      <c r="B201" s="88"/>
      <c r="C201" s="88"/>
      <c r="D201" s="88"/>
      <c r="E201" s="88"/>
      <c r="F201" s="88"/>
      <c r="G201" s="88"/>
      <c r="H201" s="88"/>
      <c r="I201" s="88"/>
      <c r="J201" s="91"/>
      <c r="K201" s="91"/>
      <c r="L201" s="91"/>
      <c r="M201" s="91"/>
      <c r="N201" s="91"/>
      <c r="O201" s="88"/>
      <c r="P201" s="88"/>
      <c r="Q201" s="88"/>
      <c r="R201" s="88"/>
    </row>
    <row r="202" spans="2:18" ht="14.25">
      <c r="B202" s="88"/>
      <c r="C202" s="88"/>
      <c r="D202" s="88"/>
      <c r="E202" s="88"/>
      <c r="F202" s="88"/>
      <c r="G202" s="88"/>
      <c r="H202" s="88"/>
      <c r="I202" s="88"/>
      <c r="J202" s="91"/>
      <c r="K202" s="91"/>
      <c r="L202" s="91"/>
      <c r="M202" s="91"/>
      <c r="N202" s="91"/>
      <c r="O202" s="88"/>
      <c r="P202" s="88"/>
      <c r="Q202" s="88"/>
      <c r="R202" s="88"/>
    </row>
    <row r="203" spans="2:18" ht="14.25">
      <c r="B203" s="88"/>
      <c r="C203" s="88"/>
      <c r="D203" s="88"/>
      <c r="E203" s="88"/>
      <c r="F203" s="88"/>
      <c r="G203" s="88"/>
      <c r="H203" s="88"/>
      <c r="I203" s="88"/>
      <c r="J203" s="91"/>
      <c r="K203" s="91"/>
      <c r="L203" s="91"/>
      <c r="M203" s="91"/>
      <c r="N203" s="91"/>
      <c r="O203" s="88"/>
      <c r="P203" s="88"/>
      <c r="Q203" s="88"/>
      <c r="R203" s="88"/>
    </row>
    <row r="204" spans="2:18" ht="14.25">
      <c r="B204" s="88"/>
      <c r="C204" s="88"/>
      <c r="D204" s="88"/>
      <c r="E204" s="88"/>
      <c r="F204" s="88"/>
      <c r="G204" s="88"/>
      <c r="H204" s="88"/>
      <c r="I204" s="88"/>
      <c r="J204" s="91"/>
      <c r="K204" s="91"/>
      <c r="L204" s="91"/>
      <c r="M204" s="91"/>
      <c r="N204" s="91"/>
      <c r="O204" s="88"/>
      <c r="P204" s="88"/>
      <c r="Q204" s="88"/>
      <c r="R204" s="88"/>
    </row>
    <row r="205" spans="2:18" ht="14.25">
      <c r="B205" s="88"/>
      <c r="C205" s="88"/>
      <c r="D205" s="88"/>
      <c r="E205" s="88"/>
      <c r="F205" s="88"/>
      <c r="G205" s="88"/>
      <c r="H205" s="88"/>
      <c r="I205" s="88"/>
      <c r="J205" s="91"/>
      <c r="K205" s="91"/>
      <c r="L205" s="91"/>
      <c r="M205" s="91"/>
      <c r="N205" s="91"/>
      <c r="O205" s="88"/>
      <c r="P205" s="88"/>
      <c r="Q205" s="88"/>
      <c r="R205" s="88"/>
    </row>
    <row r="206" spans="2:18" ht="14.25">
      <c r="B206" s="88"/>
      <c r="C206" s="88"/>
      <c r="D206" s="88"/>
      <c r="E206" s="88"/>
      <c r="F206" s="88"/>
      <c r="G206" s="88"/>
      <c r="H206" s="88"/>
      <c r="I206" s="88"/>
      <c r="J206" s="91"/>
      <c r="K206" s="91"/>
      <c r="L206" s="91"/>
      <c r="M206" s="91"/>
      <c r="N206" s="91"/>
      <c r="O206" s="88"/>
      <c r="P206" s="88"/>
      <c r="Q206" s="88"/>
      <c r="R206" s="88"/>
    </row>
    <row r="207" spans="2:18" ht="14.25">
      <c r="B207" s="88"/>
      <c r="C207" s="88"/>
      <c r="D207" s="88"/>
      <c r="E207" s="88"/>
      <c r="F207" s="88"/>
      <c r="G207" s="88"/>
      <c r="H207" s="88"/>
      <c r="I207" s="88"/>
      <c r="J207" s="91"/>
      <c r="K207" s="91"/>
      <c r="L207" s="91"/>
      <c r="M207" s="91"/>
      <c r="N207" s="91"/>
      <c r="O207" s="88"/>
      <c r="P207" s="88"/>
      <c r="Q207" s="88"/>
      <c r="R207" s="88"/>
    </row>
    <row r="208" spans="2:18" ht="14.25">
      <c r="B208" s="88"/>
      <c r="C208" s="88"/>
      <c r="D208" s="88"/>
      <c r="E208" s="88"/>
      <c r="F208" s="88"/>
      <c r="G208" s="88"/>
      <c r="H208" s="88"/>
      <c r="I208" s="88"/>
      <c r="J208" s="91"/>
      <c r="K208" s="91"/>
      <c r="L208" s="91"/>
      <c r="M208" s="91"/>
      <c r="N208" s="91"/>
      <c r="O208" s="88"/>
      <c r="P208" s="88"/>
      <c r="Q208" s="88"/>
      <c r="R208" s="88"/>
    </row>
    <row r="209" spans="2:18" ht="14.25">
      <c r="B209" s="88"/>
      <c r="C209" s="88"/>
      <c r="D209" s="88"/>
      <c r="E209" s="88"/>
      <c r="F209" s="88"/>
      <c r="G209" s="88"/>
      <c r="H209" s="88"/>
      <c r="I209" s="88"/>
      <c r="J209" s="91"/>
      <c r="K209" s="91"/>
      <c r="L209" s="91"/>
      <c r="M209" s="91"/>
      <c r="N209" s="91"/>
      <c r="O209" s="88"/>
      <c r="P209" s="88"/>
      <c r="Q209" s="88"/>
      <c r="R209" s="88"/>
    </row>
    <row r="210" spans="2:18" ht="14.25">
      <c r="B210" s="88"/>
      <c r="C210" s="88"/>
      <c r="D210" s="88"/>
      <c r="E210" s="88"/>
      <c r="F210" s="88"/>
      <c r="G210" s="88"/>
      <c r="H210" s="88"/>
      <c r="I210" s="88"/>
      <c r="J210" s="91"/>
      <c r="K210" s="91"/>
      <c r="L210" s="91"/>
      <c r="M210" s="91"/>
      <c r="N210" s="91"/>
      <c r="O210" s="88"/>
      <c r="P210" s="88"/>
      <c r="Q210" s="88"/>
      <c r="R210" s="88"/>
    </row>
    <row r="211" spans="2:18" ht="14.25">
      <c r="B211" s="88"/>
      <c r="C211" s="88"/>
      <c r="D211" s="88"/>
      <c r="E211" s="88"/>
      <c r="F211" s="88"/>
      <c r="G211" s="88"/>
      <c r="H211" s="88"/>
      <c r="I211" s="88"/>
      <c r="J211" s="91"/>
      <c r="K211" s="91"/>
      <c r="L211" s="91"/>
      <c r="M211" s="91"/>
      <c r="N211" s="91"/>
      <c r="O211" s="88"/>
      <c r="P211" s="88"/>
      <c r="Q211" s="88"/>
      <c r="R211" s="88"/>
    </row>
    <row r="212" spans="2:18" ht="14.25">
      <c r="B212" s="88"/>
      <c r="C212" s="88"/>
      <c r="D212" s="88"/>
      <c r="E212" s="88"/>
      <c r="F212" s="88"/>
      <c r="G212" s="88"/>
      <c r="H212" s="88"/>
      <c r="I212" s="88"/>
      <c r="J212" s="91"/>
      <c r="K212" s="91"/>
      <c r="L212" s="91"/>
      <c r="M212" s="91"/>
      <c r="N212" s="91"/>
      <c r="O212" s="88"/>
      <c r="P212" s="88"/>
      <c r="Q212" s="88"/>
      <c r="R212" s="88"/>
    </row>
    <row r="213" spans="2:18" ht="14.25">
      <c r="B213" s="88"/>
      <c r="C213" s="88"/>
      <c r="D213" s="88"/>
      <c r="E213" s="88"/>
      <c r="F213" s="88"/>
      <c r="G213" s="88"/>
      <c r="H213" s="88"/>
      <c r="I213" s="88"/>
      <c r="J213" s="91"/>
      <c r="K213" s="91"/>
      <c r="L213" s="91"/>
      <c r="M213" s="91"/>
      <c r="N213" s="91"/>
      <c r="O213" s="88"/>
      <c r="P213" s="88"/>
      <c r="Q213" s="88"/>
      <c r="R213" s="88"/>
    </row>
    <row r="214" spans="2:18" ht="14.25">
      <c r="B214" s="88"/>
      <c r="C214" s="88"/>
      <c r="D214" s="88"/>
      <c r="E214" s="88"/>
      <c r="F214" s="88"/>
      <c r="G214" s="88"/>
      <c r="H214" s="88"/>
      <c r="I214" s="88"/>
      <c r="J214" s="91"/>
      <c r="K214" s="91"/>
      <c r="L214" s="91"/>
      <c r="M214" s="91"/>
      <c r="N214" s="91"/>
      <c r="O214" s="88"/>
      <c r="P214" s="88"/>
      <c r="Q214" s="88"/>
      <c r="R214" s="88"/>
    </row>
    <row r="215" spans="2:18" ht="14.25">
      <c r="B215" s="88"/>
      <c r="C215" s="88"/>
      <c r="D215" s="88"/>
      <c r="E215" s="88"/>
      <c r="F215" s="88"/>
      <c r="G215" s="88"/>
      <c r="H215" s="88"/>
      <c r="I215" s="88"/>
      <c r="J215" s="91"/>
      <c r="K215" s="91"/>
      <c r="L215" s="91"/>
      <c r="M215" s="91"/>
      <c r="N215" s="91"/>
      <c r="O215" s="88"/>
      <c r="P215" s="88"/>
      <c r="Q215" s="88"/>
      <c r="R215" s="88"/>
    </row>
    <row r="216" spans="2:18" ht="14.25">
      <c r="B216" s="88"/>
      <c r="C216" s="88"/>
      <c r="D216" s="88"/>
      <c r="E216" s="88"/>
      <c r="F216" s="88"/>
      <c r="G216" s="88"/>
      <c r="H216" s="88"/>
      <c r="I216" s="88"/>
      <c r="J216" s="91"/>
      <c r="K216" s="91"/>
      <c r="L216" s="91"/>
      <c r="M216" s="91"/>
      <c r="N216" s="91"/>
      <c r="O216" s="88"/>
      <c r="P216" s="88"/>
      <c r="Q216" s="88"/>
      <c r="R216" s="88"/>
    </row>
    <row r="217" spans="2:18" ht="14.25">
      <c r="B217" s="88"/>
      <c r="C217" s="88"/>
      <c r="D217" s="88"/>
      <c r="E217" s="88"/>
      <c r="F217" s="88"/>
      <c r="G217" s="88"/>
      <c r="H217" s="88"/>
      <c r="I217" s="88"/>
      <c r="J217" s="91"/>
      <c r="K217" s="91"/>
      <c r="L217" s="91"/>
      <c r="M217" s="91"/>
      <c r="N217" s="91"/>
      <c r="O217" s="88"/>
      <c r="P217" s="88"/>
      <c r="Q217" s="88"/>
      <c r="R217" s="88"/>
    </row>
    <row r="218" spans="2:18" ht="14.25">
      <c r="B218" s="88"/>
      <c r="C218" s="88"/>
      <c r="D218" s="88"/>
      <c r="E218" s="88"/>
      <c r="F218" s="88"/>
      <c r="G218" s="88"/>
      <c r="H218" s="88"/>
      <c r="I218" s="88"/>
      <c r="J218" s="91"/>
      <c r="K218" s="91"/>
      <c r="L218" s="91"/>
      <c r="M218" s="91"/>
      <c r="N218" s="91"/>
      <c r="O218" s="88"/>
      <c r="P218" s="88"/>
      <c r="Q218" s="88"/>
      <c r="R218" s="88"/>
    </row>
    <row r="219" spans="2:18" ht="14.25">
      <c r="B219" s="88"/>
      <c r="C219" s="88"/>
      <c r="D219" s="88"/>
      <c r="E219" s="88"/>
      <c r="F219" s="88"/>
      <c r="G219" s="88"/>
      <c r="H219" s="88"/>
      <c r="I219" s="88"/>
      <c r="J219" s="91"/>
      <c r="K219" s="91"/>
      <c r="L219" s="91"/>
      <c r="M219" s="91"/>
      <c r="N219" s="91"/>
      <c r="O219" s="88"/>
      <c r="P219" s="88"/>
      <c r="Q219" s="88"/>
      <c r="R219" s="88"/>
    </row>
    <row r="220" spans="2:18" ht="14.25">
      <c r="B220" s="88"/>
      <c r="C220" s="88"/>
      <c r="D220" s="88"/>
      <c r="E220" s="88"/>
      <c r="F220" s="88"/>
      <c r="G220" s="88"/>
      <c r="H220" s="88"/>
      <c r="I220" s="88"/>
      <c r="J220" s="91"/>
      <c r="K220" s="91"/>
      <c r="L220" s="91"/>
      <c r="M220" s="91"/>
      <c r="N220" s="91"/>
      <c r="O220" s="88"/>
      <c r="P220" s="88"/>
      <c r="Q220" s="88"/>
      <c r="R220" s="88"/>
    </row>
    <row r="221" spans="2:18" ht="14.25">
      <c r="B221" s="88"/>
      <c r="C221" s="88"/>
      <c r="D221" s="88"/>
      <c r="E221" s="88"/>
      <c r="F221" s="88"/>
      <c r="G221" s="88"/>
      <c r="H221" s="88"/>
      <c r="I221" s="88"/>
      <c r="J221" s="91"/>
      <c r="K221" s="91"/>
      <c r="L221" s="91"/>
      <c r="M221" s="91"/>
      <c r="N221" s="91"/>
      <c r="O221" s="88"/>
      <c r="P221" s="88"/>
      <c r="Q221" s="88"/>
      <c r="R221" s="88"/>
    </row>
    <row r="222" spans="2:18" ht="14.25">
      <c r="B222" s="88"/>
      <c r="C222" s="88"/>
      <c r="D222" s="88"/>
      <c r="E222" s="88"/>
      <c r="F222" s="88"/>
      <c r="G222" s="88"/>
      <c r="H222" s="88"/>
      <c r="I222" s="88"/>
      <c r="J222" s="91"/>
      <c r="K222" s="91"/>
      <c r="L222" s="91"/>
      <c r="M222" s="91"/>
      <c r="N222" s="91"/>
      <c r="O222" s="88"/>
      <c r="P222" s="88"/>
      <c r="Q222" s="88"/>
      <c r="R222" s="88"/>
    </row>
    <row r="223" spans="2:18" ht="14.25">
      <c r="B223" s="88"/>
      <c r="C223" s="88"/>
      <c r="D223" s="88"/>
      <c r="E223" s="88"/>
      <c r="F223" s="88"/>
      <c r="G223" s="88"/>
      <c r="H223" s="88"/>
      <c r="I223" s="88"/>
      <c r="J223" s="91"/>
      <c r="K223" s="91"/>
      <c r="L223" s="91"/>
      <c r="M223" s="91"/>
      <c r="N223" s="91"/>
      <c r="O223" s="88"/>
      <c r="P223" s="88"/>
      <c r="Q223" s="88"/>
      <c r="R223" s="88"/>
    </row>
    <row r="224" spans="2:18" ht="14.25">
      <c r="B224" s="88"/>
      <c r="C224" s="88"/>
      <c r="D224" s="88"/>
      <c r="E224" s="88"/>
      <c r="F224" s="88"/>
      <c r="G224" s="88"/>
      <c r="H224" s="88"/>
      <c r="I224" s="88"/>
      <c r="J224" s="91"/>
      <c r="K224" s="91"/>
      <c r="L224" s="91"/>
      <c r="M224" s="91"/>
      <c r="N224" s="91"/>
      <c r="O224" s="88"/>
      <c r="P224" s="88"/>
      <c r="Q224" s="88"/>
      <c r="R224" s="88"/>
    </row>
    <row r="225" spans="2:18" ht="14.25">
      <c r="B225" s="88"/>
      <c r="C225" s="88"/>
      <c r="D225" s="88"/>
      <c r="E225" s="88"/>
      <c r="F225" s="88"/>
      <c r="G225" s="88"/>
      <c r="H225" s="88"/>
      <c r="I225" s="88"/>
      <c r="J225" s="91"/>
      <c r="K225" s="91"/>
      <c r="L225" s="91"/>
      <c r="M225" s="91"/>
      <c r="N225" s="91"/>
      <c r="O225" s="88"/>
      <c r="P225" s="88"/>
      <c r="Q225" s="88"/>
      <c r="R225" s="88"/>
    </row>
    <row r="226" spans="2:18" ht="14.25">
      <c r="B226" s="88"/>
      <c r="C226" s="88"/>
      <c r="D226" s="88"/>
      <c r="E226" s="88"/>
      <c r="F226" s="88"/>
      <c r="G226" s="88"/>
      <c r="H226" s="88"/>
      <c r="I226" s="88"/>
      <c r="J226" s="91"/>
      <c r="K226" s="91"/>
      <c r="L226" s="91"/>
      <c r="M226" s="91"/>
      <c r="N226" s="91"/>
      <c r="O226" s="88"/>
      <c r="P226" s="88"/>
      <c r="Q226" s="88"/>
      <c r="R226" s="88"/>
    </row>
    <row r="227" spans="2:18" ht="14.25">
      <c r="B227" s="88"/>
      <c r="C227" s="88"/>
      <c r="D227" s="88"/>
      <c r="E227" s="88"/>
      <c r="F227" s="88"/>
      <c r="G227" s="88"/>
      <c r="H227" s="88"/>
      <c r="I227" s="88"/>
      <c r="J227" s="91"/>
      <c r="K227" s="91"/>
      <c r="L227" s="91"/>
      <c r="M227" s="91"/>
      <c r="N227" s="91"/>
      <c r="O227" s="88"/>
      <c r="P227" s="88"/>
      <c r="Q227" s="88"/>
      <c r="R227" s="88"/>
    </row>
    <row r="228" spans="2:18" ht="14.25">
      <c r="B228" s="88"/>
      <c r="C228" s="88"/>
      <c r="D228" s="88"/>
      <c r="E228" s="88"/>
      <c r="F228" s="88"/>
      <c r="G228" s="88"/>
      <c r="H228" s="88"/>
      <c r="I228" s="88"/>
      <c r="J228" s="91"/>
      <c r="K228" s="91"/>
      <c r="L228" s="91"/>
      <c r="M228" s="91"/>
      <c r="N228" s="91"/>
      <c r="O228" s="88"/>
      <c r="P228" s="88"/>
      <c r="Q228" s="88"/>
      <c r="R228" s="88"/>
    </row>
    <row r="229" spans="2:18" ht="14.25">
      <c r="B229" s="88"/>
      <c r="C229" s="88"/>
      <c r="D229" s="88"/>
      <c r="E229" s="88"/>
      <c r="F229" s="88"/>
      <c r="G229" s="88"/>
      <c r="H229" s="88"/>
      <c r="I229" s="88"/>
      <c r="J229" s="91"/>
      <c r="K229" s="91"/>
      <c r="L229" s="91"/>
      <c r="M229" s="91"/>
      <c r="N229" s="91"/>
      <c r="O229" s="88"/>
      <c r="P229" s="88"/>
      <c r="Q229" s="88"/>
      <c r="R229" s="88"/>
    </row>
    <row r="230" spans="2:18" ht="14.25">
      <c r="B230" s="88"/>
      <c r="C230" s="88"/>
      <c r="D230" s="88"/>
      <c r="E230" s="88"/>
      <c r="F230" s="88"/>
      <c r="G230" s="88"/>
      <c r="H230" s="88"/>
      <c r="I230" s="88"/>
      <c r="J230" s="91"/>
      <c r="K230" s="91"/>
      <c r="L230" s="91"/>
      <c r="M230" s="91"/>
      <c r="N230" s="91"/>
      <c r="O230" s="88"/>
      <c r="P230" s="88"/>
      <c r="Q230" s="88"/>
      <c r="R230" s="88"/>
    </row>
    <row r="231" spans="2:18" ht="14.25">
      <c r="B231" s="88"/>
      <c r="C231" s="88"/>
      <c r="D231" s="88"/>
      <c r="E231" s="88"/>
      <c r="F231" s="88"/>
      <c r="G231" s="88"/>
      <c r="H231" s="88"/>
      <c r="I231" s="88"/>
      <c r="J231" s="91"/>
      <c r="K231" s="91"/>
      <c r="L231" s="91"/>
      <c r="M231" s="91"/>
      <c r="N231" s="91"/>
      <c r="O231" s="88"/>
      <c r="P231" s="88"/>
      <c r="Q231" s="88"/>
      <c r="R231" s="88"/>
    </row>
    <row r="232" spans="2:18" ht="14.25">
      <c r="B232" s="88"/>
      <c r="C232" s="88"/>
      <c r="D232" s="88"/>
      <c r="E232" s="88"/>
      <c r="F232" s="88"/>
      <c r="G232" s="88"/>
      <c r="H232" s="88"/>
      <c r="I232" s="88"/>
      <c r="J232" s="91"/>
      <c r="K232" s="91"/>
      <c r="L232" s="91"/>
      <c r="M232" s="91"/>
      <c r="N232" s="91"/>
      <c r="O232" s="88"/>
      <c r="P232" s="88"/>
      <c r="Q232" s="88"/>
      <c r="R232" s="88"/>
    </row>
    <row r="233" spans="2:18" ht="14.25">
      <c r="B233" s="88"/>
      <c r="C233" s="88"/>
      <c r="D233" s="88"/>
      <c r="E233" s="88"/>
      <c r="F233" s="88"/>
      <c r="G233" s="88"/>
      <c r="H233" s="88"/>
      <c r="I233" s="88"/>
      <c r="J233" s="91"/>
      <c r="K233" s="91"/>
      <c r="L233" s="91"/>
      <c r="M233" s="91"/>
      <c r="N233" s="91"/>
      <c r="O233" s="88"/>
      <c r="P233" s="88"/>
      <c r="Q233" s="88"/>
      <c r="R233" s="88"/>
    </row>
    <row r="234" spans="2:18" ht="14.25">
      <c r="B234" s="88"/>
      <c r="C234" s="88"/>
      <c r="D234" s="88"/>
      <c r="E234" s="88"/>
      <c r="F234" s="88"/>
      <c r="G234" s="88"/>
      <c r="H234" s="88"/>
      <c r="I234" s="88"/>
      <c r="J234" s="91"/>
      <c r="K234" s="91"/>
      <c r="L234" s="91"/>
      <c r="M234" s="91"/>
      <c r="N234" s="91"/>
      <c r="O234" s="88"/>
      <c r="P234" s="88"/>
      <c r="Q234" s="88"/>
      <c r="R234" s="88"/>
    </row>
    <row r="235" spans="2:18" ht="14.25">
      <c r="B235" s="88"/>
      <c r="C235" s="88"/>
      <c r="D235" s="88"/>
      <c r="E235" s="88"/>
      <c r="F235" s="88"/>
      <c r="G235" s="88"/>
      <c r="H235" s="88"/>
      <c r="I235" s="88"/>
      <c r="J235" s="91"/>
      <c r="K235" s="91"/>
      <c r="L235" s="91"/>
      <c r="M235" s="91"/>
      <c r="N235" s="91"/>
      <c r="O235" s="88"/>
      <c r="P235" s="88"/>
      <c r="Q235" s="88"/>
      <c r="R235" s="88"/>
    </row>
    <row r="236" spans="2:18" ht="14.25">
      <c r="B236" s="88"/>
      <c r="C236" s="88"/>
      <c r="D236" s="88"/>
      <c r="E236" s="88"/>
      <c r="F236" s="88"/>
      <c r="G236" s="88"/>
      <c r="H236" s="88"/>
      <c r="I236" s="88"/>
      <c r="J236" s="91"/>
      <c r="K236" s="91"/>
      <c r="L236" s="91"/>
      <c r="M236" s="91"/>
      <c r="N236" s="91"/>
      <c r="O236" s="88"/>
      <c r="P236" s="88"/>
      <c r="Q236" s="88"/>
      <c r="R236" s="88"/>
    </row>
    <row r="237" spans="2:18" ht="14.25">
      <c r="B237" s="88"/>
      <c r="C237" s="88"/>
      <c r="D237" s="88"/>
      <c r="E237" s="88"/>
      <c r="F237" s="88"/>
      <c r="G237" s="88"/>
      <c r="H237" s="88"/>
      <c r="I237" s="88"/>
      <c r="J237" s="91"/>
      <c r="K237" s="91"/>
      <c r="L237" s="91"/>
      <c r="M237" s="91"/>
      <c r="N237" s="91"/>
      <c r="O237" s="88"/>
      <c r="P237" s="88"/>
      <c r="Q237" s="88"/>
      <c r="R237" s="88"/>
    </row>
    <row r="238" spans="2:18" ht="14.25">
      <c r="B238" s="88"/>
      <c r="C238" s="88"/>
      <c r="D238" s="88"/>
      <c r="E238" s="88"/>
      <c r="F238" s="88"/>
      <c r="G238" s="88"/>
      <c r="H238" s="88"/>
      <c r="I238" s="88"/>
      <c r="J238" s="91"/>
      <c r="K238" s="91"/>
      <c r="L238" s="91"/>
      <c r="M238" s="91"/>
      <c r="N238" s="91"/>
      <c r="O238" s="88"/>
      <c r="P238" s="88"/>
      <c r="Q238" s="88"/>
      <c r="R238" s="88"/>
    </row>
    <row r="239" spans="2:18" ht="14.25">
      <c r="B239" s="88"/>
      <c r="C239" s="88"/>
      <c r="D239" s="88"/>
      <c r="E239" s="88"/>
      <c r="F239" s="88"/>
      <c r="G239" s="88"/>
      <c r="H239" s="88"/>
      <c r="I239" s="88"/>
      <c r="J239" s="91"/>
      <c r="K239" s="91"/>
      <c r="L239" s="91"/>
      <c r="M239" s="91"/>
      <c r="N239" s="91"/>
      <c r="O239" s="88"/>
      <c r="P239" s="88"/>
      <c r="Q239" s="88"/>
      <c r="R239" s="88"/>
    </row>
    <row r="240" spans="2:18" ht="14.25">
      <c r="B240" s="88"/>
      <c r="C240" s="88"/>
      <c r="D240" s="88"/>
      <c r="E240" s="88"/>
      <c r="F240" s="88"/>
      <c r="G240" s="88"/>
      <c r="H240" s="88"/>
      <c r="I240" s="88"/>
      <c r="J240" s="91"/>
      <c r="K240" s="91"/>
      <c r="L240" s="91"/>
      <c r="M240" s="91"/>
      <c r="N240" s="91"/>
      <c r="O240" s="88"/>
      <c r="P240" s="88"/>
      <c r="Q240" s="88"/>
      <c r="R240" s="88"/>
    </row>
    <row r="241" spans="2:18" ht="14.25">
      <c r="B241" s="88"/>
      <c r="C241" s="88"/>
      <c r="D241" s="88"/>
      <c r="E241" s="88"/>
      <c r="F241" s="88"/>
      <c r="G241" s="88"/>
      <c r="H241" s="88"/>
      <c r="I241" s="88"/>
      <c r="J241" s="91"/>
      <c r="K241" s="91"/>
      <c r="L241" s="91"/>
      <c r="M241" s="91"/>
      <c r="N241" s="91"/>
      <c r="O241" s="88"/>
      <c r="P241" s="88"/>
      <c r="Q241" s="88"/>
      <c r="R241" s="88"/>
    </row>
    <row r="242" spans="2:18" ht="14.25">
      <c r="B242" s="88"/>
      <c r="C242" s="88"/>
      <c r="D242" s="88"/>
      <c r="E242" s="88"/>
      <c r="F242" s="88"/>
      <c r="G242" s="88"/>
      <c r="H242" s="88"/>
      <c r="I242" s="88"/>
      <c r="J242" s="91"/>
      <c r="K242" s="91"/>
      <c r="L242" s="91"/>
      <c r="M242" s="91"/>
      <c r="N242" s="91"/>
      <c r="O242" s="88"/>
      <c r="P242" s="88"/>
      <c r="Q242" s="88"/>
      <c r="R242" s="88"/>
    </row>
    <row r="243" spans="2:18" ht="14.25">
      <c r="B243" s="88"/>
      <c r="C243" s="88"/>
      <c r="D243" s="88"/>
      <c r="E243" s="88"/>
      <c r="F243" s="88"/>
      <c r="G243" s="88"/>
      <c r="H243" s="88"/>
      <c r="I243" s="88"/>
      <c r="J243" s="91"/>
      <c r="K243" s="91"/>
      <c r="L243" s="91"/>
      <c r="M243" s="91"/>
      <c r="N243" s="91"/>
      <c r="O243" s="88"/>
      <c r="P243" s="88"/>
      <c r="Q243" s="88"/>
      <c r="R243" s="88"/>
    </row>
    <row r="244" spans="2:18" ht="14.25">
      <c r="B244" s="88"/>
      <c r="C244" s="88"/>
      <c r="D244" s="88"/>
      <c r="E244" s="88"/>
      <c r="F244" s="88"/>
      <c r="G244" s="88"/>
      <c r="H244" s="88"/>
      <c r="I244" s="88"/>
      <c r="J244" s="91"/>
      <c r="K244" s="91"/>
      <c r="L244" s="91"/>
      <c r="M244" s="91"/>
      <c r="N244" s="91"/>
      <c r="O244" s="88"/>
      <c r="P244" s="88"/>
      <c r="Q244" s="88"/>
      <c r="R244" s="88"/>
    </row>
    <row r="245" spans="2:18" ht="14.25">
      <c r="B245" s="88"/>
      <c r="C245" s="88"/>
      <c r="D245" s="88"/>
      <c r="E245" s="88"/>
      <c r="F245" s="88"/>
      <c r="G245" s="88"/>
      <c r="H245" s="88"/>
      <c r="I245" s="88"/>
      <c r="J245" s="91"/>
      <c r="K245" s="91"/>
      <c r="L245" s="91"/>
      <c r="M245" s="91"/>
      <c r="N245" s="91"/>
      <c r="O245" s="88"/>
      <c r="P245" s="88"/>
      <c r="Q245" s="88"/>
      <c r="R245" s="88"/>
    </row>
    <row r="246" spans="2:18" ht="14.25">
      <c r="B246" s="88"/>
      <c r="C246" s="88"/>
      <c r="D246" s="88"/>
      <c r="E246" s="88"/>
      <c r="F246" s="88"/>
      <c r="G246" s="88"/>
      <c r="H246" s="88"/>
      <c r="I246" s="88"/>
      <c r="J246" s="91"/>
      <c r="K246" s="91"/>
      <c r="L246" s="91"/>
      <c r="M246" s="91"/>
      <c r="N246" s="91"/>
      <c r="O246" s="88"/>
      <c r="P246" s="88"/>
      <c r="Q246" s="88"/>
      <c r="R246" s="88"/>
    </row>
    <row r="247" spans="2:18" ht="14.25">
      <c r="B247" s="88"/>
      <c r="C247" s="88"/>
      <c r="D247" s="88"/>
      <c r="E247" s="88"/>
      <c r="F247" s="88"/>
      <c r="G247" s="88"/>
      <c r="H247" s="88"/>
      <c r="I247" s="88"/>
      <c r="J247" s="91"/>
      <c r="K247" s="91"/>
      <c r="L247" s="91"/>
      <c r="M247" s="91"/>
      <c r="N247" s="91"/>
      <c r="O247" s="88"/>
      <c r="P247" s="88"/>
      <c r="Q247" s="88"/>
      <c r="R247" s="88"/>
    </row>
    <row r="248" spans="2:18" ht="14.25">
      <c r="B248" s="88"/>
      <c r="C248" s="88"/>
      <c r="D248" s="88"/>
      <c r="E248" s="88"/>
      <c r="F248" s="88"/>
      <c r="G248" s="88"/>
      <c r="H248" s="88"/>
      <c r="I248" s="88"/>
      <c r="J248" s="91"/>
      <c r="K248" s="91"/>
      <c r="L248" s="91"/>
      <c r="M248" s="91"/>
      <c r="N248" s="91"/>
      <c r="O248" s="88"/>
      <c r="P248" s="88"/>
      <c r="Q248" s="88"/>
      <c r="R248" s="88"/>
    </row>
    <row r="249" spans="2:18" ht="14.25">
      <c r="B249" s="88"/>
      <c r="C249" s="88"/>
      <c r="D249" s="88"/>
      <c r="E249" s="88"/>
      <c r="F249" s="88"/>
      <c r="G249" s="88"/>
      <c r="H249" s="88"/>
      <c r="I249" s="88"/>
      <c r="J249" s="91"/>
      <c r="K249" s="91"/>
      <c r="L249" s="91"/>
      <c r="M249" s="91"/>
      <c r="N249" s="91"/>
      <c r="O249" s="88"/>
      <c r="P249" s="88"/>
      <c r="Q249" s="88"/>
      <c r="R249" s="88"/>
    </row>
    <row r="250" spans="2:18" ht="14.25">
      <c r="B250" s="88"/>
      <c r="C250" s="88"/>
      <c r="D250" s="88"/>
      <c r="E250" s="88"/>
      <c r="F250" s="88"/>
      <c r="G250" s="88"/>
      <c r="H250" s="88"/>
      <c r="I250" s="88"/>
      <c r="J250" s="91"/>
      <c r="K250" s="91"/>
      <c r="L250" s="91"/>
      <c r="M250" s="91"/>
      <c r="N250" s="91"/>
      <c r="O250" s="88"/>
      <c r="P250" s="88"/>
      <c r="Q250" s="88"/>
      <c r="R250" s="88"/>
    </row>
    <row r="251" spans="2:18" ht="14.25">
      <c r="B251" s="88"/>
      <c r="C251" s="88"/>
      <c r="D251" s="88"/>
      <c r="E251" s="88"/>
      <c r="F251" s="88"/>
      <c r="G251" s="88"/>
      <c r="H251" s="88"/>
      <c r="I251" s="88"/>
      <c r="J251" s="91"/>
      <c r="K251" s="91"/>
      <c r="L251" s="91"/>
      <c r="M251" s="91"/>
      <c r="N251" s="91"/>
      <c r="O251" s="88"/>
      <c r="P251" s="88"/>
      <c r="Q251" s="88"/>
      <c r="R251" s="88"/>
    </row>
    <row r="252" spans="2:18" ht="14.25">
      <c r="B252" s="88"/>
      <c r="C252" s="88"/>
      <c r="D252" s="88"/>
      <c r="E252" s="88"/>
      <c r="F252" s="88"/>
      <c r="G252" s="88"/>
      <c r="H252" s="88"/>
      <c r="I252" s="88"/>
      <c r="J252" s="91"/>
      <c r="K252" s="91"/>
      <c r="L252" s="91"/>
      <c r="M252" s="91"/>
      <c r="N252" s="91"/>
      <c r="O252" s="88"/>
      <c r="P252" s="88"/>
      <c r="Q252" s="88"/>
      <c r="R252" s="88"/>
    </row>
    <row r="253" spans="2:18" ht="14.25">
      <c r="B253" s="88"/>
      <c r="C253" s="88"/>
      <c r="D253" s="88"/>
      <c r="E253" s="88"/>
      <c r="F253" s="88"/>
      <c r="G253" s="88"/>
      <c r="H253" s="88"/>
      <c r="I253" s="88"/>
      <c r="J253" s="91"/>
      <c r="K253" s="91"/>
      <c r="L253" s="91"/>
      <c r="M253" s="91"/>
      <c r="N253" s="91"/>
      <c r="O253" s="88"/>
      <c r="P253" s="88"/>
      <c r="Q253" s="88"/>
      <c r="R253" s="88"/>
    </row>
    <row r="254" spans="2:18" ht="14.25">
      <c r="B254" s="88"/>
      <c r="C254" s="88"/>
      <c r="D254" s="88"/>
      <c r="E254" s="88"/>
      <c r="F254" s="88"/>
      <c r="G254" s="88"/>
      <c r="H254" s="88"/>
      <c r="I254" s="88"/>
      <c r="J254" s="91"/>
      <c r="K254" s="91"/>
      <c r="L254" s="91"/>
      <c r="M254" s="91"/>
      <c r="N254" s="91"/>
      <c r="O254" s="88"/>
      <c r="P254" s="88"/>
      <c r="Q254" s="88"/>
      <c r="R254" s="88"/>
    </row>
    <row r="255" spans="2:18" ht="14.25">
      <c r="B255" s="88"/>
      <c r="C255" s="88"/>
      <c r="D255" s="88"/>
      <c r="E255" s="88"/>
      <c r="F255" s="88"/>
      <c r="G255" s="88"/>
      <c r="H255" s="88"/>
      <c r="I255" s="88"/>
      <c r="J255" s="91"/>
      <c r="K255" s="91"/>
      <c r="L255" s="91"/>
      <c r="M255" s="91"/>
      <c r="N255" s="91"/>
      <c r="O255" s="88"/>
      <c r="P255" s="88"/>
      <c r="Q255" s="88"/>
      <c r="R255" s="88"/>
    </row>
    <row r="256" spans="2:18" ht="14.25">
      <c r="B256" s="88"/>
      <c r="C256" s="88"/>
      <c r="D256" s="88"/>
      <c r="E256" s="88"/>
      <c r="F256" s="88"/>
      <c r="G256" s="88"/>
      <c r="H256" s="88"/>
      <c r="I256" s="88"/>
      <c r="J256" s="91"/>
      <c r="K256" s="91"/>
      <c r="L256" s="91"/>
      <c r="M256" s="91"/>
      <c r="N256" s="91"/>
      <c r="O256" s="88"/>
      <c r="P256" s="88"/>
      <c r="Q256" s="88"/>
      <c r="R256" s="88"/>
    </row>
    <row r="257" spans="2:18">
      <c r="B257" s="3"/>
      <c r="C257" s="3"/>
      <c r="D257" s="3"/>
      <c r="E257" s="3"/>
      <c r="F257" s="3"/>
      <c r="G257" s="3"/>
      <c r="H257" s="3"/>
      <c r="I257" s="3"/>
      <c r="J257" s="2"/>
      <c r="K257" s="2"/>
      <c r="L257" s="2"/>
      <c r="M257" s="2"/>
      <c r="N257" s="2"/>
      <c r="O257" s="3"/>
      <c r="P257" s="3"/>
      <c r="Q257" s="3"/>
      <c r="R257" s="3"/>
    </row>
    <row r="258" spans="2:18">
      <c r="B258" s="3"/>
      <c r="C258" s="3"/>
      <c r="D258" s="3"/>
      <c r="E258" s="3"/>
      <c r="F258" s="3"/>
      <c r="G258" s="3"/>
      <c r="H258" s="3"/>
      <c r="I258" s="3"/>
      <c r="J258" s="2"/>
      <c r="K258" s="2"/>
      <c r="L258" s="2"/>
      <c r="M258" s="2"/>
      <c r="N258" s="2"/>
      <c r="O258" s="3"/>
      <c r="P258" s="3"/>
      <c r="Q258" s="3"/>
      <c r="R258" s="3"/>
    </row>
    <row r="259" spans="2:18">
      <c r="B259" s="3"/>
      <c r="C259" s="3"/>
      <c r="D259" s="3"/>
      <c r="E259" s="3"/>
      <c r="F259" s="3"/>
      <c r="G259" s="3"/>
      <c r="H259" s="3"/>
      <c r="I259" s="3"/>
      <c r="J259" s="2"/>
      <c r="K259" s="2"/>
      <c r="L259" s="2"/>
      <c r="M259" s="2"/>
      <c r="N259" s="2"/>
      <c r="O259" s="3"/>
      <c r="P259" s="3"/>
      <c r="Q259" s="3"/>
      <c r="R259" s="3"/>
    </row>
    <row r="260" spans="2:18">
      <c r="B260" s="3"/>
      <c r="C260" s="3"/>
      <c r="D260" s="3"/>
      <c r="E260" s="3"/>
      <c r="F260" s="3"/>
      <c r="G260" s="3"/>
      <c r="H260" s="3"/>
      <c r="I260" s="3"/>
      <c r="J260" s="2"/>
      <c r="K260" s="2"/>
      <c r="L260" s="2"/>
      <c r="M260" s="2"/>
      <c r="N260" s="2"/>
      <c r="O260" s="3"/>
      <c r="P260" s="3"/>
      <c r="Q260" s="3"/>
      <c r="R260" s="3"/>
    </row>
    <row r="261" spans="2:18">
      <c r="B261" s="3"/>
      <c r="C261" s="3"/>
      <c r="D261" s="3"/>
      <c r="E261" s="3"/>
      <c r="F261" s="3"/>
      <c r="G261" s="3"/>
      <c r="H261" s="3"/>
      <c r="I261" s="3"/>
      <c r="J261" s="2"/>
      <c r="K261" s="2"/>
      <c r="L261" s="2"/>
      <c r="M261" s="2"/>
      <c r="N261" s="2"/>
      <c r="O261" s="3"/>
      <c r="P261" s="3"/>
      <c r="Q261" s="3"/>
      <c r="R261" s="3"/>
    </row>
    <row r="262" spans="2:18">
      <c r="B262" s="3"/>
      <c r="C262" s="3"/>
      <c r="D262" s="3"/>
      <c r="E262" s="3"/>
      <c r="F262" s="3"/>
      <c r="G262" s="3"/>
      <c r="H262" s="3"/>
      <c r="I262" s="3"/>
      <c r="J262" s="2"/>
      <c r="K262" s="2"/>
      <c r="L262" s="2"/>
      <c r="M262" s="2"/>
      <c r="N262" s="2"/>
      <c r="O262" s="3"/>
      <c r="P262" s="3"/>
      <c r="Q262" s="3"/>
      <c r="R262" s="3"/>
    </row>
    <row r="263" spans="2:18">
      <c r="B263" s="3"/>
      <c r="C263" s="3"/>
      <c r="D263" s="3"/>
      <c r="E263" s="3"/>
      <c r="F263" s="3"/>
      <c r="G263" s="3"/>
      <c r="H263" s="3"/>
      <c r="I263" s="3"/>
      <c r="J263" s="2"/>
      <c r="K263" s="2"/>
      <c r="L263" s="2"/>
      <c r="M263" s="2"/>
      <c r="N263" s="2"/>
      <c r="O263" s="3"/>
      <c r="P263" s="3"/>
      <c r="Q263" s="3"/>
      <c r="R263" s="3"/>
    </row>
    <row r="264" spans="2:18">
      <c r="B264" s="3"/>
      <c r="C264" s="3"/>
      <c r="D264" s="3"/>
      <c r="E264" s="3"/>
      <c r="F264" s="3"/>
      <c r="G264" s="3"/>
      <c r="H264" s="3"/>
      <c r="I264" s="3"/>
      <c r="J264" s="2"/>
      <c r="K264" s="2"/>
      <c r="L264" s="2"/>
      <c r="M264" s="2"/>
      <c r="N264" s="2"/>
      <c r="O264" s="3"/>
      <c r="P264" s="3"/>
      <c r="Q264" s="3"/>
      <c r="R264" s="3"/>
    </row>
    <row r="265" spans="2:18">
      <c r="B265" s="3"/>
      <c r="C265" s="3"/>
      <c r="D265" s="3"/>
      <c r="E265" s="3"/>
      <c r="F265" s="3"/>
      <c r="G265" s="3"/>
      <c r="H265" s="3"/>
      <c r="I265" s="3"/>
      <c r="J265" s="2"/>
      <c r="K265" s="2"/>
      <c r="L265" s="2"/>
      <c r="M265" s="2"/>
      <c r="N265" s="2"/>
      <c r="O265" s="3"/>
      <c r="P265" s="3"/>
      <c r="Q265" s="3"/>
      <c r="R265" s="3"/>
    </row>
    <row r="266" spans="2:18">
      <c r="B266" s="3"/>
      <c r="C266" s="3"/>
      <c r="D266" s="3"/>
      <c r="E266" s="3"/>
      <c r="F266" s="3"/>
      <c r="G266" s="3"/>
      <c r="H266" s="3"/>
      <c r="I266" s="3"/>
      <c r="J266" s="2"/>
      <c r="K266" s="2"/>
      <c r="L266" s="2"/>
      <c r="M266" s="2"/>
      <c r="N266" s="2"/>
      <c r="O266" s="3"/>
      <c r="P266" s="3"/>
      <c r="Q266" s="3"/>
      <c r="R266" s="3"/>
    </row>
    <row r="267" spans="2:18">
      <c r="B267" s="3"/>
      <c r="C267" s="3"/>
      <c r="D267" s="3"/>
      <c r="E267" s="3"/>
      <c r="F267" s="3"/>
      <c r="G267" s="3"/>
      <c r="H267" s="3"/>
      <c r="I267" s="3"/>
      <c r="J267" s="2"/>
      <c r="K267" s="2"/>
      <c r="L267" s="2"/>
      <c r="M267" s="2"/>
      <c r="N267" s="2"/>
      <c r="O267" s="3"/>
      <c r="P267" s="3"/>
      <c r="Q267" s="3"/>
      <c r="R267" s="3"/>
    </row>
    <row r="268" spans="2:18">
      <c r="B268" s="3"/>
      <c r="C268" s="3"/>
      <c r="D268" s="3"/>
      <c r="E268" s="3"/>
      <c r="F268" s="3"/>
      <c r="G268" s="3"/>
      <c r="H268" s="3"/>
      <c r="I268" s="3"/>
      <c r="J268" s="2"/>
      <c r="K268" s="2"/>
      <c r="L268" s="2"/>
      <c r="M268" s="2"/>
      <c r="N268" s="2"/>
      <c r="O268" s="3"/>
      <c r="P268" s="3"/>
      <c r="Q268" s="3"/>
      <c r="R268" s="3"/>
    </row>
    <row r="269" spans="2:18">
      <c r="B269" s="3"/>
      <c r="C269" s="3"/>
      <c r="D269" s="3"/>
      <c r="E269" s="3"/>
      <c r="F269" s="3"/>
      <c r="G269" s="3"/>
      <c r="H269" s="3"/>
      <c r="I269" s="3"/>
      <c r="J269" s="2"/>
      <c r="K269" s="2"/>
      <c r="L269" s="2"/>
      <c r="M269" s="2"/>
      <c r="N269" s="2"/>
      <c r="O269" s="3"/>
      <c r="P269" s="3"/>
      <c r="Q269" s="3"/>
      <c r="R269" s="3"/>
    </row>
    <row r="270" spans="2:18">
      <c r="B270" s="3"/>
      <c r="C270" s="3"/>
      <c r="D270" s="3"/>
      <c r="E270" s="3"/>
      <c r="F270" s="3"/>
      <c r="G270" s="3"/>
      <c r="H270" s="3"/>
      <c r="I270" s="3"/>
      <c r="J270" s="2"/>
      <c r="K270" s="2"/>
      <c r="L270" s="2"/>
      <c r="M270" s="2"/>
      <c r="N270" s="2"/>
      <c r="O270" s="3"/>
      <c r="P270" s="3"/>
      <c r="Q270" s="3"/>
      <c r="R270" s="3"/>
    </row>
    <row r="271" spans="2:18">
      <c r="B271" s="3"/>
      <c r="C271" s="3"/>
      <c r="D271" s="3"/>
      <c r="E271" s="3"/>
      <c r="F271" s="3"/>
      <c r="G271" s="3"/>
      <c r="H271" s="3"/>
      <c r="I271" s="3"/>
      <c r="J271" s="2"/>
      <c r="K271" s="2"/>
      <c r="L271" s="2"/>
      <c r="M271" s="2"/>
      <c r="N271" s="2"/>
      <c r="O271" s="3"/>
      <c r="P271" s="3"/>
      <c r="Q271" s="3"/>
      <c r="R271" s="3"/>
    </row>
    <row r="272" spans="2:18">
      <c r="B272" s="3"/>
      <c r="C272" s="3"/>
      <c r="D272" s="3"/>
      <c r="E272" s="3"/>
      <c r="F272" s="3"/>
      <c r="G272" s="3"/>
      <c r="H272" s="3"/>
      <c r="I272" s="3"/>
      <c r="J272" s="2"/>
      <c r="K272" s="2"/>
      <c r="L272" s="2"/>
      <c r="M272" s="2"/>
      <c r="N272" s="2"/>
      <c r="O272" s="3"/>
      <c r="P272" s="3"/>
      <c r="Q272" s="3"/>
      <c r="R272" s="3"/>
    </row>
    <row r="273" spans="2:18">
      <c r="B273" s="3"/>
      <c r="C273" s="3"/>
      <c r="D273" s="3"/>
      <c r="E273" s="3"/>
      <c r="F273" s="3"/>
      <c r="G273" s="3"/>
      <c r="H273" s="3"/>
      <c r="I273" s="3"/>
      <c r="J273" s="2"/>
      <c r="K273" s="2"/>
      <c r="L273" s="2"/>
      <c r="M273" s="2"/>
      <c r="N273" s="2"/>
      <c r="O273" s="3"/>
      <c r="P273" s="3"/>
      <c r="Q273" s="3"/>
      <c r="R273" s="3"/>
    </row>
    <row r="274" spans="2:18">
      <c r="B274" s="3"/>
      <c r="C274" s="3"/>
      <c r="D274" s="3"/>
      <c r="E274" s="3"/>
      <c r="F274" s="3"/>
      <c r="G274" s="3"/>
      <c r="H274" s="3"/>
      <c r="I274" s="3"/>
      <c r="J274" s="2"/>
      <c r="K274" s="2"/>
      <c r="L274" s="2"/>
      <c r="M274" s="2"/>
      <c r="N274" s="2"/>
      <c r="O274" s="3"/>
      <c r="P274" s="3"/>
      <c r="Q274" s="3"/>
      <c r="R274" s="3"/>
    </row>
    <row r="275" spans="2:18">
      <c r="B275" s="3"/>
      <c r="C275" s="3"/>
      <c r="D275" s="3"/>
      <c r="E275" s="3"/>
      <c r="F275" s="3"/>
      <c r="G275" s="3"/>
      <c r="H275" s="3"/>
      <c r="I275" s="3"/>
      <c r="J275" s="2"/>
      <c r="K275" s="2"/>
      <c r="L275" s="2"/>
      <c r="M275" s="2"/>
      <c r="N275" s="2"/>
      <c r="O275" s="3"/>
      <c r="P275" s="3"/>
      <c r="Q275" s="3"/>
      <c r="R275" s="3"/>
    </row>
    <row r="276" spans="2:18">
      <c r="B276" s="3"/>
      <c r="C276" s="3"/>
      <c r="D276" s="3"/>
      <c r="E276" s="3"/>
      <c r="F276" s="3"/>
      <c r="G276" s="3"/>
      <c r="H276" s="3"/>
      <c r="I276" s="3"/>
      <c r="J276" s="2"/>
      <c r="K276" s="2"/>
      <c r="L276" s="2"/>
      <c r="M276" s="2"/>
      <c r="N276" s="2"/>
      <c r="O276" s="3"/>
      <c r="P276" s="3"/>
      <c r="Q276" s="3"/>
      <c r="R276" s="3"/>
    </row>
    <row r="277" spans="2:18">
      <c r="B277" s="3"/>
      <c r="C277" s="3"/>
      <c r="D277" s="3"/>
      <c r="E277" s="3"/>
      <c r="F277" s="3"/>
      <c r="G277" s="3"/>
      <c r="H277" s="3"/>
      <c r="I277" s="3"/>
      <c r="J277" s="2"/>
      <c r="K277" s="2"/>
      <c r="L277" s="2"/>
      <c r="M277" s="2"/>
      <c r="N277" s="2"/>
      <c r="O277" s="3"/>
      <c r="P277" s="3"/>
      <c r="Q277" s="3"/>
      <c r="R277" s="3"/>
    </row>
    <row r="278" spans="2:18">
      <c r="B278" s="3"/>
      <c r="C278" s="3"/>
      <c r="D278" s="3"/>
      <c r="E278" s="3"/>
      <c r="F278" s="3"/>
      <c r="G278" s="3"/>
      <c r="H278" s="3"/>
      <c r="I278" s="3"/>
      <c r="J278" s="2"/>
      <c r="K278" s="2"/>
      <c r="L278" s="2"/>
      <c r="M278" s="2"/>
      <c r="N278" s="2"/>
      <c r="O278" s="3"/>
      <c r="P278" s="3"/>
      <c r="Q278" s="3"/>
      <c r="R278" s="3"/>
    </row>
    <row r="279" spans="2:18">
      <c r="B279" s="3"/>
      <c r="C279" s="3"/>
      <c r="D279" s="3"/>
      <c r="E279" s="3"/>
      <c r="F279" s="3"/>
      <c r="G279" s="3"/>
      <c r="H279" s="3"/>
      <c r="I279" s="3"/>
      <c r="J279" s="2"/>
      <c r="K279" s="2"/>
      <c r="L279" s="2"/>
      <c r="M279" s="2"/>
      <c r="N279" s="2"/>
      <c r="O279" s="3"/>
      <c r="P279" s="3"/>
      <c r="Q279" s="3"/>
      <c r="R279" s="3"/>
    </row>
    <row r="280" spans="2:18">
      <c r="B280" s="3"/>
      <c r="C280" s="3"/>
      <c r="D280" s="3"/>
      <c r="E280" s="3"/>
      <c r="F280" s="3"/>
      <c r="G280" s="3"/>
      <c r="H280" s="3"/>
      <c r="I280" s="3"/>
      <c r="J280" s="2"/>
      <c r="K280" s="2"/>
      <c r="L280" s="2"/>
      <c r="M280" s="2"/>
      <c r="N280" s="2"/>
      <c r="O280" s="3"/>
      <c r="P280" s="3"/>
      <c r="Q280" s="3"/>
      <c r="R280" s="3"/>
    </row>
    <row r="281" spans="2:18">
      <c r="B281" s="3"/>
      <c r="C281" s="3"/>
      <c r="D281" s="3"/>
      <c r="E281" s="3"/>
      <c r="F281" s="3"/>
      <c r="G281" s="3"/>
      <c r="H281" s="3"/>
      <c r="I281" s="3"/>
      <c r="J281" s="2"/>
      <c r="K281" s="2"/>
      <c r="L281" s="2"/>
      <c r="M281" s="2"/>
      <c r="N281" s="2"/>
      <c r="O281" s="3"/>
      <c r="P281" s="3"/>
      <c r="Q281" s="3"/>
      <c r="R281" s="3"/>
    </row>
    <row r="282" spans="2:18">
      <c r="B282" s="3"/>
      <c r="C282" s="3"/>
      <c r="D282" s="3"/>
      <c r="E282" s="3"/>
      <c r="F282" s="3"/>
      <c r="G282" s="3"/>
      <c r="H282" s="3"/>
      <c r="I282" s="3"/>
      <c r="J282" s="2"/>
      <c r="K282" s="2"/>
      <c r="L282" s="2"/>
      <c r="M282" s="2"/>
      <c r="N282" s="2"/>
      <c r="O282" s="3"/>
      <c r="P282" s="3"/>
      <c r="Q282" s="3"/>
      <c r="R282" s="3"/>
    </row>
    <row r="283" spans="2:18">
      <c r="B283" s="3"/>
      <c r="C283" s="3"/>
      <c r="D283" s="3"/>
      <c r="E283" s="3"/>
      <c r="F283" s="3"/>
      <c r="G283" s="3"/>
      <c r="H283" s="3"/>
      <c r="I283" s="3"/>
      <c r="J283" s="2"/>
      <c r="K283" s="2"/>
      <c r="L283" s="2"/>
      <c r="M283" s="2"/>
      <c r="N283" s="2"/>
      <c r="O283" s="3"/>
      <c r="P283" s="3"/>
      <c r="Q283" s="3"/>
      <c r="R283" s="3"/>
    </row>
    <row r="284" spans="2:18">
      <c r="B284" s="3"/>
      <c r="C284" s="3"/>
      <c r="D284" s="3"/>
      <c r="E284" s="3"/>
      <c r="F284" s="3"/>
      <c r="G284" s="3"/>
      <c r="H284" s="3"/>
      <c r="I284" s="3"/>
      <c r="J284" s="2"/>
      <c r="K284" s="2"/>
      <c r="L284" s="2"/>
      <c r="M284" s="2"/>
      <c r="N284" s="2"/>
      <c r="O284" s="3"/>
      <c r="P284" s="3"/>
      <c r="Q284" s="3"/>
      <c r="R284" s="3"/>
    </row>
    <row r="285" spans="2:18">
      <c r="B285" s="3"/>
      <c r="C285" s="3"/>
      <c r="D285" s="3"/>
      <c r="E285" s="3"/>
      <c r="F285" s="3"/>
      <c r="G285" s="3"/>
      <c r="H285" s="3"/>
      <c r="I285" s="3"/>
      <c r="J285" s="2"/>
      <c r="K285" s="2"/>
      <c r="L285" s="2"/>
      <c r="M285" s="2"/>
      <c r="N285" s="2"/>
      <c r="O285" s="3"/>
      <c r="P285" s="3"/>
      <c r="Q285" s="3"/>
      <c r="R285" s="3"/>
    </row>
    <row r="286" spans="2:18">
      <c r="B286" s="3"/>
      <c r="C286" s="3"/>
      <c r="D286" s="3"/>
      <c r="E286" s="3"/>
      <c r="F286" s="3"/>
      <c r="G286" s="3"/>
      <c r="H286" s="3"/>
      <c r="I286" s="3"/>
      <c r="J286" s="2"/>
      <c r="K286" s="2"/>
      <c r="L286" s="2"/>
      <c r="M286" s="2"/>
      <c r="N286" s="2"/>
      <c r="O286" s="3"/>
      <c r="P286" s="3"/>
      <c r="Q286" s="3"/>
      <c r="R286" s="3"/>
    </row>
    <row r="287" spans="2:18">
      <c r="B287" s="3"/>
      <c r="C287" s="3"/>
      <c r="D287" s="3"/>
      <c r="E287" s="3"/>
      <c r="F287" s="3"/>
      <c r="G287" s="3"/>
      <c r="H287" s="3"/>
      <c r="I287" s="3"/>
      <c r="J287" s="2"/>
      <c r="K287" s="2"/>
      <c r="L287" s="2"/>
      <c r="M287" s="2"/>
      <c r="N287" s="2"/>
      <c r="O287" s="3"/>
      <c r="P287" s="3"/>
      <c r="Q287" s="3"/>
      <c r="R287" s="3"/>
    </row>
    <row r="288" spans="2:18">
      <c r="B288" s="3"/>
      <c r="C288" s="3"/>
      <c r="D288" s="3"/>
      <c r="E288" s="3"/>
      <c r="F288" s="3"/>
      <c r="G288" s="3"/>
      <c r="H288" s="3"/>
      <c r="I288" s="3"/>
      <c r="J288" s="2"/>
      <c r="K288" s="2"/>
      <c r="L288" s="2"/>
      <c r="M288" s="2"/>
      <c r="N288" s="2"/>
      <c r="O288" s="3"/>
      <c r="P288" s="3"/>
      <c r="Q288" s="3"/>
      <c r="R288" s="3"/>
    </row>
    <row r="289" spans="2:18">
      <c r="B289" s="3"/>
      <c r="C289" s="3"/>
      <c r="D289" s="3"/>
      <c r="E289" s="3"/>
      <c r="F289" s="3"/>
      <c r="G289" s="3"/>
      <c r="H289" s="3"/>
      <c r="I289" s="3"/>
      <c r="J289" s="2"/>
      <c r="K289" s="2"/>
      <c r="L289" s="2"/>
      <c r="M289" s="2"/>
      <c r="N289" s="2"/>
      <c r="O289" s="3"/>
      <c r="P289" s="3"/>
      <c r="Q289" s="3"/>
      <c r="R289" s="3"/>
    </row>
    <row r="290" spans="2:18">
      <c r="B290" s="3"/>
      <c r="C290" s="3"/>
      <c r="D290" s="3"/>
      <c r="E290" s="3"/>
      <c r="F290" s="3"/>
      <c r="G290" s="3"/>
      <c r="H290" s="3"/>
      <c r="I290" s="3"/>
      <c r="J290" s="2"/>
      <c r="K290" s="2"/>
      <c r="L290" s="2"/>
      <c r="M290" s="2"/>
      <c r="N290" s="2"/>
      <c r="O290" s="3"/>
      <c r="P290" s="3"/>
      <c r="Q290" s="3"/>
      <c r="R290" s="3"/>
    </row>
    <row r="291" spans="2:18">
      <c r="B291" s="3"/>
      <c r="C291" s="3"/>
      <c r="D291" s="3"/>
      <c r="E291" s="3"/>
      <c r="F291" s="3"/>
      <c r="G291" s="3"/>
      <c r="H291" s="3"/>
      <c r="I291" s="3"/>
      <c r="J291" s="2"/>
      <c r="K291" s="2"/>
      <c r="L291" s="2"/>
      <c r="M291" s="2"/>
      <c r="N291" s="2"/>
      <c r="O291" s="3"/>
      <c r="P291" s="3"/>
      <c r="Q291" s="3"/>
      <c r="R291" s="3"/>
    </row>
    <row r="292" spans="2:18">
      <c r="B292" s="3"/>
      <c r="C292" s="3"/>
      <c r="D292" s="3"/>
      <c r="E292" s="3"/>
      <c r="F292" s="3"/>
      <c r="G292" s="3"/>
      <c r="H292" s="3"/>
      <c r="I292" s="3"/>
      <c r="J292" s="2"/>
      <c r="K292" s="2"/>
      <c r="L292" s="2"/>
      <c r="M292" s="2"/>
      <c r="N292" s="2"/>
      <c r="O292" s="3"/>
      <c r="P292" s="3"/>
      <c r="Q292" s="3"/>
      <c r="R292" s="3"/>
    </row>
    <row r="293" spans="2:18">
      <c r="B293" s="3"/>
      <c r="C293" s="3"/>
      <c r="D293" s="3"/>
      <c r="E293" s="3"/>
      <c r="F293" s="3"/>
      <c r="G293" s="3"/>
      <c r="H293" s="3"/>
      <c r="I293" s="3"/>
      <c r="J293" s="2"/>
      <c r="K293" s="2"/>
      <c r="L293" s="2"/>
      <c r="M293" s="2"/>
      <c r="N293" s="2"/>
      <c r="O293" s="3"/>
      <c r="P293" s="3"/>
      <c r="Q293" s="3"/>
      <c r="R293" s="3"/>
    </row>
    <row r="294" spans="2:18">
      <c r="B294" s="3"/>
      <c r="C294" s="3"/>
      <c r="D294" s="3"/>
      <c r="E294" s="3"/>
      <c r="F294" s="3"/>
      <c r="G294" s="3"/>
      <c r="H294" s="3"/>
      <c r="I294" s="3"/>
      <c r="J294" s="2"/>
      <c r="K294" s="2"/>
      <c r="L294" s="2"/>
      <c r="M294" s="2"/>
      <c r="N294" s="2"/>
      <c r="O294" s="3"/>
      <c r="P294" s="3"/>
      <c r="Q294" s="3"/>
      <c r="R294" s="3"/>
    </row>
    <row r="295" spans="2:18">
      <c r="B295" s="3"/>
      <c r="C295" s="3"/>
      <c r="D295" s="3"/>
      <c r="E295" s="3"/>
      <c r="F295" s="3"/>
      <c r="G295" s="3"/>
      <c r="H295" s="3"/>
      <c r="I295" s="3"/>
      <c r="J295" s="2"/>
      <c r="K295" s="2"/>
      <c r="L295" s="2"/>
      <c r="M295" s="2"/>
      <c r="N295" s="2"/>
      <c r="O295" s="3"/>
      <c r="P295" s="3"/>
      <c r="Q295" s="3"/>
      <c r="R295" s="3"/>
    </row>
    <row r="296" spans="2:18">
      <c r="B296" s="3"/>
      <c r="C296" s="3"/>
      <c r="D296" s="3"/>
      <c r="E296" s="3"/>
      <c r="F296" s="3"/>
      <c r="G296" s="3"/>
      <c r="H296" s="3"/>
      <c r="I296" s="3"/>
      <c r="J296" s="2"/>
      <c r="K296" s="2"/>
      <c r="L296" s="2"/>
      <c r="M296" s="2"/>
      <c r="N296" s="2"/>
      <c r="O296" s="3"/>
      <c r="P296" s="3"/>
      <c r="Q296" s="3"/>
      <c r="R296" s="3"/>
    </row>
    <row r="297" spans="2:18">
      <c r="B297" s="3"/>
      <c r="C297" s="3"/>
      <c r="D297" s="3"/>
      <c r="E297" s="3"/>
      <c r="F297" s="3"/>
      <c r="G297" s="3"/>
      <c r="H297" s="3"/>
      <c r="I297" s="3"/>
      <c r="J297" s="2"/>
      <c r="K297" s="2"/>
      <c r="L297" s="2"/>
      <c r="M297" s="2"/>
      <c r="N297" s="2"/>
      <c r="O297" s="3"/>
      <c r="P297" s="3"/>
      <c r="Q297" s="3"/>
      <c r="R297" s="3"/>
    </row>
    <row r="298" spans="2:18">
      <c r="B298" s="3"/>
      <c r="C298" s="3"/>
      <c r="D298" s="3"/>
      <c r="E298" s="3"/>
      <c r="F298" s="3"/>
      <c r="G298" s="3"/>
      <c r="H298" s="3"/>
      <c r="I298" s="3"/>
      <c r="J298" s="2"/>
      <c r="K298" s="2"/>
      <c r="L298" s="2"/>
      <c r="M298" s="2"/>
      <c r="N298" s="2"/>
      <c r="O298" s="3"/>
      <c r="P298" s="3"/>
      <c r="Q298" s="3"/>
      <c r="R298" s="3"/>
    </row>
    <row r="299" spans="2:18">
      <c r="B299" s="3"/>
      <c r="C299" s="3"/>
      <c r="D299" s="3"/>
      <c r="E299" s="3"/>
      <c r="F299" s="3"/>
      <c r="G299" s="3"/>
      <c r="H299" s="3"/>
      <c r="I299" s="3"/>
      <c r="J299" s="2"/>
      <c r="K299" s="2"/>
      <c r="L299" s="2"/>
      <c r="M299" s="2"/>
      <c r="N299" s="2"/>
      <c r="O299" s="3"/>
      <c r="P299" s="3"/>
      <c r="Q299" s="3"/>
      <c r="R299" s="3"/>
    </row>
    <row r="300" spans="2:18">
      <c r="B300" s="3"/>
      <c r="C300" s="3"/>
      <c r="D300" s="3"/>
      <c r="E300" s="3"/>
      <c r="F300" s="3"/>
      <c r="G300" s="3"/>
      <c r="H300" s="3"/>
      <c r="I300" s="3"/>
      <c r="J300" s="2"/>
      <c r="K300" s="2"/>
      <c r="L300" s="2"/>
      <c r="M300" s="2"/>
      <c r="N300" s="2"/>
      <c r="O300" s="3"/>
      <c r="P300" s="3"/>
      <c r="Q300" s="3"/>
      <c r="R300" s="3"/>
    </row>
    <row r="301" spans="2:18">
      <c r="B301" s="3"/>
      <c r="C301" s="3"/>
      <c r="D301" s="3"/>
      <c r="E301" s="3"/>
      <c r="F301" s="3"/>
      <c r="G301" s="3"/>
      <c r="H301" s="3"/>
      <c r="I301" s="3"/>
      <c r="J301" s="2"/>
      <c r="K301" s="2"/>
      <c r="L301" s="2"/>
      <c r="M301" s="2"/>
      <c r="N301" s="2"/>
      <c r="O301" s="3"/>
      <c r="P301" s="3"/>
      <c r="Q301" s="3"/>
      <c r="R301" s="3"/>
    </row>
    <row r="302" spans="2:18">
      <c r="B302" s="3"/>
      <c r="C302" s="3"/>
      <c r="D302" s="3"/>
      <c r="E302" s="3"/>
      <c r="F302" s="3"/>
      <c r="G302" s="3"/>
      <c r="H302" s="3"/>
      <c r="I302" s="3"/>
      <c r="J302" s="2"/>
      <c r="K302" s="2"/>
      <c r="L302" s="2"/>
      <c r="M302" s="2"/>
      <c r="N302" s="2"/>
      <c r="O302" s="3"/>
      <c r="P302" s="3"/>
      <c r="Q302" s="3"/>
      <c r="R302" s="3"/>
    </row>
    <row r="303" spans="2:18">
      <c r="B303" s="3"/>
      <c r="C303" s="3"/>
      <c r="D303" s="3"/>
      <c r="E303" s="3"/>
      <c r="F303" s="3"/>
      <c r="G303" s="3"/>
      <c r="H303" s="3"/>
      <c r="I303" s="3"/>
      <c r="J303" s="2"/>
      <c r="K303" s="2"/>
      <c r="L303" s="2"/>
      <c r="M303" s="2"/>
      <c r="N303" s="2"/>
      <c r="O303" s="3"/>
      <c r="P303" s="3"/>
      <c r="Q303" s="3"/>
      <c r="R303" s="3"/>
    </row>
    <row r="304" spans="2:18">
      <c r="B304" s="3"/>
      <c r="C304" s="3"/>
      <c r="D304" s="3"/>
      <c r="E304" s="3"/>
      <c r="F304" s="3"/>
      <c r="G304" s="3"/>
      <c r="H304" s="3"/>
      <c r="I304" s="3"/>
      <c r="J304" s="2"/>
      <c r="K304" s="2"/>
      <c r="L304" s="2"/>
      <c r="M304" s="2"/>
      <c r="N304" s="2"/>
      <c r="O304" s="3"/>
      <c r="P304" s="3"/>
      <c r="Q304" s="3"/>
      <c r="R304" s="3"/>
    </row>
    <row r="305" spans="2:18">
      <c r="B305" s="3"/>
      <c r="C305" s="3"/>
      <c r="D305" s="3"/>
      <c r="E305" s="3"/>
      <c r="F305" s="3"/>
      <c r="G305" s="3"/>
      <c r="H305" s="3"/>
      <c r="I305" s="3"/>
      <c r="J305" s="2"/>
      <c r="K305" s="2"/>
      <c r="L305" s="2"/>
      <c r="M305" s="2"/>
      <c r="N305" s="2"/>
      <c r="O305" s="3"/>
      <c r="P305" s="3"/>
      <c r="Q305" s="3"/>
      <c r="R305" s="3"/>
    </row>
    <row r="306" spans="2:18">
      <c r="B306" s="3"/>
      <c r="C306" s="3"/>
      <c r="D306" s="3"/>
      <c r="E306" s="3"/>
      <c r="F306" s="3"/>
      <c r="G306" s="3"/>
      <c r="H306" s="3"/>
      <c r="I306" s="3"/>
      <c r="J306" s="2"/>
      <c r="K306" s="2"/>
      <c r="L306" s="2"/>
      <c r="M306" s="2"/>
      <c r="N306" s="2"/>
      <c r="O306" s="3"/>
      <c r="P306" s="3"/>
      <c r="Q306" s="3"/>
      <c r="R306" s="3"/>
    </row>
    <row r="307" spans="2:18">
      <c r="B307" s="3"/>
      <c r="C307" s="3"/>
      <c r="D307" s="3"/>
      <c r="E307" s="3"/>
      <c r="F307" s="3"/>
      <c r="G307" s="3"/>
      <c r="H307" s="3"/>
      <c r="I307" s="3"/>
      <c r="J307" s="2"/>
      <c r="K307" s="2"/>
      <c r="L307" s="2"/>
      <c r="M307" s="2"/>
      <c r="N307" s="2"/>
      <c r="O307" s="3"/>
      <c r="P307" s="3"/>
      <c r="Q307" s="3"/>
      <c r="R307" s="3"/>
    </row>
    <row r="308" spans="2:18">
      <c r="B308" s="3"/>
      <c r="C308" s="3"/>
      <c r="D308" s="3"/>
      <c r="E308" s="3"/>
      <c r="F308" s="3"/>
      <c r="G308" s="3"/>
      <c r="H308" s="3"/>
      <c r="I308" s="3"/>
      <c r="J308" s="2"/>
      <c r="K308" s="2"/>
      <c r="L308" s="2"/>
      <c r="M308" s="2"/>
      <c r="N308" s="2"/>
      <c r="O308" s="3"/>
      <c r="P308" s="3"/>
      <c r="Q308" s="3"/>
      <c r="R308" s="3"/>
    </row>
    <row r="309" spans="2:18">
      <c r="B309" s="3"/>
      <c r="C309" s="3"/>
      <c r="D309" s="3"/>
      <c r="E309" s="3"/>
      <c r="F309" s="3"/>
      <c r="G309" s="3"/>
      <c r="H309" s="3"/>
      <c r="I309" s="3"/>
      <c r="J309" s="2"/>
      <c r="K309" s="2"/>
      <c r="L309" s="2"/>
      <c r="M309" s="2"/>
      <c r="N309" s="2"/>
      <c r="O309" s="3"/>
      <c r="P309" s="3"/>
      <c r="Q309" s="3"/>
      <c r="R309" s="3"/>
    </row>
    <row r="310" spans="2:18">
      <c r="B310" s="3"/>
      <c r="C310" s="3"/>
      <c r="D310" s="3"/>
      <c r="E310" s="3"/>
      <c r="F310" s="3"/>
      <c r="G310" s="3"/>
      <c r="H310" s="3"/>
      <c r="I310" s="3"/>
      <c r="J310" s="2"/>
      <c r="K310" s="2"/>
      <c r="L310" s="2"/>
      <c r="M310" s="2"/>
      <c r="N310" s="2"/>
      <c r="O310" s="3"/>
      <c r="P310" s="3"/>
      <c r="Q310" s="3"/>
      <c r="R310" s="3"/>
    </row>
    <row r="311" spans="2:18">
      <c r="B311" s="3"/>
      <c r="C311" s="3"/>
      <c r="D311" s="3"/>
      <c r="E311" s="3"/>
      <c r="F311" s="3"/>
      <c r="G311" s="3"/>
      <c r="H311" s="3"/>
      <c r="I311" s="3"/>
      <c r="J311" s="2"/>
      <c r="K311" s="2"/>
      <c r="L311" s="2"/>
      <c r="M311" s="2"/>
      <c r="N311" s="2"/>
      <c r="O311" s="3"/>
      <c r="P311" s="3"/>
      <c r="Q311" s="3"/>
      <c r="R311" s="3"/>
    </row>
    <row r="312" spans="2:18">
      <c r="B312" s="3"/>
      <c r="C312" s="3"/>
      <c r="D312" s="3"/>
      <c r="E312" s="3"/>
      <c r="F312" s="3"/>
      <c r="G312" s="3"/>
      <c r="H312" s="3"/>
      <c r="I312" s="3"/>
      <c r="J312" s="2"/>
      <c r="K312" s="2"/>
      <c r="L312" s="2"/>
      <c r="M312" s="2"/>
      <c r="N312" s="2"/>
      <c r="O312" s="3"/>
      <c r="P312" s="3"/>
      <c r="Q312" s="3"/>
      <c r="R312" s="3"/>
    </row>
    <row r="313" spans="2:18">
      <c r="B313" s="3"/>
      <c r="C313" s="3"/>
      <c r="D313" s="3"/>
      <c r="E313" s="3"/>
      <c r="F313" s="3"/>
      <c r="G313" s="3"/>
      <c r="H313" s="3"/>
      <c r="I313" s="3"/>
      <c r="J313" s="2"/>
      <c r="K313" s="2"/>
      <c r="L313" s="2"/>
      <c r="M313" s="2"/>
      <c r="N313" s="2"/>
      <c r="O313" s="3"/>
      <c r="P313" s="3"/>
      <c r="Q313" s="3"/>
      <c r="R313" s="3"/>
    </row>
    <row r="314" spans="2:18">
      <c r="B314" s="3"/>
      <c r="C314" s="3"/>
      <c r="D314" s="3"/>
      <c r="E314" s="3"/>
      <c r="F314" s="3"/>
      <c r="G314" s="3"/>
      <c r="H314" s="3"/>
      <c r="I314" s="3"/>
      <c r="J314" s="2"/>
      <c r="K314" s="2"/>
      <c r="L314" s="2"/>
      <c r="M314" s="2"/>
      <c r="N314" s="2"/>
      <c r="O314" s="3"/>
      <c r="P314" s="3"/>
      <c r="Q314" s="3"/>
      <c r="R314" s="3"/>
    </row>
    <row r="315" spans="2:18">
      <c r="B315" s="3"/>
      <c r="C315" s="3"/>
      <c r="D315" s="3"/>
      <c r="E315" s="3"/>
      <c r="F315" s="3"/>
      <c r="G315" s="3"/>
      <c r="H315" s="3"/>
      <c r="I315" s="3"/>
      <c r="J315" s="2"/>
      <c r="K315" s="2"/>
      <c r="L315" s="2"/>
      <c r="M315" s="2"/>
      <c r="N315" s="2"/>
      <c r="O315" s="3"/>
      <c r="P315" s="3"/>
      <c r="Q315" s="3"/>
      <c r="R315" s="3"/>
    </row>
    <row r="316" spans="2:18">
      <c r="B316" s="3"/>
      <c r="C316" s="3"/>
      <c r="D316" s="3"/>
      <c r="E316" s="3"/>
      <c r="F316" s="3"/>
      <c r="G316" s="3"/>
      <c r="H316" s="3"/>
      <c r="I316" s="3"/>
      <c r="J316" s="2"/>
      <c r="K316" s="2"/>
      <c r="L316" s="2"/>
      <c r="M316" s="2"/>
      <c r="N316" s="2"/>
      <c r="O316" s="3"/>
      <c r="P316" s="3"/>
      <c r="Q316" s="3"/>
      <c r="R316" s="3"/>
    </row>
    <row r="317" spans="2:18">
      <c r="B317" s="3"/>
      <c r="C317" s="3"/>
      <c r="D317" s="3"/>
      <c r="E317" s="3"/>
      <c r="F317" s="3"/>
      <c r="G317" s="3"/>
      <c r="H317" s="3"/>
      <c r="I317" s="3"/>
      <c r="J317" s="2"/>
      <c r="K317" s="2"/>
      <c r="L317" s="2"/>
      <c r="M317" s="2"/>
      <c r="N317" s="2"/>
      <c r="O317" s="3"/>
      <c r="P317" s="3"/>
      <c r="Q317" s="3"/>
      <c r="R317" s="3"/>
    </row>
    <row r="318" spans="2:18">
      <c r="B318" s="3"/>
      <c r="C318" s="3"/>
      <c r="D318" s="3"/>
      <c r="E318" s="3"/>
      <c r="F318" s="3"/>
      <c r="G318" s="3"/>
      <c r="H318" s="3"/>
      <c r="I318" s="3"/>
      <c r="J318" s="2"/>
      <c r="K318" s="2"/>
      <c r="L318" s="2"/>
      <c r="M318" s="2"/>
      <c r="N318" s="2"/>
      <c r="O318" s="3"/>
      <c r="P318" s="3"/>
      <c r="Q318" s="3"/>
      <c r="R318" s="3"/>
    </row>
    <row r="319" spans="2:18">
      <c r="B319" s="3"/>
      <c r="C319" s="3"/>
      <c r="D319" s="3"/>
      <c r="E319" s="3"/>
      <c r="F319" s="3"/>
      <c r="G319" s="3"/>
      <c r="H319" s="3"/>
      <c r="I319" s="3"/>
      <c r="J319" s="2"/>
      <c r="K319" s="2"/>
      <c r="L319" s="2"/>
      <c r="M319" s="2"/>
      <c r="N319" s="2"/>
      <c r="O319" s="3"/>
      <c r="P319" s="3"/>
      <c r="Q319" s="3"/>
      <c r="R319" s="3"/>
    </row>
    <row r="320" spans="2:18">
      <c r="B320" s="3"/>
      <c r="C320" s="3"/>
      <c r="D320" s="3"/>
      <c r="E320" s="3"/>
      <c r="F320" s="3"/>
      <c r="G320" s="3"/>
      <c r="H320" s="3"/>
      <c r="I320" s="3"/>
      <c r="J320" s="2"/>
      <c r="K320" s="2"/>
      <c r="L320" s="2"/>
      <c r="M320" s="2"/>
      <c r="N320" s="2"/>
      <c r="O320" s="3"/>
      <c r="P320" s="3"/>
      <c r="Q320" s="3"/>
      <c r="R320" s="3"/>
    </row>
    <row r="321" spans="2:18">
      <c r="B321" s="3"/>
      <c r="C321" s="3"/>
      <c r="D321" s="3"/>
      <c r="E321" s="3"/>
      <c r="F321" s="3"/>
      <c r="G321" s="3"/>
      <c r="H321" s="3"/>
      <c r="I321" s="3"/>
      <c r="J321" s="2"/>
      <c r="K321" s="2"/>
      <c r="L321" s="2"/>
      <c r="M321" s="2"/>
      <c r="N321" s="2"/>
      <c r="O321" s="3"/>
      <c r="P321" s="3"/>
      <c r="Q321" s="3"/>
      <c r="R321" s="3"/>
    </row>
    <row r="322" spans="2:18">
      <c r="B322" s="3"/>
      <c r="C322" s="3"/>
      <c r="D322" s="3"/>
      <c r="E322" s="3"/>
      <c r="F322" s="3"/>
      <c r="G322" s="3"/>
      <c r="H322" s="3"/>
      <c r="I322" s="3"/>
      <c r="J322" s="2"/>
      <c r="K322" s="2"/>
      <c r="L322" s="2"/>
      <c r="M322" s="2"/>
      <c r="N322" s="2"/>
      <c r="O322" s="3"/>
      <c r="P322" s="3"/>
      <c r="Q322" s="3"/>
      <c r="R322" s="3"/>
    </row>
    <row r="323" spans="2:18">
      <c r="B323" s="3"/>
      <c r="C323" s="3"/>
      <c r="D323" s="3"/>
      <c r="E323" s="3"/>
      <c r="F323" s="3"/>
      <c r="G323" s="3"/>
      <c r="H323" s="3"/>
      <c r="I323" s="3"/>
      <c r="J323" s="2"/>
      <c r="K323" s="2"/>
      <c r="L323" s="2"/>
      <c r="M323" s="2"/>
      <c r="N323" s="2"/>
      <c r="O323" s="3"/>
      <c r="P323" s="3"/>
      <c r="Q323" s="3"/>
      <c r="R323" s="3"/>
    </row>
    <row r="324" spans="2:18">
      <c r="B324" s="3"/>
      <c r="C324" s="3"/>
      <c r="D324" s="3"/>
      <c r="E324" s="3"/>
      <c r="F324" s="3"/>
      <c r="G324" s="3"/>
      <c r="H324" s="3"/>
      <c r="I324" s="3"/>
      <c r="J324" s="2"/>
      <c r="K324" s="2"/>
      <c r="L324" s="2"/>
      <c r="M324" s="2"/>
      <c r="N324" s="2"/>
      <c r="O324" s="3"/>
      <c r="P324" s="3"/>
      <c r="Q324" s="3"/>
      <c r="R324" s="3"/>
    </row>
    <row r="325" spans="2:18">
      <c r="B325" s="3"/>
      <c r="C325" s="3"/>
      <c r="D325" s="3"/>
      <c r="E325" s="3"/>
      <c r="F325" s="3"/>
      <c r="G325" s="3"/>
      <c r="H325" s="3"/>
      <c r="I325" s="3"/>
      <c r="J325" s="2"/>
      <c r="K325" s="2"/>
      <c r="L325" s="2"/>
      <c r="M325" s="2"/>
      <c r="N325" s="2"/>
      <c r="O325" s="3"/>
      <c r="P325" s="3"/>
      <c r="Q325" s="3"/>
      <c r="R325" s="3"/>
    </row>
    <row r="326" spans="2:18">
      <c r="B326" s="3"/>
      <c r="C326" s="3"/>
      <c r="D326" s="3"/>
      <c r="E326" s="3"/>
      <c r="F326" s="3"/>
      <c r="G326" s="3"/>
      <c r="H326" s="3"/>
      <c r="I326" s="3"/>
      <c r="J326" s="2"/>
      <c r="K326" s="2"/>
      <c r="L326" s="2"/>
      <c r="M326" s="2"/>
      <c r="N326" s="2"/>
      <c r="O326" s="3"/>
      <c r="P326" s="3"/>
      <c r="Q326" s="3"/>
      <c r="R326" s="3"/>
    </row>
    <row r="327" spans="2:18">
      <c r="B327" s="3"/>
      <c r="C327" s="3"/>
      <c r="D327" s="3"/>
      <c r="E327" s="3"/>
      <c r="F327" s="3"/>
      <c r="G327" s="3"/>
      <c r="H327" s="3"/>
      <c r="I327" s="3"/>
      <c r="J327" s="2"/>
      <c r="K327" s="2"/>
      <c r="L327" s="2"/>
      <c r="M327" s="2"/>
      <c r="N327" s="2"/>
      <c r="O327" s="3"/>
      <c r="P327" s="3"/>
      <c r="Q327" s="3"/>
      <c r="R327" s="3"/>
    </row>
    <row r="328" spans="2:18">
      <c r="B328" s="3"/>
      <c r="C328" s="3"/>
      <c r="D328" s="3"/>
      <c r="E328" s="3"/>
      <c r="F328" s="3"/>
      <c r="G328" s="3"/>
      <c r="H328" s="3"/>
      <c r="I328" s="3"/>
      <c r="J328" s="2"/>
      <c r="K328" s="2"/>
      <c r="L328" s="2"/>
      <c r="M328" s="2"/>
      <c r="N328" s="2"/>
      <c r="O328" s="3"/>
      <c r="P328" s="3"/>
      <c r="Q328" s="3"/>
      <c r="R328" s="3"/>
    </row>
    <row r="329" spans="2:18">
      <c r="B329" s="3"/>
      <c r="C329" s="3"/>
      <c r="D329" s="3"/>
      <c r="E329" s="3"/>
      <c r="F329" s="3"/>
      <c r="G329" s="3"/>
      <c r="H329" s="3"/>
      <c r="I329" s="3"/>
      <c r="J329" s="2"/>
      <c r="K329" s="2"/>
      <c r="L329" s="2"/>
      <c r="M329" s="2"/>
      <c r="N329" s="2"/>
      <c r="O329" s="3"/>
      <c r="P329" s="3"/>
      <c r="Q329" s="3"/>
      <c r="R329" s="3"/>
    </row>
    <row r="330" spans="2:18">
      <c r="B330" s="3"/>
      <c r="C330" s="3"/>
      <c r="D330" s="3"/>
      <c r="E330" s="3"/>
      <c r="F330" s="3"/>
      <c r="G330" s="3"/>
      <c r="H330" s="3"/>
      <c r="I330" s="3"/>
      <c r="J330" s="2"/>
      <c r="K330" s="2"/>
      <c r="L330" s="2"/>
      <c r="M330" s="2"/>
      <c r="N330" s="2"/>
      <c r="O330" s="3"/>
      <c r="P330" s="3"/>
      <c r="Q330" s="3"/>
      <c r="R330" s="3"/>
    </row>
    <row r="331" spans="2:18">
      <c r="B331" s="3"/>
      <c r="C331" s="3"/>
      <c r="D331" s="3"/>
      <c r="E331" s="3"/>
      <c r="F331" s="3"/>
      <c r="G331" s="3"/>
      <c r="H331" s="3"/>
      <c r="I331" s="3"/>
      <c r="J331" s="2"/>
      <c r="K331" s="2"/>
      <c r="L331" s="2"/>
      <c r="M331" s="2"/>
      <c r="N331" s="2"/>
      <c r="O331" s="3"/>
      <c r="P331" s="3"/>
      <c r="Q331" s="3"/>
      <c r="R331" s="3"/>
    </row>
    <row r="332" spans="2:18">
      <c r="B332" s="3"/>
      <c r="C332" s="3"/>
      <c r="D332" s="3"/>
      <c r="E332" s="3"/>
      <c r="F332" s="3"/>
      <c r="G332" s="3"/>
      <c r="H332" s="3"/>
      <c r="I332" s="3"/>
      <c r="J332" s="2"/>
      <c r="K332" s="2"/>
      <c r="L332" s="2"/>
      <c r="M332" s="2"/>
      <c r="N332" s="2"/>
      <c r="O332" s="3"/>
      <c r="P332" s="3"/>
      <c r="Q332" s="3"/>
      <c r="R332" s="3"/>
    </row>
    <row r="333" spans="2:18">
      <c r="B333" s="3"/>
      <c r="C333" s="3"/>
      <c r="D333" s="3"/>
      <c r="E333" s="3"/>
      <c r="F333" s="3"/>
      <c r="G333" s="3"/>
      <c r="H333" s="3"/>
      <c r="I333" s="3"/>
      <c r="J333" s="2"/>
      <c r="K333" s="2"/>
      <c r="L333" s="2"/>
      <c r="M333" s="2"/>
      <c r="N333" s="2"/>
      <c r="O333" s="3"/>
      <c r="P333" s="3"/>
      <c r="Q333" s="3"/>
      <c r="R333" s="3"/>
    </row>
    <row r="334" spans="2:18">
      <c r="B334" s="3"/>
      <c r="C334" s="3"/>
      <c r="D334" s="3"/>
      <c r="E334" s="3"/>
      <c r="F334" s="3"/>
      <c r="G334" s="3"/>
      <c r="H334" s="3"/>
      <c r="I334" s="3"/>
      <c r="J334" s="2"/>
      <c r="K334" s="2"/>
      <c r="L334" s="2"/>
      <c r="M334" s="2"/>
      <c r="N334" s="2"/>
      <c r="O334" s="3"/>
      <c r="P334" s="3"/>
      <c r="Q334" s="3"/>
      <c r="R334" s="3"/>
    </row>
    <row r="335" spans="2:18">
      <c r="B335" s="3"/>
      <c r="C335" s="3"/>
      <c r="D335" s="3"/>
      <c r="E335" s="3"/>
      <c r="F335" s="3"/>
      <c r="G335" s="3"/>
      <c r="H335" s="3"/>
      <c r="I335" s="3"/>
      <c r="J335" s="2"/>
      <c r="K335" s="2"/>
      <c r="L335" s="2"/>
      <c r="M335" s="2"/>
      <c r="N335" s="2"/>
      <c r="O335" s="3"/>
      <c r="P335" s="3"/>
      <c r="Q335" s="3"/>
      <c r="R335" s="3"/>
    </row>
    <row r="336" spans="2:18">
      <c r="B336" s="3"/>
      <c r="C336" s="3"/>
      <c r="D336" s="3"/>
      <c r="E336" s="3"/>
      <c r="F336" s="3"/>
      <c r="G336" s="3"/>
      <c r="H336" s="3"/>
      <c r="I336" s="3"/>
      <c r="J336" s="2"/>
      <c r="K336" s="2"/>
      <c r="L336" s="2"/>
      <c r="M336" s="2"/>
      <c r="N336" s="2"/>
      <c r="O336" s="3"/>
      <c r="P336" s="3"/>
      <c r="Q336" s="3"/>
      <c r="R336" s="3"/>
    </row>
    <row r="337" spans="2:18">
      <c r="B337" s="3"/>
      <c r="C337" s="3"/>
      <c r="D337" s="3"/>
      <c r="E337" s="3"/>
      <c r="F337" s="3"/>
      <c r="G337" s="3"/>
      <c r="H337" s="3"/>
      <c r="I337" s="3"/>
      <c r="J337" s="2"/>
      <c r="K337" s="2"/>
      <c r="L337" s="2"/>
      <c r="M337" s="2"/>
      <c r="N337" s="2"/>
      <c r="O337" s="3"/>
      <c r="P337" s="3"/>
      <c r="Q337" s="3"/>
      <c r="R337" s="3"/>
    </row>
    <row r="338" spans="2:18">
      <c r="B338" s="3"/>
      <c r="C338" s="3"/>
      <c r="D338" s="3"/>
      <c r="E338" s="3"/>
      <c r="F338" s="3"/>
      <c r="G338" s="3"/>
      <c r="H338" s="3"/>
      <c r="I338" s="3"/>
      <c r="J338" s="2"/>
      <c r="K338" s="2"/>
      <c r="L338" s="2"/>
      <c r="M338" s="2"/>
      <c r="N338" s="2"/>
      <c r="O338" s="3"/>
      <c r="P338" s="3"/>
      <c r="Q338" s="3"/>
      <c r="R338" s="3"/>
    </row>
    <row r="339" spans="2:18">
      <c r="B339" s="3"/>
      <c r="C339" s="3"/>
      <c r="D339" s="3"/>
      <c r="E339" s="3"/>
      <c r="F339" s="3"/>
      <c r="G339" s="3"/>
      <c r="H339" s="3"/>
      <c r="I339" s="3"/>
      <c r="J339" s="2"/>
      <c r="K339" s="2"/>
      <c r="L339" s="2"/>
      <c r="M339" s="2"/>
      <c r="N339" s="2"/>
      <c r="O339" s="3"/>
      <c r="P339" s="3"/>
      <c r="Q339" s="3"/>
      <c r="R339" s="3"/>
    </row>
    <row r="340" spans="2:18">
      <c r="B340" s="3"/>
      <c r="C340" s="3"/>
      <c r="D340" s="3"/>
      <c r="E340" s="3"/>
      <c r="F340" s="3"/>
      <c r="G340" s="3"/>
      <c r="H340" s="3"/>
      <c r="I340" s="3"/>
      <c r="J340" s="2"/>
      <c r="K340" s="2"/>
      <c r="L340" s="2"/>
      <c r="M340" s="2"/>
      <c r="N340" s="2"/>
      <c r="O340" s="3"/>
      <c r="P340" s="3"/>
      <c r="Q340" s="3"/>
      <c r="R340" s="3"/>
    </row>
    <row r="341" spans="2:18">
      <c r="B341" s="3"/>
      <c r="C341" s="3"/>
      <c r="D341" s="3"/>
      <c r="E341" s="3"/>
      <c r="F341" s="3"/>
      <c r="G341" s="3"/>
      <c r="H341" s="3"/>
      <c r="I341" s="3"/>
      <c r="J341" s="2"/>
      <c r="K341" s="2"/>
      <c r="L341" s="2"/>
      <c r="M341" s="2"/>
      <c r="N341" s="2"/>
      <c r="O341" s="3"/>
      <c r="P341" s="3"/>
      <c r="Q341" s="3"/>
      <c r="R341" s="3"/>
    </row>
    <row r="342" spans="2:18">
      <c r="B342" s="3"/>
      <c r="C342" s="3"/>
      <c r="D342" s="3"/>
      <c r="E342" s="3"/>
      <c r="F342" s="3"/>
      <c r="G342" s="3"/>
      <c r="H342" s="3"/>
      <c r="I342" s="3"/>
      <c r="J342" s="2"/>
      <c r="K342" s="2"/>
      <c r="L342" s="2"/>
      <c r="M342" s="2"/>
      <c r="N342" s="2"/>
      <c r="O342" s="3"/>
      <c r="P342" s="3"/>
      <c r="Q342" s="3"/>
      <c r="R342" s="3"/>
    </row>
    <row r="343" spans="2:18">
      <c r="B343" s="3"/>
      <c r="C343" s="3"/>
      <c r="D343" s="3"/>
      <c r="E343" s="3"/>
      <c r="F343" s="3"/>
      <c r="G343" s="3"/>
      <c r="H343" s="3"/>
      <c r="I343" s="3"/>
      <c r="J343" s="2"/>
      <c r="K343" s="2"/>
      <c r="L343" s="2"/>
      <c r="M343" s="2"/>
      <c r="N343" s="2"/>
      <c r="O343" s="3"/>
      <c r="P343" s="3"/>
      <c r="Q343" s="3"/>
      <c r="R343" s="3"/>
    </row>
    <row r="344" spans="2:18">
      <c r="B344" s="3"/>
      <c r="C344" s="3"/>
      <c r="D344" s="3"/>
      <c r="E344" s="3"/>
      <c r="F344" s="3"/>
      <c r="G344" s="3"/>
      <c r="H344" s="3"/>
      <c r="I344" s="3"/>
      <c r="J344" s="2"/>
      <c r="K344" s="2"/>
      <c r="L344" s="2"/>
      <c r="M344" s="2"/>
      <c r="N344" s="2"/>
      <c r="O344" s="3"/>
      <c r="P344" s="3"/>
      <c r="Q344" s="3"/>
      <c r="R344" s="3"/>
    </row>
    <row r="345" spans="2:18">
      <c r="B345" s="3"/>
      <c r="C345" s="3"/>
      <c r="D345" s="3"/>
      <c r="E345" s="3"/>
      <c r="F345" s="3"/>
      <c r="G345" s="3"/>
      <c r="H345" s="3"/>
      <c r="I345" s="3"/>
      <c r="J345" s="2"/>
      <c r="K345" s="2"/>
      <c r="L345" s="2"/>
      <c r="M345" s="2"/>
      <c r="N345" s="2"/>
      <c r="O345" s="3"/>
      <c r="P345" s="3"/>
      <c r="Q345" s="3"/>
      <c r="R345" s="3"/>
    </row>
    <row r="346" spans="2:18">
      <c r="B346" s="3"/>
      <c r="C346" s="3"/>
      <c r="D346" s="3"/>
      <c r="E346" s="3"/>
      <c r="F346" s="3"/>
      <c r="G346" s="3"/>
      <c r="H346" s="3"/>
      <c r="I346" s="3"/>
      <c r="J346" s="2"/>
      <c r="K346" s="2"/>
      <c r="L346" s="2"/>
      <c r="M346" s="2"/>
      <c r="N346" s="2"/>
      <c r="O346" s="3"/>
      <c r="P346" s="3"/>
      <c r="Q346" s="3"/>
      <c r="R346" s="3"/>
    </row>
    <row r="347" spans="2:18">
      <c r="B347" s="3"/>
      <c r="C347" s="3"/>
      <c r="D347" s="3"/>
      <c r="E347" s="3"/>
      <c r="F347" s="3"/>
      <c r="G347" s="3"/>
      <c r="H347" s="3"/>
      <c r="I347" s="3"/>
      <c r="J347" s="2"/>
      <c r="K347" s="2"/>
      <c r="L347" s="2"/>
      <c r="M347" s="2"/>
      <c r="N347" s="2"/>
      <c r="O347" s="3"/>
      <c r="P347" s="3"/>
      <c r="Q347" s="3"/>
      <c r="R347" s="3"/>
    </row>
  </sheetData>
  <mergeCells count="10">
    <mergeCell ref="B1:R1"/>
    <mergeCell ref="B3:R3"/>
    <mergeCell ref="B4:R4"/>
    <mergeCell ref="B5:R5"/>
    <mergeCell ref="B6:B7"/>
    <mergeCell ref="C6:H6"/>
    <mergeCell ref="I6:I7"/>
    <mergeCell ref="J6:O6"/>
    <mergeCell ref="P6:P7"/>
    <mergeCell ref="Q6:R6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DGII</vt:lpstr>
      <vt:lpstr>DGA</vt:lpstr>
      <vt:lpstr>TESORERIA</vt:lpstr>
      <vt:lpstr>DGA!Área_de_impresión</vt:lpstr>
      <vt:lpstr>DGII!Área_de_impresión</vt:lpstr>
      <vt:lpstr>TESORERIA!Área_de_impresión</vt:lpstr>
      <vt:lpstr>DGII!Títulos_a_imprimir</vt:lpstr>
      <vt:lpstr>TESORERIA!Títulos_a_imprimir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2022-07-25T17:15:04Z</dcterms:created>
  <dcterms:modified xsi:type="dcterms:W3CDTF">2022-07-25T17:16:01Z</dcterms:modified>
</cp:coreProperties>
</file>