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esktop\2022\INGRESOS FISCALES PARA INTERNET 2022\"/>
    </mc:Choice>
  </mc:AlternateContent>
  <xr:revisionPtr revIDLastSave="0" documentId="8_{4237CF5B-5AB9-4140-8186-CAA5CE05821E}" xr6:coauthVersionLast="47" xr6:coauthVersionMax="47" xr10:uidLastSave="{00000000-0000-0000-0000-000000000000}"/>
  <bookViews>
    <workbookView xWindow="-120" yWindow="-120" windowWidth="19440" windowHeight="15000" activeTab="2" xr2:uid="{CB4CBE1B-EB24-40AD-A926-8D3A4B8CAF55}"/>
  </bookViews>
  <sheets>
    <sheet name="DGII (EST)" sheetId="1" r:id="rId1"/>
    <sheet name="DGA (EST)" sheetId="2" r:id="rId2"/>
    <sheet name="TESORERIA (EST)" sheetId="3" r:id="rId3"/>
  </sheets>
  <externalReferences>
    <externalReference r:id="rId4"/>
    <externalReference r:id="rId5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'DGII (EST)'!$A$1:$Q$58</definedName>
    <definedName name="_xlnm.Print_Area" localSheetId="2">'TESORERIA (EST)'!$A$1:$Q$68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3" i="3" l="1"/>
  <c r="H63" i="3"/>
  <c r="G63" i="3"/>
  <c r="F63" i="3"/>
  <c r="E63" i="3"/>
  <c r="D63" i="3"/>
  <c r="C63" i="3"/>
  <c r="I63" i="3" s="1"/>
  <c r="Q63" i="3" s="1"/>
  <c r="P62" i="3"/>
  <c r="H62" i="3"/>
  <c r="G62" i="3"/>
  <c r="G60" i="3" s="1"/>
  <c r="G59" i="3" s="1"/>
  <c r="F62" i="3"/>
  <c r="E62" i="3"/>
  <c r="D62" i="3"/>
  <c r="C62" i="3"/>
  <c r="I62" i="3" s="1"/>
  <c r="P61" i="3"/>
  <c r="H61" i="3"/>
  <c r="H60" i="3" s="1"/>
  <c r="H59" i="3" s="1"/>
  <c r="G61" i="3"/>
  <c r="F61" i="3"/>
  <c r="F60" i="3" s="1"/>
  <c r="F59" i="3" s="1"/>
  <c r="E61" i="3"/>
  <c r="D61" i="3"/>
  <c r="C61" i="3"/>
  <c r="I61" i="3" s="1"/>
  <c r="I60" i="3" s="1"/>
  <c r="I59" i="3" s="1"/>
  <c r="P60" i="3"/>
  <c r="E60" i="3"/>
  <c r="E59" i="3" s="1"/>
  <c r="D60" i="3"/>
  <c r="D59" i="3" s="1"/>
  <c r="O59" i="3"/>
  <c r="N59" i="3"/>
  <c r="M59" i="3"/>
  <c r="L59" i="3"/>
  <c r="K59" i="3"/>
  <c r="J59" i="3"/>
  <c r="P58" i="3"/>
  <c r="I58" i="3"/>
  <c r="H58" i="3"/>
  <c r="G58" i="3"/>
  <c r="F58" i="3"/>
  <c r="E58" i="3"/>
  <c r="D58" i="3"/>
  <c r="C58" i="3"/>
  <c r="P57" i="3"/>
  <c r="H57" i="3"/>
  <c r="G57" i="3"/>
  <c r="F57" i="3"/>
  <c r="E57" i="3"/>
  <c r="D57" i="3"/>
  <c r="C57" i="3"/>
  <c r="I57" i="3" s="1"/>
  <c r="Q57" i="3" s="1"/>
  <c r="O56" i="3"/>
  <c r="P56" i="3" s="1"/>
  <c r="H56" i="3"/>
  <c r="G56" i="3"/>
  <c r="F56" i="3"/>
  <c r="E56" i="3"/>
  <c r="D56" i="3"/>
  <c r="C56" i="3"/>
  <c r="I56" i="3" s="1"/>
  <c r="Q56" i="3" s="1"/>
  <c r="P55" i="3"/>
  <c r="I55" i="3"/>
  <c r="H55" i="3"/>
  <c r="G55" i="3"/>
  <c r="F55" i="3"/>
  <c r="E55" i="3"/>
  <c r="D55" i="3"/>
  <c r="C55" i="3"/>
  <c r="P54" i="3"/>
  <c r="H54" i="3"/>
  <c r="G54" i="3"/>
  <c r="F54" i="3"/>
  <c r="E54" i="3"/>
  <c r="D54" i="3"/>
  <c r="C54" i="3"/>
  <c r="I54" i="3" s="1"/>
  <c r="Q54" i="3" s="1"/>
  <c r="P53" i="3"/>
  <c r="H53" i="3"/>
  <c r="G53" i="3"/>
  <c r="F53" i="3"/>
  <c r="F52" i="3" s="1"/>
  <c r="E53" i="3"/>
  <c r="E52" i="3" s="1"/>
  <c r="D53" i="3"/>
  <c r="C53" i="3"/>
  <c r="I53" i="3" s="1"/>
  <c r="I52" i="3" s="1"/>
  <c r="P52" i="3"/>
  <c r="O52" i="3"/>
  <c r="N52" i="3"/>
  <c r="N47" i="3" s="1"/>
  <c r="N46" i="3" s="1"/>
  <c r="M52" i="3"/>
  <c r="L52" i="3"/>
  <c r="K52" i="3"/>
  <c r="J52" i="3"/>
  <c r="H52" i="3"/>
  <c r="G52" i="3"/>
  <c r="D52" i="3"/>
  <c r="P51" i="3"/>
  <c r="H51" i="3"/>
  <c r="G51" i="3"/>
  <c r="F51" i="3"/>
  <c r="E51" i="3"/>
  <c r="D51" i="3"/>
  <c r="C51" i="3"/>
  <c r="I51" i="3" s="1"/>
  <c r="P50" i="3"/>
  <c r="H50" i="3"/>
  <c r="G50" i="3"/>
  <c r="F50" i="3"/>
  <c r="F48" i="3" s="1"/>
  <c r="F47" i="3" s="1"/>
  <c r="F46" i="3" s="1"/>
  <c r="E50" i="3"/>
  <c r="D50" i="3"/>
  <c r="C50" i="3"/>
  <c r="I50" i="3" s="1"/>
  <c r="I48" i="3" s="1"/>
  <c r="I47" i="3" s="1"/>
  <c r="P49" i="3"/>
  <c r="I49" i="3"/>
  <c r="H49" i="3"/>
  <c r="H48" i="3" s="1"/>
  <c r="H47" i="3" s="1"/>
  <c r="H46" i="3" s="1"/>
  <c r="G49" i="3"/>
  <c r="G48" i="3" s="1"/>
  <c r="G47" i="3" s="1"/>
  <c r="G46" i="3" s="1"/>
  <c r="F49" i="3"/>
  <c r="E49" i="3"/>
  <c r="E48" i="3" s="1"/>
  <c r="E47" i="3" s="1"/>
  <c r="E46" i="3" s="1"/>
  <c r="D49" i="3"/>
  <c r="C49" i="3"/>
  <c r="P48" i="3"/>
  <c r="P47" i="3" s="1"/>
  <c r="P46" i="3" s="1"/>
  <c r="O48" i="3"/>
  <c r="O47" i="3" s="1"/>
  <c r="O46" i="3" s="1"/>
  <c r="N48" i="3"/>
  <c r="M48" i="3"/>
  <c r="M47" i="3" s="1"/>
  <c r="M46" i="3" s="1"/>
  <c r="L48" i="3"/>
  <c r="K48" i="3"/>
  <c r="J48" i="3"/>
  <c r="J47" i="3" s="1"/>
  <c r="J46" i="3" s="1"/>
  <c r="D48" i="3"/>
  <c r="D47" i="3" s="1"/>
  <c r="D46" i="3" s="1"/>
  <c r="C48" i="3"/>
  <c r="L47" i="3"/>
  <c r="L46" i="3" s="1"/>
  <c r="K47" i="3"/>
  <c r="K46" i="3" s="1"/>
  <c r="P45" i="3"/>
  <c r="H45" i="3"/>
  <c r="G45" i="3"/>
  <c r="F45" i="3"/>
  <c r="E45" i="3"/>
  <c r="D45" i="3"/>
  <c r="C45" i="3"/>
  <c r="I45" i="3" s="1"/>
  <c r="P44" i="3"/>
  <c r="H44" i="3"/>
  <c r="G44" i="3"/>
  <c r="F44" i="3"/>
  <c r="E44" i="3"/>
  <c r="D44" i="3"/>
  <c r="C44" i="3"/>
  <c r="P43" i="3"/>
  <c r="H43" i="3"/>
  <c r="I43" i="3" s="1"/>
  <c r="Q43" i="3" s="1"/>
  <c r="G43" i="3"/>
  <c r="F43" i="3"/>
  <c r="E43" i="3"/>
  <c r="D43" i="3"/>
  <c r="C43" i="3"/>
  <c r="O42" i="3"/>
  <c r="N42" i="3"/>
  <c r="M42" i="3"/>
  <c r="L42" i="3"/>
  <c r="K42" i="3"/>
  <c r="J42" i="3"/>
  <c r="P42" i="3" s="1"/>
  <c r="H42" i="3"/>
  <c r="G42" i="3"/>
  <c r="F42" i="3"/>
  <c r="E42" i="3"/>
  <c r="D42" i="3"/>
  <c r="C42" i="3"/>
  <c r="I42" i="3" s="1"/>
  <c r="Q42" i="3" s="1"/>
  <c r="P41" i="3"/>
  <c r="H41" i="3"/>
  <c r="G41" i="3"/>
  <c r="F41" i="3"/>
  <c r="E41" i="3"/>
  <c r="D41" i="3"/>
  <c r="C41" i="3"/>
  <c r="I41" i="3" s="1"/>
  <c r="P40" i="3"/>
  <c r="P39" i="3" s="1"/>
  <c r="H40" i="3"/>
  <c r="G40" i="3"/>
  <c r="F40" i="3"/>
  <c r="E40" i="3"/>
  <c r="E39" i="3" s="1"/>
  <c r="D40" i="3"/>
  <c r="D39" i="3" s="1"/>
  <c r="C40" i="3"/>
  <c r="C39" i="3" s="1"/>
  <c r="O39" i="3"/>
  <c r="N39" i="3"/>
  <c r="M39" i="3"/>
  <c r="L39" i="3"/>
  <c r="K39" i="3"/>
  <c r="J39" i="3"/>
  <c r="H39" i="3"/>
  <c r="G39" i="3"/>
  <c r="F39" i="3"/>
  <c r="P38" i="3"/>
  <c r="H38" i="3"/>
  <c r="G38" i="3"/>
  <c r="F38" i="3"/>
  <c r="E38" i="3"/>
  <c r="D38" i="3"/>
  <c r="C38" i="3"/>
  <c r="I38" i="3" s="1"/>
  <c r="P37" i="3"/>
  <c r="H37" i="3"/>
  <c r="G37" i="3"/>
  <c r="F37" i="3"/>
  <c r="E37" i="3"/>
  <c r="D37" i="3"/>
  <c r="C37" i="3"/>
  <c r="I37" i="3" s="1"/>
  <c r="Q37" i="3" s="1"/>
  <c r="P36" i="3"/>
  <c r="P35" i="3" s="1"/>
  <c r="H36" i="3"/>
  <c r="H35" i="3" s="1"/>
  <c r="G36" i="3"/>
  <c r="F36" i="3"/>
  <c r="E36" i="3"/>
  <c r="D36" i="3"/>
  <c r="D35" i="3" s="1"/>
  <c r="C36" i="3"/>
  <c r="C35" i="3" s="1"/>
  <c r="O35" i="3"/>
  <c r="N35" i="3"/>
  <c r="M35" i="3"/>
  <c r="L35" i="3"/>
  <c r="K35" i="3"/>
  <c r="J35" i="3"/>
  <c r="G35" i="3"/>
  <c r="F35" i="3"/>
  <c r="E35" i="3"/>
  <c r="P34" i="3"/>
  <c r="H34" i="3"/>
  <c r="G34" i="3"/>
  <c r="F34" i="3"/>
  <c r="E34" i="3"/>
  <c r="D34" i="3"/>
  <c r="C34" i="3"/>
  <c r="I34" i="3" s="1"/>
  <c r="P33" i="3"/>
  <c r="H33" i="3"/>
  <c r="G33" i="3"/>
  <c r="F33" i="3"/>
  <c r="F30" i="3" s="1"/>
  <c r="F29" i="3" s="1"/>
  <c r="F28" i="3" s="1"/>
  <c r="E33" i="3"/>
  <c r="D33" i="3"/>
  <c r="C33" i="3"/>
  <c r="I33" i="3" s="1"/>
  <c r="Q33" i="3" s="1"/>
  <c r="P32" i="3"/>
  <c r="H32" i="3"/>
  <c r="H30" i="3" s="1"/>
  <c r="H29" i="3" s="1"/>
  <c r="H28" i="3" s="1"/>
  <c r="G32" i="3"/>
  <c r="F32" i="3"/>
  <c r="E32" i="3"/>
  <c r="D32" i="3"/>
  <c r="C32" i="3"/>
  <c r="I32" i="3" s="1"/>
  <c r="P31" i="3"/>
  <c r="P30" i="3" s="1"/>
  <c r="P29" i="3" s="1"/>
  <c r="P28" i="3" s="1"/>
  <c r="H31" i="3"/>
  <c r="G31" i="3"/>
  <c r="F31" i="3"/>
  <c r="E31" i="3"/>
  <c r="E30" i="3" s="1"/>
  <c r="E29" i="3" s="1"/>
  <c r="E28" i="3" s="1"/>
  <c r="D31" i="3"/>
  <c r="D30" i="3" s="1"/>
  <c r="D29" i="3" s="1"/>
  <c r="D28" i="3" s="1"/>
  <c r="C31" i="3"/>
  <c r="C30" i="3" s="1"/>
  <c r="C29" i="3" s="1"/>
  <c r="C28" i="3" s="1"/>
  <c r="O30" i="3"/>
  <c r="N30" i="3"/>
  <c r="N29" i="3" s="1"/>
  <c r="N28" i="3" s="1"/>
  <c r="M30" i="3"/>
  <c r="M29" i="3" s="1"/>
  <c r="M28" i="3" s="1"/>
  <c r="L30" i="3"/>
  <c r="L29" i="3" s="1"/>
  <c r="L28" i="3" s="1"/>
  <c r="K30" i="3"/>
  <c r="J30" i="3"/>
  <c r="G30" i="3"/>
  <c r="G29" i="3" s="1"/>
  <c r="G28" i="3" s="1"/>
  <c r="O29" i="3"/>
  <c r="O28" i="3" s="1"/>
  <c r="K29" i="3"/>
  <c r="K28" i="3" s="1"/>
  <c r="J29" i="3"/>
  <c r="J28" i="3" s="1"/>
  <c r="P27" i="3"/>
  <c r="I27" i="3"/>
  <c r="H27" i="3"/>
  <c r="G27" i="3"/>
  <c r="F27" i="3"/>
  <c r="E27" i="3"/>
  <c r="D27" i="3"/>
  <c r="C27" i="3"/>
  <c r="P26" i="3"/>
  <c r="H26" i="3"/>
  <c r="G26" i="3"/>
  <c r="F26" i="3"/>
  <c r="E26" i="3"/>
  <c r="D26" i="3"/>
  <c r="C26" i="3"/>
  <c r="I26" i="3" s="1"/>
  <c r="P25" i="3"/>
  <c r="H25" i="3"/>
  <c r="H23" i="3" s="1"/>
  <c r="H22" i="3" s="1"/>
  <c r="G25" i="3"/>
  <c r="F25" i="3"/>
  <c r="E25" i="3"/>
  <c r="D25" i="3"/>
  <c r="C25" i="3"/>
  <c r="I25" i="3" s="1"/>
  <c r="Q25" i="3" s="1"/>
  <c r="P24" i="3"/>
  <c r="P23" i="3" s="1"/>
  <c r="P22" i="3" s="1"/>
  <c r="J24" i="3"/>
  <c r="J23" i="3" s="1"/>
  <c r="J22" i="3" s="1"/>
  <c r="H24" i="3"/>
  <c r="G24" i="3"/>
  <c r="F24" i="3"/>
  <c r="F23" i="3" s="1"/>
  <c r="F22" i="3" s="1"/>
  <c r="E24" i="3"/>
  <c r="E23" i="3" s="1"/>
  <c r="E22" i="3" s="1"/>
  <c r="D24" i="3"/>
  <c r="D23" i="3" s="1"/>
  <c r="D22" i="3" s="1"/>
  <c r="C24" i="3"/>
  <c r="I24" i="3" s="1"/>
  <c r="O23" i="3"/>
  <c r="N23" i="3"/>
  <c r="N22" i="3" s="1"/>
  <c r="M23" i="3"/>
  <c r="M22" i="3" s="1"/>
  <c r="L23" i="3"/>
  <c r="L22" i="3" s="1"/>
  <c r="K23" i="3"/>
  <c r="K22" i="3" s="1"/>
  <c r="G23" i="3"/>
  <c r="G22" i="3" s="1"/>
  <c r="O22" i="3"/>
  <c r="P21" i="3"/>
  <c r="H21" i="3"/>
  <c r="G21" i="3"/>
  <c r="F21" i="3"/>
  <c r="E21" i="3"/>
  <c r="D21" i="3"/>
  <c r="C21" i="3"/>
  <c r="I21" i="3" s="1"/>
  <c r="Q21" i="3" s="1"/>
  <c r="P20" i="3"/>
  <c r="P19" i="3" s="1"/>
  <c r="H20" i="3"/>
  <c r="H19" i="3" s="1"/>
  <c r="G20" i="3"/>
  <c r="F20" i="3"/>
  <c r="E20" i="3"/>
  <c r="D20" i="3"/>
  <c r="D19" i="3" s="1"/>
  <c r="C20" i="3"/>
  <c r="C19" i="3" s="1"/>
  <c r="O19" i="3"/>
  <c r="N19" i="3"/>
  <c r="M19" i="3"/>
  <c r="L19" i="3"/>
  <c r="K19" i="3"/>
  <c r="J19" i="3"/>
  <c r="G19" i="3"/>
  <c r="F19" i="3"/>
  <c r="E19" i="3"/>
  <c r="P18" i="3"/>
  <c r="H18" i="3"/>
  <c r="G18" i="3"/>
  <c r="F18" i="3"/>
  <c r="E18" i="3"/>
  <c r="D18" i="3"/>
  <c r="C18" i="3"/>
  <c r="I18" i="3" s="1"/>
  <c r="P17" i="3"/>
  <c r="H17" i="3"/>
  <c r="G17" i="3"/>
  <c r="F17" i="3"/>
  <c r="E17" i="3"/>
  <c r="D17" i="3"/>
  <c r="C17" i="3"/>
  <c r="I17" i="3" s="1"/>
  <c r="P16" i="3"/>
  <c r="H16" i="3"/>
  <c r="H15" i="3" s="1"/>
  <c r="H14" i="3" s="1"/>
  <c r="G16" i="3"/>
  <c r="G15" i="3" s="1"/>
  <c r="G14" i="3" s="1"/>
  <c r="F16" i="3"/>
  <c r="F15" i="3" s="1"/>
  <c r="F14" i="3" s="1"/>
  <c r="E16" i="3"/>
  <c r="D16" i="3"/>
  <c r="C16" i="3"/>
  <c r="I16" i="3" s="1"/>
  <c r="P15" i="3"/>
  <c r="P14" i="3" s="1"/>
  <c r="O15" i="3"/>
  <c r="O14" i="3" s="1"/>
  <c r="O10" i="3" s="1"/>
  <c r="O9" i="3" s="1"/>
  <c r="N15" i="3"/>
  <c r="M15" i="3"/>
  <c r="L15" i="3"/>
  <c r="K15" i="3"/>
  <c r="J15" i="3"/>
  <c r="E15" i="3"/>
  <c r="E14" i="3" s="1"/>
  <c r="D15" i="3"/>
  <c r="D14" i="3" s="1"/>
  <c r="C15" i="3"/>
  <c r="N14" i="3"/>
  <c r="N10" i="3" s="1"/>
  <c r="N9" i="3" s="1"/>
  <c r="C14" i="3"/>
  <c r="P13" i="3"/>
  <c r="H13" i="3"/>
  <c r="G13" i="3"/>
  <c r="F13" i="3"/>
  <c r="E13" i="3"/>
  <c r="D13" i="3"/>
  <c r="C13" i="3"/>
  <c r="I13" i="3" s="1"/>
  <c r="Q13" i="3" s="1"/>
  <c r="P12" i="3"/>
  <c r="P11" i="3" s="1"/>
  <c r="H12" i="3"/>
  <c r="H11" i="3" s="1"/>
  <c r="G12" i="3"/>
  <c r="F12" i="3"/>
  <c r="E12" i="3"/>
  <c r="D12" i="3"/>
  <c r="D11" i="3" s="1"/>
  <c r="D10" i="3" s="1"/>
  <c r="D9" i="3" s="1"/>
  <c r="D8" i="3" s="1"/>
  <c r="C12" i="3"/>
  <c r="C11" i="3" s="1"/>
  <c r="C10" i="3" s="1"/>
  <c r="O11" i="3"/>
  <c r="N11" i="3"/>
  <c r="M11" i="3"/>
  <c r="M10" i="3" s="1"/>
  <c r="M9" i="3" s="1"/>
  <c r="L11" i="3"/>
  <c r="L10" i="3" s="1"/>
  <c r="L9" i="3" s="1"/>
  <c r="K11" i="3"/>
  <c r="K10" i="3" s="1"/>
  <c r="K9" i="3" s="1"/>
  <c r="K8" i="3" s="1"/>
  <c r="J11" i="3"/>
  <c r="G11" i="3"/>
  <c r="G10" i="3" s="1"/>
  <c r="G9" i="3" s="1"/>
  <c r="F11" i="3"/>
  <c r="F10" i="3" s="1"/>
  <c r="F9" i="3" s="1"/>
  <c r="E11" i="3"/>
  <c r="E10" i="3" s="1"/>
  <c r="E9" i="3" s="1"/>
  <c r="J10" i="3"/>
  <c r="J9" i="3" s="1"/>
  <c r="P30" i="2"/>
  <c r="I30" i="2"/>
  <c r="H30" i="2"/>
  <c r="G30" i="2"/>
  <c r="F30" i="2"/>
  <c r="E30" i="2"/>
  <c r="D30" i="2"/>
  <c r="C30" i="2"/>
  <c r="P29" i="2"/>
  <c r="H29" i="2"/>
  <c r="H28" i="2" s="1"/>
  <c r="H27" i="2" s="1"/>
  <c r="G29" i="2"/>
  <c r="G28" i="2" s="1"/>
  <c r="G27" i="2" s="1"/>
  <c r="F29" i="2"/>
  <c r="F28" i="2" s="1"/>
  <c r="F27" i="2" s="1"/>
  <c r="E29" i="2"/>
  <c r="D29" i="2"/>
  <c r="C29" i="2"/>
  <c r="I29" i="2" s="1"/>
  <c r="P28" i="2"/>
  <c r="P27" i="2" s="1"/>
  <c r="O28" i="2"/>
  <c r="O27" i="2" s="1"/>
  <c r="N28" i="2"/>
  <c r="M28" i="2"/>
  <c r="L28" i="2"/>
  <c r="K28" i="2"/>
  <c r="K27" i="2" s="1"/>
  <c r="J28" i="2"/>
  <c r="J27" i="2" s="1"/>
  <c r="E28" i="2"/>
  <c r="E27" i="2" s="1"/>
  <c r="D28" i="2"/>
  <c r="D27" i="2" s="1"/>
  <c r="C28" i="2"/>
  <c r="C27" i="2" s="1"/>
  <c r="N27" i="2"/>
  <c r="M27" i="2"/>
  <c r="L27" i="2"/>
  <c r="P26" i="2"/>
  <c r="H26" i="2"/>
  <c r="G26" i="2"/>
  <c r="F26" i="2"/>
  <c r="E26" i="2"/>
  <c r="D26" i="2"/>
  <c r="C26" i="2"/>
  <c r="I26" i="2" s="1"/>
  <c r="Q26" i="2" s="1"/>
  <c r="P25" i="2"/>
  <c r="H25" i="2"/>
  <c r="G25" i="2"/>
  <c r="F25" i="2"/>
  <c r="E25" i="2"/>
  <c r="D25" i="2"/>
  <c r="C25" i="2"/>
  <c r="I25" i="2" s="1"/>
  <c r="Q25" i="2" s="1"/>
  <c r="P24" i="2"/>
  <c r="P23" i="2" s="1"/>
  <c r="P19" i="2" s="1"/>
  <c r="H24" i="2"/>
  <c r="G24" i="2"/>
  <c r="F24" i="2"/>
  <c r="E24" i="2"/>
  <c r="E23" i="2" s="1"/>
  <c r="D24" i="2"/>
  <c r="D23" i="2" s="1"/>
  <c r="D19" i="2" s="1"/>
  <c r="C24" i="2"/>
  <c r="I24" i="2" s="1"/>
  <c r="O23" i="2"/>
  <c r="N23" i="2"/>
  <c r="M23" i="2"/>
  <c r="M19" i="2" s="1"/>
  <c r="L23" i="2"/>
  <c r="L19" i="2" s="1"/>
  <c r="K23" i="2"/>
  <c r="J23" i="2"/>
  <c r="J19" i="2" s="1"/>
  <c r="H23" i="2"/>
  <c r="G23" i="2"/>
  <c r="G19" i="2" s="1"/>
  <c r="F23" i="2"/>
  <c r="P22" i="2"/>
  <c r="H22" i="2"/>
  <c r="I22" i="2" s="1"/>
  <c r="G22" i="2"/>
  <c r="F22" i="2"/>
  <c r="E22" i="2"/>
  <c r="D22" i="2"/>
  <c r="C22" i="2"/>
  <c r="P21" i="2"/>
  <c r="H21" i="2"/>
  <c r="G21" i="2"/>
  <c r="F21" i="2"/>
  <c r="F20" i="2" s="1"/>
  <c r="F19" i="2" s="1"/>
  <c r="E21" i="2"/>
  <c r="E20" i="2" s="1"/>
  <c r="D21" i="2"/>
  <c r="C21" i="2"/>
  <c r="I21" i="2" s="1"/>
  <c r="P20" i="2"/>
  <c r="O20" i="2"/>
  <c r="O19" i="2" s="1"/>
  <c r="N20" i="2"/>
  <c r="N19" i="2" s="1"/>
  <c r="M20" i="2"/>
  <c r="L20" i="2"/>
  <c r="K20" i="2"/>
  <c r="J20" i="2"/>
  <c r="H20" i="2"/>
  <c r="H19" i="2" s="1"/>
  <c r="G20" i="2"/>
  <c r="D20" i="2"/>
  <c r="C20" i="2"/>
  <c r="K19" i="2"/>
  <c r="P18" i="2"/>
  <c r="H18" i="2"/>
  <c r="G18" i="2"/>
  <c r="F18" i="2"/>
  <c r="E18" i="2"/>
  <c r="D18" i="2"/>
  <c r="C18" i="2"/>
  <c r="I18" i="2" s="1"/>
  <c r="Q18" i="2" s="1"/>
  <c r="P17" i="2"/>
  <c r="H17" i="2"/>
  <c r="G17" i="2"/>
  <c r="F17" i="2"/>
  <c r="E17" i="2"/>
  <c r="D17" i="2"/>
  <c r="C17" i="2"/>
  <c r="I17" i="2" s="1"/>
  <c r="P16" i="2"/>
  <c r="H16" i="2"/>
  <c r="G16" i="2"/>
  <c r="F16" i="2"/>
  <c r="E16" i="2"/>
  <c r="D16" i="2"/>
  <c r="C16" i="2"/>
  <c r="I16" i="2" s="1"/>
  <c r="Q16" i="2" s="1"/>
  <c r="P15" i="2"/>
  <c r="H15" i="2"/>
  <c r="G15" i="2"/>
  <c r="F15" i="2"/>
  <c r="E15" i="2"/>
  <c r="D15" i="2"/>
  <c r="C15" i="2"/>
  <c r="I15" i="2" s="1"/>
  <c r="Q15" i="2" s="1"/>
  <c r="P14" i="2"/>
  <c r="H14" i="2"/>
  <c r="G14" i="2"/>
  <c r="F14" i="2"/>
  <c r="E14" i="2"/>
  <c r="D14" i="2"/>
  <c r="C14" i="2"/>
  <c r="I14" i="2" s="1"/>
  <c r="Q14" i="2" s="1"/>
  <c r="P13" i="2"/>
  <c r="P12" i="2" s="1"/>
  <c r="P9" i="2" s="1"/>
  <c r="P8" i="2" s="1"/>
  <c r="P31" i="2" s="1"/>
  <c r="H13" i="2"/>
  <c r="G13" i="2"/>
  <c r="F13" i="2"/>
  <c r="E13" i="2"/>
  <c r="E12" i="2" s="1"/>
  <c r="E9" i="2" s="1"/>
  <c r="D13" i="2"/>
  <c r="D12" i="2" s="1"/>
  <c r="D9" i="2" s="1"/>
  <c r="C13" i="2"/>
  <c r="I13" i="2" s="1"/>
  <c r="O12" i="2"/>
  <c r="O9" i="2" s="1"/>
  <c r="O8" i="2" s="1"/>
  <c r="N12" i="2"/>
  <c r="N9" i="2" s="1"/>
  <c r="M12" i="2"/>
  <c r="M9" i="2" s="1"/>
  <c r="L12" i="2"/>
  <c r="K12" i="2"/>
  <c r="J12" i="2"/>
  <c r="H12" i="2"/>
  <c r="H9" i="2" s="1"/>
  <c r="H8" i="2" s="1"/>
  <c r="H31" i="2" s="1"/>
  <c r="G12" i="2"/>
  <c r="G9" i="2" s="1"/>
  <c r="F12" i="2"/>
  <c r="C12" i="2"/>
  <c r="C9" i="2" s="1"/>
  <c r="P11" i="2"/>
  <c r="P10" i="2" s="1"/>
  <c r="H11" i="2"/>
  <c r="G11" i="2"/>
  <c r="F11" i="2"/>
  <c r="F10" i="2" s="1"/>
  <c r="E11" i="2"/>
  <c r="E10" i="2" s="1"/>
  <c r="D11" i="2"/>
  <c r="D10" i="2" s="1"/>
  <c r="C11" i="2"/>
  <c r="I11" i="2" s="1"/>
  <c r="O10" i="2"/>
  <c r="N10" i="2"/>
  <c r="M10" i="2"/>
  <c r="L10" i="2"/>
  <c r="K10" i="2"/>
  <c r="J10" i="2"/>
  <c r="H10" i="2"/>
  <c r="G10" i="2"/>
  <c r="C10" i="2"/>
  <c r="L9" i="2"/>
  <c r="K9" i="2"/>
  <c r="K8" i="2" s="1"/>
  <c r="K31" i="2" s="1"/>
  <c r="J9" i="2"/>
  <c r="J8" i="2" s="1"/>
  <c r="J31" i="2" s="1"/>
  <c r="F9" i="2"/>
  <c r="F8" i="2" s="1"/>
  <c r="F31" i="2" s="1"/>
  <c r="P65" i="1"/>
  <c r="H65" i="1"/>
  <c r="G65" i="1"/>
  <c r="F65" i="1"/>
  <c r="E65" i="1"/>
  <c r="D65" i="1"/>
  <c r="C65" i="1"/>
  <c r="P64" i="1"/>
  <c r="H64" i="1"/>
  <c r="G64" i="1"/>
  <c r="F64" i="1"/>
  <c r="E64" i="1"/>
  <c r="D64" i="1"/>
  <c r="C64" i="1"/>
  <c r="I64" i="1" s="1"/>
  <c r="Q64" i="1" s="1"/>
  <c r="P63" i="1"/>
  <c r="H63" i="1"/>
  <c r="G63" i="1"/>
  <c r="F63" i="1"/>
  <c r="E63" i="1"/>
  <c r="D63" i="1"/>
  <c r="C63" i="1"/>
  <c r="I63" i="1" s="1"/>
  <c r="Q63" i="1" s="1"/>
  <c r="P62" i="1"/>
  <c r="H62" i="1"/>
  <c r="G62" i="1"/>
  <c r="F62" i="1"/>
  <c r="E62" i="1"/>
  <c r="D62" i="1"/>
  <c r="C62" i="1"/>
  <c r="I62" i="1" s="1"/>
  <c r="Q62" i="1" s="1"/>
  <c r="P61" i="1"/>
  <c r="H61" i="1"/>
  <c r="H59" i="1" s="1"/>
  <c r="H58" i="1" s="1"/>
  <c r="H57" i="1" s="1"/>
  <c r="G61" i="1"/>
  <c r="F61" i="1"/>
  <c r="E61" i="1"/>
  <c r="E59" i="1" s="1"/>
  <c r="E58" i="1" s="1"/>
  <c r="E57" i="1" s="1"/>
  <c r="D61" i="1"/>
  <c r="C61" i="1"/>
  <c r="I61" i="1" s="1"/>
  <c r="P60" i="1"/>
  <c r="P59" i="1" s="1"/>
  <c r="P58" i="1" s="1"/>
  <c r="P57" i="1" s="1"/>
  <c r="H60" i="1"/>
  <c r="G60" i="1"/>
  <c r="G59" i="1" s="1"/>
  <c r="G58" i="1" s="1"/>
  <c r="G57" i="1" s="1"/>
  <c r="F60" i="1"/>
  <c r="E60" i="1"/>
  <c r="D60" i="1"/>
  <c r="D59" i="1" s="1"/>
  <c r="D58" i="1" s="1"/>
  <c r="D57" i="1" s="1"/>
  <c r="C60" i="1"/>
  <c r="I60" i="1" s="1"/>
  <c r="O59" i="1"/>
  <c r="O58" i="1" s="1"/>
  <c r="O57" i="1" s="1"/>
  <c r="N59" i="1"/>
  <c r="M59" i="1"/>
  <c r="L59" i="1"/>
  <c r="L58" i="1" s="1"/>
  <c r="L57" i="1" s="1"/>
  <c r="K59" i="1"/>
  <c r="J59" i="1"/>
  <c r="F59" i="1"/>
  <c r="F58" i="1" s="1"/>
  <c r="F57" i="1" s="1"/>
  <c r="C59" i="1"/>
  <c r="C58" i="1" s="1"/>
  <c r="C57" i="1" s="1"/>
  <c r="N58" i="1"/>
  <c r="N57" i="1" s="1"/>
  <c r="N9" i="1" s="1"/>
  <c r="N66" i="1" s="1"/>
  <c r="M58" i="1"/>
  <c r="K58" i="1"/>
  <c r="J58" i="1"/>
  <c r="J57" i="1" s="1"/>
  <c r="M57" i="1"/>
  <c r="K57" i="1"/>
  <c r="P56" i="1"/>
  <c r="H56" i="1"/>
  <c r="G56" i="1"/>
  <c r="F56" i="1"/>
  <c r="E56" i="1"/>
  <c r="D56" i="1"/>
  <c r="C56" i="1"/>
  <c r="I56" i="1" s="1"/>
  <c r="Q56" i="1" s="1"/>
  <c r="P55" i="1"/>
  <c r="H55" i="1"/>
  <c r="G55" i="1"/>
  <c r="F55" i="1"/>
  <c r="E55" i="1"/>
  <c r="D55" i="1"/>
  <c r="C55" i="1"/>
  <c r="I55" i="1" s="1"/>
  <c r="Q55" i="1" s="1"/>
  <c r="P54" i="1"/>
  <c r="P53" i="1" s="1"/>
  <c r="H54" i="1"/>
  <c r="H53" i="1" s="1"/>
  <c r="G54" i="1"/>
  <c r="F54" i="1"/>
  <c r="F53" i="1" s="1"/>
  <c r="E54" i="1"/>
  <c r="D54" i="1"/>
  <c r="D53" i="1" s="1"/>
  <c r="C54" i="1"/>
  <c r="I54" i="1" s="1"/>
  <c r="O53" i="1"/>
  <c r="N53" i="1"/>
  <c r="M53" i="1"/>
  <c r="L53" i="1"/>
  <c r="K53" i="1"/>
  <c r="J53" i="1"/>
  <c r="G53" i="1"/>
  <c r="E53" i="1"/>
  <c r="C53" i="1"/>
  <c r="P52" i="1"/>
  <c r="H52" i="1"/>
  <c r="G52" i="1"/>
  <c r="F52" i="1"/>
  <c r="E52" i="1"/>
  <c r="D52" i="1"/>
  <c r="C52" i="1"/>
  <c r="I52" i="1" s="1"/>
  <c r="P51" i="1"/>
  <c r="P50" i="1" s="1"/>
  <c r="H51" i="1"/>
  <c r="H50" i="1" s="1"/>
  <c r="H49" i="1" s="1"/>
  <c r="G51" i="1"/>
  <c r="F51" i="1"/>
  <c r="F50" i="1" s="1"/>
  <c r="E51" i="1"/>
  <c r="D51" i="1"/>
  <c r="D50" i="1" s="1"/>
  <c r="C51" i="1"/>
  <c r="I51" i="1" s="1"/>
  <c r="O50" i="1"/>
  <c r="O49" i="1" s="1"/>
  <c r="N50" i="1"/>
  <c r="M50" i="1"/>
  <c r="M49" i="1" s="1"/>
  <c r="L50" i="1"/>
  <c r="K50" i="1"/>
  <c r="K49" i="1" s="1"/>
  <c r="K9" i="1" s="1"/>
  <c r="K66" i="1" s="1"/>
  <c r="J50" i="1"/>
  <c r="G50" i="1"/>
  <c r="G49" i="1" s="1"/>
  <c r="E50" i="1"/>
  <c r="E49" i="1" s="1"/>
  <c r="C50" i="1"/>
  <c r="C49" i="1" s="1"/>
  <c r="N49" i="1"/>
  <c r="L49" i="1"/>
  <c r="J49" i="1"/>
  <c r="P48" i="1"/>
  <c r="H48" i="1"/>
  <c r="G48" i="1"/>
  <c r="I48" i="1" s="1"/>
  <c r="Q48" i="1" s="1"/>
  <c r="F48" i="1"/>
  <c r="E48" i="1"/>
  <c r="D48" i="1"/>
  <c r="C48" i="1"/>
  <c r="P47" i="1"/>
  <c r="H47" i="1"/>
  <c r="G47" i="1"/>
  <c r="F47" i="1"/>
  <c r="E47" i="1"/>
  <c r="D47" i="1"/>
  <c r="C47" i="1"/>
  <c r="I47" i="1" s="1"/>
  <c r="Q47" i="1" s="1"/>
  <c r="P46" i="1"/>
  <c r="H46" i="1"/>
  <c r="G46" i="1"/>
  <c r="F46" i="1"/>
  <c r="E46" i="1"/>
  <c r="D46" i="1"/>
  <c r="C46" i="1"/>
  <c r="I46" i="1" s="1"/>
  <c r="Q46" i="1" s="1"/>
  <c r="P45" i="1"/>
  <c r="P44" i="1" s="1"/>
  <c r="H45" i="1"/>
  <c r="H44" i="1" s="1"/>
  <c r="G45" i="1"/>
  <c r="F45" i="1"/>
  <c r="F44" i="1" s="1"/>
  <c r="E45" i="1"/>
  <c r="D45" i="1"/>
  <c r="D44" i="1" s="1"/>
  <c r="C45" i="1"/>
  <c r="I45" i="1" s="1"/>
  <c r="O44" i="1"/>
  <c r="N44" i="1"/>
  <c r="M44" i="1"/>
  <c r="L44" i="1"/>
  <c r="K44" i="1"/>
  <c r="J44" i="1"/>
  <c r="G44" i="1"/>
  <c r="E44" i="1"/>
  <c r="C44" i="1"/>
  <c r="P43" i="1"/>
  <c r="H43" i="1"/>
  <c r="G43" i="1"/>
  <c r="F43" i="1"/>
  <c r="E43" i="1"/>
  <c r="D43" i="1"/>
  <c r="C43" i="1"/>
  <c r="I43" i="1" s="1"/>
  <c r="Q43" i="1" s="1"/>
  <c r="P42" i="1"/>
  <c r="H42" i="1"/>
  <c r="G42" i="1"/>
  <c r="F42" i="1"/>
  <c r="E42" i="1"/>
  <c r="D42" i="1"/>
  <c r="C42" i="1"/>
  <c r="I42" i="1" s="1"/>
  <c r="Q42" i="1" s="1"/>
  <c r="P41" i="1"/>
  <c r="H41" i="1"/>
  <c r="G41" i="1"/>
  <c r="F41" i="1"/>
  <c r="E41" i="1"/>
  <c r="D41" i="1"/>
  <c r="C41" i="1"/>
  <c r="I41" i="1" s="1"/>
  <c r="Q41" i="1" s="1"/>
  <c r="P40" i="1"/>
  <c r="H40" i="1"/>
  <c r="G40" i="1"/>
  <c r="F40" i="1"/>
  <c r="E40" i="1"/>
  <c r="D40" i="1"/>
  <c r="C40" i="1"/>
  <c r="I40" i="1" s="1"/>
  <c r="Q40" i="1" s="1"/>
  <c r="P39" i="1"/>
  <c r="P38" i="1" s="1"/>
  <c r="H39" i="1"/>
  <c r="H38" i="1" s="1"/>
  <c r="H26" i="1" s="1"/>
  <c r="H10" i="1" s="1"/>
  <c r="H9" i="1" s="1"/>
  <c r="G39" i="1"/>
  <c r="F39" i="1"/>
  <c r="F38" i="1" s="1"/>
  <c r="E39" i="1"/>
  <c r="D39" i="1"/>
  <c r="D38" i="1" s="1"/>
  <c r="C39" i="1"/>
  <c r="I39" i="1" s="1"/>
  <c r="O38" i="1"/>
  <c r="N38" i="1"/>
  <c r="M38" i="1"/>
  <c r="L38" i="1"/>
  <c r="K38" i="1"/>
  <c r="J38" i="1"/>
  <c r="G38" i="1"/>
  <c r="E38" i="1"/>
  <c r="C38" i="1"/>
  <c r="P37" i="1"/>
  <c r="H37" i="1"/>
  <c r="G37" i="1"/>
  <c r="F37" i="1"/>
  <c r="E37" i="1"/>
  <c r="D37" i="1"/>
  <c r="C37" i="1"/>
  <c r="I37" i="1" s="1"/>
  <c r="Q37" i="1" s="1"/>
  <c r="P36" i="1"/>
  <c r="H36" i="1"/>
  <c r="G36" i="1"/>
  <c r="F36" i="1"/>
  <c r="E36" i="1"/>
  <c r="D36" i="1"/>
  <c r="C36" i="1"/>
  <c r="I36" i="1" s="1"/>
  <c r="Q36" i="1" s="1"/>
  <c r="P35" i="1"/>
  <c r="H35" i="1"/>
  <c r="G35" i="1"/>
  <c r="F35" i="1"/>
  <c r="E35" i="1"/>
  <c r="D35" i="1"/>
  <c r="C35" i="1"/>
  <c r="I35" i="1" s="1"/>
  <c r="Q35" i="1" s="1"/>
  <c r="P34" i="1"/>
  <c r="H34" i="1"/>
  <c r="G34" i="1"/>
  <c r="F34" i="1"/>
  <c r="E34" i="1"/>
  <c r="D34" i="1"/>
  <c r="C34" i="1"/>
  <c r="I34" i="1" s="1"/>
  <c r="Q34" i="1" s="1"/>
  <c r="P33" i="1"/>
  <c r="H33" i="1"/>
  <c r="G33" i="1"/>
  <c r="F33" i="1"/>
  <c r="E33" i="1"/>
  <c r="D33" i="1"/>
  <c r="C33" i="1"/>
  <c r="I33" i="1" s="1"/>
  <c r="Q33" i="1" s="1"/>
  <c r="P32" i="1"/>
  <c r="H32" i="1"/>
  <c r="G32" i="1"/>
  <c r="F32" i="1"/>
  <c r="E32" i="1"/>
  <c r="D32" i="1"/>
  <c r="C32" i="1"/>
  <c r="I32" i="1" s="1"/>
  <c r="Q32" i="1" s="1"/>
  <c r="P31" i="1"/>
  <c r="H31" i="1"/>
  <c r="G31" i="1"/>
  <c r="F31" i="1"/>
  <c r="E31" i="1"/>
  <c r="D31" i="1"/>
  <c r="C31" i="1"/>
  <c r="I31" i="1" s="1"/>
  <c r="Q31" i="1" s="1"/>
  <c r="P30" i="1"/>
  <c r="H30" i="1"/>
  <c r="G30" i="1"/>
  <c r="G29" i="1" s="1"/>
  <c r="F30" i="1"/>
  <c r="E30" i="1"/>
  <c r="E29" i="1" s="1"/>
  <c r="D30" i="1"/>
  <c r="C30" i="1"/>
  <c r="I30" i="1" s="1"/>
  <c r="P29" i="1"/>
  <c r="O29" i="1"/>
  <c r="N29" i="1"/>
  <c r="M29" i="1"/>
  <c r="L29" i="1"/>
  <c r="K29" i="1"/>
  <c r="J29" i="1"/>
  <c r="H29" i="1"/>
  <c r="F29" i="1"/>
  <c r="D29" i="1"/>
  <c r="P28" i="1"/>
  <c r="H28" i="1"/>
  <c r="G28" i="1"/>
  <c r="G27" i="1" s="1"/>
  <c r="F28" i="1"/>
  <c r="E28" i="1"/>
  <c r="E27" i="1" s="1"/>
  <c r="D28" i="1"/>
  <c r="C28" i="1"/>
  <c r="C27" i="1" s="1"/>
  <c r="P27" i="1"/>
  <c r="O27" i="1"/>
  <c r="N27" i="1"/>
  <c r="M27" i="1"/>
  <c r="L27" i="1"/>
  <c r="L26" i="1" s="1"/>
  <c r="K27" i="1"/>
  <c r="J27" i="1"/>
  <c r="J26" i="1" s="1"/>
  <c r="H27" i="1"/>
  <c r="F27" i="1"/>
  <c r="F26" i="1" s="1"/>
  <c r="D27" i="1"/>
  <c r="O26" i="1"/>
  <c r="N26" i="1"/>
  <c r="M26" i="1"/>
  <c r="K26" i="1"/>
  <c r="P25" i="1"/>
  <c r="H25" i="1"/>
  <c r="G25" i="1"/>
  <c r="F25" i="1"/>
  <c r="E25" i="1"/>
  <c r="D25" i="1"/>
  <c r="C25" i="1"/>
  <c r="I25" i="1" s="1"/>
  <c r="Q25" i="1" s="1"/>
  <c r="P24" i="1"/>
  <c r="H24" i="1"/>
  <c r="G24" i="1"/>
  <c r="F24" i="1"/>
  <c r="E24" i="1"/>
  <c r="D24" i="1"/>
  <c r="C24" i="1"/>
  <c r="I24" i="1" s="1"/>
  <c r="Q24" i="1" s="1"/>
  <c r="P23" i="1"/>
  <c r="H23" i="1"/>
  <c r="G23" i="1"/>
  <c r="F23" i="1"/>
  <c r="E23" i="1"/>
  <c r="D23" i="1"/>
  <c r="C23" i="1"/>
  <c r="I23" i="1" s="1"/>
  <c r="Q23" i="1" s="1"/>
  <c r="P22" i="1"/>
  <c r="H22" i="1"/>
  <c r="G22" i="1"/>
  <c r="F22" i="1"/>
  <c r="E22" i="1"/>
  <c r="D22" i="1"/>
  <c r="C22" i="1"/>
  <c r="I22" i="1" s="1"/>
  <c r="Q22" i="1" s="1"/>
  <c r="P21" i="1"/>
  <c r="H21" i="1"/>
  <c r="G21" i="1"/>
  <c r="F21" i="1"/>
  <c r="E21" i="1"/>
  <c r="D21" i="1"/>
  <c r="C21" i="1"/>
  <c r="I21" i="1" s="1"/>
  <c r="Q21" i="1" s="1"/>
  <c r="P20" i="1"/>
  <c r="H20" i="1"/>
  <c r="G20" i="1"/>
  <c r="F20" i="1"/>
  <c r="E20" i="1"/>
  <c r="D20" i="1"/>
  <c r="C20" i="1"/>
  <c r="I20" i="1" s="1"/>
  <c r="Q20" i="1" s="1"/>
  <c r="P19" i="1"/>
  <c r="H19" i="1"/>
  <c r="G19" i="1"/>
  <c r="F19" i="1"/>
  <c r="E19" i="1"/>
  <c r="D19" i="1"/>
  <c r="C19" i="1"/>
  <c r="I19" i="1" s="1"/>
  <c r="Q19" i="1" s="1"/>
  <c r="P18" i="1"/>
  <c r="H18" i="1"/>
  <c r="G18" i="1"/>
  <c r="G17" i="1" s="1"/>
  <c r="G16" i="1" s="1"/>
  <c r="F18" i="1"/>
  <c r="E18" i="1"/>
  <c r="D18" i="1"/>
  <c r="C18" i="1"/>
  <c r="I18" i="1" s="1"/>
  <c r="P17" i="1"/>
  <c r="P16" i="1" s="1"/>
  <c r="O17" i="1"/>
  <c r="N17" i="1"/>
  <c r="M17" i="1"/>
  <c r="L17" i="1"/>
  <c r="L16" i="1" s="1"/>
  <c r="K17" i="1"/>
  <c r="J17" i="1"/>
  <c r="J16" i="1" s="1"/>
  <c r="H17" i="1"/>
  <c r="F17" i="1"/>
  <c r="F16" i="1" s="1"/>
  <c r="E17" i="1"/>
  <c r="D17" i="1"/>
  <c r="D16" i="1" s="1"/>
  <c r="O16" i="1"/>
  <c r="N16" i="1"/>
  <c r="M16" i="1"/>
  <c r="K16" i="1"/>
  <c r="H16" i="1"/>
  <c r="E16" i="1"/>
  <c r="P15" i="1"/>
  <c r="H15" i="1"/>
  <c r="G15" i="1"/>
  <c r="F15" i="1"/>
  <c r="E15" i="1"/>
  <c r="D15" i="1"/>
  <c r="C15" i="1"/>
  <c r="I15" i="1" s="1"/>
  <c r="Q15" i="1" s="1"/>
  <c r="P14" i="1"/>
  <c r="H14" i="1"/>
  <c r="G14" i="1"/>
  <c r="F14" i="1"/>
  <c r="E14" i="1"/>
  <c r="D14" i="1"/>
  <c r="C14" i="1"/>
  <c r="I14" i="1" s="1"/>
  <c r="Q14" i="1" s="1"/>
  <c r="P13" i="1"/>
  <c r="H13" i="1"/>
  <c r="G13" i="1"/>
  <c r="F13" i="1"/>
  <c r="E13" i="1"/>
  <c r="D13" i="1"/>
  <c r="C13" i="1"/>
  <c r="I13" i="1" s="1"/>
  <c r="Q13" i="1" s="1"/>
  <c r="P12" i="1"/>
  <c r="H12" i="1"/>
  <c r="G12" i="1"/>
  <c r="G11" i="1" s="1"/>
  <c r="F12" i="1"/>
  <c r="E12" i="1"/>
  <c r="D12" i="1"/>
  <c r="C12" i="1"/>
  <c r="C11" i="1" s="1"/>
  <c r="P11" i="1"/>
  <c r="O11" i="1"/>
  <c r="N11" i="1"/>
  <c r="M11" i="1"/>
  <c r="L11" i="1"/>
  <c r="K11" i="1"/>
  <c r="J11" i="1"/>
  <c r="J10" i="1" s="1"/>
  <c r="J9" i="1" s="1"/>
  <c r="J66" i="1" s="1"/>
  <c r="H11" i="1"/>
  <c r="F11" i="1"/>
  <c r="E11" i="1"/>
  <c r="D11" i="1"/>
  <c r="O10" i="1"/>
  <c r="N10" i="1"/>
  <c r="M10" i="1"/>
  <c r="M9" i="1" s="1"/>
  <c r="M66" i="1" s="1"/>
  <c r="K10" i="1"/>
  <c r="G8" i="3" l="1"/>
  <c r="H10" i="3"/>
  <c r="H9" i="3" s="1"/>
  <c r="H8" i="3" s="1"/>
  <c r="H64" i="3" s="1"/>
  <c r="I23" i="3"/>
  <c r="I22" i="3" s="1"/>
  <c r="O64" i="3"/>
  <c r="C9" i="3"/>
  <c r="P10" i="3"/>
  <c r="P9" i="3" s="1"/>
  <c r="P8" i="3" s="1"/>
  <c r="O8" i="3"/>
  <c r="D64" i="3"/>
  <c r="F64" i="3"/>
  <c r="L8" i="3"/>
  <c r="L64" i="3"/>
  <c r="E8" i="3"/>
  <c r="E64" i="3" s="1"/>
  <c r="N8" i="3"/>
  <c r="N64" i="3" s="1"/>
  <c r="F8" i="3"/>
  <c r="I46" i="3"/>
  <c r="Q46" i="3" s="1"/>
  <c r="K64" i="3"/>
  <c r="J8" i="3"/>
  <c r="J64" i="3" s="1"/>
  <c r="Q16" i="3"/>
  <c r="I15" i="3"/>
  <c r="G64" i="3"/>
  <c r="M8" i="3"/>
  <c r="M64" i="3" s="1"/>
  <c r="Q59" i="3"/>
  <c r="I31" i="3"/>
  <c r="I40" i="3"/>
  <c r="C60" i="3"/>
  <c r="C59" i="3" s="1"/>
  <c r="I20" i="3"/>
  <c r="C23" i="3"/>
  <c r="C22" i="3" s="1"/>
  <c r="C52" i="3"/>
  <c r="C47" i="3" s="1"/>
  <c r="C46" i="3" s="1"/>
  <c r="I12" i="3"/>
  <c r="I36" i="3"/>
  <c r="P59" i="3"/>
  <c r="P64" i="3" s="1"/>
  <c r="I20" i="2"/>
  <c r="Q21" i="2"/>
  <c r="D8" i="2"/>
  <c r="D31" i="2" s="1"/>
  <c r="Q11" i="2"/>
  <c r="I10" i="2"/>
  <c r="E19" i="2"/>
  <c r="E8" i="2" s="1"/>
  <c r="E31" i="2" s="1"/>
  <c r="L8" i="2"/>
  <c r="L31" i="2" s="1"/>
  <c r="M8" i="2"/>
  <c r="M31" i="2" s="1"/>
  <c r="Q29" i="2"/>
  <c r="I28" i="2"/>
  <c r="G8" i="2"/>
  <c r="G31" i="2" s="1"/>
  <c r="N8" i="2"/>
  <c r="N31" i="2" s="1"/>
  <c r="I12" i="2"/>
  <c r="Q12" i="2" s="1"/>
  <c r="Q13" i="2"/>
  <c r="O31" i="2"/>
  <c r="I23" i="2"/>
  <c r="Q23" i="2" s="1"/>
  <c r="Q24" i="2"/>
  <c r="C23" i="2"/>
  <c r="C19" i="2" s="1"/>
  <c r="C8" i="2" s="1"/>
  <c r="C31" i="2" s="1"/>
  <c r="I53" i="1"/>
  <c r="Q53" i="1" s="1"/>
  <c r="Q54" i="1"/>
  <c r="E66" i="1"/>
  <c r="G26" i="1"/>
  <c r="G10" i="1" s="1"/>
  <c r="G9" i="1" s="1"/>
  <c r="G66" i="1" s="1"/>
  <c r="I38" i="1"/>
  <c r="Q38" i="1" s="1"/>
  <c r="Q39" i="1"/>
  <c r="Q51" i="1"/>
  <c r="I50" i="1"/>
  <c r="P49" i="1"/>
  <c r="O9" i="1"/>
  <c r="O66" i="1" s="1"/>
  <c r="P26" i="1"/>
  <c r="P10" i="1" s="1"/>
  <c r="P9" i="1" s="1"/>
  <c r="P66" i="1" s="1"/>
  <c r="Q30" i="1"/>
  <c r="I29" i="1"/>
  <c r="Q29" i="1" s="1"/>
  <c r="D49" i="1"/>
  <c r="L10" i="1"/>
  <c r="L9" i="1" s="1"/>
  <c r="L66" i="1" s="1"/>
  <c r="C26" i="1"/>
  <c r="I44" i="1"/>
  <c r="Q44" i="1" s="1"/>
  <c r="Q45" i="1"/>
  <c r="H66" i="1"/>
  <c r="F49" i="1"/>
  <c r="F10" i="1"/>
  <c r="F9" i="1" s="1"/>
  <c r="F66" i="1" s="1"/>
  <c r="Q18" i="1"/>
  <c r="I17" i="1"/>
  <c r="D26" i="1"/>
  <c r="D10" i="1" s="1"/>
  <c r="D9" i="1" s="1"/>
  <c r="D66" i="1" s="1"/>
  <c r="E26" i="1"/>
  <c r="E10" i="1" s="1"/>
  <c r="E9" i="1" s="1"/>
  <c r="I59" i="1"/>
  <c r="I58" i="1" s="1"/>
  <c r="I57" i="1" s="1"/>
  <c r="Q57" i="1" s="1"/>
  <c r="I28" i="1"/>
  <c r="C17" i="1"/>
  <c r="C16" i="1" s="1"/>
  <c r="C10" i="1" s="1"/>
  <c r="C9" i="1" s="1"/>
  <c r="C66" i="1" s="1"/>
  <c r="C29" i="1"/>
  <c r="I65" i="1"/>
  <c r="I12" i="1"/>
  <c r="I11" i="3" l="1"/>
  <c r="Q12" i="3"/>
  <c r="I30" i="3"/>
  <c r="Q31" i="3"/>
  <c r="C8" i="3"/>
  <c r="C64" i="3" s="1"/>
  <c r="I19" i="3"/>
  <c r="Q19" i="3" s="1"/>
  <c r="Q20" i="3"/>
  <c r="I35" i="3"/>
  <c r="Q35" i="3" s="1"/>
  <c r="Q36" i="3"/>
  <c r="I39" i="3"/>
  <c r="Q39" i="3" s="1"/>
  <c r="Q40" i="3"/>
  <c r="I14" i="3"/>
  <c r="Q14" i="3" s="1"/>
  <c r="Q15" i="3"/>
  <c r="Q10" i="2"/>
  <c r="I9" i="2"/>
  <c r="I27" i="2"/>
  <c r="Q27" i="2" s="1"/>
  <c r="Q28" i="2"/>
  <c r="I19" i="2"/>
  <c r="Q19" i="2" s="1"/>
  <c r="Q20" i="2"/>
  <c r="Q50" i="1"/>
  <c r="I49" i="1"/>
  <c r="Q49" i="1" s="1"/>
  <c r="Q28" i="1"/>
  <c r="I27" i="1"/>
  <c r="I16" i="1"/>
  <c r="Q16" i="1" s="1"/>
  <c r="Q17" i="1"/>
  <c r="Q12" i="1"/>
  <c r="I11" i="1"/>
  <c r="Q30" i="3" l="1"/>
  <c r="I29" i="3"/>
  <c r="I10" i="3"/>
  <c r="Q11" i="3"/>
  <c r="I8" i="2"/>
  <c r="Q9" i="2"/>
  <c r="I26" i="1"/>
  <c r="Q26" i="1" s="1"/>
  <c r="Q27" i="1"/>
  <c r="I10" i="1"/>
  <c r="Q11" i="1"/>
  <c r="I9" i="3" l="1"/>
  <c r="Q10" i="3"/>
  <c r="I28" i="3"/>
  <c r="Q28" i="3" s="1"/>
  <c r="Q29" i="3"/>
  <c r="Q8" i="2"/>
  <c r="I31" i="2"/>
  <c r="Q31" i="2" s="1"/>
  <c r="Q10" i="1"/>
  <c r="I9" i="1"/>
  <c r="Q9" i="3" l="1"/>
  <c r="I8" i="3"/>
  <c r="Q9" i="1"/>
  <c r="I66" i="1"/>
  <c r="Q66" i="1" s="1"/>
  <c r="Q8" i="3" l="1"/>
  <c r="I64" i="3"/>
  <c r="Q64" i="3" s="1"/>
</calcChain>
</file>

<file path=xl/sharedStrings.xml><?xml version="1.0" encoding="utf-8"?>
<sst xmlns="http://schemas.openxmlformats.org/spreadsheetml/2006/main" count="378" uniqueCount="144">
  <si>
    <t xml:space="preserve"> CUADRO No.2</t>
  </si>
  <si>
    <t>INGRESOS FISCALES COMPARADOS POR PARTIDAS, DIRECCION GENERAL DE IMPUESTOS INTERNOS</t>
  </si>
  <si>
    <t>ENERO-JUNIO  2022/PRESUPUESTO  2022</t>
  </si>
  <si>
    <t xml:space="preserve">(En millones RD$) </t>
  </si>
  <si>
    <t>PARTIDAS</t>
  </si>
  <si>
    <t>RECAUDADO 2022</t>
  </si>
  <si>
    <t>PRESUPUESTO  2022</t>
  </si>
  <si>
    <t xml:space="preserve">% ALCANZADO </t>
  </si>
  <si>
    <t>ENERO</t>
  </si>
  <si>
    <t>FEBRERO</t>
  </si>
  <si>
    <t>MARZO</t>
  </si>
  <si>
    <t>ABRIL</t>
  </si>
  <si>
    <t>MAYO</t>
  </si>
  <si>
    <t>JUNIO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</si>
  <si>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</si>
  <si>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</si>
  <si>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</si>
  <si>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</si>
  <si>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</si>
  <si>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</si>
  <si>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</si>
  <si>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</si>
  <si>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</si>
  <si>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</si>
  <si>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</si>
  <si>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</si>
  <si>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</si>
  <si>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</si>
  <si>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</si>
  <si>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</si>
  <si>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</si>
  <si>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</si>
  <si>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</si>
  <si>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</si>
  <si>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</si>
  <si>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</si>
  <si>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</si>
  <si>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</si>
  <si>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</si>
  <si>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</si>
  <si>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</si>
  <si>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</si>
  <si>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</si>
  <si>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</si>
  <si>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</si>
  <si>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</si>
  <si>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</si>
  <si>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</si>
  <si>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</si>
  <si>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</si>
  <si>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</si>
  <si>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</si>
  <si>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</si>
  <si>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</si>
  <si>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</si>
  <si>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</si>
  <si>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</si>
  <si>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</si>
  <si>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</si>
  <si>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</si>
  <si>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</si>
  <si>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</si>
  <si>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</si>
  <si>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</si>
  <si>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C:\Documents and Settings\fperez\My Documents\Ingresos Mensuales 2004\Enero 2004.xls</t>
  </si>
  <si>
    <t>- Multas y Sanciones</t>
  </si>
  <si>
    <t>- Ingresos Diversos</t>
  </si>
  <si>
    <t>- Ingresos por diferencial del gas licuado de petróleo</t>
  </si>
  <si>
    <t>B)  INGRESOS DE CAPITAL</t>
  </si>
  <si>
    <t xml:space="preserve">   TOTAL 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</si>
  <si>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</si>
  <si>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</si>
  <si>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</si>
  <si>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</si>
  <si>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</si>
  <si>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</si>
  <si>
    <t xml:space="preserve"> CUADRO No.3</t>
  </si>
  <si>
    <t>INGRESOS FISCALES COMPARADOS POR PARTIDAS, DIRECCION GENERAL DE ADUANAS</t>
  </si>
  <si>
    <t>ENERO-JUNIO  2022/PRESUPUESTO 2022</t>
  </si>
  <si>
    <t>1) IMPUESTOS INTERNOS SOBRE MERCANCIAS Y SERVICIOS</t>
  </si>
  <si>
    <t>- Impuesto Selectivo a las demás Mercancías</t>
  </si>
  <si>
    <t>- Impuesto adicional de RD$2.0 al consumo de gasoil y gasolina premium-regular</t>
  </si>
  <si>
    <t>2) IMPUESTOS SOBRE EL COMERCIO Y LAS TRANSACCIONES/COMERCIO EXTERIOR</t>
  </si>
  <si>
    <t>- Impuestos sobre las Importaciones</t>
  </si>
  <si>
    <t>- Impuestos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</si>
  <si>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</si>
  <si>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</si>
  <si>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</si>
  <si>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</si>
  <si>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</si>
  <si>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</si>
  <si>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</si>
  <si>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(1) Cifras sujetas a rectificación.   Incluye los dólares convertidos a la tasa oficial. </t>
  </si>
  <si>
    <t xml:space="preserve">     Excluye depósitos en exceso de la DGA.</t>
  </si>
  <si>
    <t>CUADRO No.4</t>
  </si>
  <si>
    <t xml:space="preserve"> INGRESOS FISCALES COMPARADOS  POR PARTIDAS, TESORERÍA NACIONAL</t>
  </si>
  <si>
    <t xml:space="preserve">(En millones de RD$) </t>
  </si>
  <si>
    <t>PRESUPUESTO 2022</t>
  </si>
  <si>
    <t>%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</si>
  <si>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</si>
  <si>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</si>
  <si>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</si>
  <si>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</si>
  <si>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Fondo General</t>
  </si>
  <si>
    <t xml:space="preserve">Recursos de Captación Directa del Ministerio de Interior y Policia </t>
  </si>
  <si>
    <t>- Derechos Consulares</t>
  </si>
  <si>
    <t>II) CONTRIBUCIONES SOCIALES</t>
  </si>
  <si>
    <t xml:space="preserve">III) TRANSFERENCIAS </t>
  </si>
  <si>
    <t>- Transferencias Corrientes</t>
  </si>
  <si>
    <t>- De Instituciones  Públicas Descentralizadas o Autónomas</t>
  </si>
  <si>
    <t>- Transferencias Corrientes Rec. de Inst. Públicas Fin. No Monetarias (Superintendencia de Bancos)</t>
  </si>
  <si>
    <t>- Donaciones Pecunarias Privadas de Personas Fìsicas  y Juridicas por  COVID-19 (CONEP)</t>
  </si>
  <si>
    <t>IV) INGRESOS POR CONTRAPRESTACION</t>
  </si>
  <si>
    <t>- PROMESE</t>
  </si>
  <si>
    <t>- Otras Ventas de Mercancías del Gobierno Central</t>
  </si>
  <si>
    <t>- Ingresos de las Inst. Centralizadas en mercancías en la CUT</t>
  </si>
  <si>
    <t>- Otras Ventas</t>
  </si>
  <si>
    <t>- Otras Ventas de Servicios del Gobierno Central</t>
  </si>
  <si>
    <t>- Ingresos de las Inst. Centralizadas en Servicios en la CUT</t>
  </si>
  <si>
    <t>- Expedición y Renovación de Pasaportes</t>
  </si>
  <si>
    <t>- Derechos Administrativos (Recursos de Captación Directa)</t>
  </si>
  <si>
    <t xml:space="preserve"> - Recursos de Captación Directa para el Fomento y Desarrollo del Gas Natural en el Parque vehicular</t>
  </si>
  <si>
    <t>- Recursos de Captación Directa por Prestación de Servicios (MIVHED) LEY-160-21</t>
  </si>
  <si>
    <t xml:space="preserve">- Otros registros contratos y cobros 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</si>
  <si>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</si>
  <si>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</si>
  <si>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</si>
  <si>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</si>
  <si>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</si>
  <si>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</si>
  <si>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</si>
  <si>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Inversiones Financieras</t>
  </si>
  <si>
    <t>- Ingresos por Tenencia de Activos Financieros  (Instrumentos Derivados)</t>
  </si>
  <si>
    <t xml:space="preserve">     - Recursos de Captación Directa de la Procuradoria General de la República ( multas de tránsito)</t>
  </si>
  <si>
    <t>- Ventas de Activos No Financieros</t>
  </si>
  <si>
    <t>- Venta de  Activos Fijos</t>
  </si>
  <si>
    <t>- Ventas de Activos Intangibles</t>
  </si>
  <si>
    <t>- Transferencias Capital</t>
  </si>
  <si>
    <t xml:space="preserve">TOTAL </t>
  </si>
  <si>
    <r>
      <t xml:space="preserve">(1) Cifras sujetas a rectificación.  Incluye los dólares convertidos a la tasa oficial. </t>
    </r>
    <r>
      <rPr>
        <b/>
        <sz val="8"/>
        <color indexed="8"/>
        <rFont val="Segoe UI"/>
        <family val="2"/>
      </rPr>
      <t xml:space="preserve"> Se realizaron cambios en la metodología de registro de los intereses y ganancias por </t>
    </r>
  </si>
  <si>
    <t>colocación de bonos internos y externos, según el Manual de Estadísticas de Finanzas Públicas del FMI.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</si>
  <si>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</si>
  <si>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</si>
  <si>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 xml:space="preserve">Las informaciones presentadas difieren de las presentadas en  Portal de Transparencia Fiscal,  ya que solo incluyen los ingresos presupuestarios.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</si>
</sst>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#,##0.0_);\(#,##0.0\)"/>
    <numFmt numFmtId="166" formatCode="0.0"/>
    <numFmt numFmtId="167" formatCode="#,##0.0000_);\(#,##0.0000\)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9"/>
      <color theme="0"/>
      <name val="Segoe UI"/>
      <family val="2"/>
    </font>
    <font>
      <b/>
      <sz val="9"/>
      <color indexed="8"/>
      <name val="Segoe UI"/>
      <family val="2"/>
    </font>
    <font>
      <sz val="12"/>
      <name val="Courier"/>
      <family val="3"/>
    </font>
    <font>
      <sz val="9"/>
      <color indexed="8"/>
      <name val="Segoe U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9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sz val="10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10"/>
      <name val="Antique Olive"/>
      <family val="2"/>
    </font>
    <font>
      <i/>
      <sz val="12"/>
      <color indexed="8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2"/>
      <name val="Arial"/>
      <family val="2"/>
    </font>
    <font>
      <b/>
      <i/>
      <sz val="11"/>
      <color indexed="8"/>
      <name val="Segoe UI"/>
      <family val="2"/>
    </font>
    <font>
      <b/>
      <sz val="11"/>
      <color indexed="8"/>
      <name val="Segoe UI"/>
      <family val="2"/>
    </font>
    <font>
      <u/>
      <sz val="9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Segoe UI"/>
      <family val="2"/>
    </font>
    <font>
      <b/>
      <sz val="10"/>
      <name val="Segoe U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9" fontId="9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39" fontId="9" fillId="0" borderId="0"/>
  </cellStyleXfs>
  <cellXfs count="164">
    <xf numFmtId="0" fontId="0" fillId="0" borderId="0" xfId="0"/>
    <xf numFmtId="0" fontId="2" fillId="0" borderId="0" xfId="2" applyFont="1"/>
    <xf numFmtId="0" fontId="1" fillId="0" borderId="0" xfId="2"/>
    <xf numFmtId="164" fontId="1" fillId="0" borderId="0" xfId="1" applyNumberFormat="1" applyFont="1" applyFill="1" applyBorder="1"/>
    <xf numFmtId="0" fontId="3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164" fontId="5" fillId="0" borderId="0" xfId="1" applyNumberFormat="1" applyFont="1" applyFill="1" applyBorder="1"/>
    <xf numFmtId="0" fontId="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2" borderId="1" xfId="3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 applyProtection="1">
      <alignment horizontal="center" vertical="center" wrapText="1"/>
    </xf>
    <xf numFmtId="0" fontId="7" fillId="2" borderId="4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 wrapText="1"/>
    </xf>
    <xf numFmtId="0" fontId="8" fillId="0" borderId="6" xfId="2" applyFont="1" applyBorder="1" applyAlignment="1">
      <alignment horizontal="left" vertical="center"/>
    </xf>
    <xf numFmtId="165" fontId="8" fillId="0" borderId="7" xfId="4" applyNumberFormat="1" applyFont="1" applyBorder="1"/>
    <xf numFmtId="165" fontId="8" fillId="0" borderId="7" xfId="1" applyNumberFormat="1" applyFont="1" applyFill="1" applyBorder="1"/>
    <xf numFmtId="165" fontId="8" fillId="0" borderId="7" xfId="1" applyNumberFormat="1" applyFont="1" applyFill="1" applyBorder="1" applyAlignment="1">
      <alignment horizontal="right" indent="1"/>
    </xf>
    <xf numFmtId="0" fontId="8" fillId="0" borderId="8" xfId="3" applyFont="1" applyBorder="1"/>
    <xf numFmtId="165" fontId="8" fillId="0" borderId="8" xfId="3" applyNumberFormat="1" applyFont="1" applyBorder="1"/>
    <xf numFmtId="165" fontId="8" fillId="0" borderId="8" xfId="1" applyNumberFormat="1" applyFont="1" applyFill="1" applyBorder="1" applyProtection="1"/>
    <xf numFmtId="165" fontId="8" fillId="0" borderId="9" xfId="1" applyNumberFormat="1" applyFont="1" applyFill="1" applyBorder="1" applyAlignment="1" applyProtection="1">
      <alignment horizontal="right" indent="1"/>
    </xf>
    <xf numFmtId="165" fontId="8" fillId="0" borderId="8" xfId="1" applyNumberFormat="1" applyFont="1" applyFill="1" applyBorder="1" applyAlignment="1" applyProtection="1">
      <alignment horizontal="right" indent="1"/>
    </xf>
    <xf numFmtId="165" fontId="8" fillId="0" borderId="9" xfId="3" applyNumberFormat="1" applyFont="1" applyBorder="1"/>
    <xf numFmtId="165" fontId="8" fillId="0" borderId="8" xfId="1" applyNumberFormat="1" applyFont="1" applyFill="1" applyBorder="1" applyAlignment="1" applyProtection="1"/>
    <xf numFmtId="49" fontId="10" fillId="0" borderId="8" xfId="5" applyNumberFormat="1" applyFont="1" applyBorder="1" applyAlignment="1">
      <alignment horizontal="left" indent="1"/>
    </xf>
    <xf numFmtId="165" fontId="10" fillId="0" borderId="8" xfId="3" applyNumberFormat="1" applyFont="1" applyBorder="1"/>
    <xf numFmtId="165" fontId="10" fillId="0" borderId="9" xfId="3" applyNumberFormat="1" applyFont="1" applyBorder="1"/>
    <xf numFmtId="165" fontId="10" fillId="0" borderId="8" xfId="1" applyNumberFormat="1" applyFont="1" applyFill="1" applyBorder="1" applyAlignment="1" applyProtection="1"/>
    <xf numFmtId="165" fontId="10" fillId="0" borderId="9" xfId="1" applyNumberFormat="1" applyFont="1" applyFill="1" applyBorder="1" applyAlignment="1" applyProtection="1">
      <alignment horizontal="right" indent="1"/>
    </xf>
    <xf numFmtId="165" fontId="10" fillId="0" borderId="8" xfId="1" applyNumberFormat="1" applyFont="1" applyFill="1" applyBorder="1" applyAlignment="1" applyProtection="1">
      <alignment horizontal="right" indent="1"/>
    </xf>
    <xf numFmtId="49" fontId="8" fillId="0" borderId="8" xfId="3" applyNumberFormat="1" applyFont="1" applyBorder="1" applyAlignment="1">
      <alignment horizontal="left" indent="1"/>
    </xf>
    <xf numFmtId="49" fontId="10" fillId="0" borderId="8" xfId="5" applyNumberFormat="1" applyFont="1" applyBorder="1" applyAlignment="1">
      <alignment horizontal="left" indent="2"/>
    </xf>
    <xf numFmtId="165" fontId="10" fillId="0" borderId="8" xfId="1" applyNumberFormat="1" applyFont="1" applyFill="1" applyBorder="1" applyProtection="1"/>
    <xf numFmtId="165" fontId="11" fillId="0" borderId="8" xfId="1" applyNumberFormat="1" applyFont="1" applyFill="1" applyBorder="1" applyProtection="1"/>
    <xf numFmtId="165" fontId="1" fillId="0" borderId="0" xfId="2" applyNumberFormat="1"/>
    <xf numFmtId="49" fontId="10" fillId="0" borderId="8" xfId="2" applyNumberFormat="1" applyFont="1" applyBorder="1" applyAlignment="1">
      <alignment horizontal="left" indent="2"/>
    </xf>
    <xf numFmtId="165" fontId="11" fillId="0" borderId="8" xfId="3" applyNumberFormat="1" applyFont="1" applyBorder="1"/>
    <xf numFmtId="49" fontId="10" fillId="0" borderId="8" xfId="3" applyNumberFormat="1" applyFont="1" applyBorder="1" applyAlignment="1">
      <alignment horizontal="left" indent="2"/>
    </xf>
    <xf numFmtId="0" fontId="8" fillId="0" borderId="8" xfId="3" applyFont="1" applyBorder="1" applyAlignment="1">
      <alignment horizontal="left" indent="1"/>
    </xf>
    <xf numFmtId="49" fontId="10" fillId="0" borderId="8" xfId="6" applyNumberFormat="1" applyFont="1" applyBorder="1" applyAlignment="1">
      <alignment horizontal="left" indent="2"/>
    </xf>
    <xf numFmtId="165" fontId="12" fillId="0" borderId="8" xfId="3" applyNumberFormat="1" applyFont="1" applyBorder="1"/>
    <xf numFmtId="0" fontId="13" fillId="0" borderId="8" xfId="2" applyFont="1" applyBorder="1"/>
    <xf numFmtId="165" fontId="8" fillId="0" borderId="9" xfId="1" applyNumberFormat="1" applyFont="1" applyFill="1" applyBorder="1" applyProtection="1"/>
    <xf numFmtId="0" fontId="14" fillId="0" borderId="0" xfId="2" applyFont="1"/>
    <xf numFmtId="49" fontId="8" fillId="0" borderId="8" xfId="6" applyNumberFormat="1" applyFont="1" applyBorder="1" applyAlignment="1">
      <alignment horizontal="left" indent="1"/>
    </xf>
    <xf numFmtId="0" fontId="1" fillId="0" borderId="0" xfId="2" applyAlignment="1">
      <alignment vertical="center"/>
    </xf>
    <xf numFmtId="49" fontId="8" fillId="0" borderId="8" xfId="6" applyNumberFormat="1" applyFont="1" applyBorder="1" applyAlignment="1">
      <alignment horizontal="left"/>
    </xf>
    <xf numFmtId="0" fontId="15" fillId="0" borderId="0" xfId="2" applyFont="1"/>
    <xf numFmtId="43" fontId="8" fillId="0" borderId="8" xfId="1" applyFont="1" applyFill="1" applyBorder="1" applyAlignment="1" applyProtection="1">
      <alignment horizontal="right" indent="1"/>
    </xf>
    <xf numFmtId="0" fontId="16" fillId="0" borderId="0" xfId="2" applyFont="1"/>
    <xf numFmtId="43" fontId="10" fillId="0" borderId="8" xfId="1" applyFont="1" applyFill="1" applyBorder="1" applyAlignment="1" applyProtection="1">
      <alignment horizontal="right" indent="1"/>
    </xf>
    <xf numFmtId="0" fontId="18" fillId="0" borderId="0" xfId="7" applyFont="1" applyAlignment="1" applyProtection="1"/>
    <xf numFmtId="165" fontId="8" fillId="0" borderId="8" xfId="6" applyNumberFormat="1" applyFont="1" applyBorder="1"/>
    <xf numFmtId="0" fontId="7" fillId="2" borderId="5" xfId="3" applyFont="1" applyFill="1" applyBorder="1" applyAlignment="1">
      <alignment horizontal="left" vertical="center"/>
    </xf>
    <xf numFmtId="165" fontId="7" fillId="2" borderId="5" xfId="3" applyNumberFormat="1" applyFont="1" applyFill="1" applyBorder="1" applyAlignment="1">
      <alignment vertical="center"/>
    </xf>
    <xf numFmtId="165" fontId="7" fillId="2" borderId="5" xfId="1" applyNumberFormat="1" applyFont="1" applyFill="1" applyBorder="1" applyAlignment="1" applyProtection="1">
      <alignment vertical="center"/>
    </xf>
    <xf numFmtId="165" fontId="7" fillId="2" borderId="5" xfId="1" applyNumberFormat="1" applyFont="1" applyFill="1" applyBorder="1" applyAlignment="1" applyProtection="1">
      <alignment horizontal="right" vertical="center" indent="1"/>
    </xf>
    <xf numFmtId="165" fontId="13" fillId="0" borderId="0" xfId="2" applyNumberFormat="1" applyFont="1"/>
    <xf numFmtId="165" fontId="12" fillId="0" borderId="0" xfId="3" applyNumberFormat="1" applyFont="1" applyAlignment="1">
      <alignment vertical="center"/>
    </xf>
    <xf numFmtId="164" fontId="11" fillId="0" borderId="0" xfId="1" applyNumberFormat="1" applyFont="1" applyFill="1" applyBorder="1" applyAlignment="1" applyProtection="1">
      <alignment vertical="center"/>
    </xf>
    <xf numFmtId="164" fontId="12" fillId="0" borderId="0" xfId="1" applyNumberFormat="1" applyFont="1" applyFill="1" applyBorder="1" applyAlignment="1" applyProtection="1">
      <alignment vertical="center"/>
    </xf>
    <xf numFmtId="49" fontId="8" fillId="0" borderId="0" xfId="2" applyNumberFormat="1" applyFont="1"/>
    <xf numFmtId="165" fontId="19" fillId="0" borderId="0" xfId="2" applyNumberFormat="1" applyFont="1"/>
    <xf numFmtId="164" fontId="11" fillId="0" borderId="0" xfId="1" applyNumberFormat="1" applyFont="1" applyFill="1" applyBorder="1" applyProtection="1"/>
    <xf numFmtId="164" fontId="12" fillId="0" borderId="0" xfId="1" applyNumberFormat="1" applyFont="1" applyFill="1" applyBorder="1" applyProtection="1"/>
    <xf numFmtId="0" fontId="20" fillId="0" borderId="0" xfId="2" applyFont="1"/>
    <xf numFmtId="164" fontId="19" fillId="0" borderId="0" xfId="1" applyNumberFormat="1" applyFont="1" applyFill="1" applyBorder="1"/>
    <xf numFmtId="164" fontId="10" fillId="0" borderId="0" xfId="1" applyNumberFormat="1" applyFont="1" applyAlignment="1">
      <alignment horizontal="right"/>
    </xf>
    <xf numFmtId="0" fontId="19" fillId="0" borderId="0" xfId="2" applyFont="1"/>
    <xf numFmtId="166" fontId="19" fillId="0" borderId="0" xfId="2" applyNumberFormat="1" applyFont="1"/>
    <xf numFmtId="0" fontId="20" fillId="0" borderId="0" xfId="2" applyFont="1" applyAlignment="1">
      <alignment horizontal="left" indent="1"/>
    </xf>
    <xf numFmtId="0" fontId="21" fillId="0" borderId="0" xfId="2" applyFont="1"/>
    <xf numFmtId="0" fontId="22" fillId="0" borderId="0" xfId="2" applyFont="1"/>
    <xf numFmtId="164" fontId="1" fillId="0" borderId="0" xfId="1" applyNumberFormat="1" applyFill="1" applyBorder="1"/>
    <xf numFmtId="164" fontId="1" fillId="0" borderId="0" xfId="1" applyNumberFormat="1"/>
    <xf numFmtId="0" fontId="3" fillId="0" borderId="0" xfId="2" applyFont="1" applyAlignment="1">
      <alignment horizontal="center"/>
    </xf>
    <xf numFmtId="0" fontId="23" fillId="0" borderId="0" xfId="2" applyFont="1"/>
    <xf numFmtId="0" fontId="4" fillId="0" borderId="0" xfId="2" applyFont="1" applyAlignment="1">
      <alignment horizont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11" fillId="0" borderId="0" xfId="2" applyFont="1"/>
    <xf numFmtId="0" fontId="7" fillId="2" borderId="4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39" fontId="8" fillId="0" borderId="8" xfId="8" applyFont="1" applyBorder="1"/>
    <xf numFmtId="165" fontId="8" fillId="0" borderId="7" xfId="3" applyNumberFormat="1" applyFont="1" applyBorder="1"/>
    <xf numFmtId="165" fontId="11" fillId="0" borderId="0" xfId="2" applyNumberFormat="1" applyFont="1"/>
    <xf numFmtId="49" fontId="8" fillId="0" borderId="8" xfId="8" applyNumberFormat="1" applyFont="1" applyBorder="1"/>
    <xf numFmtId="49" fontId="8" fillId="0" borderId="8" xfId="8" applyNumberFormat="1" applyFont="1" applyBorder="1" applyAlignment="1">
      <alignment horizontal="left" indent="1"/>
    </xf>
    <xf numFmtId="0" fontId="24" fillId="0" borderId="8" xfId="3" applyFont="1" applyBorder="1" applyAlignment="1">
      <alignment horizontal="left" indent="2"/>
    </xf>
    <xf numFmtId="165" fontId="24" fillId="0" borderId="8" xfId="3" applyNumberFormat="1" applyFont="1" applyBorder="1" applyAlignment="1">
      <alignment horizontal="right"/>
    </xf>
    <xf numFmtId="165" fontId="24" fillId="0" borderId="9" xfId="3" applyNumberFormat="1" applyFont="1" applyBorder="1" applyAlignment="1">
      <alignment horizontal="right"/>
    </xf>
    <xf numFmtId="165" fontId="13" fillId="0" borderId="8" xfId="3" applyNumberFormat="1" applyFont="1" applyBorder="1" applyAlignment="1">
      <alignment horizontal="right"/>
    </xf>
    <xf numFmtId="165" fontId="13" fillId="0" borderId="9" xfId="3" applyNumberFormat="1" applyFont="1" applyBorder="1" applyAlignment="1">
      <alignment horizontal="right"/>
    </xf>
    <xf numFmtId="49" fontId="10" fillId="0" borderId="8" xfId="8" applyNumberFormat="1" applyFont="1" applyBorder="1" applyAlignment="1">
      <alignment horizontal="left" indent="2"/>
    </xf>
    <xf numFmtId="165" fontId="19" fillId="0" borderId="8" xfId="3" applyNumberFormat="1" applyFont="1" applyBorder="1" applyAlignment="1">
      <alignment horizontal="right"/>
    </xf>
    <xf numFmtId="43" fontId="24" fillId="0" borderId="9" xfId="1" applyFont="1" applyFill="1" applyBorder="1" applyAlignment="1" applyProtection="1">
      <alignment horizontal="right"/>
    </xf>
    <xf numFmtId="165" fontId="8" fillId="0" borderId="8" xfId="8" applyNumberFormat="1" applyFont="1" applyBorder="1" applyAlignment="1">
      <alignment horizontal="left" indent="1"/>
    </xf>
    <xf numFmtId="165" fontId="13" fillId="0" borderId="8" xfId="3" applyNumberFormat="1" applyFont="1" applyBorder="1"/>
    <xf numFmtId="43" fontId="13" fillId="0" borderId="9" xfId="1" applyFont="1" applyFill="1" applyBorder="1" applyAlignment="1" applyProtection="1">
      <alignment horizontal="right"/>
    </xf>
    <xf numFmtId="49" fontId="24" fillId="0" borderId="8" xfId="3" applyNumberFormat="1" applyFont="1" applyBorder="1" applyAlignment="1">
      <alignment horizontal="left" indent="2"/>
    </xf>
    <xf numFmtId="49" fontId="13" fillId="0" borderId="8" xfId="3" applyNumberFormat="1" applyFont="1" applyBorder="1" applyAlignment="1">
      <alignment horizontal="left"/>
    </xf>
    <xf numFmtId="165" fontId="12" fillId="0" borderId="0" xfId="2" applyNumberFormat="1" applyFont="1"/>
    <xf numFmtId="39" fontId="8" fillId="0" borderId="8" xfId="8" applyFont="1" applyBorder="1" applyAlignment="1">
      <alignment horizontal="left" indent="1"/>
    </xf>
    <xf numFmtId="39" fontId="10" fillId="0" borderId="8" xfId="8" applyFont="1" applyBorder="1" applyAlignment="1">
      <alignment horizontal="left" indent="2"/>
    </xf>
    <xf numFmtId="165" fontId="7" fillId="2" borderId="10" xfId="3" applyNumberFormat="1" applyFont="1" applyFill="1" applyBorder="1" applyAlignment="1">
      <alignment vertical="center"/>
    </xf>
    <xf numFmtId="0" fontId="25" fillId="0" borderId="0" xfId="2" applyFont="1"/>
    <xf numFmtId="0" fontId="26" fillId="0" borderId="0" xfId="2" applyFont="1"/>
    <xf numFmtId="167" fontId="21" fillId="0" borderId="0" xfId="2" applyNumberFormat="1" applyFont="1"/>
    <xf numFmtId="167" fontId="19" fillId="0" borderId="0" xfId="2" applyNumberFormat="1" applyFont="1"/>
    <xf numFmtId="43" fontId="19" fillId="0" borderId="0" xfId="1" applyFont="1" applyFill="1" applyBorder="1"/>
    <xf numFmtId="0" fontId="27" fillId="0" borderId="0" xfId="2" applyFont="1" applyAlignment="1">
      <alignment horizontal="center"/>
    </xf>
    <xf numFmtId="0" fontId="1" fillId="3" borderId="0" xfId="2" applyFill="1"/>
    <xf numFmtId="0" fontId="28" fillId="0" borderId="0" xfId="2" applyFont="1"/>
    <xf numFmtId="0" fontId="28" fillId="0" borderId="0" xfId="2" applyFont="1" applyAlignment="1">
      <alignment horizontal="center"/>
    </xf>
    <xf numFmtId="0" fontId="26" fillId="3" borderId="0" xfId="2" applyFont="1" applyFill="1"/>
    <xf numFmtId="0" fontId="13" fillId="0" borderId="8" xfId="2" applyFont="1" applyBorder="1" applyAlignment="1">
      <alignment horizontal="left" vertical="center"/>
    </xf>
    <xf numFmtId="49" fontId="8" fillId="0" borderId="8" xfId="2" applyNumberFormat="1" applyFont="1" applyBorder="1"/>
    <xf numFmtId="49" fontId="8" fillId="0" borderId="8" xfId="2" applyNumberFormat="1" applyFont="1" applyBorder="1" applyAlignment="1">
      <alignment horizontal="left" indent="1"/>
    </xf>
    <xf numFmtId="0" fontId="10" fillId="0" borderId="8" xfId="2" applyFont="1" applyBorder="1" applyAlignment="1">
      <alignment horizontal="left" indent="2"/>
    </xf>
    <xf numFmtId="49" fontId="8" fillId="0" borderId="8" xfId="2" applyNumberFormat="1" applyFont="1" applyBorder="1" applyAlignment="1">
      <alignment horizontal="left" indent="2"/>
    </xf>
    <xf numFmtId="165" fontId="10" fillId="0" borderId="8" xfId="2" applyNumberFormat="1" applyFont="1" applyBorder="1" applyAlignment="1">
      <alignment horizontal="left" indent="4"/>
    </xf>
    <xf numFmtId="165" fontId="10" fillId="4" borderId="8" xfId="2" applyNumberFormat="1" applyFont="1" applyFill="1" applyBorder="1" applyAlignment="1">
      <alignment horizontal="left" indent="4"/>
    </xf>
    <xf numFmtId="165" fontId="10" fillId="4" borderId="8" xfId="3" applyNumberFormat="1" applyFont="1" applyFill="1" applyBorder="1"/>
    <xf numFmtId="165" fontId="10" fillId="4" borderId="9" xfId="3" applyNumberFormat="1" applyFont="1" applyFill="1" applyBorder="1"/>
    <xf numFmtId="43" fontId="10" fillId="4" borderId="9" xfId="1" applyFont="1" applyFill="1" applyBorder="1" applyProtection="1"/>
    <xf numFmtId="0" fontId="1" fillId="5" borderId="0" xfId="2" applyFill="1"/>
    <xf numFmtId="43" fontId="10" fillId="0" borderId="9" xfId="1" applyFont="1" applyFill="1" applyBorder="1" applyProtection="1"/>
    <xf numFmtId="49" fontId="8" fillId="0" borderId="8" xfId="2" applyNumberFormat="1" applyFont="1" applyBorder="1" applyAlignment="1">
      <alignment horizontal="left"/>
    </xf>
    <xf numFmtId="49" fontId="12" fillId="0" borderId="8" xfId="4" applyNumberFormat="1" applyFont="1" applyBorder="1" applyAlignment="1">
      <alignment horizontal="left" indent="1"/>
    </xf>
    <xf numFmtId="49" fontId="11" fillId="0" borderId="8" xfId="3" applyNumberFormat="1" applyFont="1" applyBorder="1" applyAlignment="1">
      <alignment horizontal="left" indent="1"/>
    </xf>
    <xf numFmtId="49" fontId="8" fillId="0" borderId="8" xfId="2" applyNumberFormat="1" applyFont="1" applyBorder="1" applyAlignment="1">
      <alignment horizontal="left" indent="3"/>
    </xf>
    <xf numFmtId="49" fontId="10" fillId="0" borderId="8" xfId="2" applyNumberFormat="1" applyFont="1" applyBorder="1" applyAlignment="1">
      <alignment horizontal="left" indent="4"/>
    </xf>
    <xf numFmtId="49" fontId="10" fillId="4" borderId="8" xfId="2" applyNumberFormat="1" applyFont="1" applyFill="1" applyBorder="1" applyAlignment="1">
      <alignment horizontal="left" indent="4"/>
    </xf>
    <xf numFmtId="43" fontId="8" fillId="0" borderId="9" xfId="1" applyFont="1" applyFill="1" applyBorder="1" applyProtection="1"/>
    <xf numFmtId="49" fontId="8" fillId="0" borderId="8" xfId="2" applyNumberFormat="1" applyFont="1" applyBorder="1" applyAlignment="1">
      <alignment horizontal="left" vertical="center" indent="1"/>
    </xf>
    <xf numFmtId="165" fontId="24" fillId="0" borderId="8" xfId="2" applyNumberFormat="1" applyFont="1" applyBorder="1"/>
    <xf numFmtId="165" fontId="13" fillId="0" borderId="8" xfId="2" applyNumberFormat="1" applyFont="1" applyBorder="1"/>
    <xf numFmtId="49" fontId="11" fillId="4" borderId="8" xfId="4" applyNumberFormat="1" applyFont="1" applyFill="1" applyBorder="1" applyAlignment="1">
      <alignment horizontal="left"/>
    </xf>
    <xf numFmtId="165" fontId="24" fillId="4" borderId="8" xfId="2" applyNumberFormat="1" applyFont="1" applyFill="1" applyBorder="1"/>
    <xf numFmtId="165" fontId="24" fillId="4" borderId="8" xfId="3" applyNumberFormat="1" applyFont="1" applyFill="1" applyBorder="1"/>
    <xf numFmtId="165" fontId="1" fillId="3" borderId="0" xfId="2" applyNumberFormat="1" applyFill="1"/>
    <xf numFmtId="49" fontId="29" fillId="0" borderId="8" xfId="2" applyNumberFormat="1" applyFont="1" applyBorder="1" applyAlignment="1">
      <alignment horizontal="left" indent="1"/>
    </xf>
    <xf numFmtId="165" fontId="29" fillId="0" borderId="8" xfId="3" applyNumberFormat="1" applyFont="1" applyBorder="1"/>
    <xf numFmtId="49" fontId="11" fillId="0" borderId="8" xfId="4" applyNumberFormat="1" applyFont="1" applyBorder="1" applyAlignment="1">
      <alignment horizontal="left" indent="2"/>
    </xf>
    <xf numFmtId="49" fontId="10" fillId="0" borderId="8" xfId="2" applyNumberFormat="1" applyFont="1" applyBorder="1" applyAlignment="1">
      <alignment horizontal="left" indent="1"/>
    </xf>
    <xf numFmtId="49" fontId="7" fillId="2" borderId="5" xfId="2" applyNumberFormat="1" applyFont="1" applyFill="1" applyBorder="1" applyAlignment="1">
      <alignment horizontal="left" vertical="center"/>
    </xf>
    <xf numFmtId="165" fontId="12" fillId="0" borderId="0" xfId="3" applyNumberFormat="1" applyFont="1"/>
    <xf numFmtId="165" fontId="20" fillId="3" borderId="0" xfId="2" applyNumberFormat="1" applyFont="1" applyFill="1"/>
    <xf numFmtId="165" fontId="11" fillId="3" borderId="0" xfId="2" applyNumberFormat="1" applyFont="1" applyFill="1"/>
    <xf numFmtId="0" fontId="8" fillId="0" borderId="0" xfId="2" applyFont="1" applyAlignment="1">
      <alignment horizontal="left" indent="1"/>
    </xf>
    <xf numFmtId="164" fontId="10" fillId="0" borderId="0" xfId="2" applyNumberFormat="1" applyFont="1" applyAlignment="1">
      <alignment horizontal="right"/>
    </xf>
    <xf numFmtId="0" fontId="19" fillId="0" borderId="0" xfId="2" applyFont="1" applyAlignment="1">
      <alignment horizontal="center"/>
    </xf>
    <xf numFmtId="164" fontId="19" fillId="0" borderId="0" xfId="1" applyNumberFormat="1" applyFont="1" applyBorder="1"/>
    <xf numFmtId="165" fontId="31" fillId="0" borderId="0" xfId="2" applyNumberFormat="1" applyFont="1"/>
    <xf numFmtId="165" fontId="32" fillId="0" borderId="0" xfId="2" applyNumberFormat="1" applyFont="1"/>
    <xf numFmtId="43" fontId="19" fillId="0" borderId="0" xfId="2" applyNumberFormat="1" applyFont="1"/>
    <xf numFmtId="0" fontId="33" fillId="0" borderId="0" xfId="2" applyFont="1"/>
  </cellXfs>
  <cellStyles count="9">
    <cellStyle name="Hipervínculo" xfId="7" builtinId="8"/>
    <cellStyle name="Millares" xfId="1" builtinId="3"/>
    <cellStyle name="Normal" xfId="0" builtinId="0"/>
    <cellStyle name="Normal 10 2" xfId="2" xr:uid="{CFB47CDF-7995-4ED8-8D61-48147C4CCFCD}"/>
    <cellStyle name="Normal 2 2 2 2" xfId="4" xr:uid="{FE409FF1-E883-4991-96BF-C1CD012775EF}"/>
    <cellStyle name="Normal 3 6" xfId="6" xr:uid="{09423521-4922-4D00-934C-C12D5C5BD35C}"/>
    <cellStyle name="Normal_COMPARACION 2002-2001 2" xfId="3" xr:uid="{A2E291D3-C698-46A9-B7E9-FFFA3C82BCD7}"/>
    <cellStyle name="Normal_Hoja4" xfId="5" xr:uid="{C78590A7-60BC-4EEC-B8E6-8BDF4A4F2233}"/>
    <cellStyle name="Normal_Hoja6" xfId="8" xr:uid="{535F4981-B3D6-457E-9CEA-FED1D4900F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esktop/INGRESOS%20ENERO-JUNI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1-2022"/>
      <sheetName val="FINANCIERO (2022 Est. 2022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2 (REC)"/>
      <sheetName val="2022 (RESUMEN)"/>
      <sheetName val="2022 REC- EST "/>
      <sheetName val="2022 REC-EST RES"/>
    </sheetNames>
    <sheetDataSet>
      <sheetData sheetId="0"/>
      <sheetData sheetId="1"/>
      <sheetData sheetId="2"/>
      <sheetData sheetId="3"/>
      <sheetData sheetId="4">
        <row r="62">
          <cell r="J62">
            <v>0</v>
          </cell>
        </row>
      </sheetData>
      <sheetData sheetId="5">
        <row r="12">
          <cell r="J12">
            <v>8213.5</v>
          </cell>
          <cell r="K12">
            <v>6823.7</v>
          </cell>
          <cell r="L12">
            <v>7665.7</v>
          </cell>
          <cell r="M12">
            <v>7677.4</v>
          </cell>
          <cell r="N12">
            <v>8262.4</v>
          </cell>
          <cell r="O12">
            <v>6881.2</v>
          </cell>
        </row>
        <row r="13">
          <cell r="J13">
            <v>10863.5</v>
          </cell>
          <cell r="K13">
            <v>6754.3</v>
          </cell>
          <cell r="L13">
            <v>7280.6</v>
          </cell>
          <cell r="M13">
            <v>24162.1</v>
          </cell>
          <cell r="N13">
            <v>18167.7</v>
          </cell>
          <cell r="O13">
            <v>9883</v>
          </cell>
        </row>
        <row r="14">
          <cell r="J14">
            <v>5706.1</v>
          </cell>
          <cell r="K14">
            <v>2498.9</v>
          </cell>
          <cell r="L14">
            <v>2986.4</v>
          </cell>
          <cell r="M14">
            <v>4221.2</v>
          </cell>
          <cell r="N14">
            <v>4423.3</v>
          </cell>
          <cell r="O14">
            <v>4380.8</v>
          </cell>
        </row>
        <row r="15">
          <cell r="J15">
            <v>99.1</v>
          </cell>
          <cell r="K15">
            <v>170</v>
          </cell>
          <cell r="L15">
            <v>133</v>
          </cell>
          <cell r="M15">
            <v>110.7</v>
          </cell>
          <cell r="N15">
            <v>145.30000000000001</v>
          </cell>
          <cell r="O15">
            <v>177.1</v>
          </cell>
        </row>
        <row r="18">
          <cell r="J18">
            <v>95.3</v>
          </cell>
          <cell r="K18">
            <v>354</v>
          </cell>
          <cell r="L18">
            <v>1483.5</v>
          </cell>
          <cell r="M18">
            <v>189.1</v>
          </cell>
          <cell r="N18">
            <v>168.8</v>
          </cell>
          <cell r="O18">
            <v>140.1</v>
          </cell>
        </row>
        <row r="19">
          <cell r="J19">
            <v>257.10000000000002</v>
          </cell>
          <cell r="K19">
            <v>217.9</v>
          </cell>
          <cell r="L19">
            <v>234.2</v>
          </cell>
          <cell r="M19">
            <v>1658.7</v>
          </cell>
          <cell r="N19">
            <v>2019.9</v>
          </cell>
          <cell r="O19">
            <v>317.10000000000002</v>
          </cell>
        </row>
        <row r="20">
          <cell r="J20">
            <v>810.2</v>
          </cell>
          <cell r="K20">
            <v>983.3</v>
          </cell>
          <cell r="L20">
            <v>1189.0999999999999</v>
          </cell>
          <cell r="M20">
            <v>954.5</v>
          </cell>
          <cell r="N20">
            <v>1003.2</v>
          </cell>
          <cell r="O20">
            <v>1151</v>
          </cell>
        </row>
        <row r="21">
          <cell r="J21">
            <v>150.19999999999999</v>
          </cell>
          <cell r="K21">
            <v>186.7</v>
          </cell>
          <cell r="L21">
            <v>205</v>
          </cell>
          <cell r="M21">
            <v>156.5</v>
          </cell>
          <cell r="N21">
            <v>171.8</v>
          </cell>
          <cell r="O21">
            <v>168.6</v>
          </cell>
        </row>
        <row r="22">
          <cell r="J22">
            <v>79.3</v>
          </cell>
          <cell r="K22">
            <v>102.1</v>
          </cell>
          <cell r="L22">
            <v>147.30000000000001</v>
          </cell>
          <cell r="M22">
            <v>127.4</v>
          </cell>
          <cell r="N22">
            <v>101.3</v>
          </cell>
          <cell r="O22">
            <v>117</v>
          </cell>
        </row>
        <row r="23">
          <cell r="J23">
            <v>833.9</v>
          </cell>
          <cell r="K23">
            <v>1008.5</v>
          </cell>
          <cell r="L23">
            <v>1007.9</v>
          </cell>
          <cell r="M23">
            <v>1287.3</v>
          </cell>
          <cell r="N23">
            <v>1032.5999999999999</v>
          </cell>
          <cell r="O23">
            <v>1029.5</v>
          </cell>
        </row>
        <row r="24">
          <cell r="J24">
            <v>68.099999999999994</v>
          </cell>
          <cell r="K24">
            <v>113.4</v>
          </cell>
          <cell r="L24">
            <v>214.1</v>
          </cell>
          <cell r="M24">
            <v>157.1</v>
          </cell>
          <cell r="N24">
            <v>105.5</v>
          </cell>
          <cell r="O24">
            <v>214.8</v>
          </cell>
        </row>
        <row r="25">
          <cell r="J25">
            <v>128.69999999999999</v>
          </cell>
          <cell r="K25">
            <v>194.2</v>
          </cell>
          <cell r="L25">
            <v>246.1</v>
          </cell>
          <cell r="M25">
            <v>184.8</v>
          </cell>
          <cell r="N25">
            <v>220.6</v>
          </cell>
          <cell r="O25">
            <v>202</v>
          </cell>
        </row>
        <row r="28">
          <cell r="J28">
            <v>15662.9</v>
          </cell>
          <cell r="K28">
            <v>11723.7</v>
          </cell>
          <cell r="L28">
            <v>11686.5</v>
          </cell>
          <cell r="M28">
            <v>13848.8</v>
          </cell>
          <cell r="N28">
            <v>12830.5</v>
          </cell>
          <cell r="O28">
            <v>13337.9</v>
          </cell>
        </row>
        <row r="30">
          <cell r="J30">
            <v>3331.9</v>
          </cell>
          <cell r="K30">
            <v>3380.1</v>
          </cell>
          <cell r="L30">
            <v>4348.7</v>
          </cell>
          <cell r="M30">
            <v>3361</v>
          </cell>
          <cell r="N30">
            <v>3609.5</v>
          </cell>
          <cell r="O30">
            <v>4276.2</v>
          </cell>
        </row>
        <row r="31">
          <cell r="J31">
            <v>2150.6999999999998</v>
          </cell>
          <cell r="K31">
            <v>2365.4</v>
          </cell>
          <cell r="L31">
            <v>3121.7</v>
          </cell>
          <cell r="M31">
            <v>2418.1</v>
          </cell>
          <cell r="N31">
            <v>2772.3</v>
          </cell>
          <cell r="O31">
            <v>3073.6</v>
          </cell>
        </row>
        <row r="32">
          <cell r="J32">
            <v>1295.8</v>
          </cell>
          <cell r="K32">
            <v>1135.9000000000001</v>
          </cell>
          <cell r="L32">
            <v>721.7</v>
          </cell>
          <cell r="M32">
            <v>937</v>
          </cell>
          <cell r="N32">
            <v>866.1</v>
          </cell>
          <cell r="O32">
            <v>627.1</v>
          </cell>
        </row>
        <row r="33">
          <cell r="J33">
            <v>1603.5</v>
          </cell>
          <cell r="K33">
            <v>1327.9</v>
          </cell>
          <cell r="L33">
            <v>1265.8</v>
          </cell>
          <cell r="M33">
            <v>1323</v>
          </cell>
          <cell r="N33">
            <v>1385.3</v>
          </cell>
          <cell r="O33">
            <v>1532.8</v>
          </cell>
        </row>
        <row r="34">
          <cell r="J34">
            <v>45.9</v>
          </cell>
          <cell r="K34">
            <v>42.2</v>
          </cell>
          <cell r="L34">
            <v>43.9</v>
          </cell>
          <cell r="M34">
            <v>44.7</v>
          </cell>
          <cell r="N34">
            <v>56.2</v>
          </cell>
          <cell r="O34">
            <v>32.5</v>
          </cell>
        </row>
        <row r="35">
          <cell r="J35">
            <v>746</v>
          </cell>
          <cell r="K35">
            <v>692.8</v>
          </cell>
          <cell r="L35">
            <v>704</v>
          </cell>
          <cell r="M35">
            <v>726.7</v>
          </cell>
          <cell r="N35">
            <v>718.1</v>
          </cell>
          <cell r="O35">
            <v>727.8</v>
          </cell>
        </row>
        <row r="36">
          <cell r="J36">
            <v>873.5</v>
          </cell>
          <cell r="K36">
            <v>631.5</v>
          </cell>
          <cell r="L36">
            <v>748.5</v>
          </cell>
          <cell r="M36">
            <v>1152.8</v>
          </cell>
          <cell r="N36">
            <v>793.5</v>
          </cell>
          <cell r="O36">
            <v>708.3</v>
          </cell>
        </row>
        <row r="37">
          <cell r="J37">
            <v>0.7</v>
          </cell>
          <cell r="K37">
            <v>0</v>
          </cell>
          <cell r="L37">
            <v>0.2</v>
          </cell>
          <cell r="M37">
            <v>0</v>
          </cell>
          <cell r="N37">
            <v>6.9</v>
          </cell>
          <cell r="O37">
            <v>3.4</v>
          </cell>
        </row>
        <row r="39">
          <cell r="J39">
            <v>1169.5</v>
          </cell>
          <cell r="K39">
            <v>1542.1</v>
          </cell>
          <cell r="L39">
            <v>1576.3</v>
          </cell>
          <cell r="M39">
            <v>1231.0999999999999</v>
          </cell>
          <cell r="N39">
            <v>1448.9</v>
          </cell>
          <cell r="O39">
            <v>1428.9</v>
          </cell>
        </row>
        <row r="40">
          <cell r="J40">
            <v>759.7</v>
          </cell>
          <cell r="K40">
            <v>640.1</v>
          </cell>
          <cell r="L40">
            <v>229.9</v>
          </cell>
          <cell r="M40">
            <v>44.1</v>
          </cell>
          <cell r="N40">
            <v>42.6</v>
          </cell>
          <cell r="O40">
            <v>51.1</v>
          </cell>
        </row>
        <row r="41">
          <cell r="J41">
            <v>83.2</v>
          </cell>
          <cell r="K41">
            <v>83.2</v>
          </cell>
          <cell r="L41">
            <v>89.2</v>
          </cell>
          <cell r="M41">
            <v>90.9</v>
          </cell>
          <cell r="N41">
            <v>90.9</v>
          </cell>
          <cell r="O41">
            <v>94.7</v>
          </cell>
        </row>
        <row r="42">
          <cell r="J42">
            <v>26.2</v>
          </cell>
          <cell r="K42">
            <v>26.8</v>
          </cell>
          <cell r="L42">
            <v>30.6</v>
          </cell>
          <cell r="M42">
            <v>30.4</v>
          </cell>
          <cell r="N42">
            <v>28.4</v>
          </cell>
          <cell r="O42">
            <v>28.7</v>
          </cell>
        </row>
        <row r="43">
          <cell r="J43">
            <v>51.3</v>
          </cell>
          <cell r="K43">
            <v>192.8</v>
          </cell>
          <cell r="L43">
            <v>71.3</v>
          </cell>
          <cell r="M43">
            <v>60.1</v>
          </cell>
          <cell r="N43">
            <v>67.099999999999994</v>
          </cell>
          <cell r="O43">
            <v>67</v>
          </cell>
        </row>
        <row r="45">
          <cell r="J45">
            <v>757.6</v>
          </cell>
          <cell r="K45">
            <v>724.9</v>
          </cell>
          <cell r="L45">
            <v>684.6</v>
          </cell>
          <cell r="M45">
            <v>753.7</v>
          </cell>
          <cell r="N45">
            <v>721.1</v>
          </cell>
          <cell r="O45">
            <v>694.5</v>
          </cell>
        </row>
        <row r="46">
          <cell r="J46">
            <v>0.1</v>
          </cell>
          <cell r="K46">
            <v>0</v>
          </cell>
          <cell r="L46">
            <v>0.1</v>
          </cell>
          <cell r="M46">
            <v>0.6</v>
          </cell>
          <cell r="N46">
            <v>0</v>
          </cell>
          <cell r="O46">
            <v>0.4</v>
          </cell>
        </row>
        <row r="47">
          <cell r="J47">
            <v>82.6</v>
          </cell>
          <cell r="K47">
            <v>106.1</v>
          </cell>
          <cell r="L47">
            <v>108.8</v>
          </cell>
          <cell r="M47">
            <v>86.8</v>
          </cell>
          <cell r="N47">
            <v>102.6</v>
          </cell>
          <cell r="O47">
            <v>104.3</v>
          </cell>
        </row>
        <row r="48">
          <cell r="J48">
            <v>0.2</v>
          </cell>
          <cell r="K48">
            <v>0.6</v>
          </cell>
          <cell r="L48">
            <v>0.2</v>
          </cell>
          <cell r="M48">
            <v>0.1</v>
          </cell>
          <cell r="N48">
            <v>0.3</v>
          </cell>
          <cell r="O48">
            <v>0.2</v>
          </cell>
        </row>
        <row r="51">
          <cell r="J51">
            <v>0</v>
          </cell>
          <cell r="K51">
            <v>0.1</v>
          </cell>
          <cell r="L51">
            <v>0.1</v>
          </cell>
          <cell r="M51">
            <v>0.2</v>
          </cell>
          <cell r="N51">
            <v>1.6</v>
          </cell>
          <cell r="O51">
            <v>0.1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4">
          <cell r="J54">
            <v>318</v>
          </cell>
          <cell r="K54">
            <v>387.7</v>
          </cell>
          <cell r="L54">
            <v>391.8</v>
          </cell>
          <cell r="M54">
            <v>456.7</v>
          </cell>
          <cell r="N54">
            <v>382.1</v>
          </cell>
          <cell r="O54">
            <v>365</v>
          </cell>
        </row>
        <row r="55">
          <cell r="J55">
            <v>2.2000000000000002</v>
          </cell>
          <cell r="K55">
            <v>2.7</v>
          </cell>
          <cell r="L55">
            <v>3.3</v>
          </cell>
          <cell r="M55">
            <v>2.4</v>
          </cell>
          <cell r="N55">
            <v>2.9</v>
          </cell>
          <cell r="O55">
            <v>2.9</v>
          </cell>
        </row>
        <row r="56">
          <cell r="J56">
            <v>3.3</v>
          </cell>
          <cell r="K56">
            <v>3.8</v>
          </cell>
          <cell r="L56">
            <v>5.6</v>
          </cell>
          <cell r="M56">
            <v>3.6</v>
          </cell>
          <cell r="N56">
            <v>5.0999999999999996</v>
          </cell>
          <cell r="O56">
            <v>4.9000000000000004</v>
          </cell>
        </row>
        <row r="60">
          <cell r="J60">
            <v>207.1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J61">
            <v>0</v>
          </cell>
          <cell r="K61">
            <v>0</v>
          </cell>
          <cell r="L61">
            <v>0.1</v>
          </cell>
          <cell r="M61">
            <v>0</v>
          </cell>
          <cell r="N61">
            <v>0</v>
          </cell>
          <cell r="O61">
            <v>0</v>
          </cell>
        </row>
        <row r="62">
          <cell r="J62">
            <v>14.9</v>
          </cell>
          <cell r="K62">
            <v>70.8</v>
          </cell>
          <cell r="L62">
            <v>24.9</v>
          </cell>
          <cell r="M62">
            <v>26.1</v>
          </cell>
          <cell r="N62">
            <v>20.5</v>
          </cell>
          <cell r="O62">
            <v>25.7</v>
          </cell>
        </row>
        <row r="63">
          <cell r="J63">
            <v>696.1</v>
          </cell>
          <cell r="K63">
            <v>797.9</v>
          </cell>
          <cell r="L63">
            <v>913.2</v>
          </cell>
          <cell r="M63">
            <v>713.2</v>
          </cell>
          <cell r="N63">
            <v>709.2</v>
          </cell>
          <cell r="O63">
            <v>916.5</v>
          </cell>
        </row>
        <row r="64">
          <cell r="J64">
            <v>693.1</v>
          </cell>
          <cell r="K64">
            <v>785.9</v>
          </cell>
          <cell r="L64">
            <v>908.1</v>
          </cell>
          <cell r="M64">
            <v>705.1</v>
          </cell>
          <cell r="N64">
            <v>701.7</v>
          </cell>
          <cell r="O64">
            <v>912.2</v>
          </cell>
        </row>
        <row r="65"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</sheetData>
      <sheetData sheetId="6"/>
      <sheetData sheetId="7">
        <row r="11">
          <cell r="J11">
            <v>11744.6</v>
          </cell>
          <cell r="K11">
            <v>11918.2</v>
          </cell>
          <cell r="L11">
            <v>12451.6</v>
          </cell>
          <cell r="M11">
            <v>11048.7</v>
          </cell>
          <cell r="N11">
            <v>12753.5</v>
          </cell>
          <cell r="O11">
            <v>13910.1</v>
          </cell>
        </row>
        <row r="13">
          <cell r="J13">
            <v>1350.4</v>
          </cell>
          <cell r="K13">
            <v>1159.2</v>
          </cell>
          <cell r="L13">
            <v>1386</v>
          </cell>
          <cell r="M13">
            <v>1223.4000000000001</v>
          </cell>
          <cell r="N13">
            <v>1375.6</v>
          </cell>
          <cell r="O13">
            <v>994.6</v>
          </cell>
        </row>
        <row r="14">
          <cell r="J14">
            <v>83.4</v>
          </cell>
          <cell r="K14">
            <v>86.2</v>
          </cell>
          <cell r="L14">
            <v>201</v>
          </cell>
          <cell r="M14">
            <v>162.9</v>
          </cell>
          <cell r="N14">
            <v>323.89999999999998</v>
          </cell>
          <cell r="O14">
            <v>298.2</v>
          </cell>
        </row>
        <row r="15">
          <cell r="J15">
            <v>170</v>
          </cell>
          <cell r="K15">
            <v>181.7</v>
          </cell>
          <cell r="L15">
            <v>208.3</v>
          </cell>
          <cell r="M15">
            <v>205.6</v>
          </cell>
          <cell r="N15">
            <v>253.4</v>
          </cell>
          <cell r="O15">
            <v>312.60000000000002</v>
          </cell>
        </row>
        <row r="16">
          <cell r="J16">
            <v>107.1</v>
          </cell>
          <cell r="K16">
            <v>134.19999999999999</v>
          </cell>
          <cell r="L16">
            <v>193.7</v>
          </cell>
          <cell r="M16">
            <v>130.30000000000001</v>
          </cell>
          <cell r="N16">
            <v>137.5</v>
          </cell>
          <cell r="O16">
            <v>170.7</v>
          </cell>
        </row>
        <row r="17">
          <cell r="J17">
            <v>0</v>
          </cell>
          <cell r="K17">
            <v>1.1000000000000001</v>
          </cell>
          <cell r="L17">
            <v>1.5</v>
          </cell>
          <cell r="M17">
            <v>2.2999999999999998</v>
          </cell>
          <cell r="N17">
            <v>0.5</v>
          </cell>
          <cell r="O17">
            <v>3.8</v>
          </cell>
        </row>
        <row r="18">
          <cell r="J18">
            <v>44.4</v>
          </cell>
          <cell r="K18">
            <v>33.700000000000003</v>
          </cell>
          <cell r="L18">
            <v>55.5</v>
          </cell>
          <cell r="M18">
            <v>39.299999999999997</v>
          </cell>
          <cell r="N18">
            <v>25.5</v>
          </cell>
          <cell r="O18">
            <v>36</v>
          </cell>
        </row>
        <row r="21">
          <cell r="J21">
            <v>4000.2</v>
          </cell>
          <cell r="K21">
            <v>4024.5</v>
          </cell>
          <cell r="L21">
            <v>4272.2</v>
          </cell>
          <cell r="M21">
            <v>3651.2</v>
          </cell>
          <cell r="N21">
            <v>4256</v>
          </cell>
          <cell r="O21">
            <v>4684.5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J24">
            <v>24.8</v>
          </cell>
          <cell r="K24">
            <v>22.2</v>
          </cell>
          <cell r="L24">
            <v>24.6</v>
          </cell>
          <cell r="M24">
            <v>23.9</v>
          </cell>
          <cell r="N24">
            <v>20</v>
          </cell>
          <cell r="O24">
            <v>20.399999999999999</v>
          </cell>
        </row>
        <row r="25">
          <cell r="J25">
            <v>1.3</v>
          </cell>
          <cell r="K25">
            <v>1.4</v>
          </cell>
          <cell r="L25">
            <v>2</v>
          </cell>
          <cell r="M25">
            <v>0.9</v>
          </cell>
          <cell r="N25">
            <v>2.5</v>
          </cell>
          <cell r="O25">
            <v>1</v>
          </cell>
        </row>
        <row r="26">
          <cell r="J26">
            <v>0</v>
          </cell>
          <cell r="K26">
            <v>0.2</v>
          </cell>
          <cell r="L26">
            <v>0</v>
          </cell>
          <cell r="M26">
            <v>0.1</v>
          </cell>
          <cell r="N26">
            <v>0.1</v>
          </cell>
          <cell r="O26">
            <v>0</v>
          </cell>
        </row>
        <row r="29">
          <cell r="J29">
            <v>154.30000000000001</v>
          </cell>
          <cell r="K29">
            <v>219.3</v>
          </cell>
          <cell r="L29">
            <v>235.4</v>
          </cell>
          <cell r="M29">
            <v>56.3</v>
          </cell>
          <cell r="N29">
            <v>204.7</v>
          </cell>
          <cell r="O29">
            <v>107.9</v>
          </cell>
        </row>
        <row r="30">
          <cell r="J30">
            <v>38</v>
          </cell>
          <cell r="K30">
            <v>0</v>
          </cell>
          <cell r="L30">
            <v>0</v>
          </cell>
          <cell r="M30">
            <v>32.5</v>
          </cell>
          <cell r="N30">
            <v>0</v>
          </cell>
          <cell r="O30">
            <v>0</v>
          </cell>
          <cell r="P30">
            <v>70.5</v>
          </cell>
        </row>
      </sheetData>
      <sheetData sheetId="8"/>
      <sheetData sheetId="9">
        <row r="12">
          <cell r="J12">
            <v>0</v>
          </cell>
          <cell r="K12">
            <v>144.5</v>
          </cell>
          <cell r="L12">
            <v>71.400000000000006</v>
          </cell>
          <cell r="M12">
            <v>71.5</v>
          </cell>
          <cell r="N12">
            <v>0</v>
          </cell>
          <cell r="O12">
            <v>145.19999999999999</v>
          </cell>
        </row>
        <row r="13">
          <cell r="J13">
            <v>0</v>
          </cell>
          <cell r="K13">
            <v>127.9</v>
          </cell>
          <cell r="L13">
            <v>0</v>
          </cell>
          <cell r="M13">
            <v>120.5</v>
          </cell>
          <cell r="N13">
            <v>0</v>
          </cell>
          <cell r="O13">
            <v>56.6</v>
          </cell>
        </row>
        <row r="16">
          <cell r="J16">
            <v>24.6</v>
          </cell>
          <cell r="K16">
            <v>9.1999999999999993</v>
          </cell>
          <cell r="L16">
            <v>10.7</v>
          </cell>
          <cell r="M16">
            <v>8.5</v>
          </cell>
          <cell r="N16">
            <v>9.9</v>
          </cell>
          <cell r="O16">
            <v>9.6999999999999993</v>
          </cell>
        </row>
        <row r="17">
          <cell r="J17">
            <v>8.6</v>
          </cell>
          <cell r="K17">
            <v>8.1999999999999993</v>
          </cell>
          <cell r="L17">
            <v>9.4</v>
          </cell>
          <cell r="M17">
            <v>7.8</v>
          </cell>
          <cell r="N17">
            <v>8.3000000000000007</v>
          </cell>
          <cell r="O17">
            <v>15.1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J20">
            <v>4.8</v>
          </cell>
          <cell r="K20">
            <v>5</v>
          </cell>
          <cell r="L20">
            <v>5.8</v>
          </cell>
          <cell r="M20">
            <v>4.2</v>
          </cell>
          <cell r="N20">
            <v>6.4</v>
          </cell>
          <cell r="O20">
            <v>9</v>
          </cell>
        </row>
        <row r="21">
          <cell r="J21">
            <v>686.2</v>
          </cell>
          <cell r="K21">
            <v>405.9</v>
          </cell>
          <cell r="L21">
            <v>692</v>
          </cell>
          <cell r="M21">
            <v>469.2</v>
          </cell>
          <cell r="N21">
            <v>283.5</v>
          </cell>
          <cell r="O21">
            <v>417.5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J25">
            <v>0</v>
          </cell>
          <cell r="K25">
            <v>0</v>
          </cell>
          <cell r="L25">
            <v>330</v>
          </cell>
          <cell r="M25">
            <v>0</v>
          </cell>
          <cell r="N25">
            <v>0</v>
          </cell>
          <cell r="O25">
            <v>330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31">
          <cell r="J31">
            <v>85.7</v>
          </cell>
          <cell r="K31">
            <v>83.6</v>
          </cell>
          <cell r="L31">
            <v>96.8</v>
          </cell>
          <cell r="M31">
            <v>79.8</v>
          </cell>
          <cell r="N31">
            <v>71.5</v>
          </cell>
          <cell r="O31">
            <v>79.2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J33">
            <v>1.8</v>
          </cell>
          <cell r="K33">
            <v>394.4</v>
          </cell>
          <cell r="L33">
            <v>92.8</v>
          </cell>
          <cell r="M33">
            <v>2.5</v>
          </cell>
          <cell r="N33">
            <v>16.399999999999999</v>
          </cell>
          <cell r="O33">
            <v>180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J36">
            <v>45</v>
          </cell>
          <cell r="K36">
            <v>38.1</v>
          </cell>
          <cell r="L36">
            <v>37.299999999999997</v>
          </cell>
          <cell r="M36">
            <v>35.200000000000003</v>
          </cell>
          <cell r="N36">
            <v>29.9</v>
          </cell>
          <cell r="O36">
            <v>33.5</v>
          </cell>
        </row>
        <row r="37">
          <cell r="J37">
            <v>1535.2</v>
          </cell>
          <cell r="K37">
            <v>1383.3</v>
          </cell>
          <cell r="L37">
            <v>1329.8</v>
          </cell>
          <cell r="M37">
            <v>1216.3</v>
          </cell>
          <cell r="N37">
            <v>1712.7</v>
          </cell>
          <cell r="O37">
            <v>1357.4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0">
          <cell r="J40">
            <v>76.8</v>
          </cell>
          <cell r="K40">
            <v>80.5</v>
          </cell>
          <cell r="L40">
            <v>111.5</v>
          </cell>
          <cell r="M40">
            <v>91.6</v>
          </cell>
          <cell r="N40">
            <v>104.7</v>
          </cell>
          <cell r="O40">
            <v>112.4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J42">
            <v>3.1</v>
          </cell>
          <cell r="K42">
            <v>45.5</v>
          </cell>
          <cell r="L42">
            <v>29</v>
          </cell>
          <cell r="M42">
            <v>38.200000000000003</v>
          </cell>
          <cell r="N42">
            <v>37.299999999999997</v>
          </cell>
          <cell r="O42">
            <v>68.8</v>
          </cell>
        </row>
        <row r="43">
          <cell r="J43">
            <v>3</v>
          </cell>
          <cell r="K43">
            <v>3.4</v>
          </cell>
          <cell r="L43">
            <v>4.7</v>
          </cell>
          <cell r="M43">
            <v>3.6</v>
          </cell>
          <cell r="N43">
            <v>3.9</v>
          </cell>
          <cell r="O43">
            <v>5</v>
          </cell>
        </row>
        <row r="44">
          <cell r="J44">
            <v>0.1</v>
          </cell>
          <cell r="K44">
            <v>5.4</v>
          </cell>
          <cell r="L44">
            <v>6.4</v>
          </cell>
          <cell r="M44">
            <v>14.5</v>
          </cell>
          <cell r="N44">
            <v>31</v>
          </cell>
          <cell r="O44">
            <v>52.2</v>
          </cell>
        </row>
        <row r="45">
          <cell r="J45">
            <v>0</v>
          </cell>
          <cell r="K45">
            <v>36.700000000000003</v>
          </cell>
          <cell r="L45">
            <v>17.899999999999999</v>
          </cell>
          <cell r="M45">
            <v>20.100000000000001</v>
          </cell>
          <cell r="N45">
            <v>2.4</v>
          </cell>
          <cell r="O45">
            <v>11.6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J51">
            <v>2500.1999999999998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1448.8</v>
          </cell>
        </row>
        <row r="53">
          <cell r="J53">
            <v>102.3</v>
          </cell>
          <cell r="K53">
            <v>396.2</v>
          </cell>
          <cell r="L53">
            <v>88.8</v>
          </cell>
          <cell r="M53">
            <v>2.7</v>
          </cell>
          <cell r="N53">
            <v>177.4</v>
          </cell>
          <cell r="O53">
            <v>91.1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J55">
            <v>0</v>
          </cell>
          <cell r="K55">
            <v>0</v>
          </cell>
          <cell r="L55">
            <v>231.9</v>
          </cell>
          <cell r="M55">
            <v>403.1</v>
          </cell>
          <cell r="N55">
            <v>643.20000000000005</v>
          </cell>
          <cell r="O55">
            <v>1023.6</v>
          </cell>
          <cell r="P55">
            <v>2301.8000000000002</v>
          </cell>
        </row>
        <row r="56">
          <cell r="J56">
            <v>85.6</v>
          </cell>
          <cell r="K56">
            <v>83.2</v>
          </cell>
          <cell r="L56">
            <v>89.9</v>
          </cell>
          <cell r="M56">
            <v>76.3</v>
          </cell>
          <cell r="N56">
            <v>82.2</v>
          </cell>
          <cell r="O56">
            <v>72.900000000000006</v>
          </cell>
        </row>
        <row r="58">
          <cell r="J58">
            <v>801.4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18.600000000000001</v>
          </cell>
          <cell r="O61">
            <v>2.7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J63">
            <v>0</v>
          </cell>
          <cell r="K63">
            <v>0</v>
          </cell>
          <cell r="L63">
            <v>826.2</v>
          </cell>
          <cell r="M63">
            <v>0</v>
          </cell>
          <cell r="N63">
            <v>0</v>
          </cell>
          <cell r="O63">
            <v>0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19F45-514C-4D1A-804B-B6AC44116C82}">
  <dimension ref="A1:GM895"/>
  <sheetViews>
    <sheetView showGridLines="0" topLeftCell="A52" zoomScaleNormal="100" workbookViewId="0">
      <selection activeCell="C67" sqref="C67:X73"/>
    </sheetView>
  </sheetViews>
  <sheetFormatPr baseColWidth="10" defaultColWidth="11.42578125" defaultRowHeight="12.75"/>
  <cols>
    <col min="1" max="1" width="0.85546875" style="2" customWidth="1"/>
    <col min="2" max="2" width="79" style="2" customWidth="1"/>
    <col min="3" max="8" width="10.5703125" style="2" customWidth="1"/>
    <col min="9" max="9" width="11.140625" style="2" customWidth="1"/>
    <col min="10" max="14" width="9.5703125" style="81" customWidth="1"/>
    <col min="15" max="15" width="11.5703125" style="81" customWidth="1"/>
    <col min="16" max="16" width="12.85546875" style="81" customWidth="1"/>
    <col min="17" max="17" width="11.7109375" style="81" customWidth="1"/>
    <col min="18" max="16384" width="11.42578125" style="2"/>
  </cols>
  <sheetData>
    <row r="1" spans="2:17" ht="7.15" customHeight="1">
      <c r="B1" s="1"/>
      <c r="C1" s="1"/>
      <c r="D1" s="1"/>
      <c r="E1" s="1"/>
      <c r="F1" s="1"/>
      <c r="G1" s="1"/>
      <c r="H1" s="1"/>
      <c r="J1" s="3"/>
      <c r="K1" s="3"/>
      <c r="L1" s="3"/>
      <c r="M1" s="3"/>
      <c r="N1" s="3"/>
      <c r="O1" s="3"/>
      <c r="P1" s="3"/>
      <c r="Q1" s="3"/>
    </row>
    <row r="2" spans="2:17" ht="17.2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3.5" customHeight="1">
      <c r="B3" s="5"/>
      <c r="C3" s="5"/>
      <c r="D3" s="5"/>
      <c r="E3" s="5"/>
      <c r="F3" s="5"/>
      <c r="G3" s="5"/>
      <c r="H3" s="5"/>
      <c r="I3" s="6"/>
      <c r="J3" s="7"/>
      <c r="K3" s="7"/>
      <c r="L3" s="7"/>
      <c r="M3" s="7"/>
      <c r="N3" s="7"/>
      <c r="O3" s="7"/>
      <c r="P3" s="7"/>
      <c r="Q3" s="7"/>
    </row>
    <row r="4" spans="2:17" ht="19.5" customHeight="1"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17" ht="15.75" customHeight="1"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2:17" ht="16.5">
      <c r="B6" s="9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7" ht="15" customHeight="1">
      <c r="B7" s="10" t="s">
        <v>4</v>
      </c>
      <c r="C7" s="11">
        <v>2022</v>
      </c>
      <c r="D7" s="12"/>
      <c r="E7" s="12"/>
      <c r="F7" s="12"/>
      <c r="G7" s="12"/>
      <c r="H7" s="12"/>
      <c r="I7" s="13" t="s">
        <v>5</v>
      </c>
      <c r="J7" s="11">
        <v>2022</v>
      </c>
      <c r="K7" s="12"/>
      <c r="L7" s="12"/>
      <c r="M7" s="12"/>
      <c r="N7" s="12"/>
      <c r="O7" s="12"/>
      <c r="P7" s="14" t="s">
        <v>6</v>
      </c>
      <c r="Q7" s="14" t="s">
        <v>7</v>
      </c>
    </row>
    <row r="8" spans="2:17" ht="36.75" customHeight="1" thickBot="1">
      <c r="B8" s="15"/>
      <c r="C8" s="16" t="s">
        <v>8</v>
      </c>
      <c r="D8" s="16" t="s">
        <v>9</v>
      </c>
      <c r="E8" s="16" t="s">
        <v>10</v>
      </c>
      <c r="F8" s="16" t="s">
        <v>11</v>
      </c>
      <c r="G8" s="16" t="s">
        <v>12</v>
      </c>
      <c r="H8" s="16" t="s">
        <v>13</v>
      </c>
      <c r="I8" s="17"/>
      <c r="J8" s="18" t="s">
        <v>8</v>
      </c>
      <c r="K8" s="18" t="s">
        <v>9</v>
      </c>
      <c r="L8" s="18" t="s">
        <v>10</v>
      </c>
      <c r="M8" s="18" t="s">
        <v>11</v>
      </c>
      <c r="N8" s="18" t="s">
        <v>12</v>
      </c>
      <c r="O8" s="18" t="s">
        <v>13</v>
      </c>
      <c r="P8" s="19"/>
      <c r="Q8" s="19"/>
    </row>
    <row r="9" spans="2:17" ht="18" customHeight="1" thickTop="1">
      <c r="B9" s="20" t="s">
        <v>14</v>
      </c>
      <c r="C9" s="21">
        <f t="shared" ref="C9:P9" si="0">+C10+C49+C57</f>
        <v>57187.899999999987</v>
      </c>
      <c r="D9" s="21">
        <f t="shared" si="0"/>
        <v>45286.1</v>
      </c>
      <c r="E9" s="21">
        <f t="shared" si="0"/>
        <v>49563.899999999994</v>
      </c>
      <c r="F9" s="21">
        <f t="shared" si="0"/>
        <v>68198.900000000009</v>
      </c>
      <c r="G9" s="21">
        <f t="shared" si="0"/>
        <v>62484.099999999991</v>
      </c>
      <c r="H9" s="21">
        <f t="shared" si="0"/>
        <v>52766.7</v>
      </c>
      <c r="I9" s="21">
        <f t="shared" si="0"/>
        <v>335487.59999999998</v>
      </c>
      <c r="J9" s="22">
        <f t="shared" si="0"/>
        <v>56193.334464987842</v>
      </c>
      <c r="K9" s="22">
        <f t="shared" si="0"/>
        <v>43909.964086256259</v>
      </c>
      <c r="L9" s="22">
        <f t="shared" si="0"/>
        <v>47090.158905173579</v>
      </c>
      <c r="M9" s="22">
        <f t="shared" si="0"/>
        <v>59603.865071689157</v>
      </c>
      <c r="N9" s="22">
        <f t="shared" si="0"/>
        <v>54995.350915818242</v>
      </c>
      <c r="O9" s="22">
        <f t="shared" si="0"/>
        <v>47317.221189225558</v>
      </c>
      <c r="P9" s="23">
        <f t="shared" si="0"/>
        <v>309109.8946331506</v>
      </c>
      <c r="Q9" s="23">
        <f t="shared" ref="Q9:Q51" si="1">+I9/P9*100</f>
        <v>108.5334393446558</v>
      </c>
    </row>
    <row r="10" spans="2:17" ht="18" customHeight="1">
      <c r="B10" s="24" t="s">
        <v>15</v>
      </c>
      <c r="C10" s="25">
        <f t="shared" ref="C10:P10" si="2">+C11+C16+C26+C44+C47+C48</f>
        <v>55946.299999999988</v>
      </c>
      <c r="D10" s="25">
        <f t="shared" si="2"/>
        <v>44023.1</v>
      </c>
      <c r="E10" s="25">
        <f t="shared" si="2"/>
        <v>48224.899999999994</v>
      </c>
      <c r="F10" s="25">
        <f t="shared" si="2"/>
        <v>66996.700000000012</v>
      </c>
      <c r="G10" s="25">
        <f t="shared" si="2"/>
        <v>61362.7</v>
      </c>
      <c r="H10" s="25">
        <f t="shared" si="2"/>
        <v>51451.6</v>
      </c>
      <c r="I10" s="25">
        <f t="shared" si="2"/>
        <v>328005.3</v>
      </c>
      <c r="J10" s="26">
        <f t="shared" si="2"/>
        <v>54978.167541548304</v>
      </c>
      <c r="K10" s="26">
        <f t="shared" si="2"/>
        <v>42632.393301247277</v>
      </c>
      <c r="L10" s="26">
        <f t="shared" si="2"/>
        <v>45749.089209514364</v>
      </c>
      <c r="M10" s="26">
        <f t="shared" si="2"/>
        <v>58225.556119643101</v>
      </c>
      <c r="N10" s="26">
        <f t="shared" si="2"/>
        <v>53752.040797123533</v>
      </c>
      <c r="O10" s="26">
        <f t="shared" si="2"/>
        <v>46100.572920225553</v>
      </c>
      <c r="P10" s="27">
        <f t="shared" si="2"/>
        <v>301437.81988930207</v>
      </c>
      <c r="Q10" s="28">
        <f t="shared" si="1"/>
        <v>108.81358554160667</v>
      </c>
    </row>
    <row r="11" spans="2:17" ht="18" customHeight="1">
      <c r="B11" s="24" t="s">
        <v>16</v>
      </c>
      <c r="C11" s="25">
        <f t="shared" ref="C11" si="3">SUM(C12:C15)</f>
        <v>24882.199999999997</v>
      </c>
      <c r="D11" s="25">
        <f t="shared" ref="D11:P11" si="4">SUM(D12:D15)</f>
        <v>16246.9</v>
      </c>
      <c r="E11" s="25">
        <f t="shared" si="4"/>
        <v>18065.7</v>
      </c>
      <c r="F11" s="25">
        <f t="shared" si="4"/>
        <v>36171.399999999994</v>
      </c>
      <c r="G11" s="25">
        <f t="shared" si="4"/>
        <v>30998.699999999997</v>
      </c>
      <c r="H11" s="25">
        <f t="shared" si="4"/>
        <v>21322.1</v>
      </c>
      <c r="I11" s="29">
        <f t="shared" si="4"/>
        <v>147687</v>
      </c>
      <c r="J11" s="30">
        <f t="shared" si="4"/>
        <v>23588.284773272677</v>
      </c>
      <c r="K11" s="30">
        <f t="shared" si="4"/>
        <v>17354.097951267424</v>
      </c>
      <c r="L11" s="30">
        <f t="shared" si="4"/>
        <v>17770.753558846605</v>
      </c>
      <c r="M11" s="30">
        <f t="shared" si="4"/>
        <v>29613.79469863755</v>
      </c>
      <c r="N11" s="30">
        <f t="shared" si="4"/>
        <v>25934.34216649838</v>
      </c>
      <c r="O11" s="30">
        <f t="shared" si="4"/>
        <v>18540.401931</v>
      </c>
      <c r="P11" s="27">
        <f t="shared" si="4"/>
        <v>132801.6750795226</v>
      </c>
      <c r="Q11" s="28">
        <f t="shared" si="1"/>
        <v>111.20868762503481</v>
      </c>
    </row>
    <row r="12" spans="2:17" ht="18" customHeight="1">
      <c r="B12" s="31" t="s">
        <v>17</v>
      </c>
      <c r="C12" s="32">
        <f>+[1]DGII!J12</f>
        <v>8213.5</v>
      </c>
      <c r="D12" s="32">
        <f>+[1]DGII!K12</f>
        <v>6823.7</v>
      </c>
      <c r="E12" s="32">
        <f>+[1]DGII!L12</f>
        <v>7665.7</v>
      </c>
      <c r="F12" s="32">
        <f>+[1]DGII!M12</f>
        <v>7677.4</v>
      </c>
      <c r="G12" s="32">
        <f>+[1]DGII!N12</f>
        <v>8262.4</v>
      </c>
      <c r="H12" s="32">
        <f>+[1]DGII!O12</f>
        <v>6881.2</v>
      </c>
      <c r="I12" s="33">
        <f>SUM(C12:H12)</f>
        <v>45523.9</v>
      </c>
      <c r="J12" s="34">
        <v>7703.4401350456228</v>
      </c>
      <c r="K12" s="34">
        <v>6240.2016527617443</v>
      </c>
      <c r="L12" s="34">
        <v>6565.4617178656781</v>
      </c>
      <c r="M12" s="34">
        <v>6246.1405408309693</v>
      </c>
      <c r="N12" s="34">
        <v>7013.1995071561851</v>
      </c>
      <c r="O12" s="34">
        <v>5673.3071449999998</v>
      </c>
      <c r="P12" s="35">
        <f>SUM(J12:O12)</f>
        <v>39441.750698660195</v>
      </c>
      <c r="Q12" s="36">
        <f t="shared" si="1"/>
        <v>115.42058654497407</v>
      </c>
    </row>
    <row r="13" spans="2:17" ht="18" customHeight="1">
      <c r="B13" s="31" t="s">
        <v>18</v>
      </c>
      <c r="C13" s="32">
        <f>+[1]DGII!J13</f>
        <v>10863.5</v>
      </c>
      <c r="D13" s="32">
        <f>+[1]DGII!K13</f>
        <v>6754.3</v>
      </c>
      <c r="E13" s="32">
        <f>+[1]DGII!L13</f>
        <v>7280.6</v>
      </c>
      <c r="F13" s="32">
        <f>+[1]DGII!M13</f>
        <v>24162.1</v>
      </c>
      <c r="G13" s="32">
        <f>+[1]DGII!N13</f>
        <v>18167.7</v>
      </c>
      <c r="H13" s="32">
        <f>+[1]DGII!O13</f>
        <v>9883</v>
      </c>
      <c r="I13" s="33">
        <f>SUM(C13:H13)</f>
        <v>77111.199999999997</v>
      </c>
      <c r="J13" s="34">
        <v>11455.727316382328</v>
      </c>
      <c r="K13" s="34">
        <v>7575.4035419597085</v>
      </c>
      <c r="L13" s="34">
        <v>7645.1401313385923</v>
      </c>
      <c r="M13" s="34">
        <v>19355.97128708653</v>
      </c>
      <c r="N13" s="34">
        <v>14427.554143370573</v>
      </c>
      <c r="O13" s="34">
        <v>8462.235111</v>
      </c>
      <c r="P13" s="35">
        <f>SUM(J13:O13)</f>
        <v>68922.03153113772</v>
      </c>
      <c r="Q13" s="36">
        <f t="shared" si="1"/>
        <v>111.8817862546065</v>
      </c>
    </row>
    <row r="14" spans="2:17" ht="18" customHeight="1">
      <c r="B14" s="31" t="s">
        <v>19</v>
      </c>
      <c r="C14" s="32">
        <f>+[1]DGII!J14</f>
        <v>5706.1</v>
      </c>
      <c r="D14" s="32">
        <f>+[1]DGII!K14</f>
        <v>2498.9</v>
      </c>
      <c r="E14" s="32">
        <f>+[1]DGII!L14</f>
        <v>2986.4</v>
      </c>
      <c r="F14" s="32">
        <f>+[1]DGII!M14</f>
        <v>4221.2</v>
      </c>
      <c r="G14" s="32">
        <f>+[1]DGII!N14</f>
        <v>4423.3</v>
      </c>
      <c r="H14" s="32">
        <f>+[1]DGII!O14</f>
        <v>4380.8</v>
      </c>
      <c r="I14" s="33">
        <f>SUM(C14:H14)</f>
        <v>24216.699999999997</v>
      </c>
      <c r="J14" s="34">
        <v>4337.9608725651979</v>
      </c>
      <c r="K14" s="34">
        <v>3455.515210435356</v>
      </c>
      <c r="L14" s="34">
        <v>3451.0275436075121</v>
      </c>
      <c r="M14" s="34">
        <v>3902.0582340985752</v>
      </c>
      <c r="N14" s="34">
        <v>4312.8019531579248</v>
      </c>
      <c r="O14" s="34">
        <v>4293.3491729999996</v>
      </c>
      <c r="P14" s="35">
        <f>SUM(J14:O14)</f>
        <v>23752.712986864564</v>
      </c>
      <c r="Q14" s="36">
        <f t="shared" si="1"/>
        <v>101.95340638937549</v>
      </c>
    </row>
    <row r="15" spans="2:17" ht="18" customHeight="1">
      <c r="B15" s="31" t="s">
        <v>20</v>
      </c>
      <c r="C15" s="32">
        <f>+[1]DGII!J15</f>
        <v>99.1</v>
      </c>
      <c r="D15" s="32">
        <f>+[1]DGII!K15</f>
        <v>170</v>
      </c>
      <c r="E15" s="32">
        <f>+[1]DGII!L15</f>
        <v>133</v>
      </c>
      <c r="F15" s="32">
        <f>+[1]DGII!M15</f>
        <v>110.7</v>
      </c>
      <c r="G15" s="32">
        <f>+[1]DGII!N15</f>
        <v>145.30000000000001</v>
      </c>
      <c r="H15" s="32">
        <f>+[1]DGII!O15</f>
        <v>177.1</v>
      </c>
      <c r="I15" s="33">
        <f>SUM(C15:H15)</f>
        <v>835.20000000000016</v>
      </c>
      <c r="J15" s="34">
        <v>91.156449279526541</v>
      </c>
      <c r="K15" s="34">
        <v>82.977546110613446</v>
      </c>
      <c r="L15" s="34">
        <v>109.12416603481945</v>
      </c>
      <c r="M15" s="34">
        <v>109.62463662147744</v>
      </c>
      <c r="N15" s="34">
        <v>180.78656281369578</v>
      </c>
      <c r="O15" s="34">
        <v>111.510502</v>
      </c>
      <c r="P15" s="35">
        <f>SUM(J15:O15)</f>
        <v>685.17986286013263</v>
      </c>
      <c r="Q15" s="36">
        <f t="shared" si="1"/>
        <v>121.89500090000331</v>
      </c>
    </row>
    <row r="16" spans="2:17" ht="18" customHeight="1">
      <c r="B16" s="24" t="s">
        <v>21</v>
      </c>
      <c r="C16" s="25">
        <f t="shared" ref="C16:P16" si="5">+C17+C25</f>
        <v>2422.7999999999997</v>
      </c>
      <c r="D16" s="25">
        <f t="shared" si="5"/>
        <v>3160.1</v>
      </c>
      <c r="E16" s="25">
        <f t="shared" si="5"/>
        <v>4727.2000000000007</v>
      </c>
      <c r="F16" s="25">
        <f t="shared" si="5"/>
        <v>4715.4000000000005</v>
      </c>
      <c r="G16" s="25">
        <f t="shared" si="5"/>
        <v>4823.7000000000007</v>
      </c>
      <c r="H16" s="25">
        <f t="shared" si="5"/>
        <v>3340.1000000000004</v>
      </c>
      <c r="I16" s="29">
        <f t="shared" si="5"/>
        <v>23189.300000000003</v>
      </c>
      <c r="J16" s="26">
        <f t="shared" si="5"/>
        <v>2381.6825623026762</v>
      </c>
      <c r="K16" s="26">
        <f t="shared" si="5"/>
        <v>2610.3919055537085</v>
      </c>
      <c r="L16" s="26">
        <f t="shared" si="5"/>
        <v>3873.9525721855166</v>
      </c>
      <c r="M16" s="26">
        <f t="shared" si="5"/>
        <v>3921.632021376161</v>
      </c>
      <c r="N16" s="26">
        <f t="shared" si="5"/>
        <v>3796.3128068459077</v>
      </c>
      <c r="O16" s="26">
        <f t="shared" si="5"/>
        <v>2578.935347225547</v>
      </c>
      <c r="P16" s="27">
        <f t="shared" si="5"/>
        <v>19162.907215489518</v>
      </c>
      <c r="Q16" s="28">
        <f t="shared" si="1"/>
        <v>121.01138798634857</v>
      </c>
    </row>
    <row r="17" spans="2:18" ht="18" customHeight="1">
      <c r="B17" s="37" t="s">
        <v>22</v>
      </c>
      <c r="C17" s="25">
        <f t="shared" ref="C17:P17" si="6">SUM(C18:C24)</f>
        <v>2294.1</v>
      </c>
      <c r="D17" s="25">
        <f t="shared" si="6"/>
        <v>2965.9</v>
      </c>
      <c r="E17" s="25">
        <f t="shared" si="6"/>
        <v>4481.1000000000004</v>
      </c>
      <c r="F17" s="25">
        <f t="shared" si="6"/>
        <v>4530.6000000000004</v>
      </c>
      <c r="G17" s="25">
        <f t="shared" si="6"/>
        <v>4603.1000000000004</v>
      </c>
      <c r="H17" s="25">
        <f t="shared" si="6"/>
        <v>3138.1000000000004</v>
      </c>
      <c r="I17" s="29">
        <f t="shared" si="6"/>
        <v>22012.9</v>
      </c>
      <c r="J17" s="26">
        <f t="shared" si="6"/>
        <v>2229.9331410925738</v>
      </c>
      <c r="K17" s="26">
        <f t="shared" si="6"/>
        <v>2468.3370985975603</v>
      </c>
      <c r="L17" s="26">
        <f t="shared" si="6"/>
        <v>3689.5472384526984</v>
      </c>
      <c r="M17" s="26">
        <f t="shared" si="6"/>
        <v>3815.422819398249</v>
      </c>
      <c r="N17" s="26">
        <f t="shared" si="6"/>
        <v>3619.0654128059368</v>
      </c>
      <c r="O17" s="26">
        <f t="shared" si="6"/>
        <v>2442.9966702255469</v>
      </c>
      <c r="P17" s="27">
        <f t="shared" si="6"/>
        <v>18265.302380572568</v>
      </c>
      <c r="Q17" s="28">
        <f t="shared" si="1"/>
        <v>120.51757776215888</v>
      </c>
    </row>
    <row r="18" spans="2:18" ht="18" customHeight="1">
      <c r="B18" s="38" t="s">
        <v>23</v>
      </c>
      <c r="C18" s="32">
        <f>+[1]DGII!J18</f>
        <v>95.3</v>
      </c>
      <c r="D18" s="32">
        <f>+[1]DGII!K18</f>
        <v>354</v>
      </c>
      <c r="E18" s="32">
        <f>+[1]DGII!L18</f>
        <v>1483.5</v>
      </c>
      <c r="F18" s="32">
        <f>+[1]DGII!M18</f>
        <v>189.1</v>
      </c>
      <c r="G18" s="32">
        <f>+[1]DGII!N18</f>
        <v>168.8</v>
      </c>
      <c r="H18" s="32">
        <f>+[1]DGII!O18</f>
        <v>140.1</v>
      </c>
      <c r="I18" s="33">
        <f t="shared" ref="I18:I25" si="7">SUM(C18:H18)</f>
        <v>2430.8000000000002</v>
      </c>
      <c r="J18" s="39">
        <v>136.31175260568898</v>
      </c>
      <c r="K18" s="39">
        <v>294.27129421228142</v>
      </c>
      <c r="L18" s="39">
        <v>1537.4009908641635</v>
      </c>
      <c r="M18" s="39">
        <v>217.96033000909659</v>
      </c>
      <c r="N18" s="39">
        <v>163.56393710682633</v>
      </c>
      <c r="O18" s="39">
        <v>146.11413999999999</v>
      </c>
      <c r="P18" s="35">
        <f t="shared" ref="P18:P25" si="8">SUM(J18:O18)</f>
        <v>2495.6224447980571</v>
      </c>
      <c r="Q18" s="36">
        <f t="shared" si="1"/>
        <v>97.402554022818052</v>
      </c>
    </row>
    <row r="19" spans="2:18" ht="18" customHeight="1">
      <c r="B19" s="38" t="s">
        <v>24</v>
      </c>
      <c r="C19" s="32">
        <f>+[1]DGII!J19</f>
        <v>257.10000000000002</v>
      </c>
      <c r="D19" s="32">
        <f>+[1]DGII!K19</f>
        <v>217.9</v>
      </c>
      <c r="E19" s="32">
        <f>+[1]DGII!L19</f>
        <v>234.2</v>
      </c>
      <c r="F19" s="32">
        <f>+[1]DGII!M19</f>
        <v>1658.7</v>
      </c>
      <c r="G19" s="32">
        <f>+[1]DGII!N19</f>
        <v>2019.9</v>
      </c>
      <c r="H19" s="32">
        <f>+[1]DGII!O19</f>
        <v>317.10000000000002</v>
      </c>
      <c r="I19" s="33">
        <f t="shared" si="7"/>
        <v>4704.9000000000005</v>
      </c>
      <c r="J19" s="39">
        <v>235.08411914600953</v>
      </c>
      <c r="K19" s="39">
        <v>124.6705232247635</v>
      </c>
      <c r="L19" s="39">
        <v>163.33001931145972</v>
      </c>
      <c r="M19" s="39">
        <v>1412.0696456014293</v>
      </c>
      <c r="N19" s="39">
        <v>1255.6083965188429</v>
      </c>
      <c r="O19" s="39">
        <v>230.192971</v>
      </c>
      <c r="P19" s="35">
        <f t="shared" si="8"/>
        <v>3420.9556748025047</v>
      </c>
      <c r="Q19" s="36">
        <f t="shared" si="1"/>
        <v>137.53174397010037</v>
      </c>
    </row>
    <row r="20" spans="2:18" ht="18" customHeight="1">
      <c r="B20" s="38" t="s">
        <v>25</v>
      </c>
      <c r="C20" s="32">
        <f>+[1]DGII!J20</f>
        <v>810.2</v>
      </c>
      <c r="D20" s="32">
        <f>+[1]DGII!K20</f>
        <v>983.3</v>
      </c>
      <c r="E20" s="32">
        <f>+[1]DGII!L20</f>
        <v>1189.0999999999999</v>
      </c>
      <c r="F20" s="32">
        <f>+[1]DGII!M20</f>
        <v>954.5</v>
      </c>
      <c r="G20" s="32">
        <f>+[1]DGII!N20</f>
        <v>1003.2</v>
      </c>
      <c r="H20" s="32">
        <f>+[1]DGII!O20</f>
        <v>1151</v>
      </c>
      <c r="I20" s="33">
        <f t="shared" si="7"/>
        <v>6091.3</v>
      </c>
      <c r="J20" s="39">
        <v>852.14820564111142</v>
      </c>
      <c r="K20" s="39">
        <v>993.41661924890809</v>
      </c>
      <c r="L20" s="39">
        <v>873.88672556795018</v>
      </c>
      <c r="M20" s="39">
        <v>796.13002272495009</v>
      </c>
      <c r="N20" s="39">
        <v>979.79700569727993</v>
      </c>
      <c r="O20" s="39">
        <v>904.19018300000005</v>
      </c>
      <c r="P20" s="35">
        <f t="shared" si="8"/>
        <v>5399.5687618801994</v>
      </c>
      <c r="Q20" s="36">
        <f t="shared" si="1"/>
        <v>112.81086080435303</v>
      </c>
    </row>
    <row r="21" spans="2:18" ht="18" customHeight="1">
      <c r="B21" s="38" t="s">
        <v>26</v>
      </c>
      <c r="C21" s="32">
        <f>+[1]DGII!J21</f>
        <v>150.19999999999999</v>
      </c>
      <c r="D21" s="32">
        <f>+[1]DGII!K21</f>
        <v>186.7</v>
      </c>
      <c r="E21" s="32">
        <f>+[1]DGII!L21</f>
        <v>205</v>
      </c>
      <c r="F21" s="32">
        <f>+[1]DGII!M21</f>
        <v>156.5</v>
      </c>
      <c r="G21" s="32">
        <f>+[1]DGII!N21</f>
        <v>171.8</v>
      </c>
      <c r="H21" s="32">
        <f>+[1]DGII!O21</f>
        <v>168.6</v>
      </c>
      <c r="I21" s="33">
        <f t="shared" si="7"/>
        <v>1038.8</v>
      </c>
      <c r="J21" s="39">
        <v>151.31689400696396</v>
      </c>
      <c r="K21" s="39">
        <v>140.82209403299439</v>
      </c>
      <c r="L21" s="39">
        <v>147.56443886814444</v>
      </c>
      <c r="M21" s="39">
        <v>141.82810321350104</v>
      </c>
      <c r="N21" s="39">
        <v>161.90573478542211</v>
      </c>
      <c r="O21" s="39">
        <v>168.890185600769</v>
      </c>
      <c r="P21" s="35">
        <f t="shared" si="8"/>
        <v>912.32745050779477</v>
      </c>
      <c r="Q21" s="36">
        <f t="shared" si="1"/>
        <v>113.86262678184367</v>
      </c>
    </row>
    <row r="22" spans="2:18" ht="18" customHeight="1">
      <c r="B22" s="38" t="s">
        <v>27</v>
      </c>
      <c r="C22" s="32">
        <f>+[1]DGII!J22</f>
        <v>79.3</v>
      </c>
      <c r="D22" s="32">
        <f>+[1]DGII!K22</f>
        <v>102.1</v>
      </c>
      <c r="E22" s="32">
        <f>+[1]DGII!L22</f>
        <v>147.30000000000001</v>
      </c>
      <c r="F22" s="32">
        <f>+[1]DGII!M22</f>
        <v>127.4</v>
      </c>
      <c r="G22" s="32">
        <f>+[1]DGII!N22</f>
        <v>101.3</v>
      </c>
      <c r="H22" s="32">
        <f>+[1]DGII!O22</f>
        <v>117</v>
      </c>
      <c r="I22" s="33">
        <f t="shared" si="7"/>
        <v>674.4</v>
      </c>
      <c r="J22" s="40">
        <v>47.341193808140346</v>
      </c>
      <c r="K22" s="40">
        <v>49.588197108526721</v>
      </c>
      <c r="L22" s="40">
        <v>46.437253207984909</v>
      </c>
      <c r="M22" s="40">
        <v>47.643899908192395</v>
      </c>
      <c r="N22" s="40">
        <v>48.333426208310968</v>
      </c>
      <c r="O22" s="40">
        <v>46.912309208066596</v>
      </c>
      <c r="P22" s="35">
        <f t="shared" si="8"/>
        <v>286.25627944922195</v>
      </c>
      <c r="Q22" s="36">
        <f t="shared" si="1"/>
        <v>235.5930850836163</v>
      </c>
      <c r="R22" s="41"/>
    </row>
    <row r="23" spans="2:18" ht="18" customHeight="1">
      <c r="B23" s="42" t="s">
        <v>28</v>
      </c>
      <c r="C23" s="32">
        <f>+[1]DGII!J23</f>
        <v>833.9</v>
      </c>
      <c r="D23" s="32">
        <f>+[1]DGII!K23</f>
        <v>1008.5</v>
      </c>
      <c r="E23" s="32">
        <f>+[1]DGII!L23</f>
        <v>1007.9</v>
      </c>
      <c r="F23" s="32">
        <f>+[1]DGII!M23</f>
        <v>1287.3</v>
      </c>
      <c r="G23" s="32">
        <f>+[1]DGII!N23</f>
        <v>1032.5999999999999</v>
      </c>
      <c r="H23" s="32">
        <f>+[1]DGII!O23</f>
        <v>1029.5</v>
      </c>
      <c r="I23" s="33">
        <f t="shared" si="7"/>
        <v>6199.7000000000007</v>
      </c>
      <c r="J23" s="39">
        <v>764.55388340000002</v>
      </c>
      <c r="K23" s="39">
        <v>795.01150710000002</v>
      </c>
      <c r="L23" s="39">
        <v>804.34339139999997</v>
      </c>
      <c r="M23" s="39">
        <v>1097.5992094000001</v>
      </c>
      <c r="N23" s="39">
        <v>847.3285601</v>
      </c>
      <c r="O23" s="39">
        <v>834.97578139999996</v>
      </c>
      <c r="P23" s="35">
        <f t="shared" si="8"/>
        <v>5143.8123328000001</v>
      </c>
      <c r="Q23" s="36">
        <f t="shared" si="1"/>
        <v>120.52733651395162</v>
      </c>
    </row>
    <row r="24" spans="2:18" ht="18" customHeight="1">
      <c r="B24" s="42" t="s">
        <v>29</v>
      </c>
      <c r="C24" s="32">
        <f>+[1]DGII!J24</f>
        <v>68.099999999999994</v>
      </c>
      <c r="D24" s="32">
        <f>+[1]DGII!K24</f>
        <v>113.4</v>
      </c>
      <c r="E24" s="32">
        <f>+[1]DGII!L24</f>
        <v>214.1</v>
      </c>
      <c r="F24" s="32">
        <f>+[1]DGII!M24</f>
        <v>157.1</v>
      </c>
      <c r="G24" s="32">
        <f>+[1]DGII!N24</f>
        <v>105.5</v>
      </c>
      <c r="H24" s="32">
        <f>+[1]DGII!O24</f>
        <v>214.8</v>
      </c>
      <c r="I24" s="33">
        <f t="shared" si="7"/>
        <v>873</v>
      </c>
      <c r="J24" s="43">
        <v>43.177092484659582</v>
      </c>
      <c r="K24" s="43">
        <v>70.556863670086202</v>
      </c>
      <c r="L24" s="43">
        <v>116.58441923299526</v>
      </c>
      <c r="M24" s="43">
        <v>102.19160854107935</v>
      </c>
      <c r="N24" s="43">
        <v>162.52835238925508</v>
      </c>
      <c r="O24" s="43">
        <v>111.72110001671174</v>
      </c>
      <c r="P24" s="35">
        <f t="shared" si="8"/>
        <v>606.75943633478721</v>
      </c>
      <c r="Q24" s="36">
        <f t="shared" si="1"/>
        <v>143.87909733608348</v>
      </c>
    </row>
    <row r="25" spans="2:18" ht="18" customHeight="1">
      <c r="B25" s="37" t="s">
        <v>30</v>
      </c>
      <c r="C25" s="25">
        <f>+[1]DGII!J25</f>
        <v>128.69999999999999</v>
      </c>
      <c r="D25" s="25">
        <f>+[1]DGII!K25</f>
        <v>194.2</v>
      </c>
      <c r="E25" s="25">
        <f>+[1]DGII!L25</f>
        <v>246.1</v>
      </c>
      <c r="F25" s="25">
        <f>+[1]DGII!M25</f>
        <v>184.8</v>
      </c>
      <c r="G25" s="25">
        <f>+[1]DGII!N25</f>
        <v>220.6</v>
      </c>
      <c r="H25" s="25">
        <f>+[1]DGII!O25</f>
        <v>202</v>
      </c>
      <c r="I25" s="29">
        <f t="shared" si="7"/>
        <v>1176.4000000000001</v>
      </c>
      <c r="J25" s="30">
        <v>151.74942121010221</v>
      </c>
      <c r="K25" s="30">
        <v>142.05480695614835</v>
      </c>
      <c r="L25" s="30">
        <v>184.40533373281826</v>
      </c>
      <c r="M25" s="30">
        <v>106.20920197791222</v>
      </c>
      <c r="N25" s="30">
        <v>177.24739403997083</v>
      </c>
      <c r="O25" s="30">
        <v>135.93867700000001</v>
      </c>
      <c r="P25" s="27">
        <f t="shared" si="8"/>
        <v>897.60483491695186</v>
      </c>
      <c r="Q25" s="28">
        <f t="shared" si="1"/>
        <v>131.05990010724963</v>
      </c>
    </row>
    <row r="26" spans="2:18" ht="18" customHeight="1">
      <c r="B26" s="24" t="s">
        <v>31</v>
      </c>
      <c r="C26" s="25">
        <f t="shared" ref="C26:P26" si="9">+C27+C29+C38+C43</f>
        <v>27800.799999999999</v>
      </c>
      <c r="D26" s="25">
        <f t="shared" si="9"/>
        <v>23784.5</v>
      </c>
      <c r="E26" s="25">
        <f t="shared" si="9"/>
        <v>24638.3</v>
      </c>
      <c r="F26" s="25">
        <f t="shared" si="9"/>
        <v>25268.699999999997</v>
      </c>
      <c r="G26" s="25">
        <f t="shared" si="9"/>
        <v>24716.3</v>
      </c>
      <c r="H26" s="25">
        <f t="shared" si="9"/>
        <v>25990</v>
      </c>
      <c r="I26" s="29">
        <f t="shared" si="9"/>
        <v>152198.6</v>
      </c>
      <c r="J26" s="26">
        <f t="shared" si="9"/>
        <v>28087.5763750681</v>
      </c>
      <c r="K26" s="26">
        <f t="shared" si="9"/>
        <v>21786.858653609903</v>
      </c>
      <c r="L26" s="26">
        <f t="shared" si="9"/>
        <v>23179.416807022695</v>
      </c>
      <c r="M26" s="26">
        <f t="shared" si="9"/>
        <v>23733.386315395277</v>
      </c>
      <c r="N26" s="26">
        <f t="shared" si="9"/>
        <v>23194.981021285945</v>
      </c>
      <c r="O26" s="26">
        <f t="shared" si="9"/>
        <v>24189.269417000003</v>
      </c>
      <c r="P26" s="27">
        <f t="shared" si="9"/>
        <v>144171.48858938194</v>
      </c>
      <c r="Q26" s="28">
        <f t="shared" si="1"/>
        <v>105.56775232686975</v>
      </c>
    </row>
    <row r="27" spans="2:18" ht="18" customHeight="1">
      <c r="B27" s="37" t="s">
        <v>32</v>
      </c>
      <c r="C27" s="25">
        <f t="shared" ref="C27:P27" si="10">+C28</f>
        <v>15662.9</v>
      </c>
      <c r="D27" s="25">
        <f t="shared" si="10"/>
        <v>11723.7</v>
      </c>
      <c r="E27" s="25">
        <f t="shared" si="10"/>
        <v>11686.5</v>
      </c>
      <c r="F27" s="25">
        <f t="shared" si="10"/>
        <v>13848.8</v>
      </c>
      <c r="G27" s="25">
        <f t="shared" si="10"/>
        <v>12830.5</v>
      </c>
      <c r="H27" s="25">
        <f t="shared" si="10"/>
        <v>13337.9</v>
      </c>
      <c r="I27" s="29">
        <f t="shared" si="10"/>
        <v>79090.299999999988</v>
      </c>
      <c r="J27" s="26">
        <f t="shared" si="10"/>
        <v>14639.133025091374</v>
      </c>
      <c r="K27" s="26">
        <f t="shared" si="10"/>
        <v>11320.872437369077</v>
      </c>
      <c r="L27" s="26">
        <f t="shared" si="10"/>
        <v>11376.868416416683</v>
      </c>
      <c r="M27" s="26">
        <f t="shared" si="10"/>
        <v>12719.653795779734</v>
      </c>
      <c r="N27" s="26">
        <f t="shared" si="10"/>
        <v>11916.156976316242</v>
      </c>
      <c r="O27" s="26">
        <f t="shared" si="10"/>
        <v>11939.838718000001</v>
      </c>
      <c r="P27" s="27">
        <f t="shared" si="10"/>
        <v>73912.52336897311</v>
      </c>
      <c r="Q27" s="28">
        <f t="shared" si="1"/>
        <v>107.00527650122199</v>
      </c>
    </row>
    <row r="28" spans="2:18" ht="18" customHeight="1">
      <c r="B28" s="44" t="s">
        <v>33</v>
      </c>
      <c r="C28" s="32">
        <f>+[1]DGII!J28</f>
        <v>15662.9</v>
      </c>
      <c r="D28" s="32">
        <f>+[1]DGII!K28</f>
        <v>11723.7</v>
      </c>
      <c r="E28" s="32">
        <f>+[1]DGII!L28</f>
        <v>11686.5</v>
      </c>
      <c r="F28" s="32">
        <f>+[1]DGII!M28</f>
        <v>13848.8</v>
      </c>
      <c r="G28" s="32">
        <f>+[1]DGII!N28</f>
        <v>12830.5</v>
      </c>
      <c r="H28" s="32">
        <f>+[1]DGII!O28</f>
        <v>13337.9</v>
      </c>
      <c r="I28" s="33">
        <f>SUM(C28:H28)</f>
        <v>79090.299999999988</v>
      </c>
      <c r="J28" s="39">
        <v>14639.133025091374</v>
      </c>
      <c r="K28" s="39">
        <v>11320.872437369077</v>
      </c>
      <c r="L28" s="39">
        <v>11376.868416416683</v>
      </c>
      <c r="M28" s="39">
        <v>12719.653795779734</v>
      </c>
      <c r="N28" s="39">
        <v>11916.156976316242</v>
      </c>
      <c r="O28" s="39">
        <v>11939.838718000001</v>
      </c>
      <c r="P28" s="35">
        <f>SUM(J28:O28)</f>
        <v>73912.52336897311</v>
      </c>
      <c r="Q28" s="36">
        <f t="shared" si="1"/>
        <v>107.00527650122199</v>
      </c>
    </row>
    <row r="29" spans="2:18" ht="18" customHeight="1">
      <c r="B29" s="45" t="s">
        <v>34</v>
      </c>
      <c r="C29" s="25">
        <f t="shared" ref="C29:P29" si="11">SUM(C30:C37)</f>
        <v>10048.000000000002</v>
      </c>
      <c r="D29" s="25">
        <f t="shared" si="11"/>
        <v>9575.7999999999993</v>
      </c>
      <c r="E29" s="25">
        <f t="shared" si="11"/>
        <v>10954.5</v>
      </c>
      <c r="F29" s="25">
        <f t="shared" si="11"/>
        <v>9963.2999999999993</v>
      </c>
      <c r="G29" s="25">
        <f t="shared" si="11"/>
        <v>10207.900000000001</v>
      </c>
      <c r="H29" s="25">
        <f t="shared" si="11"/>
        <v>10981.699999999997</v>
      </c>
      <c r="I29" s="29">
        <f t="shared" si="11"/>
        <v>61731.200000000004</v>
      </c>
      <c r="J29" s="26">
        <f t="shared" si="11"/>
        <v>10649.459944053666</v>
      </c>
      <c r="K29" s="26">
        <f t="shared" si="11"/>
        <v>8810.8365069405554</v>
      </c>
      <c r="L29" s="26">
        <f t="shared" si="11"/>
        <v>10196.634640837361</v>
      </c>
      <c r="M29" s="26">
        <f t="shared" si="11"/>
        <v>9676.060452644273</v>
      </c>
      <c r="N29" s="26">
        <f t="shared" si="11"/>
        <v>9700.8265076317002</v>
      </c>
      <c r="O29" s="26">
        <f t="shared" si="11"/>
        <v>10695.498003999999</v>
      </c>
      <c r="P29" s="27">
        <f t="shared" si="11"/>
        <v>59729.316056107564</v>
      </c>
      <c r="Q29" s="28">
        <f t="shared" si="1"/>
        <v>103.35159361612637</v>
      </c>
    </row>
    <row r="30" spans="2:18" ht="18" customHeight="1">
      <c r="B30" s="44" t="s">
        <v>35</v>
      </c>
      <c r="C30" s="32">
        <f>+[1]DGII!J30</f>
        <v>3331.9</v>
      </c>
      <c r="D30" s="32">
        <f>+[1]DGII!K30</f>
        <v>3380.1</v>
      </c>
      <c r="E30" s="32">
        <f>+[1]DGII!L30</f>
        <v>4348.7</v>
      </c>
      <c r="F30" s="32">
        <f>+[1]DGII!M30</f>
        <v>3361</v>
      </c>
      <c r="G30" s="32">
        <f>+[1]DGII!N30</f>
        <v>3609.5</v>
      </c>
      <c r="H30" s="32">
        <f>+[1]DGII!O30</f>
        <v>4276.2</v>
      </c>
      <c r="I30" s="33">
        <f t="shared" ref="I30:I37" si="12">SUM(C30:H30)</f>
        <v>22307.4</v>
      </c>
      <c r="J30" s="39">
        <v>3557.6302926193457</v>
      </c>
      <c r="K30" s="39">
        <v>3501.2816799490843</v>
      </c>
      <c r="L30" s="39">
        <v>4521.5274850089281</v>
      </c>
      <c r="M30" s="39">
        <v>3731.2738698735766</v>
      </c>
      <c r="N30" s="39">
        <v>3850.4268313393368</v>
      </c>
      <c r="O30" s="39">
        <v>4579.721235</v>
      </c>
      <c r="P30" s="35">
        <f t="shared" ref="P30:P37" si="13">SUM(J30:O30)</f>
        <v>23741.861393790274</v>
      </c>
      <c r="Q30" s="36">
        <f t="shared" si="1"/>
        <v>93.958092122610665</v>
      </c>
    </row>
    <row r="31" spans="2:18" ht="18" customHeight="1">
      <c r="B31" s="44" t="s">
        <v>36</v>
      </c>
      <c r="C31" s="32">
        <f>+[1]DGII!J31</f>
        <v>2150.6999999999998</v>
      </c>
      <c r="D31" s="32">
        <f>+[1]DGII!K31</f>
        <v>2365.4</v>
      </c>
      <c r="E31" s="32">
        <f>+[1]DGII!L31</f>
        <v>3121.7</v>
      </c>
      <c r="F31" s="32">
        <f>+[1]DGII!M31</f>
        <v>2418.1</v>
      </c>
      <c r="G31" s="32">
        <f>+[1]DGII!N31</f>
        <v>2772.3</v>
      </c>
      <c r="H31" s="32">
        <f>+[1]DGII!O31</f>
        <v>3073.6</v>
      </c>
      <c r="I31" s="33">
        <f t="shared" si="12"/>
        <v>15901.800000000001</v>
      </c>
      <c r="J31" s="39">
        <v>1694.1202264190699</v>
      </c>
      <c r="K31" s="39">
        <v>1748.3984885104428</v>
      </c>
      <c r="L31" s="39">
        <v>2215.9951291434099</v>
      </c>
      <c r="M31" s="39">
        <v>1887.8275932438696</v>
      </c>
      <c r="N31" s="39">
        <v>1993.062436433426</v>
      </c>
      <c r="O31" s="39">
        <v>2168.0255659999998</v>
      </c>
      <c r="P31" s="35">
        <f t="shared" si="13"/>
        <v>11707.429439750218</v>
      </c>
      <c r="Q31" s="36">
        <f t="shared" si="1"/>
        <v>135.82657133946623</v>
      </c>
    </row>
    <row r="32" spans="2:18" ht="18" customHeight="1">
      <c r="B32" s="44" t="s">
        <v>37</v>
      </c>
      <c r="C32" s="32">
        <f>+[1]DGII!J32</f>
        <v>1295.8</v>
      </c>
      <c r="D32" s="32">
        <f>+[1]DGII!K32</f>
        <v>1135.9000000000001</v>
      </c>
      <c r="E32" s="32">
        <f>+[1]DGII!L32</f>
        <v>721.7</v>
      </c>
      <c r="F32" s="32">
        <f>+[1]DGII!M32</f>
        <v>937</v>
      </c>
      <c r="G32" s="32">
        <f>+[1]DGII!N32</f>
        <v>866.1</v>
      </c>
      <c r="H32" s="32">
        <f>+[1]DGII!O32</f>
        <v>627.1</v>
      </c>
      <c r="I32" s="33">
        <f t="shared" si="12"/>
        <v>5583.6</v>
      </c>
      <c r="J32" s="40">
        <v>1370.602796938505</v>
      </c>
      <c r="K32" s="40">
        <v>683.17567334318051</v>
      </c>
      <c r="L32" s="40">
        <v>433.93840584706066</v>
      </c>
      <c r="M32" s="40">
        <v>640.29408089946003</v>
      </c>
      <c r="N32" s="40">
        <v>675.01208138276411</v>
      </c>
      <c r="O32" s="40">
        <v>682.66237999999998</v>
      </c>
      <c r="P32" s="35">
        <f t="shared" si="13"/>
        <v>4485.6854184109698</v>
      </c>
      <c r="Q32" s="36">
        <f t="shared" si="1"/>
        <v>124.47596028653211</v>
      </c>
    </row>
    <row r="33" spans="1:17" ht="18" customHeight="1">
      <c r="B33" s="44" t="s">
        <v>38</v>
      </c>
      <c r="C33" s="32">
        <f>+[1]DGII!J33</f>
        <v>1603.5</v>
      </c>
      <c r="D33" s="32">
        <f>+[1]DGII!K33</f>
        <v>1327.9</v>
      </c>
      <c r="E33" s="32">
        <f>+[1]DGII!L33</f>
        <v>1265.8</v>
      </c>
      <c r="F33" s="32">
        <f>+[1]DGII!M33</f>
        <v>1323</v>
      </c>
      <c r="G33" s="32">
        <f>+[1]DGII!N33</f>
        <v>1385.3</v>
      </c>
      <c r="H33" s="32">
        <f>+[1]DGII!O33</f>
        <v>1532.8</v>
      </c>
      <c r="I33" s="33">
        <f t="shared" si="12"/>
        <v>8438.2999999999993</v>
      </c>
      <c r="J33" s="40">
        <v>2370.2470896822215</v>
      </c>
      <c r="K33" s="40">
        <v>1433.7957508816578</v>
      </c>
      <c r="L33" s="40">
        <v>1459.364766540597</v>
      </c>
      <c r="M33" s="40">
        <v>1838.5882717403188</v>
      </c>
      <c r="N33" s="40">
        <v>1640.1520293558838</v>
      </c>
      <c r="O33" s="40">
        <v>1689.6070500000001</v>
      </c>
      <c r="P33" s="35">
        <f t="shared" si="13"/>
        <v>10431.75495820068</v>
      </c>
      <c r="Q33" s="36">
        <f t="shared" si="1"/>
        <v>80.890512035718672</v>
      </c>
    </row>
    <row r="34" spans="1:17" ht="18" customHeight="1">
      <c r="B34" s="44" t="s">
        <v>39</v>
      </c>
      <c r="C34" s="32">
        <f>+[1]DGII!J34</f>
        <v>45.9</v>
      </c>
      <c r="D34" s="32">
        <f>+[1]DGII!K34</f>
        <v>42.2</v>
      </c>
      <c r="E34" s="32">
        <f>+[1]DGII!L34</f>
        <v>43.9</v>
      </c>
      <c r="F34" s="32">
        <f>+[1]DGII!M34</f>
        <v>44.7</v>
      </c>
      <c r="G34" s="32">
        <f>+[1]DGII!N34</f>
        <v>56.2</v>
      </c>
      <c r="H34" s="32">
        <f>+[1]DGII!O34</f>
        <v>32.5</v>
      </c>
      <c r="I34" s="33">
        <f t="shared" si="12"/>
        <v>265.39999999999998</v>
      </c>
      <c r="J34" s="40">
        <v>68.970289397451964</v>
      </c>
      <c r="K34" s="40">
        <v>34.538177676291276</v>
      </c>
      <c r="L34" s="40">
        <v>46.942608208581113</v>
      </c>
      <c r="M34" s="40">
        <v>24.166231416789955</v>
      </c>
      <c r="N34" s="40">
        <v>42.415005334775614</v>
      </c>
      <c r="O34" s="40">
        <v>48.099051000000003</v>
      </c>
      <c r="P34" s="35">
        <f t="shared" si="13"/>
        <v>265.1313630338899</v>
      </c>
      <c r="Q34" s="36">
        <f t="shared" si="1"/>
        <v>100.1013222136514</v>
      </c>
    </row>
    <row r="35" spans="1:17" ht="18" customHeight="1">
      <c r="B35" s="44" t="s">
        <v>40</v>
      </c>
      <c r="C35" s="32">
        <f>+[1]DGII!J35</f>
        <v>746</v>
      </c>
      <c r="D35" s="32">
        <f>+[1]DGII!K35</f>
        <v>692.8</v>
      </c>
      <c r="E35" s="32">
        <f>+[1]DGII!L35</f>
        <v>704</v>
      </c>
      <c r="F35" s="32">
        <f>+[1]DGII!M35</f>
        <v>726.7</v>
      </c>
      <c r="G35" s="32">
        <f>+[1]DGII!N35</f>
        <v>718.1</v>
      </c>
      <c r="H35" s="32">
        <f>+[1]DGII!O35</f>
        <v>727.8</v>
      </c>
      <c r="I35" s="33">
        <f t="shared" si="12"/>
        <v>4315.3999999999996</v>
      </c>
      <c r="J35" s="34">
        <v>748.47145955866472</v>
      </c>
      <c r="K35" s="34">
        <v>703.138376882599</v>
      </c>
      <c r="L35" s="34">
        <v>704.00144221026756</v>
      </c>
      <c r="M35" s="34">
        <v>726.79933561101529</v>
      </c>
      <c r="N35" s="34">
        <v>711.092705458404</v>
      </c>
      <c r="O35" s="34">
        <v>733.02240200000006</v>
      </c>
      <c r="P35" s="35">
        <f t="shared" si="13"/>
        <v>4326.525721720951</v>
      </c>
      <c r="Q35" s="36">
        <f t="shared" si="1"/>
        <v>99.742848594078708</v>
      </c>
    </row>
    <row r="36" spans="1:17" ht="18" customHeight="1">
      <c r="B36" s="44" t="s">
        <v>41</v>
      </c>
      <c r="C36" s="32">
        <f>+[1]DGII!J36</f>
        <v>873.5</v>
      </c>
      <c r="D36" s="32">
        <f>+[1]DGII!K36</f>
        <v>631.5</v>
      </c>
      <c r="E36" s="32">
        <f>+[1]DGII!L36</f>
        <v>748.5</v>
      </c>
      <c r="F36" s="32">
        <f>+[1]DGII!M36</f>
        <v>1152.8</v>
      </c>
      <c r="G36" s="32">
        <f>+[1]DGII!N36</f>
        <v>793.5</v>
      </c>
      <c r="H36" s="32">
        <f>+[1]DGII!O36</f>
        <v>708.3</v>
      </c>
      <c r="I36" s="33">
        <f t="shared" si="12"/>
        <v>4908.1000000000004</v>
      </c>
      <c r="J36" s="34">
        <v>838.69778943840913</v>
      </c>
      <c r="K36" s="34">
        <v>705.78835969730108</v>
      </c>
      <c r="L36" s="34">
        <v>814.14480387851768</v>
      </c>
      <c r="M36" s="34">
        <v>826.39106985924388</v>
      </c>
      <c r="N36" s="34">
        <v>787.94541832710945</v>
      </c>
      <c r="O36" s="34">
        <v>793.64031999999997</v>
      </c>
      <c r="P36" s="35">
        <f t="shared" si="13"/>
        <v>4766.6077612005811</v>
      </c>
      <c r="Q36" s="36">
        <f t="shared" si="1"/>
        <v>102.96840532907162</v>
      </c>
    </row>
    <row r="37" spans="1:17" ht="18" customHeight="1">
      <c r="B37" s="44" t="s">
        <v>29</v>
      </c>
      <c r="C37" s="32">
        <f>+[1]DGII!J37</f>
        <v>0.7</v>
      </c>
      <c r="D37" s="32">
        <f>+[1]DGII!K37</f>
        <v>0</v>
      </c>
      <c r="E37" s="32">
        <f>+[1]DGII!L37</f>
        <v>0.2</v>
      </c>
      <c r="F37" s="32">
        <f>+[1]DGII!M37</f>
        <v>0</v>
      </c>
      <c r="G37" s="32">
        <f>+[1]DGII!N37</f>
        <v>6.9</v>
      </c>
      <c r="H37" s="32">
        <f>+[1]DGII!O37</f>
        <v>3.4</v>
      </c>
      <c r="I37" s="33">
        <f t="shared" si="12"/>
        <v>11.200000000000001</v>
      </c>
      <c r="J37" s="43">
        <v>0.72</v>
      </c>
      <c r="K37" s="43">
        <v>0.72</v>
      </c>
      <c r="L37" s="43">
        <v>0.72</v>
      </c>
      <c r="M37" s="43">
        <v>0.72</v>
      </c>
      <c r="N37" s="43">
        <v>0.72</v>
      </c>
      <c r="O37" s="43">
        <v>0.72</v>
      </c>
      <c r="P37" s="35">
        <f t="shared" si="13"/>
        <v>4.3199999999999994</v>
      </c>
      <c r="Q37" s="36">
        <f t="shared" si="1"/>
        <v>259.2592592592593</v>
      </c>
    </row>
    <row r="38" spans="1:17" ht="18" customHeight="1">
      <c r="B38" s="45" t="s">
        <v>42</v>
      </c>
      <c r="C38" s="25">
        <f t="shared" ref="C38:P38" si="14">SUM(C39:C42)</f>
        <v>2038.6000000000001</v>
      </c>
      <c r="D38" s="25">
        <f t="shared" si="14"/>
        <v>2292.1999999999998</v>
      </c>
      <c r="E38" s="25">
        <f t="shared" si="14"/>
        <v>1926</v>
      </c>
      <c r="F38" s="25">
        <f t="shared" si="14"/>
        <v>1396.5</v>
      </c>
      <c r="G38" s="25">
        <f t="shared" si="14"/>
        <v>1610.8000000000002</v>
      </c>
      <c r="H38" s="25">
        <f t="shared" si="14"/>
        <v>1603.4</v>
      </c>
      <c r="I38" s="29">
        <f t="shared" si="14"/>
        <v>10867.5</v>
      </c>
      <c r="J38" s="26">
        <f t="shared" si="14"/>
        <v>2749.9655274782676</v>
      </c>
      <c r="K38" s="26">
        <f t="shared" si="14"/>
        <v>1606.7313153280802</v>
      </c>
      <c r="L38" s="26">
        <f t="shared" si="14"/>
        <v>1546.2475630217618</v>
      </c>
      <c r="M38" s="26">
        <f t="shared" si="14"/>
        <v>1294.8652556197994</v>
      </c>
      <c r="N38" s="26">
        <f t="shared" si="14"/>
        <v>1529.8040878043978</v>
      </c>
      <c r="O38" s="26">
        <f t="shared" si="14"/>
        <v>1484.1833999999999</v>
      </c>
      <c r="P38" s="27">
        <f t="shared" si="14"/>
        <v>10211.797149252308</v>
      </c>
      <c r="Q38" s="28">
        <f t="shared" si="1"/>
        <v>106.42103286193559</v>
      </c>
    </row>
    <row r="39" spans="1:17" ht="18" customHeight="1">
      <c r="B39" s="46" t="s">
        <v>43</v>
      </c>
      <c r="C39" s="32">
        <f>+[1]DGII!J39</f>
        <v>1169.5</v>
      </c>
      <c r="D39" s="32">
        <f>+[1]DGII!K39</f>
        <v>1542.1</v>
      </c>
      <c r="E39" s="32">
        <f>+[1]DGII!L39</f>
        <v>1576.3</v>
      </c>
      <c r="F39" s="32">
        <f>+[1]DGII!M39</f>
        <v>1231.0999999999999</v>
      </c>
      <c r="G39" s="32">
        <f>+[1]DGII!N39</f>
        <v>1448.9</v>
      </c>
      <c r="H39" s="32">
        <f>+[1]DGII!O39</f>
        <v>1428.9</v>
      </c>
      <c r="I39" s="33">
        <f>SUM(C39:H39)</f>
        <v>8396.7999999999993</v>
      </c>
      <c r="J39" s="39">
        <v>1377.0967119500565</v>
      </c>
      <c r="K39" s="39">
        <v>1253.9145263178016</v>
      </c>
      <c r="L39" s="39">
        <v>1305.5358745330916</v>
      </c>
      <c r="M39" s="39">
        <v>1068.1383240058894</v>
      </c>
      <c r="N39" s="39">
        <v>1280.2333114449057</v>
      </c>
      <c r="O39" s="39">
        <v>1178.6006199999999</v>
      </c>
      <c r="P39" s="35">
        <f>SUM(J39:O39)</f>
        <v>7463.5193682517447</v>
      </c>
      <c r="Q39" s="36">
        <f t="shared" si="1"/>
        <v>112.50456501417061</v>
      </c>
    </row>
    <row r="40" spans="1:17" ht="18" customHeight="1">
      <c r="B40" s="46" t="s">
        <v>44</v>
      </c>
      <c r="C40" s="32">
        <f>+[1]DGII!J40</f>
        <v>759.7</v>
      </c>
      <c r="D40" s="32">
        <f>+[1]DGII!K40</f>
        <v>640.1</v>
      </c>
      <c r="E40" s="32">
        <f>+[1]DGII!L40</f>
        <v>229.9</v>
      </c>
      <c r="F40" s="32">
        <f>+[1]DGII!M40</f>
        <v>44.1</v>
      </c>
      <c r="G40" s="32">
        <f>+[1]DGII!N40</f>
        <v>42.6</v>
      </c>
      <c r="H40" s="32">
        <f>+[1]DGII!O40</f>
        <v>51.1</v>
      </c>
      <c r="I40" s="33">
        <f>SUM(C40:H40)</f>
        <v>1767.5</v>
      </c>
      <c r="J40" s="39">
        <v>1208.7744357664471</v>
      </c>
      <c r="K40" s="39">
        <v>203.85378991384587</v>
      </c>
      <c r="L40" s="39">
        <v>77.283129520949359</v>
      </c>
      <c r="M40" s="39">
        <v>60.429778943689961</v>
      </c>
      <c r="N40" s="39">
        <v>66.79014844665798</v>
      </c>
      <c r="O40" s="39">
        <v>60.082841999999999</v>
      </c>
      <c r="P40" s="35">
        <f>SUM(J40:O40)</f>
        <v>1677.2141245915905</v>
      </c>
      <c r="Q40" s="36">
        <f t="shared" si="1"/>
        <v>105.38308580190348</v>
      </c>
    </row>
    <row r="41" spans="1:17" ht="18" customHeight="1">
      <c r="B41" s="44" t="s">
        <v>45</v>
      </c>
      <c r="C41" s="32">
        <f>+[1]DGII!J41</f>
        <v>83.2</v>
      </c>
      <c r="D41" s="32">
        <f>+[1]DGII!K41</f>
        <v>83.2</v>
      </c>
      <c r="E41" s="32">
        <f>+[1]DGII!L41</f>
        <v>89.2</v>
      </c>
      <c r="F41" s="32">
        <f>+[1]DGII!M41</f>
        <v>90.9</v>
      </c>
      <c r="G41" s="32">
        <f>+[1]DGII!N41</f>
        <v>90.9</v>
      </c>
      <c r="H41" s="32">
        <f>+[1]DGII!O41</f>
        <v>94.7</v>
      </c>
      <c r="I41" s="33">
        <f>SUM(C41:H41)</f>
        <v>532.1</v>
      </c>
      <c r="J41" s="39">
        <v>129.52099978619916</v>
      </c>
      <c r="K41" s="39">
        <v>114.30397967941443</v>
      </c>
      <c r="L41" s="39">
        <v>127.48714362430957</v>
      </c>
      <c r="M41" s="39">
        <v>130.55675029061223</v>
      </c>
      <c r="N41" s="39">
        <v>142.52449763060881</v>
      </c>
      <c r="O41" s="39">
        <v>208.49675999999999</v>
      </c>
      <c r="P41" s="35">
        <f>SUM(J41:O41)</f>
        <v>852.89013101114415</v>
      </c>
      <c r="Q41" s="36">
        <f t="shared" si="1"/>
        <v>62.387871620600031</v>
      </c>
    </row>
    <row r="42" spans="1:17" ht="18" customHeight="1">
      <c r="B42" s="44" t="s">
        <v>46</v>
      </c>
      <c r="C42" s="32">
        <f>+[1]DGII!J42</f>
        <v>26.2</v>
      </c>
      <c r="D42" s="32">
        <f>+[1]DGII!K42</f>
        <v>26.8</v>
      </c>
      <c r="E42" s="32">
        <f>+[1]DGII!L42</f>
        <v>30.6</v>
      </c>
      <c r="F42" s="32">
        <f>+[1]DGII!M42</f>
        <v>30.4</v>
      </c>
      <c r="G42" s="32">
        <f>+[1]DGII!N42</f>
        <v>28.4</v>
      </c>
      <c r="H42" s="32">
        <f>+[1]DGII!O42</f>
        <v>28.7</v>
      </c>
      <c r="I42" s="33">
        <f>SUM(C42:H42)</f>
        <v>171.1</v>
      </c>
      <c r="J42" s="39">
        <v>34.573379975564997</v>
      </c>
      <c r="K42" s="39">
        <v>34.659019417018243</v>
      </c>
      <c r="L42" s="39">
        <v>35.941415343411244</v>
      </c>
      <c r="M42" s="39">
        <v>35.740402379607744</v>
      </c>
      <c r="N42" s="39">
        <v>40.256130282225499</v>
      </c>
      <c r="O42" s="39">
        <v>37.003177999999998</v>
      </c>
      <c r="P42" s="35">
        <f>SUM(J42:O42)</f>
        <v>218.17352539782775</v>
      </c>
      <c r="Q42" s="36">
        <f t="shared" si="1"/>
        <v>78.423814112188126</v>
      </c>
    </row>
    <row r="43" spans="1:17" ht="18" customHeight="1">
      <c r="B43" s="37" t="s">
        <v>47</v>
      </c>
      <c r="C43" s="25">
        <f>+[1]DGII!J43</f>
        <v>51.3</v>
      </c>
      <c r="D43" s="25">
        <f>+[1]DGII!K43</f>
        <v>192.8</v>
      </c>
      <c r="E43" s="25">
        <f>+[1]DGII!L43</f>
        <v>71.3</v>
      </c>
      <c r="F43" s="25">
        <f>+[1]DGII!M43</f>
        <v>60.1</v>
      </c>
      <c r="G43" s="25">
        <f>+[1]DGII!N43</f>
        <v>67.099999999999994</v>
      </c>
      <c r="H43" s="25">
        <f>+[1]DGII!O43</f>
        <v>67</v>
      </c>
      <c r="I43" s="25">
        <f>SUM(C43:H43)</f>
        <v>509.6</v>
      </c>
      <c r="J43" s="47">
        <v>49.017878444794214</v>
      </c>
      <c r="K43" s="47">
        <v>48.418393972187907</v>
      </c>
      <c r="L43" s="47">
        <v>59.666186746891015</v>
      </c>
      <c r="M43" s="47">
        <v>42.806811351470593</v>
      </c>
      <c r="N43" s="47">
        <v>48.193449533603484</v>
      </c>
      <c r="O43" s="47">
        <v>69.749295000000004</v>
      </c>
      <c r="P43" s="27">
        <f>SUM(J43:O43)</f>
        <v>317.85201504894724</v>
      </c>
      <c r="Q43" s="36">
        <f t="shared" si="1"/>
        <v>160.3261819565702</v>
      </c>
    </row>
    <row r="44" spans="1:17" ht="18" customHeight="1">
      <c r="B44" s="48" t="s">
        <v>48</v>
      </c>
      <c r="C44" s="25">
        <f t="shared" ref="C44:P44" si="15">SUM(C45:C46)</f>
        <v>757.7</v>
      </c>
      <c r="D44" s="25">
        <f t="shared" si="15"/>
        <v>724.9</v>
      </c>
      <c r="E44" s="25">
        <f t="shared" si="15"/>
        <v>684.7</v>
      </c>
      <c r="F44" s="25">
        <f t="shared" si="15"/>
        <v>754.30000000000007</v>
      </c>
      <c r="G44" s="25">
        <f t="shared" si="15"/>
        <v>721.1</v>
      </c>
      <c r="H44" s="25">
        <f t="shared" si="15"/>
        <v>694.9</v>
      </c>
      <c r="I44" s="29">
        <f t="shared" si="15"/>
        <v>4337.5999999999995</v>
      </c>
      <c r="J44" s="49">
        <f t="shared" si="15"/>
        <v>827.8261909922536</v>
      </c>
      <c r="K44" s="49">
        <f t="shared" si="15"/>
        <v>781.73888794683444</v>
      </c>
      <c r="L44" s="49">
        <f t="shared" si="15"/>
        <v>829.79317028738842</v>
      </c>
      <c r="M44" s="49">
        <f t="shared" si="15"/>
        <v>860.7554139228638</v>
      </c>
      <c r="N44" s="49">
        <f t="shared" si="15"/>
        <v>726.3840217531374</v>
      </c>
      <c r="O44" s="49">
        <f t="shared" si="15"/>
        <v>687.28608300000008</v>
      </c>
      <c r="P44" s="27">
        <f t="shared" si="15"/>
        <v>4713.7837679024778</v>
      </c>
      <c r="Q44" s="28">
        <f t="shared" si="1"/>
        <v>92.019494605076645</v>
      </c>
    </row>
    <row r="45" spans="1:17" ht="18" customHeight="1">
      <c r="B45" s="44" t="s">
        <v>49</v>
      </c>
      <c r="C45" s="32">
        <f>+[1]DGII!J45</f>
        <v>757.6</v>
      </c>
      <c r="D45" s="32">
        <f>+[1]DGII!K45</f>
        <v>724.9</v>
      </c>
      <c r="E45" s="32">
        <f>+[1]DGII!L45</f>
        <v>684.6</v>
      </c>
      <c r="F45" s="32">
        <f>+[1]DGII!M45</f>
        <v>753.7</v>
      </c>
      <c r="G45" s="32">
        <f>+[1]DGII!N45</f>
        <v>721.1</v>
      </c>
      <c r="H45" s="32">
        <f>+[1]DGII!O45</f>
        <v>694.5</v>
      </c>
      <c r="I45" s="33">
        <f>SUM(C45:H45)</f>
        <v>4336.3999999999996</v>
      </c>
      <c r="J45" s="39">
        <v>827.6402967491041</v>
      </c>
      <c r="K45" s="39">
        <v>781.32469320941993</v>
      </c>
      <c r="L45" s="39">
        <v>828.52673287557479</v>
      </c>
      <c r="M45" s="39">
        <v>860.53114825566172</v>
      </c>
      <c r="N45" s="39">
        <v>725.01879913675316</v>
      </c>
      <c r="O45" s="39">
        <v>686.33517400000005</v>
      </c>
      <c r="P45" s="35">
        <f>SUM(J45:O45)</f>
        <v>4709.3768442265136</v>
      </c>
      <c r="Q45" s="36">
        <f t="shared" si="1"/>
        <v>92.080123197535841</v>
      </c>
    </row>
    <row r="46" spans="1:17" ht="18" customHeight="1">
      <c r="B46" s="44" t="s">
        <v>29</v>
      </c>
      <c r="C46" s="32">
        <f>+[1]DGII!J46</f>
        <v>0.1</v>
      </c>
      <c r="D46" s="32">
        <f>+[1]DGII!K46</f>
        <v>0</v>
      </c>
      <c r="E46" s="32">
        <f>+[1]DGII!L46</f>
        <v>0.1</v>
      </c>
      <c r="F46" s="32">
        <f>+[1]DGII!M46</f>
        <v>0.6</v>
      </c>
      <c r="G46" s="32">
        <f>+[1]DGII!N46</f>
        <v>0</v>
      </c>
      <c r="H46" s="32">
        <f>+[1]DGII!O46</f>
        <v>0.4</v>
      </c>
      <c r="I46" s="33">
        <f>SUM(C46:H46)</f>
        <v>1.2000000000000002</v>
      </c>
      <c r="J46" s="43">
        <v>0.18589424314949998</v>
      </c>
      <c r="K46" s="43">
        <v>0.41419473741446211</v>
      </c>
      <c r="L46" s="43">
        <v>1.2664374118136401</v>
      </c>
      <c r="M46" s="43">
        <v>0.22426566720208277</v>
      </c>
      <c r="N46" s="43">
        <v>1.3652226163842665</v>
      </c>
      <c r="O46" s="43">
        <v>0.950909</v>
      </c>
      <c r="P46" s="35">
        <f>SUM(J46:O46)</f>
        <v>4.4069236759639514</v>
      </c>
      <c r="Q46" s="36">
        <f t="shared" si="1"/>
        <v>27.229879349737484</v>
      </c>
    </row>
    <row r="47" spans="1:17" ht="18" customHeight="1">
      <c r="B47" s="48" t="s">
        <v>50</v>
      </c>
      <c r="C47" s="25">
        <f>+[1]DGII!J47</f>
        <v>82.6</v>
      </c>
      <c r="D47" s="25">
        <f>+[1]DGII!K47</f>
        <v>106.1</v>
      </c>
      <c r="E47" s="25">
        <f>+[1]DGII!L47</f>
        <v>108.8</v>
      </c>
      <c r="F47" s="25">
        <f>+[1]DGII!M47</f>
        <v>86.8</v>
      </c>
      <c r="G47" s="25">
        <f>+[1]DGII!N47</f>
        <v>102.6</v>
      </c>
      <c r="H47" s="25">
        <f>+[1]DGII!O47</f>
        <v>104.3</v>
      </c>
      <c r="I47" s="29">
        <f>SUM(C47:H47)</f>
        <v>591.19999999999993</v>
      </c>
      <c r="J47" s="26">
        <v>92.747654475123127</v>
      </c>
      <c r="K47" s="26">
        <v>99.069426340297213</v>
      </c>
      <c r="L47" s="26">
        <v>95.088330761183713</v>
      </c>
      <c r="M47" s="26">
        <v>95.938857182804099</v>
      </c>
      <c r="N47" s="26">
        <v>99.970649482593402</v>
      </c>
      <c r="O47" s="26">
        <v>104.56489500000001</v>
      </c>
      <c r="P47" s="27">
        <f>SUM(J47:O47)</f>
        <v>587.37981324200155</v>
      </c>
      <c r="Q47" s="28">
        <f t="shared" si="1"/>
        <v>100.65037760438398</v>
      </c>
    </row>
    <row r="48" spans="1:17" ht="18" customHeight="1">
      <c r="A48" s="50"/>
      <c r="B48" s="48" t="s">
        <v>51</v>
      </c>
      <c r="C48" s="25">
        <f>+[1]DGII!J48</f>
        <v>0.2</v>
      </c>
      <c r="D48" s="25">
        <f>+[1]DGII!K48</f>
        <v>0.6</v>
      </c>
      <c r="E48" s="25">
        <f>+[1]DGII!L48</f>
        <v>0.2</v>
      </c>
      <c r="F48" s="25">
        <f>+[1]DGII!M48</f>
        <v>0.1</v>
      </c>
      <c r="G48" s="25">
        <f>+[1]DGII!N48</f>
        <v>0.3</v>
      </c>
      <c r="H48" s="25">
        <f>+[1]DGII!O48</f>
        <v>0.2</v>
      </c>
      <c r="I48" s="29">
        <f>SUM(C48:H48)</f>
        <v>1.6</v>
      </c>
      <c r="J48" s="26">
        <v>4.9985437475532517E-2</v>
      </c>
      <c r="K48" s="26">
        <v>0.23647652910444675</v>
      </c>
      <c r="L48" s="26">
        <v>8.4770410977434846E-2</v>
      </c>
      <c r="M48" s="26">
        <v>4.8813128444135483E-2</v>
      </c>
      <c r="N48" s="26">
        <v>5.0131257568101703E-2</v>
      </c>
      <c r="O48" s="26">
        <v>0.115247</v>
      </c>
      <c r="P48" s="27">
        <f>SUM(J48:O48)</f>
        <v>0.58542376356965131</v>
      </c>
      <c r="Q48" s="28">
        <f t="shared" si="1"/>
        <v>273.30629529691765</v>
      </c>
    </row>
    <row r="49" spans="1:195" ht="18" customHeight="1">
      <c r="B49" s="24" t="s">
        <v>52</v>
      </c>
      <c r="C49" s="25">
        <f t="shared" ref="C49:O49" si="16">+C50+C53+C56</f>
        <v>323.5</v>
      </c>
      <c r="D49" s="25">
        <f t="shared" si="16"/>
        <v>394.3</v>
      </c>
      <c r="E49" s="25">
        <f t="shared" si="16"/>
        <v>400.80000000000007</v>
      </c>
      <c r="F49" s="25">
        <f t="shared" si="16"/>
        <v>462.9</v>
      </c>
      <c r="G49" s="25">
        <f t="shared" si="16"/>
        <v>391.70000000000005</v>
      </c>
      <c r="H49" s="25">
        <f t="shared" si="16"/>
        <v>372.9</v>
      </c>
      <c r="I49" s="29">
        <f t="shared" si="16"/>
        <v>2346.1000000000004</v>
      </c>
      <c r="J49" s="26">
        <f t="shared" si="16"/>
        <v>403.28631679215675</v>
      </c>
      <c r="K49" s="26">
        <f t="shared" si="16"/>
        <v>435.3463721025629</v>
      </c>
      <c r="L49" s="26">
        <f t="shared" si="16"/>
        <v>398.20941740161123</v>
      </c>
      <c r="M49" s="26">
        <f t="shared" si="16"/>
        <v>427.49644984458968</v>
      </c>
      <c r="N49" s="26">
        <f t="shared" si="16"/>
        <v>344.81026452967848</v>
      </c>
      <c r="O49" s="26">
        <f t="shared" si="16"/>
        <v>373.04525100000001</v>
      </c>
      <c r="P49" s="27">
        <f>+P50+P53+P56</f>
        <v>2382.1940716705985</v>
      </c>
      <c r="Q49" s="28">
        <f t="shared" si="1"/>
        <v>98.484839161517769</v>
      </c>
    </row>
    <row r="50" spans="1:195" ht="18" customHeight="1">
      <c r="B50" s="51" t="s">
        <v>53</v>
      </c>
      <c r="C50" s="25">
        <f t="shared" ref="C50:P50" si="17">+C51+C52</f>
        <v>0</v>
      </c>
      <c r="D50" s="25">
        <f t="shared" si="17"/>
        <v>0.1</v>
      </c>
      <c r="E50" s="25">
        <f t="shared" si="17"/>
        <v>0.1</v>
      </c>
      <c r="F50" s="25">
        <f t="shared" si="17"/>
        <v>0.2</v>
      </c>
      <c r="G50" s="25">
        <f t="shared" si="17"/>
        <v>1.6</v>
      </c>
      <c r="H50" s="25">
        <f t="shared" si="17"/>
        <v>0.1</v>
      </c>
      <c r="I50" s="29">
        <f t="shared" si="17"/>
        <v>2.1</v>
      </c>
      <c r="J50" s="26">
        <f t="shared" si="17"/>
        <v>0.11541191184049999</v>
      </c>
      <c r="K50" s="26">
        <f t="shared" si="17"/>
        <v>0.10296014024999998</v>
      </c>
      <c r="L50" s="26">
        <f t="shared" si="17"/>
        <v>1.4813736079999997</v>
      </c>
      <c r="M50" s="26">
        <f t="shared" si="17"/>
        <v>9.7348542499999993E-3</v>
      </c>
      <c r="N50" s="26">
        <f t="shared" si="17"/>
        <v>0</v>
      </c>
      <c r="O50" s="26">
        <f t="shared" si="17"/>
        <v>0.1</v>
      </c>
      <c r="P50" s="28">
        <f t="shared" si="17"/>
        <v>1.8094805143404997</v>
      </c>
      <c r="Q50" s="28">
        <f t="shared" si="1"/>
        <v>116.05540835378301</v>
      </c>
    </row>
    <row r="51" spans="1:195" ht="18" customHeight="1">
      <c r="B51" s="46" t="s">
        <v>54</v>
      </c>
      <c r="C51" s="32">
        <f>+[1]DGII!J51</f>
        <v>0</v>
      </c>
      <c r="D51" s="32">
        <f>+[1]DGII!K51</f>
        <v>0.1</v>
      </c>
      <c r="E51" s="32">
        <f>+[1]DGII!L51</f>
        <v>0.1</v>
      </c>
      <c r="F51" s="32">
        <f>+[1]DGII!M51</f>
        <v>0.2</v>
      </c>
      <c r="G51" s="32">
        <f>+[1]DGII!N51</f>
        <v>1.6</v>
      </c>
      <c r="H51" s="32">
        <f>+[1]DGII!O51</f>
        <v>0.1</v>
      </c>
      <c r="I51" s="33">
        <f>SUM(C51:H51)</f>
        <v>2.1</v>
      </c>
      <c r="J51" s="43">
        <v>0.11541191184049999</v>
      </c>
      <c r="K51" s="43">
        <v>0.10296014024999998</v>
      </c>
      <c r="L51" s="43">
        <v>1.4813736079999997</v>
      </c>
      <c r="M51" s="43">
        <v>9.7348542499999993E-3</v>
      </c>
      <c r="N51" s="43">
        <v>0</v>
      </c>
      <c r="O51" s="43">
        <v>0.1</v>
      </c>
      <c r="P51" s="36">
        <f>SUM(J51:O51)</f>
        <v>1.8094805143404997</v>
      </c>
      <c r="Q51" s="36">
        <f t="shared" si="1"/>
        <v>116.05540835378301</v>
      </c>
    </row>
    <row r="52" spans="1:195" ht="18" customHeight="1">
      <c r="B52" s="46" t="s">
        <v>55</v>
      </c>
      <c r="C52" s="32">
        <f>+[1]DGII!J52</f>
        <v>0</v>
      </c>
      <c r="D52" s="32">
        <f>+[1]DGII!K52</f>
        <v>0</v>
      </c>
      <c r="E52" s="32">
        <f>+[1]DGII!L52</f>
        <v>0</v>
      </c>
      <c r="F52" s="32">
        <f>+[1]DGII!M52</f>
        <v>0</v>
      </c>
      <c r="G52" s="32">
        <f>+[1]DGII!N52</f>
        <v>0</v>
      </c>
      <c r="H52" s="32">
        <f>+[1]DGII!O52</f>
        <v>0</v>
      </c>
      <c r="I52" s="33">
        <f>SUM(C52:H52)</f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6">
        <f>SUM(J52:O52)</f>
        <v>0</v>
      </c>
      <c r="Q52" s="36" t="s">
        <v>56</v>
      </c>
    </row>
    <row r="53" spans="1:195" ht="18" customHeight="1">
      <c r="B53" s="51" t="s">
        <v>57</v>
      </c>
      <c r="C53" s="25">
        <f t="shared" ref="C53:P53" si="18">+C54+C55</f>
        <v>320.2</v>
      </c>
      <c r="D53" s="25">
        <f t="shared" si="18"/>
        <v>390.4</v>
      </c>
      <c r="E53" s="25">
        <f t="shared" si="18"/>
        <v>395.1</v>
      </c>
      <c r="F53" s="25">
        <f t="shared" si="18"/>
        <v>459.09999999999997</v>
      </c>
      <c r="G53" s="25">
        <f t="shared" si="18"/>
        <v>385</v>
      </c>
      <c r="H53" s="25">
        <f t="shared" si="18"/>
        <v>367.9</v>
      </c>
      <c r="I53" s="29">
        <f t="shared" si="18"/>
        <v>2317.7000000000003</v>
      </c>
      <c r="J53" s="26">
        <f t="shared" si="18"/>
        <v>398.78716251789251</v>
      </c>
      <c r="K53" s="26">
        <f t="shared" si="18"/>
        <v>430.82770988634292</v>
      </c>
      <c r="L53" s="26">
        <f t="shared" si="18"/>
        <v>391.96072401652646</v>
      </c>
      <c r="M53" s="26">
        <f t="shared" si="18"/>
        <v>422.66153372142969</v>
      </c>
      <c r="N53" s="26">
        <f t="shared" si="18"/>
        <v>340.18397337092847</v>
      </c>
      <c r="O53" s="26">
        <f t="shared" si="18"/>
        <v>368.28752499999996</v>
      </c>
      <c r="P53" s="27">
        <f t="shared" si="18"/>
        <v>2352.7086285131195</v>
      </c>
      <c r="Q53" s="28">
        <f t="shared" ref="Q53:Q57" si="19">+I53/P53*100</f>
        <v>98.511986223502561</v>
      </c>
    </row>
    <row r="54" spans="1:195" ht="18" customHeight="1">
      <c r="A54" s="52"/>
      <c r="B54" s="44" t="s">
        <v>58</v>
      </c>
      <c r="C54" s="32">
        <f>+[1]DGII!J54</f>
        <v>318</v>
      </c>
      <c r="D54" s="32">
        <f>+[1]DGII!K54</f>
        <v>387.7</v>
      </c>
      <c r="E54" s="32">
        <f>+[1]DGII!L54</f>
        <v>391.8</v>
      </c>
      <c r="F54" s="32">
        <f>+[1]DGII!M54</f>
        <v>456.7</v>
      </c>
      <c r="G54" s="32">
        <f>+[1]DGII!N54</f>
        <v>382.1</v>
      </c>
      <c r="H54" s="32">
        <f>+[1]DGII!O54</f>
        <v>365</v>
      </c>
      <c r="I54" s="33">
        <f>SUM(C54:H54)</f>
        <v>2301.3000000000002</v>
      </c>
      <c r="J54" s="39">
        <v>396.11742228759249</v>
      </c>
      <c r="K54" s="39">
        <v>428.09626921270268</v>
      </c>
      <c r="L54" s="39">
        <v>388.92167058096544</v>
      </c>
      <c r="M54" s="39">
        <v>419.84692808870892</v>
      </c>
      <c r="N54" s="39">
        <v>337.29888688629921</v>
      </c>
      <c r="O54" s="39">
        <v>365.15058399999998</v>
      </c>
      <c r="P54" s="35">
        <f>SUM(J54:O54)</f>
        <v>2335.4317610562684</v>
      </c>
      <c r="Q54" s="36">
        <f t="shared" si="19"/>
        <v>98.538524583530062</v>
      </c>
    </row>
    <row r="55" spans="1:195" ht="18" customHeight="1">
      <c r="B55" s="44" t="s">
        <v>29</v>
      </c>
      <c r="C55" s="32">
        <f>+[1]DGII!J55</f>
        <v>2.2000000000000002</v>
      </c>
      <c r="D55" s="32">
        <f>+[1]DGII!K55</f>
        <v>2.7</v>
      </c>
      <c r="E55" s="32">
        <f>+[1]DGII!L55</f>
        <v>3.3</v>
      </c>
      <c r="F55" s="32">
        <f>+[1]DGII!M55</f>
        <v>2.4</v>
      </c>
      <c r="G55" s="32">
        <f>+[1]DGII!N55</f>
        <v>2.9</v>
      </c>
      <c r="H55" s="32">
        <f>+[1]DGII!O55</f>
        <v>2.9</v>
      </c>
      <c r="I55" s="33">
        <f>SUM(C55:H55)</f>
        <v>16.399999999999999</v>
      </c>
      <c r="J55" s="39">
        <v>2.6697402302999995</v>
      </c>
      <c r="K55" s="39">
        <v>2.7314406736402499</v>
      </c>
      <c r="L55" s="39">
        <v>3.0390534355609997</v>
      </c>
      <c r="M55" s="39">
        <v>2.8146056327207494</v>
      </c>
      <c r="N55" s="39">
        <v>2.8850864846292499</v>
      </c>
      <c r="O55" s="39">
        <v>3.1369410000000002</v>
      </c>
      <c r="P55" s="35">
        <f>SUM(J55:O55)</f>
        <v>17.276867456851249</v>
      </c>
      <c r="Q55" s="36">
        <f t="shared" si="19"/>
        <v>94.924615477654058</v>
      </c>
    </row>
    <row r="56" spans="1:195" ht="18" customHeight="1">
      <c r="B56" s="51" t="s">
        <v>59</v>
      </c>
      <c r="C56" s="25">
        <f>+[1]DGII!J56</f>
        <v>3.3</v>
      </c>
      <c r="D56" s="25">
        <f>+[1]DGII!K56</f>
        <v>3.8</v>
      </c>
      <c r="E56" s="25">
        <f>+[1]DGII!L56</f>
        <v>5.6</v>
      </c>
      <c r="F56" s="25">
        <f>+[1]DGII!M56</f>
        <v>3.6</v>
      </c>
      <c r="G56" s="25">
        <f>+[1]DGII!N56</f>
        <v>5.0999999999999996</v>
      </c>
      <c r="H56" s="25">
        <f>+[1]DGII!O56</f>
        <v>4.9000000000000004</v>
      </c>
      <c r="I56" s="29">
        <f>SUM(C56:H56)</f>
        <v>26.299999999999997</v>
      </c>
      <c r="J56" s="47">
        <v>4.3837423624237504</v>
      </c>
      <c r="K56" s="47">
        <v>4.4157020759699996</v>
      </c>
      <c r="L56" s="47">
        <v>4.76731977708475</v>
      </c>
      <c r="M56" s="47">
        <v>4.8251812689099989</v>
      </c>
      <c r="N56" s="47">
        <v>4.6262911587499991</v>
      </c>
      <c r="O56" s="47">
        <v>4.6577260000000003</v>
      </c>
      <c r="P56" s="27">
        <f>SUM(J56:O56)</f>
        <v>27.675962643138501</v>
      </c>
      <c r="Q56" s="28">
        <f t="shared" si="19"/>
        <v>95.02831153199422</v>
      </c>
    </row>
    <row r="57" spans="1:195" ht="18" customHeight="1">
      <c r="B57" s="53" t="s">
        <v>60</v>
      </c>
      <c r="C57" s="25">
        <f t="shared" ref="C57:P57" si="20">+C58+C62+C63</f>
        <v>918.1</v>
      </c>
      <c r="D57" s="25">
        <f t="shared" si="20"/>
        <v>868.69999999999993</v>
      </c>
      <c r="E57" s="25">
        <f t="shared" si="20"/>
        <v>938.2</v>
      </c>
      <c r="F57" s="25">
        <f t="shared" si="20"/>
        <v>739.30000000000007</v>
      </c>
      <c r="G57" s="25">
        <f t="shared" si="20"/>
        <v>729.7</v>
      </c>
      <c r="H57" s="25">
        <f t="shared" si="20"/>
        <v>942.2</v>
      </c>
      <c r="I57" s="29">
        <f t="shared" si="20"/>
        <v>5136.2</v>
      </c>
      <c r="J57" s="26">
        <f t="shared" si="20"/>
        <v>811.88060664738714</v>
      </c>
      <c r="K57" s="26">
        <f t="shared" si="20"/>
        <v>842.22441290641837</v>
      </c>
      <c r="L57" s="26">
        <f t="shared" si="20"/>
        <v>942.86027825760436</v>
      </c>
      <c r="M57" s="26">
        <f t="shared" si="20"/>
        <v>950.81250220146785</v>
      </c>
      <c r="N57" s="26">
        <f t="shared" si="20"/>
        <v>898.49985416503534</v>
      </c>
      <c r="O57" s="26">
        <f t="shared" si="20"/>
        <v>843.60301800000002</v>
      </c>
      <c r="P57" s="27">
        <f t="shared" si="20"/>
        <v>5289.8806721779129</v>
      </c>
      <c r="Q57" s="28">
        <f t="shared" si="19"/>
        <v>97.094817790764253</v>
      </c>
    </row>
    <row r="58" spans="1:195" s="54" customFormat="1" ht="18" customHeight="1">
      <c r="B58" s="53" t="s">
        <v>61</v>
      </c>
      <c r="C58" s="25">
        <f t="shared" ref="C58:P58" si="21">+C59</f>
        <v>207.1</v>
      </c>
      <c r="D58" s="25">
        <f t="shared" si="21"/>
        <v>0</v>
      </c>
      <c r="E58" s="25">
        <f t="shared" si="21"/>
        <v>0.1</v>
      </c>
      <c r="F58" s="25">
        <f t="shared" si="21"/>
        <v>0</v>
      </c>
      <c r="G58" s="25">
        <f t="shared" si="21"/>
        <v>0</v>
      </c>
      <c r="H58" s="25">
        <f t="shared" si="21"/>
        <v>0</v>
      </c>
      <c r="I58" s="29">
        <f t="shared" si="21"/>
        <v>207.2</v>
      </c>
      <c r="J58" s="26">
        <f t="shared" si="21"/>
        <v>3.1808597427500002E-2</v>
      </c>
      <c r="K58" s="26">
        <f t="shared" si="21"/>
        <v>2.9983392904499997E-2</v>
      </c>
      <c r="L58" s="26">
        <f t="shared" si="21"/>
        <v>1.5001071361999999E-2</v>
      </c>
      <c r="M58" s="26">
        <f t="shared" si="21"/>
        <v>6.7535484489999993E-3</v>
      </c>
      <c r="N58" s="26">
        <f t="shared" si="21"/>
        <v>0</v>
      </c>
      <c r="O58" s="26">
        <f t="shared" si="21"/>
        <v>0</v>
      </c>
      <c r="P58" s="27">
        <f t="shared" si="21"/>
        <v>8.3546610143000008E-2</v>
      </c>
      <c r="Q58" s="55">
        <v>0</v>
      </c>
    </row>
    <row r="59" spans="1:195" ht="18" customHeight="1">
      <c r="B59" s="51" t="s">
        <v>62</v>
      </c>
      <c r="C59" s="25">
        <f t="shared" ref="C59:P59" si="22">+C60+C61</f>
        <v>207.1</v>
      </c>
      <c r="D59" s="25">
        <f t="shared" si="22"/>
        <v>0</v>
      </c>
      <c r="E59" s="25">
        <f t="shared" si="22"/>
        <v>0.1</v>
      </c>
      <c r="F59" s="25">
        <f t="shared" si="22"/>
        <v>0</v>
      </c>
      <c r="G59" s="25">
        <f t="shared" si="22"/>
        <v>0</v>
      </c>
      <c r="H59" s="25">
        <f t="shared" si="22"/>
        <v>0</v>
      </c>
      <c r="I59" s="29">
        <f t="shared" si="22"/>
        <v>207.2</v>
      </c>
      <c r="J59" s="26">
        <f t="shared" si="22"/>
        <v>3.1808597427500002E-2</v>
      </c>
      <c r="K59" s="26">
        <f t="shared" si="22"/>
        <v>2.9983392904499997E-2</v>
      </c>
      <c r="L59" s="26">
        <f t="shared" si="22"/>
        <v>1.5001071361999999E-2</v>
      </c>
      <c r="M59" s="26">
        <f t="shared" si="22"/>
        <v>6.7535484489999993E-3</v>
      </c>
      <c r="N59" s="26">
        <f t="shared" si="22"/>
        <v>0</v>
      </c>
      <c r="O59" s="26">
        <f t="shared" si="22"/>
        <v>0</v>
      </c>
      <c r="P59" s="27">
        <f t="shared" si="22"/>
        <v>8.3546610143000008E-2</v>
      </c>
      <c r="Q59" s="55">
        <v>0</v>
      </c>
    </row>
    <row r="60" spans="1:195" s="56" customFormat="1" ht="18" customHeight="1">
      <c r="B60" s="44" t="s">
        <v>63</v>
      </c>
      <c r="C60" s="32">
        <f>+[1]DGII!J60</f>
        <v>207.1</v>
      </c>
      <c r="D60" s="32">
        <f>+[1]DGII!K60</f>
        <v>0</v>
      </c>
      <c r="E60" s="32">
        <f>+[1]DGII!L60</f>
        <v>0</v>
      </c>
      <c r="F60" s="32">
        <f>+[1]DGII!M60</f>
        <v>0</v>
      </c>
      <c r="G60" s="32">
        <f>+[1]DGII!N60</f>
        <v>0</v>
      </c>
      <c r="H60" s="32">
        <f>+[1]DGII!O60</f>
        <v>0</v>
      </c>
      <c r="I60" s="33">
        <f t="shared" ref="I60:I65" si="23">SUM(C60:H60)</f>
        <v>207.1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35">
        <f t="shared" ref="P60:P65" si="24">SUM(J60:O60)</f>
        <v>0</v>
      </c>
      <c r="Q60" s="57">
        <v>0</v>
      </c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 t="s">
        <v>64</v>
      </c>
      <c r="AK60" s="58" t="s">
        <v>64</v>
      </c>
      <c r="AL60" s="58" t="s">
        <v>64</v>
      </c>
      <c r="AM60" s="58" t="s">
        <v>64</v>
      </c>
      <c r="AN60" s="58" t="s">
        <v>64</v>
      </c>
      <c r="AO60" s="58" t="s">
        <v>64</v>
      </c>
      <c r="AP60" s="58" t="s">
        <v>64</v>
      </c>
      <c r="AQ60" s="58" t="s">
        <v>64</v>
      </c>
      <c r="AR60" s="58" t="s">
        <v>64</v>
      </c>
      <c r="AS60" s="58" t="s">
        <v>64</v>
      </c>
      <c r="AT60" s="58" t="s">
        <v>64</v>
      </c>
      <c r="AU60" s="58" t="s">
        <v>64</v>
      </c>
      <c r="AV60" s="58" t="s">
        <v>64</v>
      </c>
      <c r="AW60" s="58" t="s">
        <v>64</v>
      </c>
      <c r="AX60" s="58" t="s">
        <v>64</v>
      </c>
      <c r="AY60" s="58" t="s">
        <v>64</v>
      </c>
      <c r="AZ60" s="58" t="s">
        <v>64</v>
      </c>
      <c r="BA60" s="58" t="s">
        <v>64</v>
      </c>
      <c r="BB60" s="58" t="s">
        <v>64</v>
      </c>
      <c r="BC60" s="58" t="s">
        <v>64</v>
      </c>
      <c r="BD60" s="58" t="s">
        <v>64</v>
      </c>
      <c r="BE60" s="58" t="s">
        <v>64</v>
      </c>
      <c r="BF60" s="58" t="s">
        <v>64</v>
      </c>
      <c r="BG60" s="58" t="s">
        <v>64</v>
      </c>
      <c r="BH60" s="58" t="s">
        <v>64</v>
      </c>
      <c r="BI60" s="58" t="s">
        <v>64</v>
      </c>
      <c r="BJ60" s="58" t="s">
        <v>64</v>
      </c>
      <c r="BK60" s="58" t="s">
        <v>64</v>
      </c>
      <c r="BL60" s="58" t="s">
        <v>64</v>
      </c>
      <c r="BM60" s="58" t="s">
        <v>64</v>
      </c>
      <c r="BN60" s="58" t="s">
        <v>64</v>
      </c>
      <c r="BO60" s="58" t="s">
        <v>64</v>
      </c>
      <c r="BP60" s="58" t="s">
        <v>64</v>
      </c>
      <c r="BQ60" s="58" t="s">
        <v>64</v>
      </c>
      <c r="BR60" s="58" t="s">
        <v>64</v>
      </c>
      <c r="BS60" s="58" t="s">
        <v>64</v>
      </c>
      <c r="BT60" s="58" t="s">
        <v>64</v>
      </c>
      <c r="BU60" s="58" t="s">
        <v>64</v>
      </c>
      <c r="BV60" s="58" t="s">
        <v>64</v>
      </c>
      <c r="BW60" s="58" t="s">
        <v>64</v>
      </c>
      <c r="BX60" s="58" t="s">
        <v>64</v>
      </c>
      <c r="BY60" s="58" t="s">
        <v>64</v>
      </c>
      <c r="BZ60" s="58" t="s">
        <v>64</v>
      </c>
      <c r="CA60" s="58" t="s">
        <v>64</v>
      </c>
      <c r="CB60" s="58" t="s">
        <v>64</v>
      </c>
      <c r="CC60" s="58" t="s">
        <v>64</v>
      </c>
      <c r="CD60" s="58" t="s">
        <v>64</v>
      </c>
      <c r="CE60" s="58" t="s">
        <v>64</v>
      </c>
      <c r="CF60" s="58" t="s">
        <v>64</v>
      </c>
      <c r="CG60" s="58" t="s">
        <v>64</v>
      </c>
      <c r="CH60" s="58" t="s">
        <v>64</v>
      </c>
      <c r="CI60" s="58" t="s">
        <v>64</v>
      </c>
      <c r="CJ60" s="58" t="s">
        <v>64</v>
      </c>
      <c r="CK60" s="58" t="s">
        <v>64</v>
      </c>
      <c r="CL60" s="58" t="s">
        <v>64</v>
      </c>
      <c r="CM60" s="58" t="s">
        <v>64</v>
      </c>
      <c r="CN60" s="58" t="s">
        <v>64</v>
      </c>
      <c r="CO60" s="58" t="s">
        <v>64</v>
      </c>
      <c r="CP60" s="58" t="s">
        <v>64</v>
      </c>
      <c r="CQ60" s="58" t="s">
        <v>64</v>
      </c>
      <c r="CR60" s="58" t="s">
        <v>64</v>
      </c>
      <c r="CS60" s="58" t="s">
        <v>64</v>
      </c>
      <c r="CT60" s="58" t="s">
        <v>64</v>
      </c>
      <c r="CU60" s="58" t="s">
        <v>64</v>
      </c>
      <c r="CV60" s="58" t="s">
        <v>64</v>
      </c>
      <c r="CW60" s="58" t="s">
        <v>64</v>
      </c>
      <c r="CX60" s="58" t="s">
        <v>64</v>
      </c>
      <c r="CY60" s="58" t="s">
        <v>64</v>
      </c>
      <c r="CZ60" s="58" t="s">
        <v>64</v>
      </c>
      <c r="DA60" s="58" t="s">
        <v>64</v>
      </c>
      <c r="DB60" s="58" t="s">
        <v>64</v>
      </c>
      <c r="DC60" s="58" t="s">
        <v>64</v>
      </c>
      <c r="DD60" s="58" t="s">
        <v>64</v>
      </c>
      <c r="DE60" s="58" t="s">
        <v>64</v>
      </c>
      <c r="DF60" s="58" t="s">
        <v>64</v>
      </c>
      <c r="DG60" s="58" t="s">
        <v>64</v>
      </c>
      <c r="DH60" s="58" t="s">
        <v>64</v>
      </c>
      <c r="DI60" s="58" t="s">
        <v>64</v>
      </c>
      <c r="DJ60" s="58" t="s">
        <v>64</v>
      </c>
      <c r="DK60" s="58" t="s">
        <v>64</v>
      </c>
      <c r="DL60" s="58" t="s">
        <v>64</v>
      </c>
      <c r="DM60" s="58" t="s">
        <v>64</v>
      </c>
      <c r="DN60" s="58" t="s">
        <v>64</v>
      </c>
      <c r="DO60" s="58" t="s">
        <v>64</v>
      </c>
      <c r="DP60" s="58" t="s">
        <v>64</v>
      </c>
      <c r="DQ60" s="58" t="s">
        <v>64</v>
      </c>
      <c r="DR60" s="58" t="s">
        <v>64</v>
      </c>
      <c r="DS60" s="58" t="s">
        <v>64</v>
      </c>
      <c r="DT60" s="58" t="s">
        <v>64</v>
      </c>
      <c r="DU60" s="58" t="s">
        <v>64</v>
      </c>
      <c r="DV60" s="58" t="s">
        <v>64</v>
      </c>
      <c r="DW60" s="58" t="s">
        <v>64</v>
      </c>
      <c r="DX60" s="58" t="s">
        <v>64</v>
      </c>
      <c r="DY60" s="58" t="s">
        <v>64</v>
      </c>
      <c r="DZ60" s="58" t="s">
        <v>64</v>
      </c>
      <c r="EA60" s="58" t="s">
        <v>64</v>
      </c>
      <c r="EB60" s="58" t="s">
        <v>64</v>
      </c>
      <c r="EC60" s="58" t="s">
        <v>64</v>
      </c>
      <c r="ED60" s="58" t="s">
        <v>64</v>
      </c>
      <c r="EE60" s="58" t="s">
        <v>64</v>
      </c>
      <c r="EF60" s="58" t="s">
        <v>64</v>
      </c>
      <c r="EG60" s="58" t="s">
        <v>64</v>
      </c>
      <c r="EH60" s="58" t="s">
        <v>64</v>
      </c>
      <c r="EI60" s="58" t="s">
        <v>64</v>
      </c>
      <c r="EJ60" s="58" t="s">
        <v>64</v>
      </c>
      <c r="EK60" s="58" t="s">
        <v>64</v>
      </c>
      <c r="EL60" s="58" t="s">
        <v>64</v>
      </c>
      <c r="EM60" s="58" t="s">
        <v>64</v>
      </c>
      <c r="EN60" s="58" t="s">
        <v>64</v>
      </c>
      <c r="EO60" s="58" t="s">
        <v>64</v>
      </c>
      <c r="EP60" s="58" t="s">
        <v>64</v>
      </c>
      <c r="EQ60" s="58" t="s">
        <v>64</v>
      </c>
      <c r="ER60" s="58" t="s">
        <v>64</v>
      </c>
      <c r="ES60" s="58" t="s">
        <v>64</v>
      </c>
      <c r="ET60" s="58" t="s">
        <v>64</v>
      </c>
      <c r="EU60" s="58" t="s">
        <v>64</v>
      </c>
      <c r="EV60" s="58" t="s">
        <v>64</v>
      </c>
      <c r="EW60" s="58" t="s">
        <v>64</v>
      </c>
      <c r="EX60" s="58" t="s">
        <v>64</v>
      </c>
      <c r="EY60" s="58" t="s">
        <v>64</v>
      </c>
      <c r="EZ60" s="58" t="s">
        <v>64</v>
      </c>
      <c r="FA60" s="58" t="s">
        <v>64</v>
      </c>
      <c r="FB60" s="58" t="s">
        <v>64</v>
      </c>
      <c r="FC60" s="58" t="s">
        <v>64</v>
      </c>
      <c r="FD60" s="58" t="s">
        <v>64</v>
      </c>
      <c r="FE60" s="58" t="s">
        <v>64</v>
      </c>
      <c r="FF60" s="58" t="s">
        <v>64</v>
      </c>
      <c r="FG60" s="58" t="s">
        <v>64</v>
      </c>
      <c r="FH60" s="58" t="s">
        <v>64</v>
      </c>
      <c r="FI60" s="58" t="s">
        <v>64</v>
      </c>
      <c r="FJ60" s="58" t="s">
        <v>64</v>
      </c>
      <c r="FK60" s="58" t="s">
        <v>64</v>
      </c>
      <c r="FL60" s="58" t="s">
        <v>64</v>
      </c>
      <c r="FM60" s="58" t="s">
        <v>64</v>
      </c>
      <c r="FN60" s="58" t="s">
        <v>64</v>
      </c>
      <c r="FO60" s="58" t="s">
        <v>64</v>
      </c>
      <c r="FP60" s="58" t="s">
        <v>64</v>
      </c>
      <c r="FQ60" s="58" t="s">
        <v>64</v>
      </c>
      <c r="FR60" s="58" t="s">
        <v>64</v>
      </c>
      <c r="FS60" s="58" t="s">
        <v>64</v>
      </c>
      <c r="FT60" s="58" t="s">
        <v>64</v>
      </c>
      <c r="FU60" s="58" t="s">
        <v>64</v>
      </c>
      <c r="FV60" s="58" t="s">
        <v>64</v>
      </c>
      <c r="FW60" s="58" t="s">
        <v>64</v>
      </c>
      <c r="FX60" s="58" t="s">
        <v>64</v>
      </c>
      <c r="FY60" s="58" t="s">
        <v>64</v>
      </c>
      <c r="FZ60" s="58" t="s">
        <v>64</v>
      </c>
      <c r="GA60" s="58" t="s">
        <v>64</v>
      </c>
      <c r="GB60" s="58" t="s">
        <v>64</v>
      </c>
      <c r="GC60" s="58" t="s">
        <v>64</v>
      </c>
      <c r="GD60" s="58" t="s">
        <v>64</v>
      </c>
      <c r="GE60" s="58" t="s">
        <v>64</v>
      </c>
      <c r="GF60" s="58" t="s">
        <v>64</v>
      </c>
      <c r="GG60" s="58" t="s">
        <v>64</v>
      </c>
      <c r="GH60" s="58" t="s">
        <v>64</v>
      </c>
      <c r="GI60" s="58" t="s">
        <v>64</v>
      </c>
      <c r="GJ60" s="58" t="s">
        <v>64</v>
      </c>
      <c r="GK60" s="58" t="s">
        <v>64</v>
      </c>
      <c r="GL60" s="58" t="s">
        <v>64</v>
      </c>
      <c r="GM60" s="58" t="s">
        <v>64</v>
      </c>
    </row>
    <row r="61" spans="1:195" ht="18" customHeight="1">
      <c r="B61" s="44" t="s">
        <v>29</v>
      </c>
      <c r="C61" s="32">
        <f>+[1]DGII!J61</f>
        <v>0</v>
      </c>
      <c r="D61" s="32">
        <f>+[1]DGII!K61</f>
        <v>0</v>
      </c>
      <c r="E61" s="32">
        <f>+[1]DGII!L61</f>
        <v>0.1</v>
      </c>
      <c r="F61" s="32">
        <f>+[1]DGII!M61</f>
        <v>0</v>
      </c>
      <c r="G61" s="32">
        <f>+[1]DGII!N61</f>
        <v>0</v>
      </c>
      <c r="H61" s="32">
        <f>+[1]DGII!O61</f>
        <v>0</v>
      </c>
      <c r="I61" s="33">
        <f t="shared" si="23"/>
        <v>0.1</v>
      </c>
      <c r="J61" s="43">
        <v>3.1808597427500002E-2</v>
      </c>
      <c r="K61" s="43">
        <v>2.9983392904499997E-2</v>
      </c>
      <c r="L61" s="43">
        <v>1.5001071361999999E-2</v>
      </c>
      <c r="M61" s="43">
        <v>6.7535484489999993E-3</v>
      </c>
      <c r="N61" s="43">
        <v>0</v>
      </c>
      <c r="O61" s="43">
        <v>0</v>
      </c>
      <c r="P61" s="35">
        <f t="shared" si="24"/>
        <v>8.3546610143000008E-2</v>
      </c>
      <c r="Q61" s="57">
        <v>0</v>
      </c>
    </row>
    <row r="62" spans="1:195" ht="18" customHeight="1">
      <c r="B62" s="51" t="s">
        <v>65</v>
      </c>
      <c r="C62" s="25">
        <f>+[1]DGII!J62</f>
        <v>14.9</v>
      </c>
      <c r="D62" s="25">
        <f>+[1]DGII!K62</f>
        <v>70.8</v>
      </c>
      <c r="E62" s="25">
        <f>+[1]DGII!L62</f>
        <v>24.9</v>
      </c>
      <c r="F62" s="25">
        <f>+[1]DGII!M62</f>
        <v>26.1</v>
      </c>
      <c r="G62" s="25">
        <f>+[1]DGII!N62</f>
        <v>20.5</v>
      </c>
      <c r="H62" s="25">
        <f>+[1]DGII!O62</f>
        <v>25.7</v>
      </c>
      <c r="I62" s="29">
        <f t="shared" si="23"/>
        <v>182.89999999999998</v>
      </c>
      <c r="J62" s="47">
        <v>38.417203688000235</v>
      </c>
      <c r="K62" s="47">
        <v>39.822711140000244</v>
      </c>
      <c r="L62" s="47">
        <v>37.94870120400023</v>
      </c>
      <c r="M62" s="47">
        <v>41.228218592000246</v>
      </c>
      <c r="N62" s="47">
        <v>37.480198720000224</v>
      </c>
      <c r="O62" s="47">
        <v>37.948701</v>
      </c>
      <c r="P62" s="27">
        <f t="shared" si="24"/>
        <v>232.84573434400119</v>
      </c>
      <c r="Q62" s="28">
        <f>+I62/P62*100</f>
        <v>78.549860711550551</v>
      </c>
    </row>
    <row r="63" spans="1:195" ht="18" customHeight="1">
      <c r="B63" s="51" t="s">
        <v>66</v>
      </c>
      <c r="C63" s="25">
        <f>+[1]DGII!J63</f>
        <v>696.1</v>
      </c>
      <c r="D63" s="25">
        <f>+[1]DGII!K63</f>
        <v>797.9</v>
      </c>
      <c r="E63" s="25">
        <f>+[1]DGII!L63</f>
        <v>913.2</v>
      </c>
      <c r="F63" s="25">
        <f>+[1]DGII!M63</f>
        <v>713.2</v>
      </c>
      <c r="G63" s="25">
        <f>+[1]DGII!N63</f>
        <v>709.2</v>
      </c>
      <c r="H63" s="25">
        <f>+[1]DGII!O63</f>
        <v>916.5</v>
      </c>
      <c r="I63" s="29">
        <f t="shared" si="23"/>
        <v>4746.0999999999995</v>
      </c>
      <c r="J63" s="26">
        <v>773.43159436195936</v>
      </c>
      <c r="K63" s="26">
        <v>802.37171837351366</v>
      </c>
      <c r="L63" s="26">
        <v>904.8965759822421</v>
      </c>
      <c r="M63" s="26">
        <v>909.57753006101859</v>
      </c>
      <c r="N63" s="26">
        <v>861.01965544503514</v>
      </c>
      <c r="O63" s="26">
        <v>805.65431699999999</v>
      </c>
      <c r="P63" s="27">
        <f t="shared" si="24"/>
        <v>5056.951391223769</v>
      </c>
      <c r="Q63" s="28">
        <f>+I63/P63*100</f>
        <v>93.85298834860771</v>
      </c>
    </row>
    <row r="64" spans="1:195" ht="18" customHeight="1">
      <c r="B64" s="46" t="s">
        <v>67</v>
      </c>
      <c r="C64" s="32">
        <f>+[1]DGII!J64</f>
        <v>693.1</v>
      </c>
      <c r="D64" s="32">
        <f>+[1]DGII!K64</f>
        <v>785.9</v>
      </c>
      <c r="E64" s="32">
        <f>+[1]DGII!L64</f>
        <v>908.1</v>
      </c>
      <c r="F64" s="32">
        <f>+[1]DGII!M64</f>
        <v>705.1</v>
      </c>
      <c r="G64" s="32">
        <f>+[1]DGII!N64</f>
        <v>701.7</v>
      </c>
      <c r="H64" s="32">
        <f>+[1]DGII!O64</f>
        <v>912.2</v>
      </c>
      <c r="I64" s="33">
        <f t="shared" si="23"/>
        <v>4706.0999999999995</v>
      </c>
      <c r="J64" s="39">
        <v>765.75811458323903</v>
      </c>
      <c r="K64" s="39">
        <v>795.69886682199649</v>
      </c>
      <c r="L64" s="39">
        <v>875.69568653562033</v>
      </c>
      <c r="M64" s="39">
        <v>900.24808083957737</v>
      </c>
      <c r="N64" s="39">
        <v>855.89815502171734</v>
      </c>
      <c r="O64" s="39">
        <v>800.78965300000004</v>
      </c>
      <c r="P64" s="35">
        <f t="shared" si="24"/>
        <v>4994.0885568021513</v>
      </c>
      <c r="Q64" s="36">
        <f>+I64/P64*100</f>
        <v>94.233411091401251</v>
      </c>
    </row>
    <row r="65" spans="2:17" ht="18" customHeight="1">
      <c r="B65" s="59" t="s">
        <v>68</v>
      </c>
      <c r="C65" s="25">
        <f>+[1]DGII!J65</f>
        <v>0</v>
      </c>
      <c r="D65" s="25">
        <f>+[1]DGII!K65</f>
        <v>0</v>
      </c>
      <c r="E65" s="25">
        <f>+[1]DGII!L65</f>
        <v>0</v>
      </c>
      <c r="F65" s="25">
        <f>+[1]DGII!M65</f>
        <v>0</v>
      </c>
      <c r="G65" s="25">
        <f>+[1]DGII!N65</f>
        <v>0</v>
      </c>
      <c r="H65" s="25">
        <f>+[1]DGII!O65</f>
        <v>0</v>
      </c>
      <c r="I65" s="29">
        <f t="shared" si="23"/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7">
        <f t="shared" si="24"/>
        <v>0</v>
      </c>
      <c r="Q65" s="55">
        <v>0</v>
      </c>
    </row>
    <row r="66" spans="2:17" ht="21.75" customHeight="1" thickBot="1">
      <c r="B66" s="60" t="s">
        <v>69</v>
      </c>
      <c r="C66" s="61">
        <f t="shared" ref="C66:P66" si="25">+C65+C9</f>
        <v>57187.899999999987</v>
      </c>
      <c r="D66" s="61">
        <f t="shared" si="25"/>
        <v>45286.1</v>
      </c>
      <c r="E66" s="61">
        <f t="shared" si="25"/>
        <v>49563.899999999994</v>
      </c>
      <c r="F66" s="61">
        <f t="shared" si="25"/>
        <v>68198.900000000009</v>
      </c>
      <c r="G66" s="61">
        <f t="shared" si="25"/>
        <v>62484.099999999991</v>
      </c>
      <c r="H66" s="61">
        <f t="shared" si="25"/>
        <v>52766.7</v>
      </c>
      <c r="I66" s="61">
        <f t="shared" si="25"/>
        <v>335487.59999999998</v>
      </c>
      <c r="J66" s="62">
        <f t="shared" si="25"/>
        <v>56193.334464987842</v>
      </c>
      <c r="K66" s="62">
        <f t="shared" si="25"/>
        <v>43909.964086256259</v>
      </c>
      <c r="L66" s="62">
        <f t="shared" si="25"/>
        <v>47090.158905173579</v>
      </c>
      <c r="M66" s="62">
        <f t="shared" si="25"/>
        <v>59603.865071689157</v>
      </c>
      <c r="N66" s="62">
        <f t="shared" si="25"/>
        <v>54995.350915818242</v>
      </c>
      <c r="O66" s="62">
        <f t="shared" si="25"/>
        <v>47317.221189225558</v>
      </c>
      <c r="P66" s="63">
        <f t="shared" si="25"/>
        <v>309109.8946331506</v>
      </c>
      <c r="Q66" s="63">
        <f>+I66/P66*100</f>
        <v>108.5334393446558</v>
      </c>
    </row>
    <row r="67" spans="2:17" ht="18" customHeight="1" thickTop="1">
      <c r="B67" s="64" t="s">
        <v>70</v>
      </c>
      <c r="C67" s="65"/>
      <c r="D67" s="65"/>
      <c r="E67" s="65"/>
      <c r="F67" s="65"/>
      <c r="G67" s="65"/>
      <c r="H67" s="65"/>
      <c r="I67" s="65"/>
      <c r="J67" s="66"/>
      <c r="K67" s="66"/>
      <c r="L67" s="66"/>
      <c r="M67" s="66"/>
      <c r="N67" s="66"/>
      <c r="O67" s="66"/>
      <c r="P67" s="66"/>
      <c r="Q67" s="67"/>
    </row>
    <row r="68" spans="2:17" ht="14.25">
      <c r="B68" s="68" t="s">
        <v>71</v>
      </c>
      <c r="C68" s="69"/>
      <c r="D68" s="69"/>
      <c r="E68" s="69"/>
      <c r="F68" s="69"/>
      <c r="G68" s="69"/>
      <c r="H68" s="69"/>
      <c r="I68" s="69"/>
      <c r="J68" s="70"/>
      <c r="K68" s="70"/>
      <c r="L68" s="70"/>
      <c r="M68" s="70"/>
      <c r="N68" s="70"/>
      <c r="O68" s="70"/>
      <c r="P68" s="70"/>
      <c r="Q68" s="71"/>
    </row>
    <row r="69" spans="2:17" ht="12.75" customHeight="1">
      <c r="B69" s="72" t="s">
        <v>72</v>
      </c>
      <c r="C69" s="69"/>
      <c r="D69" s="69"/>
      <c r="E69" s="69"/>
      <c r="F69" s="69"/>
      <c r="G69" s="69"/>
      <c r="H69" s="69"/>
      <c r="I69" s="69"/>
      <c r="J69" s="69"/>
      <c r="K69" s="73"/>
      <c r="L69" s="73"/>
      <c r="M69" s="73"/>
      <c r="N69" s="73"/>
      <c r="O69" s="73"/>
      <c r="P69" s="73"/>
      <c r="Q69" s="74"/>
    </row>
    <row r="70" spans="2:17" ht="12" customHeight="1">
      <c r="B70" s="72" t="s">
        <v>73</v>
      </c>
      <c r="C70" s="75"/>
      <c r="D70" s="75"/>
      <c r="E70" s="75"/>
      <c r="F70" s="75"/>
      <c r="G70" s="75"/>
      <c r="H70" s="75"/>
      <c r="I70" s="76"/>
      <c r="J70" s="73"/>
      <c r="K70" s="73"/>
      <c r="L70" s="73"/>
      <c r="M70" s="73"/>
      <c r="N70" s="73"/>
      <c r="O70" s="73"/>
      <c r="P70" s="73"/>
      <c r="Q70" s="73"/>
    </row>
    <row r="71" spans="2:17" ht="14.25">
      <c r="B71" s="72" t="s">
        <v>74</v>
      </c>
      <c r="C71" s="69"/>
      <c r="D71" s="69"/>
      <c r="E71" s="69"/>
      <c r="F71" s="69"/>
      <c r="G71" s="69"/>
      <c r="H71" s="69"/>
      <c r="I71" s="69"/>
      <c r="J71" s="73"/>
      <c r="K71" s="73"/>
      <c r="L71" s="73"/>
      <c r="M71" s="73"/>
      <c r="N71" s="73"/>
      <c r="O71" s="73"/>
      <c r="P71" s="73"/>
      <c r="Q71" s="73"/>
    </row>
    <row r="72" spans="2:17" ht="14.25">
      <c r="B72" s="77" t="s">
        <v>75</v>
      </c>
      <c r="C72" s="75"/>
      <c r="D72" s="75"/>
      <c r="E72" s="75"/>
      <c r="F72" s="75"/>
      <c r="G72" s="75"/>
      <c r="H72" s="75"/>
      <c r="I72" s="75"/>
      <c r="J72" s="73"/>
      <c r="K72" s="73"/>
      <c r="L72" s="73"/>
      <c r="M72" s="73"/>
      <c r="N72" s="73"/>
      <c r="O72" s="73"/>
      <c r="P72" s="73"/>
      <c r="Q72" s="73"/>
    </row>
    <row r="73" spans="2:17" ht="14.25">
      <c r="B73" s="78"/>
      <c r="C73" s="75"/>
      <c r="D73" s="75"/>
      <c r="E73" s="75"/>
      <c r="F73" s="75"/>
      <c r="G73" s="75"/>
      <c r="H73" s="75"/>
      <c r="I73" s="75"/>
      <c r="J73" s="73"/>
      <c r="K73" s="73"/>
      <c r="L73" s="73"/>
      <c r="M73" s="73"/>
      <c r="N73" s="73"/>
      <c r="O73" s="73"/>
      <c r="P73" s="73"/>
      <c r="Q73" s="73"/>
    </row>
    <row r="74" spans="2:17" ht="14.25">
      <c r="B74" s="75"/>
      <c r="C74" s="75"/>
      <c r="D74" s="75"/>
      <c r="E74" s="75"/>
      <c r="F74" s="75"/>
      <c r="G74" s="75"/>
      <c r="H74" s="75"/>
      <c r="I74" s="75"/>
      <c r="J74" s="73"/>
      <c r="K74" s="73"/>
      <c r="L74" s="73"/>
      <c r="M74" s="73"/>
      <c r="N74" s="73"/>
      <c r="O74" s="73"/>
      <c r="P74" s="73"/>
      <c r="Q74" s="73"/>
    </row>
    <row r="75" spans="2:17" ht="14.25">
      <c r="B75" s="75"/>
      <c r="C75" s="75"/>
      <c r="D75" s="75"/>
      <c r="E75" s="75"/>
      <c r="F75" s="75"/>
      <c r="G75" s="75"/>
      <c r="H75" s="75"/>
      <c r="I75" s="75"/>
      <c r="J75" s="73"/>
      <c r="K75" s="73"/>
      <c r="L75" s="73"/>
      <c r="M75" s="73"/>
      <c r="N75" s="73"/>
      <c r="O75" s="73"/>
      <c r="P75" s="73"/>
      <c r="Q75" s="73"/>
    </row>
    <row r="76" spans="2:17" ht="14.25">
      <c r="B76" s="75"/>
      <c r="C76" s="75"/>
      <c r="D76" s="75"/>
      <c r="E76" s="75"/>
      <c r="F76" s="75"/>
      <c r="G76" s="75"/>
      <c r="H76" s="75"/>
      <c r="I76" s="75"/>
      <c r="J76" s="73"/>
      <c r="K76" s="73"/>
      <c r="L76" s="73"/>
      <c r="M76" s="73"/>
      <c r="N76" s="73"/>
      <c r="O76" s="73"/>
      <c r="P76" s="73"/>
      <c r="Q76" s="73"/>
    </row>
    <row r="77" spans="2:17" ht="14.25">
      <c r="B77" s="75"/>
      <c r="C77" s="75"/>
      <c r="D77" s="75"/>
      <c r="E77" s="75"/>
      <c r="F77" s="75"/>
      <c r="G77" s="75"/>
      <c r="H77" s="75"/>
      <c r="I77" s="75"/>
      <c r="J77" s="73"/>
      <c r="K77" s="73"/>
      <c r="L77" s="73"/>
      <c r="M77" s="73"/>
      <c r="N77" s="73"/>
      <c r="O77" s="73"/>
      <c r="P77" s="73"/>
      <c r="Q77" s="73"/>
    </row>
    <row r="78" spans="2:17" ht="14.25">
      <c r="B78" s="75"/>
      <c r="C78" s="75"/>
      <c r="D78" s="75"/>
      <c r="E78" s="75"/>
      <c r="F78" s="75"/>
      <c r="G78" s="75"/>
      <c r="H78" s="75"/>
      <c r="I78" s="75"/>
      <c r="J78" s="73"/>
      <c r="K78" s="73"/>
      <c r="L78" s="73"/>
      <c r="M78" s="73"/>
      <c r="N78" s="73"/>
      <c r="O78" s="73"/>
      <c r="P78" s="73"/>
      <c r="Q78" s="73"/>
    </row>
    <row r="79" spans="2:17" ht="14.25">
      <c r="B79" s="75"/>
      <c r="C79" s="75"/>
      <c r="D79" s="75"/>
      <c r="E79" s="75"/>
      <c r="F79" s="75"/>
      <c r="G79" s="75"/>
      <c r="H79" s="75"/>
      <c r="I79" s="75"/>
      <c r="J79" s="73"/>
      <c r="K79" s="73"/>
      <c r="L79" s="73"/>
      <c r="M79" s="73"/>
      <c r="N79" s="73"/>
      <c r="O79" s="73"/>
      <c r="P79" s="73"/>
      <c r="Q79" s="73"/>
    </row>
    <row r="80" spans="2:17" ht="14.25">
      <c r="B80" s="75"/>
      <c r="C80" s="75"/>
      <c r="D80" s="75"/>
      <c r="E80" s="75"/>
      <c r="F80" s="75"/>
      <c r="G80" s="75"/>
      <c r="H80" s="75"/>
      <c r="I80" s="75"/>
      <c r="J80" s="73"/>
      <c r="K80" s="73"/>
      <c r="L80" s="73"/>
      <c r="M80" s="73"/>
      <c r="N80" s="73"/>
      <c r="O80" s="73"/>
      <c r="P80" s="73"/>
      <c r="Q80" s="73"/>
    </row>
    <row r="81" spans="2:17" ht="14.25">
      <c r="B81" s="75"/>
      <c r="C81" s="75"/>
      <c r="D81" s="75"/>
      <c r="E81" s="75"/>
      <c r="F81" s="75"/>
      <c r="G81" s="75"/>
      <c r="H81" s="75"/>
      <c r="I81" s="75"/>
      <c r="J81" s="73"/>
      <c r="K81" s="73"/>
      <c r="L81" s="73"/>
      <c r="M81" s="73"/>
      <c r="N81" s="73"/>
      <c r="O81" s="73"/>
      <c r="P81" s="73"/>
      <c r="Q81" s="73"/>
    </row>
    <row r="82" spans="2:17" ht="14.25">
      <c r="B82" s="75"/>
      <c r="C82" s="75"/>
      <c r="D82" s="75"/>
      <c r="E82" s="75"/>
      <c r="F82" s="75"/>
      <c r="G82" s="75"/>
      <c r="H82" s="75"/>
      <c r="I82" s="75"/>
      <c r="J82" s="73"/>
      <c r="K82" s="73"/>
      <c r="L82" s="73"/>
      <c r="M82" s="73"/>
      <c r="N82" s="73"/>
      <c r="O82" s="73"/>
      <c r="P82" s="73"/>
      <c r="Q82" s="73"/>
    </row>
    <row r="83" spans="2:17" ht="14.25">
      <c r="B83" s="75"/>
      <c r="C83" s="75"/>
      <c r="D83" s="75"/>
      <c r="E83" s="75"/>
      <c r="F83" s="75"/>
      <c r="G83" s="75"/>
      <c r="H83" s="75"/>
      <c r="I83" s="75"/>
      <c r="J83" s="73"/>
      <c r="K83" s="73"/>
      <c r="L83" s="73"/>
      <c r="M83" s="73"/>
      <c r="N83" s="73"/>
      <c r="O83" s="73"/>
      <c r="P83" s="73"/>
      <c r="Q83" s="73"/>
    </row>
    <row r="84" spans="2:17" ht="14.25">
      <c r="B84" s="75"/>
      <c r="C84" s="75"/>
      <c r="D84" s="75"/>
      <c r="E84" s="75"/>
      <c r="F84" s="75"/>
      <c r="G84" s="75"/>
      <c r="H84" s="75"/>
      <c r="I84" s="75"/>
      <c r="J84" s="73"/>
      <c r="K84" s="73"/>
      <c r="L84" s="73"/>
      <c r="M84" s="73"/>
      <c r="N84" s="73"/>
      <c r="O84" s="73"/>
      <c r="P84" s="73"/>
      <c r="Q84" s="73"/>
    </row>
    <row r="85" spans="2:17" ht="14.25">
      <c r="B85" s="75"/>
      <c r="C85" s="75"/>
      <c r="D85" s="75"/>
      <c r="E85" s="75"/>
      <c r="F85" s="75"/>
      <c r="G85" s="75"/>
      <c r="H85" s="75"/>
      <c r="I85" s="75"/>
      <c r="J85" s="73"/>
      <c r="K85" s="73"/>
      <c r="L85" s="73"/>
      <c r="M85" s="73"/>
      <c r="N85" s="73"/>
      <c r="O85" s="73"/>
      <c r="P85" s="73"/>
      <c r="Q85" s="73"/>
    </row>
    <row r="86" spans="2:17" ht="14.25">
      <c r="B86" s="75"/>
      <c r="C86" s="75"/>
      <c r="D86" s="75"/>
      <c r="E86" s="75"/>
      <c r="F86" s="75"/>
      <c r="G86" s="75"/>
      <c r="H86" s="75"/>
      <c r="I86" s="75"/>
      <c r="J86" s="73"/>
      <c r="K86" s="73"/>
      <c r="L86" s="73"/>
      <c r="M86" s="73"/>
      <c r="N86" s="73"/>
      <c r="O86" s="73"/>
      <c r="P86" s="73"/>
      <c r="Q86" s="73"/>
    </row>
    <row r="87" spans="2:17" ht="14.25">
      <c r="B87" s="75"/>
      <c r="C87" s="75"/>
      <c r="D87" s="75"/>
      <c r="E87" s="75"/>
      <c r="F87" s="75"/>
      <c r="G87" s="75"/>
      <c r="H87" s="75"/>
      <c r="I87" s="75"/>
      <c r="J87" s="73"/>
      <c r="K87" s="73"/>
      <c r="L87" s="73"/>
      <c r="M87" s="73"/>
      <c r="N87" s="73"/>
      <c r="O87" s="73"/>
      <c r="P87" s="73"/>
      <c r="Q87" s="73"/>
    </row>
    <row r="88" spans="2:17" ht="14.25">
      <c r="B88" s="75"/>
      <c r="C88" s="75"/>
      <c r="D88" s="75"/>
      <c r="E88" s="75"/>
      <c r="F88" s="75"/>
      <c r="G88" s="75"/>
      <c r="H88" s="75"/>
      <c r="I88" s="75"/>
      <c r="J88" s="73"/>
      <c r="K88" s="73"/>
      <c r="L88" s="73"/>
      <c r="M88" s="73"/>
      <c r="N88" s="73"/>
      <c r="O88" s="73"/>
      <c r="P88" s="73"/>
      <c r="Q88" s="73"/>
    </row>
    <row r="89" spans="2:17" ht="14.25">
      <c r="B89" s="75"/>
      <c r="C89" s="75"/>
      <c r="D89" s="75"/>
      <c r="E89" s="75"/>
      <c r="F89" s="75"/>
      <c r="G89" s="75"/>
      <c r="H89" s="75"/>
      <c r="I89" s="75"/>
      <c r="J89" s="73"/>
      <c r="K89" s="73"/>
      <c r="L89" s="73"/>
      <c r="M89" s="73"/>
      <c r="N89" s="73"/>
      <c r="O89" s="73"/>
      <c r="P89" s="73"/>
      <c r="Q89" s="73"/>
    </row>
    <row r="90" spans="2:17" ht="14.25">
      <c r="B90" s="75"/>
      <c r="C90" s="75"/>
      <c r="D90" s="75"/>
      <c r="E90" s="75"/>
      <c r="F90" s="75"/>
      <c r="G90" s="75"/>
      <c r="H90" s="75"/>
      <c r="I90" s="75"/>
      <c r="J90" s="73"/>
      <c r="K90" s="73"/>
      <c r="L90" s="73"/>
      <c r="M90" s="73"/>
      <c r="N90" s="73"/>
      <c r="O90" s="73"/>
      <c r="P90" s="73"/>
      <c r="Q90" s="73"/>
    </row>
    <row r="91" spans="2:17" ht="14.25">
      <c r="B91" s="75"/>
      <c r="C91" s="75"/>
      <c r="D91" s="75"/>
      <c r="E91" s="75"/>
      <c r="F91" s="75"/>
      <c r="G91" s="75"/>
      <c r="H91" s="75"/>
      <c r="I91" s="75"/>
      <c r="J91" s="73"/>
      <c r="K91" s="73"/>
      <c r="L91" s="73"/>
      <c r="M91" s="73"/>
      <c r="N91" s="73"/>
      <c r="O91" s="73"/>
      <c r="P91" s="73"/>
      <c r="Q91" s="73"/>
    </row>
    <row r="92" spans="2:17" ht="14.25">
      <c r="B92" s="75"/>
      <c r="C92" s="75"/>
      <c r="D92" s="75"/>
      <c r="E92" s="75"/>
      <c r="F92" s="75"/>
      <c r="G92" s="75"/>
      <c r="H92" s="75"/>
      <c r="I92" s="75"/>
      <c r="J92" s="73"/>
      <c r="K92" s="73"/>
      <c r="L92" s="73"/>
      <c r="M92" s="73"/>
      <c r="N92" s="73"/>
      <c r="O92" s="73"/>
      <c r="P92" s="73"/>
      <c r="Q92" s="73"/>
    </row>
    <row r="93" spans="2:17" ht="14.25">
      <c r="B93" s="75"/>
      <c r="C93" s="75"/>
      <c r="D93" s="75"/>
      <c r="E93" s="75"/>
      <c r="F93" s="75"/>
      <c r="G93" s="75"/>
      <c r="H93" s="75"/>
      <c r="I93" s="75"/>
      <c r="J93" s="73"/>
      <c r="K93" s="73"/>
      <c r="L93" s="73"/>
      <c r="M93" s="73"/>
      <c r="N93" s="73"/>
      <c r="O93" s="73"/>
      <c r="P93" s="73"/>
      <c r="Q93" s="73"/>
    </row>
    <row r="94" spans="2:17" ht="14.25">
      <c r="B94" s="75"/>
      <c r="C94" s="75"/>
      <c r="D94" s="75"/>
      <c r="E94" s="75"/>
      <c r="F94" s="75"/>
      <c r="G94" s="75"/>
      <c r="H94" s="75"/>
      <c r="I94" s="75"/>
      <c r="J94" s="73"/>
      <c r="K94" s="73"/>
      <c r="L94" s="73"/>
      <c r="M94" s="73"/>
      <c r="N94" s="73"/>
      <c r="O94" s="73"/>
      <c r="P94" s="73"/>
      <c r="Q94" s="73"/>
    </row>
    <row r="95" spans="2:17" ht="14.25">
      <c r="B95" s="75"/>
      <c r="C95" s="75"/>
      <c r="D95" s="75"/>
      <c r="E95" s="75"/>
      <c r="F95" s="75"/>
      <c r="G95" s="75"/>
      <c r="H95" s="75"/>
      <c r="I95" s="75"/>
      <c r="J95" s="73"/>
      <c r="K95" s="73"/>
      <c r="L95" s="73"/>
      <c r="M95" s="73"/>
      <c r="N95" s="73"/>
      <c r="O95" s="73"/>
      <c r="P95" s="73"/>
      <c r="Q95" s="73"/>
    </row>
    <row r="96" spans="2:17" ht="14.25">
      <c r="B96" s="75"/>
      <c r="C96" s="75"/>
      <c r="D96" s="75"/>
      <c r="E96" s="75"/>
      <c r="F96" s="75"/>
      <c r="G96" s="75"/>
      <c r="H96" s="75"/>
      <c r="I96" s="75"/>
      <c r="J96" s="73"/>
      <c r="K96" s="73"/>
      <c r="L96" s="73"/>
      <c r="M96" s="73"/>
      <c r="N96" s="73"/>
      <c r="O96" s="73"/>
      <c r="P96" s="73"/>
      <c r="Q96" s="73"/>
    </row>
    <row r="97" spans="2:17" ht="14.25">
      <c r="B97" s="75"/>
      <c r="C97" s="75"/>
      <c r="D97" s="75"/>
      <c r="E97" s="75"/>
      <c r="F97" s="75"/>
      <c r="G97" s="75"/>
      <c r="H97" s="75"/>
      <c r="I97" s="75"/>
      <c r="J97" s="73"/>
      <c r="K97" s="73"/>
      <c r="L97" s="73"/>
      <c r="M97" s="73"/>
      <c r="N97" s="73"/>
      <c r="O97" s="73"/>
      <c r="P97" s="73"/>
      <c r="Q97" s="73"/>
    </row>
    <row r="98" spans="2:17" ht="14.25">
      <c r="B98" s="75"/>
      <c r="C98" s="75"/>
      <c r="D98" s="75"/>
      <c r="E98" s="75"/>
      <c r="F98" s="75"/>
      <c r="G98" s="75"/>
      <c r="H98" s="75"/>
      <c r="I98" s="75"/>
      <c r="J98" s="73"/>
      <c r="K98" s="73"/>
      <c r="L98" s="73"/>
      <c r="M98" s="73"/>
      <c r="N98" s="73"/>
      <c r="O98" s="73"/>
      <c r="P98" s="73"/>
      <c r="Q98" s="73"/>
    </row>
    <row r="99" spans="2:17" ht="14.25">
      <c r="B99" s="75"/>
      <c r="C99" s="75"/>
      <c r="D99" s="75"/>
      <c r="E99" s="75"/>
      <c r="F99" s="75"/>
      <c r="G99" s="75"/>
      <c r="H99" s="75"/>
      <c r="I99" s="75"/>
      <c r="J99" s="73"/>
      <c r="K99" s="73"/>
      <c r="L99" s="73"/>
      <c r="M99" s="73"/>
      <c r="N99" s="73"/>
      <c r="O99" s="73"/>
      <c r="P99" s="73"/>
      <c r="Q99" s="73"/>
    </row>
    <row r="100" spans="2:17" ht="14.25">
      <c r="B100" s="75"/>
      <c r="C100" s="75"/>
      <c r="D100" s="75"/>
      <c r="E100" s="75"/>
      <c r="F100" s="75"/>
      <c r="G100" s="75"/>
      <c r="H100" s="75"/>
      <c r="I100" s="75"/>
      <c r="J100" s="73"/>
      <c r="K100" s="73"/>
      <c r="L100" s="73"/>
      <c r="M100" s="73"/>
      <c r="N100" s="73"/>
      <c r="O100" s="73"/>
      <c r="P100" s="73"/>
      <c r="Q100" s="73"/>
    </row>
    <row r="101" spans="2:17" ht="14.25">
      <c r="B101" s="75"/>
      <c r="C101" s="75"/>
      <c r="D101" s="75"/>
      <c r="E101" s="75"/>
      <c r="F101" s="75"/>
      <c r="G101" s="75"/>
      <c r="H101" s="75"/>
      <c r="I101" s="75"/>
      <c r="J101" s="73"/>
      <c r="K101" s="73"/>
      <c r="L101" s="73"/>
      <c r="M101" s="73"/>
      <c r="N101" s="73"/>
      <c r="O101" s="73"/>
      <c r="P101" s="73"/>
      <c r="Q101" s="73"/>
    </row>
    <row r="102" spans="2:17" ht="14.25">
      <c r="B102" s="75"/>
      <c r="C102" s="75"/>
      <c r="D102" s="75"/>
      <c r="E102" s="75"/>
      <c r="F102" s="75"/>
      <c r="G102" s="75"/>
      <c r="H102" s="75"/>
      <c r="I102" s="75"/>
      <c r="J102" s="73"/>
      <c r="K102" s="73"/>
      <c r="L102" s="73"/>
      <c r="M102" s="73"/>
      <c r="N102" s="73"/>
      <c r="O102" s="73"/>
      <c r="P102" s="73"/>
      <c r="Q102" s="73"/>
    </row>
    <row r="103" spans="2:17" ht="14.25">
      <c r="B103" s="75"/>
      <c r="C103" s="75"/>
      <c r="D103" s="75"/>
      <c r="E103" s="75"/>
      <c r="F103" s="75"/>
      <c r="G103" s="75"/>
      <c r="H103" s="75"/>
      <c r="I103" s="75"/>
      <c r="J103" s="73"/>
      <c r="K103" s="73"/>
      <c r="L103" s="73"/>
      <c r="M103" s="73"/>
      <c r="N103" s="73"/>
      <c r="O103" s="73"/>
      <c r="P103" s="73"/>
      <c r="Q103" s="73"/>
    </row>
    <row r="104" spans="2:17" ht="14.25">
      <c r="B104" s="75"/>
      <c r="C104" s="75"/>
      <c r="D104" s="75"/>
      <c r="E104" s="75"/>
      <c r="F104" s="75"/>
      <c r="G104" s="75"/>
      <c r="H104" s="75"/>
      <c r="I104" s="75"/>
      <c r="J104" s="73"/>
      <c r="K104" s="73"/>
      <c r="L104" s="73"/>
      <c r="M104" s="73"/>
      <c r="N104" s="73"/>
      <c r="O104" s="73"/>
      <c r="P104" s="73"/>
      <c r="Q104" s="73"/>
    </row>
    <row r="105" spans="2:17" ht="14.25">
      <c r="B105" s="75"/>
      <c r="C105" s="75"/>
      <c r="D105" s="75"/>
      <c r="E105" s="75"/>
      <c r="F105" s="75"/>
      <c r="G105" s="75"/>
      <c r="H105" s="75"/>
      <c r="I105" s="75"/>
      <c r="J105" s="73"/>
      <c r="K105" s="73"/>
      <c r="L105" s="73"/>
      <c r="M105" s="73"/>
      <c r="N105" s="73"/>
      <c r="O105" s="73"/>
      <c r="P105" s="73"/>
      <c r="Q105" s="73"/>
    </row>
    <row r="106" spans="2:17" ht="14.25">
      <c r="B106" s="75"/>
      <c r="C106" s="75"/>
      <c r="D106" s="75"/>
      <c r="E106" s="75"/>
      <c r="F106" s="75"/>
      <c r="G106" s="75"/>
      <c r="H106" s="75"/>
      <c r="I106" s="75"/>
      <c r="J106" s="73"/>
      <c r="K106" s="73"/>
      <c r="L106" s="73"/>
      <c r="M106" s="73"/>
      <c r="N106" s="73"/>
      <c r="O106" s="73"/>
      <c r="P106" s="73"/>
      <c r="Q106" s="73"/>
    </row>
    <row r="107" spans="2:17" ht="14.25">
      <c r="B107" s="75"/>
      <c r="C107" s="75"/>
      <c r="D107" s="75"/>
      <c r="E107" s="75"/>
      <c r="F107" s="75"/>
      <c r="G107" s="75"/>
      <c r="H107" s="75"/>
      <c r="I107" s="75"/>
      <c r="J107" s="73"/>
      <c r="K107" s="73"/>
      <c r="L107" s="73"/>
      <c r="M107" s="73"/>
      <c r="N107" s="73"/>
      <c r="O107" s="73"/>
      <c r="P107" s="73"/>
      <c r="Q107" s="73"/>
    </row>
    <row r="108" spans="2:17" ht="14.25">
      <c r="B108" s="75"/>
      <c r="C108" s="75"/>
      <c r="D108" s="75"/>
      <c r="E108" s="75"/>
      <c r="F108" s="75"/>
      <c r="G108" s="75"/>
      <c r="H108" s="75"/>
      <c r="I108" s="75"/>
      <c r="J108" s="73"/>
      <c r="K108" s="73"/>
      <c r="L108" s="73"/>
      <c r="M108" s="73"/>
      <c r="N108" s="73"/>
      <c r="O108" s="73"/>
      <c r="P108" s="73"/>
      <c r="Q108" s="73"/>
    </row>
    <row r="109" spans="2:17" ht="14.25">
      <c r="B109" s="75"/>
      <c r="C109" s="75"/>
      <c r="D109" s="75"/>
      <c r="E109" s="75"/>
      <c r="F109" s="75"/>
      <c r="G109" s="75"/>
      <c r="H109" s="75"/>
      <c r="I109" s="75"/>
      <c r="J109" s="73"/>
      <c r="K109" s="73"/>
      <c r="L109" s="73"/>
      <c r="M109" s="73"/>
      <c r="N109" s="73"/>
      <c r="O109" s="73"/>
      <c r="P109" s="73"/>
      <c r="Q109" s="73"/>
    </row>
    <row r="110" spans="2:17" ht="14.25">
      <c r="B110" s="75"/>
      <c r="C110" s="75"/>
      <c r="D110" s="75"/>
      <c r="E110" s="75"/>
      <c r="F110" s="75"/>
      <c r="G110" s="75"/>
      <c r="H110" s="75"/>
      <c r="I110" s="75"/>
      <c r="J110" s="73"/>
      <c r="K110" s="73"/>
      <c r="L110" s="73"/>
      <c r="M110" s="73"/>
      <c r="N110" s="73"/>
      <c r="O110" s="73"/>
      <c r="P110" s="73"/>
      <c r="Q110" s="73"/>
    </row>
    <row r="111" spans="2:17" ht="14.25">
      <c r="B111" s="75"/>
      <c r="C111" s="75"/>
      <c r="D111" s="75"/>
      <c r="E111" s="75"/>
      <c r="F111" s="75"/>
      <c r="G111" s="75"/>
      <c r="H111" s="75"/>
      <c r="I111" s="75"/>
      <c r="J111" s="73"/>
      <c r="K111" s="73"/>
      <c r="L111" s="73"/>
      <c r="M111" s="73"/>
      <c r="N111" s="73"/>
      <c r="O111" s="73"/>
      <c r="P111" s="73"/>
      <c r="Q111" s="73"/>
    </row>
    <row r="112" spans="2:17" ht="14.25">
      <c r="B112" s="75"/>
      <c r="C112" s="75"/>
      <c r="D112" s="75"/>
      <c r="E112" s="75"/>
      <c r="F112" s="75"/>
      <c r="G112" s="75"/>
      <c r="H112" s="75"/>
      <c r="I112" s="75"/>
      <c r="J112" s="73"/>
      <c r="K112" s="73"/>
      <c r="L112" s="73"/>
      <c r="M112" s="73"/>
      <c r="N112" s="73"/>
      <c r="O112" s="73"/>
      <c r="P112" s="73"/>
      <c r="Q112" s="73"/>
    </row>
    <row r="113" spans="2:17" ht="14.25">
      <c r="B113" s="75"/>
      <c r="C113" s="75"/>
      <c r="D113" s="75"/>
      <c r="E113" s="75"/>
      <c r="F113" s="75"/>
      <c r="G113" s="75"/>
      <c r="H113" s="75"/>
      <c r="I113" s="75"/>
      <c r="J113" s="73"/>
      <c r="K113" s="73"/>
      <c r="L113" s="73"/>
      <c r="M113" s="73"/>
      <c r="N113" s="73"/>
      <c r="O113" s="73"/>
      <c r="P113" s="73"/>
      <c r="Q113" s="73"/>
    </row>
    <row r="114" spans="2:17" ht="14.25">
      <c r="B114" s="75"/>
      <c r="C114" s="75"/>
      <c r="D114" s="75"/>
      <c r="E114" s="75"/>
      <c r="F114" s="75"/>
      <c r="G114" s="75"/>
      <c r="H114" s="75"/>
      <c r="I114" s="75"/>
      <c r="J114" s="73"/>
      <c r="K114" s="73"/>
      <c r="L114" s="73"/>
      <c r="M114" s="73"/>
      <c r="N114" s="73"/>
      <c r="O114" s="73"/>
      <c r="P114" s="73"/>
      <c r="Q114" s="73"/>
    </row>
    <row r="115" spans="2:17" ht="14.25">
      <c r="B115" s="75"/>
      <c r="C115" s="75"/>
      <c r="D115" s="75"/>
      <c r="E115" s="75"/>
      <c r="F115" s="75"/>
      <c r="G115" s="75"/>
      <c r="H115" s="75"/>
      <c r="I115" s="75"/>
      <c r="J115" s="73"/>
      <c r="K115" s="73"/>
      <c r="L115" s="73"/>
      <c r="M115" s="73"/>
      <c r="N115" s="73"/>
      <c r="O115" s="73"/>
      <c r="P115" s="73"/>
      <c r="Q115" s="73"/>
    </row>
    <row r="116" spans="2:17" ht="14.25">
      <c r="B116" s="75"/>
      <c r="C116" s="75"/>
      <c r="D116" s="75"/>
      <c r="E116" s="75"/>
      <c r="F116" s="75"/>
      <c r="G116" s="75"/>
      <c r="H116" s="75"/>
      <c r="I116" s="75"/>
      <c r="J116" s="73"/>
      <c r="K116" s="73"/>
      <c r="L116" s="73"/>
      <c r="M116" s="73"/>
      <c r="N116" s="73"/>
      <c r="O116" s="73"/>
      <c r="P116" s="73"/>
      <c r="Q116" s="73"/>
    </row>
    <row r="117" spans="2:17" ht="14.25">
      <c r="B117" s="75"/>
      <c r="C117" s="75"/>
      <c r="D117" s="75"/>
      <c r="E117" s="75"/>
      <c r="F117" s="75"/>
      <c r="G117" s="75"/>
      <c r="H117" s="75"/>
      <c r="I117" s="75"/>
      <c r="J117" s="73"/>
      <c r="K117" s="73"/>
      <c r="L117" s="73"/>
      <c r="M117" s="73"/>
      <c r="N117" s="73"/>
      <c r="O117" s="73"/>
      <c r="P117" s="73"/>
      <c r="Q117" s="73"/>
    </row>
    <row r="118" spans="2:17" ht="14.25">
      <c r="B118" s="75"/>
      <c r="C118" s="75"/>
      <c r="D118" s="75"/>
      <c r="E118" s="75"/>
      <c r="F118" s="75"/>
      <c r="G118" s="75"/>
      <c r="H118" s="75"/>
      <c r="I118" s="75"/>
      <c r="J118" s="73"/>
      <c r="K118" s="73"/>
      <c r="L118" s="73"/>
      <c r="M118" s="73"/>
      <c r="N118" s="73"/>
      <c r="O118" s="73"/>
      <c r="P118" s="73"/>
      <c r="Q118" s="73"/>
    </row>
    <row r="119" spans="2:17" ht="14.25">
      <c r="B119" s="75"/>
      <c r="C119" s="75"/>
      <c r="D119" s="75"/>
      <c r="E119" s="75"/>
      <c r="F119" s="75"/>
      <c r="G119" s="75"/>
      <c r="H119" s="75"/>
      <c r="I119" s="75"/>
      <c r="J119" s="73"/>
      <c r="K119" s="73"/>
      <c r="L119" s="73"/>
      <c r="M119" s="73"/>
      <c r="N119" s="73"/>
      <c r="O119" s="73"/>
      <c r="P119" s="73"/>
      <c r="Q119" s="73"/>
    </row>
    <row r="120" spans="2:17" ht="14.25">
      <c r="B120" s="75"/>
      <c r="C120" s="75"/>
      <c r="D120" s="75"/>
      <c r="E120" s="75"/>
      <c r="F120" s="75"/>
      <c r="G120" s="75"/>
      <c r="H120" s="75"/>
      <c r="I120" s="75"/>
      <c r="J120" s="73"/>
      <c r="K120" s="73"/>
      <c r="L120" s="73"/>
      <c r="M120" s="73"/>
      <c r="N120" s="73"/>
      <c r="O120" s="73"/>
      <c r="P120" s="73"/>
      <c r="Q120" s="73"/>
    </row>
    <row r="121" spans="2:17" ht="14.25">
      <c r="B121" s="75"/>
      <c r="C121" s="75"/>
      <c r="D121" s="75"/>
      <c r="E121" s="75"/>
      <c r="F121" s="75"/>
      <c r="G121" s="75"/>
      <c r="H121" s="75"/>
      <c r="I121" s="75"/>
      <c r="J121" s="73"/>
      <c r="K121" s="73"/>
      <c r="L121" s="73"/>
      <c r="M121" s="73"/>
      <c r="N121" s="73"/>
      <c r="O121" s="73"/>
      <c r="P121" s="73"/>
      <c r="Q121" s="73"/>
    </row>
    <row r="122" spans="2:17" ht="14.25">
      <c r="B122" s="75"/>
      <c r="C122" s="75"/>
      <c r="D122" s="75"/>
      <c r="E122" s="75"/>
      <c r="F122" s="75"/>
      <c r="G122" s="75"/>
      <c r="H122" s="75"/>
      <c r="I122" s="75"/>
      <c r="J122" s="73"/>
      <c r="K122" s="73"/>
      <c r="L122" s="73"/>
      <c r="M122" s="73"/>
      <c r="N122" s="73"/>
      <c r="O122" s="73"/>
      <c r="P122" s="73"/>
      <c r="Q122" s="73"/>
    </row>
    <row r="123" spans="2:17" ht="14.25">
      <c r="B123" s="75"/>
      <c r="C123" s="75"/>
      <c r="D123" s="75"/>
      <c r="E123" s="75"/>
      <c r="F123" s="75"/>
      <c r="G123" s="75"/>
      <c r="H123" s="75"/>
      <c r="I123" s="75"/>
      <c r="J123" s="73"/>
      <c r="K123" s="73"/>
      <c r="L123" s="73"/>
      <c r="M123" s="73"/>
      <c r="N123" s="73"/>
      <c r="O123" s="73"/>
      <c r="P123" s="73"/>
      <c r="Q123" s="73"/>
    </row>
    <row r="124" spans="2:17" ht="14.25">
      <c r="B124" s="75"/>
      <c r="C124" s="75"/>
      <c r="D124" s="75"/>
      <c r="E124" s="75"/>
      <c r="F124" s="75"/>
      <c r="G124" s="75"/>
      <c r="H124" s="75"/>
      <c r="I124" s="75"/>
      <c r="J124" s="73"/>
      <c r="K124" s="73"/>
      <c r="L124" s="73"/>
      <c r="M124" s="73"/>
      <c r="N124" s="73"/>
      <c r="O124" s="73"/>
      <c r="P124" s="73"/>
      <c r="Q124" s="73"/>
    </row>
    <row r="125" spans="2:17" ht="14.25">
      <c r="B125" s="75"/>
      <c r="C125" s="75"/>
      <c r="D125" s="75"/>
      <c r="E125" s="75"/>
      <c r="F125" s="75"/>
      <c r="G125" s="75"/>
      <c r="H125" s="75"/>
      <c r="I125" s="75"/>
      <c r="J125" s="73"/>
      <c r="K125" s="73"/>
      <c r="L125" s="73"/>
      <c r="M125" s="73"/>
      <c r="N125" s="73"/>
      <c r="O125" s="73"/>
      <c r="P125" s="73"/>
      <c r="Q125" s="73"/>
    </row>
    <row r="126" spans="2:17" ht="14.25">
      <c r="B126" s="75"/>
      <c r="C126" s="75"/>
      <c r="D126" s="75"/>
      <c r="E126" s="75"/>
      <c r="F126" s="75"/>
      <c r="G126" s="75"/>
      <c r="H126" s="75"/>
      <c r="I126" s="75"/>
      <c r="J126" s="73"/>
      <c r="K126" s="73"/>
      <c r="L126" s="73"/>
      <c r="M126" s="73"/>
      <c r="N126" s="73"/>
      <c r="O126" s="73"/>
      <c r="P126" s="73"/>
      <c r="Q126" s="73"/>
    </row>
    <row r="127" spans="2:17" ht="14.25">
      <c r="B127" s="75"/>
      <c r="C127" s="75"/>
      <c r="D127" s="75"/>
      <c r="E127" s="75"/>
      <c r="F127" s="75"/>
      <c r="G127" s="75"/>
      <c r="H127" s="75"/>
      <c r="I127" s="75"/>
      <c r="J127" s="73"/>
      <c r="K127" s="73"/>
      <c r="L127" s="73"/>
      <c r="M127" s="73"/>
      <c r="N127" s="73"/>
      <c r="O127" s="73"/>
      <c r="P127" s="73"/>
      <c r="Q127" s="73"/>
    </row>
    <row r="128" spans="2:17" ht="14.25">
      <c r="B128" s="75"/>
      <c r="C128" s="75"/>
      <c r="D128" s="75"/>
      <c r="E128" s="75"/>
      <c r="F128" s="75"/>
      <c r="G128" s="75"/>
      <c r="H128" s="75"/>
      <c r="I128" s="75"/>
      <c r="J128" s="73"/>
      <c r="K128" s="73"/>
      <c r="L128" s="73"/>
      <c r="M128" s="73"/>
      <c r="N128" s="73"/>
      <c r="O128" s="73"/>
      <c r="P128" s="73"/>
      <c r="Q128" s="73"/>
    </row>
    <row r="129" spans="2:17" ht="14.25">
      <c r="B129" s="75"/>
      <c r="C129" s="75"/>
      <c r="D129" s="75"/>
      <c r="E129" s="75"/>
      <c r="F129" s="75"/>
      <c r="G129" s="75"/>
      <c r="H129" s="75"/>
      <c r="I129" s="75"/>
      <c r="J129" s="73"/>
      <c r="K129" s="73"/>
      <c r="L129" s="73"/>
      <c r="M129" s="73"/>
      <c r="N129" s="73"/>
      <c r="O129" s="73"/>
      <c r="P129" s="73"/>
      <c r="Q129" s="73"/>
    </row>
    <row r="130" spans="2:17" ht="14.25">
      <c r="B130" s="75"/>
      <c r="C130" s="75"/>
      <c r="D130" s="75"/>
      <c r="E130" s="75"/>
      <c r="F130" s="75"/>
      <c r="G130" s="75"/>
      <c r="H130" s="75"/>
      <c r="I130" s="75"/>
      <c r="J130" s="73"/>
      <c r="K130" s="73"/>
      <c r="L130" s="73"/>
      <c r="M130" s="73"/>
      <c r="N130" s="73"/>
      <c r="O130" s="73"/>
      <c r="P130" s="73"/>
      <c r="Q130" s="73"/>
    </row>
    <row r="131" spans="2:17" ht="14.25">
      <c r="B131" s="75"/>
      <c r="C131" s="75"/>
      <c r="D131" s="75"/>
      <c r="E131" s="75"/>
      <c r="F131" s="75"/>
      <c r="G131" s="75"/>
      <c r="H131" s="75"/>
      <c r="I131" s="75"/>
      <c r="J131" s="73"/>
      <c r="K131" s="73"/>
      <c r="L131" s="73"/>
      <c r="M131" s="73"/>
      <c r="N131" s="73"/>
      <c r="O131" s="73"/>
      <c r="P131" s="73"/>
      <c r="Q131" s="73"/>
    </row>
    <row r="132" spans="2:17" ht="14.25">
      <c r="B132" s="75"/>
      <c r="C132" s="75"/>
      <c r="D132" s="75"/>
      <c r="E132" s="75"/>
      <c r="F132" s="75"/>
      <c r="G132" s="75"/>
      <c r="H132" s="75"/>
      <c r="I132" s="75"/>
      <c r="J132" s="73"/>
      <c r="K132" s="73"/>
      <c r="L132" s="73"/>
      <c r="M132" s="73"/>
      <c r="N132" s="73"/>
      <c r="O132" s="73"/>
      <c r="P132" s="73"/>
      <c r="Q132" s="73"/>
    </row>
    <row r="133" spans="2:17" ht="14.25">
      <c r="B133" s="75"/>
      <c r="C133" s="75"/>
      <c r="D133" s="75"/>
      <c r="E133" s="75"/>
      <c r="F133" s="75"/>
      <c r="G133" s="75"/>
      <c r="H133" s="75"/>
      <c r="I133" s="75"/>
      <c r="J133" s="73"/>
      <c r="K133" s="73"/>
      <c r="L133" s="73"/>
      <c r="M133" s="73"/>
      <c r="N133" s="73"/>
      <c r="O133" s="73"/>
      <c r="P133" s="73"/>
      <c r="Q133" s="73"/>
    </row>
    <row r="134" spans="2:17" ht="14.25">
      <c r="B134" s="75"/>
      <c r="C134" s="75"/>
      <c r="D134" s="75"/>
      <c r="E134" s="75"/>
      <c r="F134" s="75"/>
      <c r="G134" s="75"/>
      <c r="H134" s="75"/>
      <c r="I134" s="75"/>
      <c r="J134" s="73"/>
      <c r="K134" s="73"/>
      <c r="L134" s="73"/>
      <c r="M134" s="73"/>
      <c r="N134" s="73"/>
      <c r="O134" s="73"/>
      <c r="P134" s="73"/>
      <c r="Q134" s="73"/>
    </row>
    <row r="135" spans="2:17" ht="14.25">
      <c r="B135" s="75"/>
      <c r="C135" s="75"/>
      <c r="D135" s="75"/>
      <c r="E135" s="75"/>
      <c r="F135" s="75"/>
      <c r="G135" s="75"/>
      <c r="H135" s="75"/>
      <c r="I135" s="75"/>
      <c r="J135" s="73"/>
      <c r="K135" s="73"/>
      <c r="L135" s="73"/>
      <c r="M135" s="73"/>
      <c r="N135" s="73"/>
      <c r="O135" s="73"/>
      <c r="P135" s="73"/>
      <c r="Q135" s="73"/>
    </row>
    <row r="136" spans="2:17" ht="14.25">
      <c r="B136" s="75"/>
      <c r="C136" s="75"/>
      <c r="D136" s="75"/>
      <c r="E136" s="75"/>
      <c r="F136" s="75"/>
      <c r="G136" s="75"/>
      <c r="H136" s="75"/>
      <c r="I136" s="75"/>
      <c r="J136" s="73"/>
      <c r="K136" s="73"/>
      <c r="L136" s="73"/>
      <c r="M136" s="73"/>
      <c r="N136" s="73"/>
      <c r="O136" s="73"/>
      <c r="P136" s="73"/>
      <c r="Q136" s="73"/>
    </row>
    <row r="137" spans="2:17" ht="14.25">
      <c r="B137" s="75"/>
      <c r="C137" s="75"/>
      <c r="D137" s="75"/>
      <c r="E137" s="75"/>
      <c r="F137" s="75"/>
      <c r="G137" s="75"/>
      <c r="H137" s="75"/>
      <c r="I137" s="75"/>
      <c r="J137" s="73"/>
      <c r="K137" s="73"/>
      <c r="L137" s="73"/>
      <c r="M137" s="73"/>
      <c r="N137" s="73"/>
      <c r="O137" s="73"/>
      <c r="P137" s="73"/>
      <c r="Q137" s="73"/>
    </row>
    <row r="138" spans="2:17" ht="14.25">
      <c r="B138" s="75"/>
      <c r="C138" s="75"/>
      <c r="D138" s="75"/>
      <c r="E138" s="75"/>
      <c r="F138" s="75"/>
      <c r="G138" s="75"/>
      <c r="H138" s="75"/>
      <c r="I138" s="75"/>
      <c r="J138" s="73"/>
      <c r="K138" s="73"/>
      <c r="L138" s="73"/>
      <c r="M138" s="73"/>
      <c r="N138" s="73"/>
      <c r="O138" s="73"/>
      <c r="P138" s="73"/>
      <c r="Q138" s="73"/>
    </row>
    <row r="139" spans="2:17" ht="14.25">
      <c r="B139" s="75"/>
      <c r="C139" s="75"/>
      <c r="D139" s="75"/>
      <c r="E139" s="75"/>
      <c r="F139" s="75"/>
      <c r="G139" s="75"/>
      <c r="H139" s="75"/>
      <c r="I139" s="75"/>
      <c r="J139" s="73"/>
      <c r="K139" s="73"/>
      <c r="L139" s="73"/>
      <c r="M139" s="73"/>
      <c r="N139" s="73"/>
      <c r="O139" s="73"/>
      <c r="P139" s="73"/>
      <c r="Q139" s="73"/>
    </row>
    <row r="140" spans="2:17" ht="14.25">
      <c r="B140" s="75"/>
      <c r="C140" s="75"/>
      <c r="D140" s="75"/>
      <c r="E140" s="75"/>
      <c r="F140" s="75"/>
      <c r="G140" s="75"/>
      <c r="H140" s="75"/>
      <c r="I140" s="75"/>
      <c r="J140" s="73"/>
      <c r="K140" s="73"/>
      <c r="L140" s="73"/>
      <c r="M140" s="73"/>
      <c r="N140" s="73"/>
      <c r="O140" s="73"/>
      <c r="P140" s="73"/>
      <c r="Q140" s="73"/>
    </row>
    <row r="141" spans="2:17" ht="14.25">
      <c r="B141" s="75"/>
      <c r="C141" s="75"/>
      <c r="D141" s="75"/>
      <c r="E141" s="75"/>
      <c r="F141" s="75"/>
      <c r="G141" s="75"/>
      <c r="H141" s="75"/>
      <c r="I141" s="75"/>
      <c r="J141" s="73"/>
      <c r="K141" s="73"/>
      <c r="L141" s="73"/>
      <c r="M141" s="73"/>
      <c r="N141" s="73"/>
      <c r="O141" s="73"/>
      <c r="P141" s="73"/>
      <c r="Q141" s="73"/>
    </row>
    <row r="142" spans="2:17" ht="14.25">
      <c r="B142" s="75"/>
      <c r="C142" s="75"/>
      <c r="D142" s="75"/>
      <c r="E142" s="75"/>
      <c r="F142" s="75"/>
      <c r="G142" s="75"/>
      <c r="H142" s="75"/>
      <c r="I142" s="75"/>
      <c r="J142" s="73"/>
      <c r="K142" s="73"/>
      <c r="L142" s="73"/>
      <c r="M142" s="73"/>
      <c r="N142" s="73"/>
      <c r="O142" s="73"/>
      <c r="P142" s="73"/>
      <c r="Q142" s="73"/>
    </row>
    <row r="143" spans="2:17" ht="14.25">
      <c r="B143" s="75"/>
      <c r="C143" s="75"/>
      <c r="D143" s="75"/>
      <c r="E143" s="75"/>
      <c r="F143" s="75"/>
      <c r="G143" s="75"/>
      <c r="H143" s="75"/>
      <c r="I143" s="75"/>
      <c r="J143" s="73"/>
      <c r="K143" s="73"/>
      <c r="L143" s="73"/>
      <c r="M143" s="73"/>
      <c r="N143" s="73"/>
      <c r="O143" s="73"/>
      <c r="P143" s="73"/>
      <c r="Q143" s="73"/>
    </row>
    <row r="144" spans="2:17" ht="14.25">
      <c r="B144" s="75"/>
      <c r="C144" s="75"/>
      <c r="D144" s="75"/>
      <c r="E144" s="75"/>
      <c r="F144" s="75"/>
      <c r="G144" s="75"/>
      <c r="H144" s="75"/>
      <c r="I144" s="75"/>
      <c r="J144" s="73"/>
      <c r="K144" s="73"/>
      <c r="L144" s="73"/>
      <c r="M144" s="73"/>
      <c r="N144" s="73"/>
      <c r="O144" s="73"/>
      <c r="P144" s="73"/>
      <c r="Q144" s="73"/>
    </row>
    <row r="145" spans="2:17" ht="14.25">
      <c r="B145" s="75"/>
      <c r="C145" s="75"/>
      <c r="D145" s="75"/>
      <c r="E145" s="75"/>
      <c r="F145" s="75"/>
      <c r="G145" s="75"/>
      <c r="H145" s="75"/>
      <c r="I145" s="75"/>
      <c r="J145" s="73"/>
      <c r="K145" s="73"/>
      <c r="L145" s="73"/>
      <c r="M145" s="73"/>
      <c r="N145" s="73"/>
      <c r="O145" s="73"/>
      <c r="P145" s="73"/>
      <c r="Q145" s="73"/>
    </row>
    <row r="146" spans="2:17" ht="14.25">
      <c r="B146" s="75"/>
      <c r="C146" s="75"/>
      <c r="D146" s="75"/>
      <c r="E146" s="75"/>
      <c r="F146" s="75"/>
      <c r="G146" s="75"/>
      <c r="H146" s="75"/>
      <c r="I146" s="75"/>
      <c r="J146" s="73"/>
      <c r="K146" s="73"/>
      <c r="L146" s="73"/>
      <c r="M146" s="73"/>
      <c r="N146" s="73"/>
      <c r="O146" s="73"/>
      <c r="P146" s="73"/>
      <c r="Q146" s="73"/>
    </row>
    <row r="147" spans="2:17" ht="14.25">
      <c r="B147" s="75"/>
      <c r="C147" s="75"/>
      <c r="D147" s="75"/>
      <c r="E147" s="75"/>
      <c r="F147" s="75"/>
      <c r="G147" s="75"/>
      <c r="H147" s="75"/>
      <c r="I147" s="75"/>
      <c r="J147" s="73"/>
      <c r="K147" s="73"/>
      <c r="L147" s="73"/>
      <c r="M147" s="73"/>
      <c r="N147" s="73"/>
      <c r="O147" s="73"/>
      <c r="P147" s="73"/>
      <c r="Q147" s="73"/>
    </row>
    <row r="148" spans="2:17" ht="14.25">
      <c r="B148" s="75"/>
      <c r="C148" s="75"/>
      <c r="D148" s="75"/>
      <c r="E148" s="75"/>
      <c r="F148" s="75"/>
      <c r="G148" s="75"/>
      <c r="H148" s="75"/>
      <c r="I148" s="75"/>
      <c r="J148" s="73"/>
      <c r="K148" s="73"/>
      <c r="L148" s="73"/>
      <c r="M148" s="73"/>
      <c r="N148" s="73"/>
      <c r="O148" s="73"/>
      <c r="P148" s="73"/>
      <c r="Q148" s="73"/>
    </row>
    <row r="149" spans="2:17" ht="14.25">
      <c r="B149" s="75"/>
      <c r="C149" s="75"/>
      <c r="D149" s="75"/>
      <c r="E149" s="75"/>
      <c r="F149" s="75"/>
      <c r="G149" s="75"/>
      <c r="H149" s="75"/>
      <c r="I149" s="75"/>
      <c r="J149" s="73"/>
      <c r="K149" s="73"/>
      <c r="L149" s="73"/>
      <c r="M149" s="73"/>
      <c r="N149" s="73"/>
      <c r="O149" s="73"/>
      <c r="P149" s="73"/>
      <c r="Q149" s="73"/>
    </row>
    <row r="150" spans="2:17" ht="14.25">
      <c r="B150" s="75"/>
      <c r="C150" s="75"/>
      <c r="D150" s="75"/>
      <c r="E150" s="75"/>
      <c r="F150" s="75"/>
      <c r="G150" s="75"/>
      <c r="H150" s="75"/>
      <c r="I150" s="75"/>
      <c r="J150" s="73"/>
      <c r="K150" s="73"/>
      <c r="L150" s="73"/>
      <c r="M150" s="73"/>
      <c r="N150" s="73"/>
      <c r="O150" s="73"/>
      <c r="P150" s="73"/>
      <c r="Q150" s="73"/>
    </row>
    <row r="151" spans="2:17" ht="14.25">
      <c r="B151" s="75"/>
      <c r="C151" s="75"/>
      <c r="D151" s="75"/>
      <c r="E151" s="75"/>
      <c r="F151" s="75"/>
      <c r="G151" s="75"/>
      <c r="H151" s="75"/>
      <c r="I151" s="75"/>
      <c r="J151" s="73"/>
      <c r="K151" s="73"/>
      <c r="L151" s="73"/>
      <c r="M151" s="73"/>
      <c r="N151" s="73"/>
      <c r="O151" s="73"/>
      <c r="P151" s="73"/>
      <c r="Q151" s="73"/>
    </row>
    <row r="152" spans="2:17" ht="14.25">
      <c r="B152" s="75"/>
      <c r="C152" s="75"/>
      <c r="D152" s="75"/>
      <c r="E152" s="75"/>
      <c r="F152" s="75"/>
      <c r="G152" s="75"/>
      <c r="H152" s="75"/>
      <c r="I152" s="75"/>
      <c r="J152" s="73"/>
      <c r="K152" s="73"/>
      <c r="L152" s="73"/>
      <c r="M152" s="73"/>
      <c r="N152" s="73"/>
      <c r="O152" s="73"/>
      <c r="P152" s="73"/>
      <c r="Q152" s="73"/>
    </row>
    <row r="153" spans="2:17" ht="14.25">
      <c r="B153" s="75"/>
      <c r="C153" s="75"/>
      <c r="D153" s="75"/>
      <c r="E153" s="75"/>
      <c r="F153" s="75"/>
      <c r="G153" s="75"/>
      <c r="H153" s="75"/>
      <c r="I153" s="75"/>
      <c r="J153" s="73"/>
      <c r="K153" s="73"/>
      <c r="L153" s="73"/>
      <c r="M153" s="73"/>
      <c r="N153" s="73"/>
      <c r="O153" s="73"/>
      <c r="P153" s="73"/>
      <c r="Q153" s="73"/>
    </row>
    <row r="154" spans="2:17" ht="14.25">
      <c r="B154" s="75"/>
      <c r="C154" s="75"/>
      <c r="D154" s="75"/>
      <c r="E154" s="75"/>
      <c r="F154" s="75"/>
      <c r="G154" s="75"/>
      <c r="H154" s="75"/>
      <c r="I154" s="75"/>
      <c r="J154" s="73"/>
      <c r="K154" s="73"/>
      <c r="L154" s="73"/>
      <c r="M154" s="73"/>
      <c r="N154" s="73"/>
      <c r="O154" s="73"/>
      <c r="P154" s="73"/>
      <c r="Q154" s="73"/>
    </row>
    <row r="155" spans="2:17" ht="14.25">
      <c r="B155" s="75"/>
      <c r="C155" s="75"/>
      <c r="D155" s="75"/>
      <c r="E155" s="75"/>
      <c r="F155" s="75"/>
      <c r="G155" s="75"/>
      <c r="H155" s="75"/>
      <c r="I155" s="75"/>
      <c r="J155" s="73"/>
      <c r="K155" s="73"/>
      <c r="L155" s="73"/>
      <c r="M155" s="73"/>
      <c r="N155" s="73"/>
      <c r="O155" s="73"/>
      <c r="P155" s="73"/>
      <c r="Q155" s="73"/>
    </row>
    <row r="156" spans="2:17" ht="14.25">
      <c r="B156" s="75"/>
      <c r="C156" s="75"/>
      <c r="D156" s="75"/>
      <c r="E156" s="75"/>
      <c r="F156" s="75"/>
      <c r="G156" s="75"/>
      <c r="H156" s="75"/>
      <c r="I156" s="75"/>
      <c r="J156" s="73"/>
      <c r="K156" s="73"/>
      <c r="L156" s="73"/>
      <c r="M156" s="73"/>
      <c r="N156" s="73"/>
      <c r="O156" s="73"/>
      <c r="P156" s="73"/>
      <c r="Q156" s="73"/>
    </row>
    <row r="157" spans="2:17" ht="14.25">
      <c r="B157" s="75"/>
      <c r="C157" s="75"/>
      <c r="D157" s="75"/>
      <c r="E157" s="75"/>
      <c r="F157" s="75"/>
      <c r="G157" s="75"/>
      <c r="H157" s="75"/>
      <c r="I157" s="75"/>
      <c r="J157" s="73"/>
      <c r="K157" s="73"/>
      <c r="L157" s="73"/>
      <c r="M157" s="73"/>
      <c r="N157" s="73"/>
      <c r="O157" s="73"/>
      <c r="P157" s="73"/>
      <c r="Q157" s="73"/>
    </row>
    <row r="158" spans="2:17" ht="14.25">
      <c r="B158" s="75"/>
      <c r="C158" s="75"/>
      <c r="D158" s="75"/>
      <c r="E158" s="75"/>
      <c r="F158" s="75"/>
      <c r="G158" s="75"/>
      <c r="H158" s="75"/>
      <c r="I158" s="75"/>
      <c r="J158" s="73"/>
      <c r="K158" s="73"/>
      <c r="L158" s="73"/>
      <c r="M158" s="73"/>
      <c r="N158" s="73"/>
      <c r="O158" s="73"/>
      <c r="P158" s="73"/>
      <c r="Q158" s="73"/>
    </row>
    <row r="159" spans="2:17" ht="14.25">
      <c r="B159" s="75"/>
      <c r="C159" s="75"/>
      <c r="D159" s="75"/>
      <c r="E159" s="75"/>
      <c r="F159" s="75"/>
      <c r="G159" s="75"/>
      <c r="H159" s="75"/>
      <c r="I159" s="75"/>
      <c r="J159" s="73"/>
      <c r="K159" s="73"/>
      <c r="L159" s="73"/>
      <c r="M159" s="73"/>
      <c r="N159" s="73"/>
      <c r="O159" s="73"/>
      <c r="P159" s="73"/>
      <c r="Q159" s="73"/>
    </row>
    <row r="160" spans="2:17" ht="14.25">
      <c r="B160" s="75"/>
      <c r="C160" s="75"/>
      <c r="D160" s="75"/>
      <c r="E160" s="75"/>
      <c r="F160" s="75"/>
      <c r="G160" s="75"/>
      <c r="H160" s="75"/>
      <c r="I160" s="75"/>
      <c r="J160" s="73"/>
      <c r="K160" s="73"/>
      <c r="L160" s="73"/>
      <c r="M160" s="73"/>
      <c r="N160" s="73"/>
      <c r="O160" s="73"/>
      <c r="P160" s="73"/>
      <c r="Q160" s="73"/>
    </row>
    <row r="161" spans="2:17" ht="14.25">
      <c r="B161" s="75"/>
      <c r="C161" s="75"/>
      <c r="D161" s="75"/>
      <c r="E161" s="75"/>
      <c r="F161" s="75"/>
      <c r="G161" s="75"/>
      <c r="H161" s="75"/>
      <c r="I161" s="75"/>
      <c r="J161" s="73"/>
      <c r="K161" s="73"/>
      <c r="L161" s="73"/>
      <c r="M161" s="73"/>
      <c r="N161" s="73"/>
      <c r="O161" s="73"/>
      <c r="P161" s="73"/>
      <c r="Q161" s="73"/>
    </row>
    <row r="162" spans="2:17" ht="14.25">
      <c r="B162" s="75"/>
      <c r="C162" s="75"/>
      <c r="D162" s="75"/>
      <c r="E162" s="75"/>
      <c r="F162" s="75"/>
      <c r="G162" s="75"/>
      <c r="H162" s="75"/>
      <c r="I162" s="75"/>
      <c r="J162" s="73"/>
      <c r="K162" s="73"/>
      <c r="L162" s="73"/>
      <c r="M162" s="73"/>
      <c r="N162" s="73"/>
      <c r="O162" s="73"/>
      <c r="P162" s="73"/>
      <c r="Q162" s="73"/>
    </row>
    <row r="163" spans="2:17" ht="14.25">
      <c r="B163" s="75"/>
      <c r="C163" s="75"/>
      <c r="D163" s="75"/>
      <c r="E163" s="75"/>
      <c r="F163" s="75"/>
      <c r="G163" s="75"/>
      <c r="H163" s="75"/>
      <c r="I163" s="75"/>
      <c r="J163" s="73"/>
      <c r="K163" s="73"/>
      <c r="L163" s="73"/>
      <c r="M163" s="73"/>
      <c r="N163" s="73"/>
      <c r="O163" s="73"/>
      <c r="P163" s="73"/>
      <c r="Q163" s="73"/>
    </row>
    <row r="164" spans="2:17" ht="14.25">
      <c r="B164" s="75"/>
      <c r="C164" s="75"/>
      <c r="D164" s="75"/>
      <c r="E164" s="75"/>
      <c r="F164" s="75"/>
      <c r="G164" s="75"/>
      <c r="H164" s="75"/>
      <c r="I164" s="75"/>
      <c r="J164" s="73"/>
      <c r="K164" s="73"/>
      <c r="L164" s="73"/>
      <c r="M164" s="73"/>
      <c r="N164" s="73"/>
      <c r="O164" s="73"/>
      <c r="P164" s="73"/>
      <c r="Q164" s="73"/>
    </row>
    <row r="165" spans="2:17" ht="14.25">
      <c r="B165" s="75"/>
      <c r="C165" s="75"/>
      <c r="D165" s="75"/>
      <c r="E165" s="75"/>
      <c r="F165" s="75"/>
      <c r="G165" s="75"/>
      <c r="H165" s="75"/>
      <c r="I165" s="75"/>
      <c r="J165" s="73"/>
      <c r="K165" s="73"/>
      <c r="L165" s="73"/>
      <c r="M165" s="73"/>
      <c r="N165" s="73"/>
      <c r="O165" s="73"/>
      <c r="P165" s="73"/>
      <c r="Q165" s="73"/>
    </row>
    <row r="166" spans="2:17" ht="14.25">
      <c r="B166" s="75"/>
      <c r="C166" s="75"/>
      <c r="D166" s="75"/>
      <c r="E166" s="75"/>
      <c r="F166" s="75"/>
      <c r="G166" s="75"/>
      <c r="H166" s="75"/>
      <c r="I166" s="75"/>
      <c r="J166" s="73"/>
      <c r="K166" s="73"/>
      <c r="L166" s="73"/>
      <c r="M166" s="73"/>
      <c r="N166" s="73"/>
      <c r="O166" s="73"/>
      <c r="P166" s="73"/>
      <c r="Q166" s="73"/>
    </row>
    <row r="167" spans="2:17" ht="14.25">
      <c r="B167" s="75"/>
      <c r="C167" s="75"/>
      <c r="D167" s="75"/>
      <c r="E167" s="75"/>
      <c r="F167" s="75"/>
      <c r="G167" s="75"/>
      <c r="H167" s="75"/>
      <c r="I167" s="75"/>
      <c r="J167" s="73"/>
      <c r="K167" s="73"/>
      <c r="L167" s="73"/>
      <c r="M167" s="73"/>
      <c r="N167" s="73"/>
      <c r="O167" s="73"/>
      <c r="P167" s="73"/>
      <c r="Q167" s="73"/>
    </row>
    <row r="168" spans="2:17" ht="14.25">
      <c r="B168" s="75"/>
      <c r="C168" s="75"/>
      <c r="D168" s="75"/>
      <c r="E168" s="75"/>
      <c r="F168" s="75"/>
      <c r="G168" s="75"/>
      <c r="H168" s="75"/>
      <c r="I168" s="75"/>
      <c r="J168" s="73"/>
      <c r="K168" s="73"/>
      <c r="L168" s="73"/>
      <c r="M168" s="73"/>
      <c r="N168" s="73"/>
      <c r="O168" s="73"/>
      <c r="P168" s="73"/>
      <c r="Q168" s="73"/>
    </row>
    <row r="169" spans="2:17" ht="14.25">
      <c r="B169" s="75"/>
      <c r="C169" s="75"/>
      <c r="D169" s="75"/>
      <c r="E169" s="75"/>
      <c r="F169" s="75"/>
      <c r="G169" s="75"/>
      <c r="H169" s="75"/>
      <c r="I169" s="75"/>
      <c r="J169" s="73"/>
      <c r="K169" s="73"/>
      <c r="L169" s="73"/>
      <c r="M169" s="73"/>
      <c r="N169" s="73"/>
      <c r="O169" s="73"/>
      <c r="P169" s="73"/>
      <c r="Q169" s="73"/>
    </row>
    <row r="170" spans="2:17" ht="14.25">
      <c r="B170" s="75"/>
      <c r="C170" s="75"/>
      <c r="D170" s="75"/>
      <c r="E170" s="75"/>
      <c r="F170" s="75"/>
      <c r="G170" s="75"/>
      <c r="H170" s="75"/>
      <c r="I170" s="75"/>
      <c r="J170" s="73"/>
      <c r="K170" s="73"/>
      <c r="L170" s="73"/>
      <c r="M170" s="73"/>
      <c r="N170" s="73"/>
      <c r="O170" s="73"/>
      <c r="P170" s="73"/>
      <c r="Q170" s="73"/>
    </row>
    <row r="171" spans="2:17" ht="14.25">
      <c r="B171" s="75"/>
      <c r="C171" s="75"/>
      <c r="D171" s="75"/>
      <c r="E171" s="75"/>
      <c r="F171" s="75"/>
      <c r="G171" s="75"/>
      <c r="H171" s="75"/>
      <c r="I171" s="75"/>
      <c r="J171" s="73"/>
      <c r="K171" s="73"/>
      <c r="L171" s="73"/>
      <c r="M171" s="73"/>
      <c r="N171" s="73"/>
      <c r="O171" s="73"/>
      <c r="P171" s="73"/>
      <c r="Q171" s="73"/>
    </row>
    <row r="172" spans="2:17" ht="14.25">
      <c r="B172" s="75"/>
      <c r="C172" s="75"/>
      <c r="D172" s="75"/>
      <c r="E172" s="75"/>
      <c r="F172" s="75"/>
      <c r="G172" s="75"/>
      <c r="H172" s="75"/>
      <c r="I172" s="75"/>
      <c r="J172" s="73"/>
      <c r="K172" s="73"/>
      <c r="L172" s="73"/>
      <c r="M172" s="73"/>
      <c r="N172" s="73"/>
      <c r="O172" s="73"/>
      <c r="P172" s="73"/>
      <c r="Q172" s="73"/>
    </row>
    <row r="173" spans="2:17" ht="14.25">
      <c r="B173" s="75"/>
      <c r="C173" s="75"/>
      <c r="D173" s="75"/>
      <c r="E173" s="75"/>
      <c r="F173" s="75"/>
      <c r="G173" s="75"/>
      <c r="H173" s="75"/>
      <c r="I173" s="75"/>
      <c r="J173" s="73"/>
      <c r="K173" s="73"/>
      <c r="L173" s="73"/>
      <c r="M173" s="73"/>
      <c r="N173" s="73"/>
      <c r="O173" s="73"/>
      <c r="P173" s="73"/>
      <c r="Q173" s="73"/>
    </row>
    <row r="174" spans="2:17" ht="14.25">
      <c r="B174" s="75"/>
      <c r="C174" s="75"/>
      <c r="D174" s="75"/>
      <c r="E174" s="75"/>
      <c r="F174" s="75"/>
      <c r="G174" s="75"/>
      <c r="H174" s="75"/>
      <c r="I174" s="75"/>
      <c r="J174" s="73"/>
      <c r="K174" s="73"/>
      <c r="L174" s="73"/>
      <c r="M174" s="73"/>
      <c r="N174" s="73"/>
      <c r="O174" s="73"/>
      <c r="P174" s="73"/>
      <c r="Q174" s="73"/>
    </row>
    <row r="175" spans="2:17" ht="14.25">
      <c r="B175" s="75"/>
      <c r="C175" s="75"/>
      <c r="D175" s="75"/>
      <c r="E175" s="75"/>
      <c r="F175" s="75"/>
      <c r="G175" s="75"/>
      <c r="H175" s="75"/>
      <c r="I175" s="75"/>
      <c r="J175" s="73"/>
      <c r="K175" s="73"/>
      <c r="L175" s="73"/>
      <c r="M175" s="73"/>
      <c r="N175" s="73"/>
      <c r="O175" s="73"/>
      <c r="P175" s="73"/>
      <c r="Q175" s="73"/>
    </row>
    <row r="176" spans="2:17" ht="14.25">
      <c r="B176" s="75"/>
      <c r="C176" s="75"/>
      <c r="D176" s="75"/>
      <c r="E176" s="75"/>
      <c r="F176" s="75"/>
      <c r="G176" s="75"/>
      <c r="H176" s="75"/>
      <c r="I176" s="75"/>
      <c r="J176" s="73"/>
      <c r="K176" s="73"/>
      <c r="L176" s="73"/>
      <c r="M176" s="73"/>
      <c r="N176" s="73"/>
      <c r="O176" s="73"/>
      <c r="P176" s="73"/>
      <c r="Q176" s="73"/>
    </row>
    <row r="177" spans="2:17" ht="14.25">
      <c r="B177" s="75"/>
      <c r="C177" s="75"/>
      <c r="D177" s="75"/>
      <c r="E177" s="75"/>
      <c r="F177" s="75"/>
      <c r="G177" s="75"/>
      <c r="H177" s="75"/>
      <c r="I177" s="75"/>
      <c r="J177" s="73"/>
      <c r="K177" s="73"/>
      <c r="L177" s="73"/>
      <c r="M177" s="73"/>
      <c r="N177" s="73"/>
      <c r="O177" s="73"/>
      <c r="P177" s="73"/>
      <c r="Q177" s="73"/>
    </row>
    <row r="178" spans="2:17" ht="14.25">
      <c r="B178" s="75"/>
      <c r="C178" s="75"/>
      <c r="D178" s="75"/>
      <c r="E178" s="75"/>
      <c r="F178" s="75"/>
      <c r="G178" s="75"/>
      <c r="H178" s="75"/>
      <c r="I178" s="75"/>
      <c r="J178" s="73"/>
      <c r="K178" s="73"/>
      <c r="L178" s="73"/>
      <c r="M178" s="73"/>
      <c r="N178" s="73"/>
      <c r="O178" s="73"/>
      <c r="P178" s="73"/>
      <c r="Q178" s="73"/>
    </row>
    <row r="179" spans="2:17" ht="14.25">
      <c r="B179" s="75"/>
      <c r="C179" s="75"/>
      <c r="D179" s="75"/>
      <c r="E179" s="75"/>
      <c r="F179" s="75"/>
      <c r="G179" s="75"/>
      <c r="H179" s="75"/>
      <c r="I179" s="75"/>
      <c r="J179" s="73"/>
      <c r="K179" s="73"/>
      <c r="L179" s="73"/>
      <c r="M179" s="73"/>
      <c r="N179" s="73"/>
      <c r="O179" s="73"/>
      <c r="P179" s="73"/>
      <c r="Q179" s="73"/>
    </row>
    <row r="180" spans="2:17" ht="14.25">
      <c r="B180" s="75"/>
      <c r="C180" s="75"/>
      <c r="D180" s="75"/>
      <c r="E180" s="75"/>
      <c r="F180" s="75"/>
      <c r="G180" s="75"/>
      <c r="H180" s="75"/>
      <c r="I180" s="75"/>
      <c r="J180" s="73"/>
      <c r="K180" s="73"/>
      <c r="L180" s="73"/>
      <c r="M180" s="73"/>
      <c r="N180" s="73"/>
      <c r="O180" s="73"/>
      <c r="P180" s="73"/>
      <c r="Q180" s="73"/>
    </row>
    <row r="181" spans="2:17" ht="14.25">
      <c r="B181" s="75"/>
      <c r="C181" s="75"/>
      <c r="D181" s="75"/>
      <c r="E181" s="75"/>
      <c r="F181" s="75"/>
      <c r="G181" s="75"/>
      <c r="H181" s="75"/>
      <c r="I181" s="75"/>
      <c r="J181" s="73"/>
      <c r="K181" s="73"/>
      <c r="L181" s="73"/>
      <c r="M181" s="73"/>
      <c r="N181" s="73"/>
      <c r="O181" s="73"/>
      <c r="P181" s="73"/>
      <c r="Q181" s="73"/>
    </row>
    <row r="182" spans="2:17" ht="14.25">
      <c r="B182" s="75"/>
      <c r="C182" s="75"/>
      <c r="D182" s="75"/>
      <c r="E182" s="75"/>
      <c r="F182" s="75"/>
      <c r="G182" s="75"/>
      <c r="H182" s="75"/>
      <c r="I182" s="75"/>
      <c r="J182" s="73"/>
      <c r="K182" s="73"/>
      <c r="L182" s="73"/>
      <c r="M182" s="73"/>
      <c r="N182" s="73"/>
      <c r="O182" s="73"/>
      <c r="P182" s="73"/>
      <c r="Q182" s="73"/>
    </row>
    <row r="183" spans="2:17" ht="14.25">
      <c r="B183" s="75"/>
      <c r="C183" s="75"/>
      <c r="D183" s="75"/>
      <c r="E183" s="75"/>
      <c r="F183" s="75"/>
      <c r="G183" s="75"/>
      <c r="H183" s="75"/>
      <c r="I183" s="75"/>
      <c r="J183" s="73"/>
      <c r="K183" s="73"/>
      <c r="L183" s="73"/>
      <c r="M183" s="73"/>
      <c r="N183" s="73"/>
      <c r="O183" s="73"/>
      <c r="P183" s="73"/>
      <c r="Q183" s="73"/>
    </row>
    <row r="184" spans="2:17" ht="14.25">
      <c r="B184" s="75"/>
      <c r="C184" s="75"/>
      <c r="D184" s="75"/>
      <c r="E184" s="75"/>
      <c r="F184" s="75"/>
      <c r="G184" s="75"/>
      <c r="H184" s="75"/>
      <c r="I184" s="75"/>
      <c r="J184" s="73"/>
      <c r="K184" s="73"/>
      <c r="L184" s="73"/>
      <c r="M184" s="73"/>
      <c r="N184" s="73"/>
      <c r="O184" s="73"/>
      <c r="P184" s="73"/>
      <c r="Q184" s="73"/>
    </row>
    <row r="185" spans="2:17" ht="14.25">
      <c r="B185" s="75"/>
      <c r="C185" s="75"/>
      <c r="D185" s="75"/>
      <c r="E185" s="75"/>
      <c r="F185" s="75"/>
      <c r="G185" s="75"/>
      <c r="H185" s="75"/>
      <c r="I185" s="75"/>
      <c r="J185" s="73"/>
      <c r="K185" s="73"/>
      <c r="L185" s="73"/>
      <c r="M185" s="73"/>
      <c r="N185" s="73"/>
      <c r="O185" s="73"/>
      <c r="P185" s="73"/>
      <c r="Q185" s="73"/>
    </row>
    <row r="186" spans="2:17" ht="14.25">
      <c r="B186" s="75"/>
      <c r="C186" s="75"/>
      <c r="D186" s="75"/>
      <c r="E186" s="75"/>
      <c r="F186" s="75"/>
      <c r="G186" s="75"/>
      <c r="H186" s="75"/>
      <c r="I186" s="75"/>
      <c r="J186" s="73"/>
      <c r="K186" s="73"/>
      <c r="L186" s="73"/>
      <c r="M186" s="73"/>
      <c r="N186" s="73"/>
      <c r="O186" s="73"/>
      <c r="P186" s="73"/>
      <c r="Q186" s="73"/>
    </row>
    <row r="187" spans="2:17" ht="14.25">
      <c r="B187" s="75"/>
      <c r="C187" s="75"/>
      <c r="D187" s="75"/>
      <c r="E187" s="75"/>
      <c r="F187" s="75"/>
      <c r="G187" s="75"/>
      <c r="H187" s="75"/>
      <c r="I187" s="75"/>
      <c r="J187" s="73"/>
      <c r="K187" s="73"/>
      <c r="L187" s="73"/>
      <c r="M187" s="73"/>
      <c r="N187" s="73"/>
      <c r="O187" s="73"/>
      <c r="P187" s="73"/>
      <c r="Q187" s="73"/>
    </row>
    <row r="188" spans="2:17" ht="14.25">
      <c r="B188" s="75"/>
      <c r="C188" s="75"/>
      <c r="D188" s="75"/>
      <c r="E188" s="75"/>
      <c r="F188" s="75"/>
      <c r="G188" s="75"/>
      <c r="H188" s="75"/>
      <c r="I188" s="75"/>
      <c r="J188" s="73"/>
      <c r="K188" s="73"/>
      <c r="L188" s="73"/>
      <c r="M188" s="73"/>
      <c r="N188" s="73"/>
      <c r="O188" s="73"/>
      <c r="P188" s="73"/>
      <c r="Q188" s="73"/>
    </row>
    <row r="189" spans="2:17" ht="14.25">
      <c r="B189" s="75"/>
      <c r="C189" s="75"/>
      <c r="D189" s="75"/>
      <c r="E189" s="75"/>
      <c r="F189" s="75"/>
      <c r="G189" s="75"/>
      <c r="H189" s="75"/>
      <c r="I189" s="75"/>
      <c r="J189" s="73"/>
      <c r="K189" s="73"/>
      <c r="L189" s="73"/>
      <c r="M189" s="73"/>
      <c r="N189" s="73"/>
      <c r="O189" s="73"/>
      <c r="P189" s="73"/>
      <c r="Q189" s="73"/>
    </row>
    <row r="190" spans="2:17" ht="14.25">
      <c r="B190" s="75"/>
      <c r="C190" s="75"/>
      <c r="D190" s="75"/>
      <c r="E190" s="75"/>
      <c r="F190" s="75"/>
      <c r="G190" s="75"/>
      <c r="H190" s="75"/>
      <c r="I190" s="75"/>
      <c r="J190" s="73"/>
      <c r="K190" s="73"/>
      <c r="L190" s="73"/>
      <c r="M190" s="73"/>
      <c r="N190" s="73"/>
      <c r="O190" s="73"/>
      <c r="P190" s="73"/>
      <c r="Q190" s="73"/>
    </row>
    <row r="191" spans="2:17" ht="14.25">
      <c r="B191" s="75"/>
      <c r="C191" s="75"/>
      <c r="D191" s="75"/>
      <c r="E191" s="75"/>
      <c r="F191" s="75"/>
      <c r="G191" s="75"/>
      <c r="H191" s="75"/>
      <c r="I191" s="75"/>
      <c r="J191" s="73"/>
      <c r="K191" s="73"/>
      <c r="L191" s="73"/>
      <c r="M191" s="73"/>
      <c r="N191" s="73"/>
      <c r="O191" s="73"/>
      <c r="P191" s="73"/>
      <c r="Q191" s="73"/>
    </row>
    <row r="192" spans="2:17" ht="14.25">
      <c r="B192" s="75"/>
      <c r="C192" s="75"/>
      <c r="D192" s="75"/>
      <c r="E192" s="75"/>
      <c r="F192" s="75"/>
      <c r="G192" s="75"/>
      <c r="H192" s="75"/>
      <c r="I192" s="75"/>
      <c r="J192" s="73"/>
      <c r="K192" s="73"/>
      <c r="L192" s="73"/>
      <c r="M192" s="73"/>
      <c r="N192" s="73"/>
      <c r="O192" s="73"/>
      <c r="P192" s="73"/>
      <c r="Q192" s="73"/>
    </row>
    <row r="193" spans="2:17" ht="14.25">
      <c r="B193" s="75"/>
      <c r="C193" s="75"/>
      <c r="D193" s="75"/>
      <c r="E193" s="75"/>
      <c r="F193" s="75"/>
      <c r="G193" s="75"/>
      <c r="H193" s="75"/>
      <c r="I193" s="75"/>
      <c r="J193" s="73"/>
      <c r="K193" s="73"/>
      <c r="L193" s="73"/>
      <c r="M193" s="73"/>
      <c r="N193" s="73"/>
      <c r="O193" s="73"/>
      <c r="P193" s="73"/>
      <c r="Q193" s="73"/>
    </row>
    <row r="194" spans="2:17" ht="14.25">
      <c r="B194" s="75"/>
      <c r="C194" s="75"/>
      <c r="D194" s="75"/>
      <c r="E194" s="75"/>
      <c r="F194" s="75"/>
      <c r="G194" s="75"/>
      <c r="H194" s="75"/>
      <c r="I194" s="75"/>
      <c r="J194" s="73"/>
      <c r="K194" s="73"/>
      <c r="L194" s="73"/>
      <c r="M194" s="73"/>
      <c r="N194" s="73"/>
      <c r="O194" s="73"/>
      <c r="P194" s="73"/>
      <c r="Q194" s="73"/>
    </row>
    <row r="195" spans="2:17" ht="14.25">
      <c r="B195" s="75"/>
      <c r="C195" s="75"/>
      <c r="D195" s="75"/>
      <c r="E195" s="75"/>
      <c r="F195" s="75"/>
      <c r="G195" s="75"/>
      <c r="H195" s="75"/>
      <c r="I195" s="75"/>
      <c r="J195" s="73"/>
      <c r="K195" s="73"/>
      <c r="L195" s="73"/>
      <c r="M195" s="73"/>
      <c r="N195" s="73"/>
      <c r="O195" s="73"/>
      <c r="P195" s="73"/>
      <c r="Q195" s="73"/>
    </row>
    <row r="196" spans="2:17" ht="14.25">
      <c r="B196" s="75"/>
      <c r="C196" s="75"/>
      <c r="D196" s="75"/>
      <c r="E196" s="75"/>
      <c r="F196" s="75"/>
      <c r="G196" s="75"/>
      <c r="H196" s="75"/>
      <c r="I196" s="75"/>
      <c r="J196" s="73"/>
      <c r="K196" s="73"/>
      <c r="L196" s="73"/>
      <c r="M196" s="73"/>
      <c r="N196" s="73"/>
      <c r="O196" s="73"/>
      <c r="P196" s="73"/>
      <c r="Q196" s="73"/>
    </row>
    <row r="197" spans="2:17" ht="14.25">
      <c r="B197" s="75"/>
      <c r="C197" s="75"/>
      <c r="D197" s="75"/>
      <c r="E197" s="75"/>
      <c r="F197" s="75"/>
      <c r="G197" s="75"/>
      <c r="H197" s="75"/>
      <c r="I197" s="75"/>
      <c r="J197" s="73"/>
      <c r="K197" s="73"/>
      <c r="L197" s="73"/>
      <c r="M197" s="73"/>
      <c r="N197" s="73"/>
      <c r="O197" s="73"/>
      <c r="P197" s="73"/>
      <c r="Q197" s="73"/>
    </row>
    <row r="198" spans="2:17" ht="14.25">
      <c r="B198" s="75"/>
      <c r="C198" s="75"/>
      <c r="D198" s="75"/>
      <c r="E198" s="75"/>
      <c r="F198" s="75"/>
      <c r="G198" s="75"/>
      <c r="H198" s="75"/>
      <c r="I198" s="75"/>
      <c r="J198" s="73"/>
      <c r="K198" s="73"/>
      <c r="L198" s="73"/>
      <c r="M198" s="73"/>
      <c r="N198" s="73"/>
      <c r="O198" s="73"/>
      <c r="P198" s="73"/>
      <c r="Q198" s="73"/>
    </row>
    <row r="199" spans="2:17" ht="14.25">
      <c r="B199" s="75"/>
      <c r="C199" s="75"/>
      <c r="D199" s="75"/>
      <c r="E199" s="75"/>
      <c r="F199" s="75"/>
      <c r="G199" s="75"/>
      <c r="H199" s="75"/>
      <c r="I199" s="75"/>
      <c r="J199" s="73"/>
      <c r="K199" s="73"/>
      <c r="L199" s="73"/>
      <c r="M199" s="73"/>
      <c r="N199" s="73"/>
      <c r="O199" s="73"/>
      <c r="P199" s="73"/>
      <c r="Q199" s="73"/>
    </row>
    <row r="200" spans="2:17" ht="14.25">
      <c r="B200" s="75"/>
      <c r="C200" s="75"/>
      <c r="D200" s="75"/>
      <c r="E200" s="75"/>
      <c r="F200" s="75"/>
      <c r="G200" s="75"/>
      <c r="H200" s="75"/>
      <c r="I200" s="75"/>
      <c r="J200" s="73"/>
      <c r="K200" s="73"/>
      <c r="L200" s="73"/>
      <c r="M200" s="73"/>
      <c r="N200" s="73"/>
      <c r="O200" s="73"/>
      <c r="P200" s="73"/>
      <c r="Q200" s="73"/>
    </row>
    <row r="201" spans="2:17" ht="14.25">
      <c r="B201" s="75"/>
      <c r="C201" s="75"/>
      <c r="D201" s="75"/>
      <c r="E201" s="75"/>
      <c r="F201" s="75"/>
      <c r="G201" s="75"/>
      <c r="H201" s="75"/>
      <c r="I201" s="75"/>
      <c r="J201" s="73"/>
      <c r="K201" s="73"/>
      <c r="L201" s="73"/>
      <c r="M201" s="73"/>
      <c r="N201" s="73"/>
      <c r="O201" s="73"/>
      <c r="P201" s="73"/>
      <c r="Q201" s="73"/>
    </row>
    <row r="202" spans="2:17" ht="14.25">
      <c r="B202" s="75"/>
      <c r="C202" s="75"/>
      <c r="D202" s="75"/>
      <c r="E202" s="75"/>
      <c r="F202" s="75"/>
      <c r="G202" s="75"/>
      <c r="H202" s="75"/>
      <c r="I202" s="75"/>
      <c r="J202" s="73"/>
      <c r="K202" s="73"/>
      <c r="L202" s="73"/>
      <c r="M202" s="73"/>
      <c r="N202" s="73"/>
      <c r="O202" s="73"/>
      <c r="P202" s="73"/>
      <c r="Q202" s="73"/>
    </row>
    <row r="203" spans="2:17" ht="14.25">
      <c r="B203" s="75"/>
      <c r="C203" s="75"/>
      <c r="D203" s="75"/>
      <c r="E203" s="75"/>
      <c r="F203" s="75"/>
      <c r="G203" s="75"/>
      <c r="H203" s="75"/>
      <c r="I203" s="75"/>
      <c r="J203" s="73"/>
      <c r="K203" s="73"/>
      <c r="L203" s="73"/>
      <c r="M203" s="73"/>
      <c r="N203" s="73"/>
      <c r="O203" s="73"/>
      <c r="P203" s="73"/>
      <c r="Q203" s="73"/>
    </row>
    <row r="204" spans="2:17" ht="14.25">
      <c r="B204" s="75"/>
      <c r="C204" s="75"/>
      <c r="D204" s="75"/>
      <c r="E204" s="75"/>
      <c r="F204" s="75"/>
      <c r="G204" s="75"/>
      <c r="H204" s="75"/>
      <c r="I204" s="75"/>
      <c r="J204" s="73"/>
      <c r="K204" s="73"/>
      <c r="L204" s="73"/>
      <c r="M204" s="73"/>
      <c r="N204" s="73"/>
      <c r="O204" s="73"/>
      <c r="P204" s="73"/>
      <c r="Q204" s="73"/>
    </row>
    <row r="205" spans="2:17" ht="14.25">
      <c r="B205" s="75"/>
      <c r="C205" s="75"/>
      <c r="D205" s="75"/>
      <c r="E205" s="75"/>
      <c r="F205" s="75"/>
      <c r="G205" s="75"/>
      <c r="H205" s="75"/>
      <c r="I205" s="75"/>
      <c r="J205" s="73"/>
      <c r="K205" s="73"/>
      <c r="L205" s="73"/>
      <c r="M205" s="73"/>
      <c r="N205" s="73"/>
      <c r="O205" s="73"/>
      <c r="P205" s="73"/>
      <c r="Q205" s="73"/>
    </row>
    <row r="206" spans="2:17" ht="14.25">
      <c r="B206" s="75"/>
      <c r="C206" s="75"/>
      <c r="D206" s="75"/>
      <c r="E206" s="75"/>
      <c r="F206" s="75"/>
      <c r="G206" s="75"/>
      <c r="H206" s="75"/>
      <c r="I206" s="75"/>
      <c r="J206" s="73"/>
      <c r="K206" s="73"/>
      <c r="L206" s="73"/>
      <c r="M206" s="73"/>
      <c r="N206" s="73"/>
      <c r="O206" s="73"/>
      <c r="P206" s="73"/>
      <c r="Q206" s="73"/>
    </row>
    <row r="207" spans="2:17" ht="14.25">
      <c r="B207" s="75"/>
      <c r="C207" s="75"/>
      <c r="D207" s="75"/>
      <c r="E207" s="75"/>
      <c r="F207" s="75"/>
      <c r="G207" s="75"/>
      <c r="H207" s="75"/>
      <c r="I207" s="75"/>
      <c r="J207" s="73"/>
      <c r="K207" s="73"/>
      <c r="L207" s="73"/>
      <c r="M207" s="73"/>
      <c r="N207" s="73"/>
      <c r="O207" s="73"/>
      <c r="P207" s="73"/>
      <c r="Q207" s="73"/>
    </row>
    <row r="208" spans="2:17" ht="14.25">
      <c r="B208" s="75"/>
      <c r="C208" s="75"/>
      <c r="D208" s="75"/>
      <c r="E208" s="75"/>
      <c r="F208" s="75"/>
      <c r="G208" s="75"/>
      <c r="H208" s="75"/>
      <c r="I208" s="75"/>
      <c r="J208" s="73"/>
      <c r="K208" s="73"/>
      <c r="L208" s="73"/>
      <c r="M208" s="73"/>
      <c r="N208" s="73"/>
      <c r="O208" s="73"/>
      <c r="P208" s="73"/>
      <c r="Q208" s="73"/>
    </row>
    <row r="209" spans="2:17" ht="14.25">
      <c r="B209" s="75"/>
      <c r="C209" s="75"/>
      <c r="D209" s="75"/>
      <c r="E209" s="75"/>
      <c r="F209" s="75"/>
      <c r="G209" s="75"/>
      <c r="H209" s="75"/>
      <c r="I209" s="75"/>
      <c r="J209" s="73"/>
      <c r="K209" s="73"/>
      <c r="L209" s="73"/>
      <c r="M209" s="73"/>
      <c r="N209" s="73"/>
      <c r="O209" s="73"/>
      <c r="P209" s="73"/>
      <c r="Q209" s="73"/>
    </row>
    <row r="210" spans="2:17" ht="14.25">
      <c r="B210" s="75"/>
      <c r="C210" s="75"/>
      <c r="D210" s="75"/>
      <c r="E210" s="75"/>
      <c r="F210" s="75"/>
      <c r="G210" s="75"/>
      <c r="H210" s="75"/>
      <c r="I210" s="75"/>
      <c r="J210" s="73"/>
      <c r="K210" s="73"/>
      <c r="L210" s="73"/>
      <c r="M210" s="73"/>
      <c r="N210" s="73"/>
      <c r="O210" s="73"/>
      <c r="P210" s="73"/>
      <c r="Q210" s="73"/>
    </row>
    <row r="211" spans="2:17" ht="14.25">
      <c r="B211" s="75"/>
      <c r="C211" s="75"/>
      <c r="D211" s="75"/>
      <c r="E211" s="75"/>
      <c r="F211" s="75"/>
      <c r="G211" s="75"/>
      <c r="H211" s="75"/>
      <c r="I211" s="75"/>
      <c r="J211" s="73"/>
      <c r="K211" s="73"/>
      <c r="L211" s="73"/>
      <c r="M211" s="73"/>
      <c r="N211" s="73"/>
      <c r="O211" s="73"/>
      <c r="P211" s="73"/>
      <c r="Q211" s="73"/>
    </row>
    <row r="212" spans="2:17" ht="14.25">
      <c r="B212" s="75"/>
      <c r="C212" s="75"/>
      <c r="D212" s="75"/>
      <c r="E212" s="75"/>
      <c r="F212" s="75"/>
      <c r="G212" s="75"/>
      <c r="H212" s="75"/>
      <c r="I212" s="75"/>
      <c r="J212" s="73"/>
      <c r="K212" s="73"/>
      <c r="L212" s="73"/>
      <c r="M212" s="73"/>
      <c r="N212" s="73"/>
      <c r="O212" s="73"/>
      <c r="P212" s="73"/>
      <c r="Q212" s="73"/>
    </row>
    <row r="213" spans="2:17" ht="14.25">
      <c r="B213" s="75"/>
      <c r="C213" s="75"/>
      <c r="D213" s="75"/>
      <c r="E213" s="75"/>
      <c r="F213" s="75"/>
      <c r="G213" s="75"/>
      <c r="H213" s="75"/>
      <c r="I213" s="75"/>
      <c r="J213" s="73"/>
      <c r="K213" s="73"/>
      <c r="L213" s="73"/>
      <c r="M213" s="73"/>
      <c r="N213" s="73"/>
      <c r="O213" s="73"/>
      <c r="P213" s="73"/>
      <c r="Q213" s="73"/>
    </row>
    <row r="214" spans="2:17" ht="14.25">
      <c r="B214" s="75"/>
      <c r="C214" s="75"/>
      <c r="D214" s="75"/>
      <c r="E214" s="75"/>
      <c r="F214" s="75"/>
      <c r="G214" s="75"/>
      <c r="H214" s="75"/>
      <c r="I214" s="75"/>
      <c r="J214" s="73"/>
      <c r="K214" s="73"/>
      <c r="L214" s="73"/>
      <c r="M214" s="73"/>
      <c r="N214" s="73"/>
      <c r="O214" s="73"/>
      <c r="P214" s="73"/>
      <c r="Q214" s="73"/>
    </row>
    <row r="215" spans="2:17" ht="14.25">
      <c r="B215" s="75"/>
      <c r="C215" s="75"/>
      <c r="D215" s="75"/>
      <c r="E215" s="75"/>
      <c r="F215" s="75"/>
      <c r="G215" s="75"/>
      <c r="H215" s="75"/>
      <c r="I215" s="75"/>
      <c r="J215" s="73"/>
      <c r="K215" s="73"/>
      <c r="L215" s="73"/>
      <c r="M215" s="73"/>
      <c r="N215" s="73"/>
      <c r="O215" s="73"/>
      <c r="P215" s="73"/>
      <c r="Q215" s="73"/>
    </row>
    <row r="216" spans="2:17" ht="14.25">
      <c r="B216" s="75"/>
      <c r="C216" s="75"/>
      <c r="D216" s="75"/>
      <c r="E216" s="75"/>
      <c r="F216" s="75"/>
      <c r="G216" s="75"/>
      <c r="H216" s="75"/>
      <c r="I216" s="75"/>
      <c r="J216" s="73"/>
      <c r="K216" s="73"/>
      <c r="L216" s="73"/>
      <c r="M216" s="73"/>
      <c r="N216" s="73"/>
      <c r="O216" s="73"/>
      <c r="P216" s="73"/>
      <c r="Q216" s="73"/>
    </row>
    <row r="217" spans="2:17" ht="14.25">
      <c r="B217" s="75"/>
      <c r="C217" s="75"/>
      <c r="D217" s="75"/>
      <c r="E217" s="75"/>
      <c r="F217" s="75"/>
      <c r="G217" s="75"/>
      <c r="H217" s="75"/>
      <c r="I217" s="75"/>
      <c r="J217" s="73"/>
      <c r="K217" s="73"/>
      <c r="L217" s="73"/>
      <c r="M217" s="73"/>
      <c r="N217" s="73"/>
      <c r="O217" s="73"/>
      <c r="P217" s="73"/>
      <c r="Q217" s="73"/>
    </row>
    <row r="218" spans="2:17" ht="14.25">
      <c r="B218" s="75"/>
      <c r="C218" s="75"/>
      <c r="D218" s="75"/>
      <c r="E218" s="75"/>
      <c r="F218" s="75"/>
      <c r="G218" s="75"/>
      <c r="H218" s="75"/>
      <c r="I218" s="75"/>
      <c r="J218" s="73"/>
      <c r="K218" s="73"/>
      <c r="L218" s="73"/>
      <c r="M218" s="73"/>
      <c r="N218" s="73"/>
      <c r="O218" s="73"/>
      <c r="P218" s="73"/>
      <c r="Q218" s="73"/>
    </row>
    <row r="219" spans="2:17" ht="14.25">
      <c r="B219" s="75"/>
      <c r="C219" s="75"/>
      <c r="D219" s="75"/>
      <c r="E219" s="75"/>
      <c r="F219" s="75"/>
      <c r="G219" s="75"/>
      <c r="H219" s="75"/>
      <c r="I219" s="75"/>
      <c r="J219" s="73"/>
      <c r="K219" s="73"/>
      <c r="L219" s="73"/>
      <c r="M219" s="73"/>
      <c r="N219" s="73"/>
      <c r="O219" s="73"/>
      <c r="P219" s="73"/>
      <c r="Q219" s="73"/>
    </row>
    <row r="220" spans="2:17" ht="14.25">
      <c r="B220" s="75"/>
      <c r="C220" s="75"/>
      <c r="D220" s="75"/>
      <c r="E220" s="75"/>
      <c r="F220" s="75"/>
      <c r="G220" s="75"/>
      <c r="H220" s="75"/>
      <c r="I220" s="75"/>
      <c r="J220" s="73"/>
      <c r="K220" s="73"/>
      <c r="L220" s="73"/>
      <c r="M220" s="73"/>
      <c r="N220" s="73"/>
      <c r="O220" s="73"/>
      <c r="P220" s="73"/>
      <c r="Q220" s="73"/>
    </row>
    <row r="221" spans="2:17" ht="14.25">
      <c r="B221" s="75"/>
      <c r="C221" s="75"/>
      <c r="D221" s="75"/>
      <c r="E221" s="75"/>
      <c r="F221" s="75"/>
      <c r="G221" s="75"/>
      <c r="H221" s="75"/>
      <c r="I221" s="75"/>
      <c r="J221" s="73"/>
      <c r="K221" s="73"/>
      <c r="L221" s="73"/>
      <c r="M221" s="73"/>
      <c r="N221" s="73"/>
      <c r="O221" s="73"/>
      <c r="P221" s="73"/>
      <c r="Q221" s="73"/>
    </row>
    <row r="222" spans="2:17" ht="14.25">
      <c r="B222" s="75"/>
      <c r="C222" s="75"/>
      <c r="D222" s="75"/>
      <c r="E222" s="75"/>
      <c r="F222" s="75"/>
      <c r="G222" s="75"/>
      <c r="H222" s="75"/>
      <c r="I222" s="75"/>
      <c r="J222" s="73"/>
      <c r="K222" s="73"/>
      <c r="L222" s="73"/>
      <c r="M222" s="73"/>
      <c r="N222" s="73"/>
      <c r="O222" s="73"/>
      <c r="P222" s="73"/>
      <c r="Q222" s="73"/>
    </row>
    <row r="223" spans="2:17" ht="14.25">
      <c r="B223" s="75"/>
      <c r="C223" s="75"/>
      <c r="D223" s="75"/>
      <c r="E223" s="75"/>
      <c r="F223" s="75"/>
      <c r="G223" s="75"/>
      <c r="H223" s="75"/>
      <c r="I223" s="75"/>
      <c r="J223" s="73"/>
      <c r="K223" s="73"/>
      <c r="L223" s="73"/>
      <c r="M223" s="73"/>
      <c r="N223" s="73"/>
      <c r="O223" s="73"/>
      <c r="P223" s="73"/>
      <c r="Q223" s="73"/>
    </row>
    <row r="224" spans="2:17" ht="14.25">
      <c r="B224" s="75"/>
      <c r="C224" s="75"/>
      <c r="D224" s="75"/>
      <c r="E224" s="75"/>
      <c r="F224" s="75"/>
      <c r="G224" s="75"/>
      <c r="H224" s="75"/>
      <c r="I224" s="75"/>
      <c r="J224" s="73"/>
      <c r="K224" s="73"/>
      <c r="L224" s="73"/>
      <c r="M224" s="73"/>
      <c r="N224" s="73"/>
      <c r="O224" s="73"/>
      <c r="P224" s="73"/>
      <c r="Q224" s="73"/>
    </row>
    <row r="225" spans="2:17" ht="14.25">
      <c r="B225" s="75"/>
      <c r="C225" s="75"/>
      <c r="D225" s="75"/>
      <c r="E225" s="75"/>
      <c r="F225" s="75"/>
      <c r="G225" s="75"/>
      <c r="H225" s="75"/>
      <c r="I225" s="75"/>
      <c r="J225" s="73"/>
      <c r="K225" s="73"/>
      <c r="L225" s="73"/>
      <c r="M225" s="73"/>
      <c r="N225" s="73"/>
      <c r="O225" s="73"/>
      <c r="P225" s="73"/>
      <c r="Q225" s="73"/>
    </row>
    <row r="226" spans="2:17" ht="14.25">
      <c r="B226" s="75"/>
      <c r="C226" s="75"/>
      <c r="D226" s="75"/>
      <c r="E226" s="75"/>
      <c r="F226" s="75"/>
      <c r="G226" s="75"/>
      <c r="H226" s="75"/>
      <c r="I226" s="75"/>
      <c r="J226" s="73"/>
      <c r="K226" s="73"/>
      <c r="L226" s="73"/>
      <c r="M226" s="73"/>
      <c r="N226" s="73"/>
      <c r="O226" s="73"/>
      <c r="P226" s="73"/>
      <c r="Q226" s="73"/>
    </row>
    <row r="227" spans="2:17" ht="14.25">
      <c r="B227" s="75"/>
      <c r="C227" s="75"/>
      <c r="D227" s="75"/>
      <c r="E227" s="75"/>
      <c r="F227" s="75"/>
      <c r="G227" s="75"/>
      <c r="H227" s="75"/>
      <c r="I227" s="75"/>
      <c r="J227" s="73"/>
      <c r="K227" s="73"/>
      <c r="L227" s="73"/>
      <c r="M227" s="73"/>
      <c r="N227" s="73"/>
      <c r="O227" s="73"/>
      <c r="P227" s="73"/>
      <c r="Q227" s="73"/>
    </row>
    <row r="228" spans="2:17" ht="14.25">
      <c r="B228" s="75"/>
      <c r="C228" s="75"/>
      <c r="D228" s="75"/>
      <c r="E228" s="75"/>
      <c r="F228" s="75"/>
      <c r="G228" s="75"/>
      <c r="H228" s="75"/>
      <c r="I228" s="75"/>
      <c r="J228" s="73"/>
      <c r="K228" s="73"/>
      <c r="L228" s="73"/>
      <c r="M228" s="73"/>
      <c r="N228" s="73"/>
      <c r="O228" s="73"/>
      <c r="P228" s="73"/>
      <c r="Q228" s="73"/>
    </row>
    <row r="229" spans="2:17" ht="14.25">
      <c r="B229" s="75"/>
      <c r="C229" s="75"/>
      <c r="D229" s="75"/>
      <c r="E229" s="75"/>
      <c r="F229" s="75"/>
      <c r="G229" s="75"/>
      <c r="H229" s="75"/>
      <c r="I229" s="75"/>
      <c r="J229" s="73"/>
      <c r="K229" s="73"/>
      <c r="L229" s="73"/>
      <c r="M229" s="73"/>
      <c r="N229" s="73"/>
      <c r="O229" s="73"/>
      <c r="P229" s="73"/>
      <c r="Q229" s="73"/>
    </row>
    <row r="230" spans="2:17" ht="14.25">
      <c r="B230" s="75"/>
      <c r="C230" s="75"/>
      <c r="D230" s="75"/>
      <c r="E230" s="75"/>
      <c r="F230" s="75"/>
      <c r="G230" s="75"/>
      <c r="H230" s="75"/>
      <c r="I230" s="75"/>
      <c r="J230" s="73"/>
      <c r="K230" s="73"/>
      <c r="L230" s="73"/>
      <c r="M230" s="73"/>
      <c r="N230" s="73"/>
      <c r="O230" s="73"/>
      <c r="P230" s="73"/>
      <c r="Q230" s="73"/>
    </row>
    <row r="231" spans="2:17" ht="14.25">
      <c r="B231" s="75"/>
      <c r="C231" s="75"/>
      <c r="D231" s="75"/>
      <c r="E231" s="75"/>
      <c r="F231" s="75"/>
      <c r="G231" s="75"/>
      <c r="H231" s="75"/>
      <c r="I231" s="75"/>
      <c r="J231" s="73"/>
      <c r="K231" s="73"/>
      <c r="L231" s="73"/>
      <c r="M231" s="73"/>
      <c r="N231" s="73"/>
      <c r="O231" s="73"/>
      <c r="P231" s="73"/>
      <c r="Q231" s="73"/>
    </row>
    <row r="232" spans="2:17" ht="14.25">
      <c r="B232" s="75"/>
      <c r="C232" s="75"/>
      <c r="D232" s="75"/>
      <c r="E232" s="75"/>
      <c r="F232" s="75"/>
      <c r="G232" s="75"/>
      <c r="H232" s="75"/>
      <c r="I232" s="75"/>
      <c r="J232" s="73"/>
      <c r="K232" s="73"/>
      <c r="L232" s="73"/>
      <c r="M232" s="73"/>
      <c r="N232" s="73"/>
      <c r="O232" s="73"/>
      <c r="P232" s="73"/>
      <c r="Q232" s="73"/>
    </row>
    <row r="233" spans="2:17" ht="14.25">
      <c r="B233" s="75"/>
      <c r="C233" s="75"/>
      <c r="D233" s="75"/>
      <c r="E233" s="75"/>
      <c r="F233" s="75"/>
      <c r="G233" s="75"/>
      <c r="H233" s="75"/>
      <c r="I233" s="75"/>
      <c r="J233" s="73"/>
      <c r="K233" s="73"/>
      <c r="L233" s="73"/>
      <c r="M233" s="73"/>
      <c r="N233" s="73"/>
      <c r="O233" s="73"/>
      <c r="P233" s="73"/>
      <c r="Q233" s="73"/>
    </row>
    <row r="234" spans="2:17" ht="14.25">
      <c r="B234" s="75"/>
      <c r="C234" s="75"/>
      <c r="D234" s="75"/>
      <c r="E234" s="75"/>
      <c r="F234" s="75"/>
      <c r="G234" s="75"/>
      <c r="H234" s="75"/>
      <c r="I234" s="75"/>
      <c r="J234" s="73"/>
      <c r="K234" s="73"/>
      <c r="L234" s="73"/>
      <c r="M234" s="73"/>
      <c r="N234" s="73"/>
      <c r="O234" s="73"/>
      <c r="P234" s="73"/>
      <c r="Q234" s="73"/>
    </row>
    <row r="235" spans="2:17" ht="14.25">
      <c r="B235" s="75"/>
      <c r="C235" s="75"/>
      <c r="D235" s="75"/>
      <c r="E235" s="75"/>
      <c r="F235" s="75"/>
      <c r="G235" s="75"/>
      <c r="H235" s="75"/>
      <c r="I235" s="75"/>
      <c r="J235" s="73"/>
      <c r="K235" s="73"/>
      <c r="L235" s="73"/>
      <c r="M235" s="73"/>
      <c r="N235" s="73"/>
      <c r="O235" s="73"/>
      <c r="P235" s="73"/>
      <c r="Q235" s="73"/>
    </row>
    <row r="236" spans="2:17" ht="14.25">
      <c r="B236" s="75"/>
      <c r="C236" s="75"/>
      <c r="D236" s="75"/>
      <c r="E236" s="75"/>
      <c r="F236" s="75"/>
      <c r="G236" s="75"/>
      <c r="H236" s="75"/>
      <c r="I236" s="75"/>
      <c r="J236" s="73"/>
      <c r="K236" s="73"/>
      <c r="L236" s="73"/>
      <c r="M236" s="73"/>
      <c r="N236" s="73"/>
      <c r="O236" s="73"/>
      <c r="P236" s="73"/>
      <c r="Q236" s="73"/>
    </row>
    <row r="237" spans="2:17" ht="14.25">
      <c r="B237" s="75"/>
      <c r="C237" s="75"/>
      <c r="D237" s="75"/>
      <c r="E237" s="75"/>
      <c r="F237" s="75"/>
      <c r="G237" s="75"/>
      <c r="H237" s="75"/>
      <c r="I237" s="75"/>
      <c r="J237" s="73"/>
      <c r="K237" s="73"/>
      <c r="L237" s="73"/>
      <c r="M237" s="73"/>
      <c r="N237" s="73"/>
      <c r="O237" s="73"/>
      <c r="P237" s="73"/>
      <c r="Q237" s="73"/>
    </row>
    <row r="238" spans="2:17" ht="14.25">
      <c r="B238" s="75"/>
      <c r="C238" s="75"/>
      <c r="D238" s="75"/>
      <c r="E238" s="75"/>
      <c r="F238" s="75"/>
      <c r="G238" s="75"/>
      <c r="H238" s="75"/>
      <c r="I238" s="75"/>
      <c r="J238" s="73"/>
      <c r="K238" s="73"/>
      <c r="L238" s="73"/>
      <c r="M238" s="73"/>
      <c r="N238" s="73"/>
      <c r="O238" s="73"/>
      <c r="P238" s="73"/>
      <c r="Q238" s="73"/>
    </row>
    <row r="239" spans="2:17" ht="14.25">
      <c r="B239" s="75"/>
      <c r="C239" s="75"/>
      <c r="D239" s="75"/>
      <c r="E239" s="75"/>
      <c r="F239" s="75"/>
      <c r="G239" s="75"/>
      <c r="H239" s="75"/>
      <c r="I239" s="75"/>
      <c r="J239" s="73"/>
      <c r="K239" s="73"/>
      <c r="L239" s="73"/>
      <c r="M239" s="73"/>
      <c r="N239" s="73"/>
      <c r="O239" s="73"/>
      <c r="P239" s="73"/>
      <c r="Q239" s="73"/>
    </row>
    <row r="240" spans="2:17" ht="14.25">
      <c r="B240" s="75"/>
      <c r="C240" s="75"/>
      <c r="D240" s="75"/>
      <c r="E240" s="75"/>
      <c r="F240" s="75"/>
      <c r="G240" s="75"/>
      <c r="H240" s="75"/>
      <c r="I240" s="75"/>
      <c r="J240" s="73"/>
      <c r="K240" s="73"/>
      <c r="L240" s="73"/>
      <c r="M240" s="73"/>
      <c r="N240" s="73"/>
      <c r="O240" s="73"/>
      <c r="P240" s="73"/>
      <c r="Q240" s="73"/>
    </row>
    <row r="241" spans="2:17" ht="14.25">
      <c r="B241" s="75"/>
      <c r="C241" s="75"/>
      <c r="D241" s="75"/>
      <c r="E241" s="75"/>
      <c r="F241" s="75"/>
      <c r="G241" s="75"/>
      <c r="H241" s="75"/>
      <c r="I241" s="75"/>
      <c r="J241" s="73"/>
      <c r="K241" s="73"/>
      <c r="L241" s="73"/>
      <c r="M241" s="73"/>
      <c r="N241" s="73"/>
      <c r="O241" s="73"/>
      <c r="P241" s="73"/>
      <c r="Q241" s="73"/>
    </row>
    <row r="242" spans="2:17" ht="14.25">
      <c r="B242" s="75"/>
      <c r="C242" s="75"/>
      <c r="D242" s="75"/>
      <c r="E242" s="75"/>
      <c r="F242" s="75"/>
      <c r="G242" s="75"/>
      <c r="H242" s="75"/>
      <c r="I242" s="75"/>
      <c r="J242" s="73"/>
      <c r="K242" s="73"/>
      <c r="L242" s="73"/>
      <c r="M242" s="73"/>
      <c r="N242" s="73"/>
      <c r="O242" s="73"/>
      <c r="P242" s="73"/>
      <c r="Q242" s="73"/>
    </row>
    <row r="243" spans="2:17" ht="14.25">
      <c r="B243" s="75"/>
      <c r="C243" s="75"/>
      <c r="D243" s="75"/>
      <c r="E243" s="75"/>
      <c r="F243" s="75"/>
      <c r="G243" s="75"/>
      <c r="H243" s="75"/>
      <c r="I243" s="75"/>
      <c r="J243" s="73"/>
      <c r="K243" s="73"/>
      <c r="L243" s="73"/>
      <c r="M243" s="73"/>
      <c r="N243" s="73"/>
      <c r="O243" s="73"/>
      <c r="P243" s="73"/>
      <c r="Q243" s="73"/>
    </row>
    <row r="244" spans="2:17" ht="14.25">
      <c r="B244" s="75"/>
      <c r="C244" s="75"/>
      <c r="D244" s="75"/>
      <c r="E244" s="75"/>
      <c r="F244" s="75"/>
      <c r="G244" s="75"/>
      <c r="H244" s="75"/>
      <c r="I244" s="75"/>
      <c r="J244" s="73"/>
      <c r="K244" s="73"/>
      <c r="L244" s="73"/>
      <c r="M244" s="73"/>
      <c r="N244" s="73"/>
      <c r="O244" s="73"/>
      <c r="P244" s="73"/>
      <c r="Q244" s="73"/>
    </row>
    <row r="245" spans="2:17">
      <c r="J245" s="3"/>
      <c r="K245" s="3"/>
      <c r="L245" s="3"/>
      <c r="M245" s="3"/>
      <c r="N245" s="3"/>
      <c r="O245" s="3"/>
      <c r="P245" s="3"/>
      <c r="Q245" s="3"/>
    </row>
    <row r="246" spans="2:17">
      <c r="J246" s="3"/>
      <c r="K246" s="3"/>
      <c r="L246" s="3"/>
      <c r="M246" s="3"/>
      <c r="N246" s="3"/>
      <c r="O246" s="3"/>
      <c r="P246" s="3"/>
      <c r="Q246" s="3"/>
    </row>
    <row r="247" spans="2:17">
      <c r="J247" s="3"/>
      <c r="K247" s="3"/>
      <c r="L247" s="3"/>
      <c r="M247" s="3"/>
      <c r="N247" s="3"/>
      <c r="O247" s="3"/>
      <c r="P247" s="3"/>
      <c r="Q247" s="3"/>
    </row>
    <row r="248" spans="2:17">
      <c r="J248" s="3"/>
      <c r="K248" s="3"/>
      <c r="L248" s="3"/>
      <c r="M248" s="3"/>
      <c r="N248" s="3"/>
      <c r="O248" s="3"/>
      <c r="P248" s="3"/>
      <c r="Q248" s="3"/>
    </row>
    <row r="249" spans="2:17">
      <c r="J249" s="3"/>
      <c r="K249" s="3"/>
      <c r="L249" s="3"/>
      <c r="M249" s="3"/>
      <c r="N249" s="3"/>
      <c r="O249" s="3"/>
      <c r="P249" s="3"/>
      <c r="Q249" s="3"/>
    </row>
    <row r="250" spans="2:17">
      <c r="J250" s="3"/>
      <c r="K250" s="3"/>
      <c r="L250" s="3"/>
      <c r="M250" s="3"/>
      <c r="N250" s="3"/>
      <c r="O250" s="3"/>
      <c r="P250" s="3"/>
      <c r="Q250" s="3"/>
    </row>
    <row r="251" spans="2:17">
      <c r="J251" s="3"/>
      <c r="K251" s="3"/>
      <c r="L251" s="3"/>
      <c r="M251" s="3"/>
      <c r="N251" s="3"/>
      <c r="O251" s="3"/>
      <c r="P251" s="3"/>
      <c r="Q251" s="3"/>
    </row>
    <row r="252" spans="2:17">
      <c r="J252" s="3"/>
      <c r="K252" s="3"/>
      <c r="L252" s="3"/>
      <c r="M252" s="3"/>
      <c r="N252" s="3"/>
      <c r="O252" s="3"/>
      <c r="P252" s="3"/>
      <c r="Q252" s="3"/>
    </row>
    <row r="253" spans="2:17">
      <c r="J253" s="3"/>
      <c r="K253" s="3"/>
      <c r="L253" s="3"/>
      <c r="M253" s="3"/>
      <c r="N253" s="3"/>
      <c r="O253" s="3"/>
      <c r="P253" s="3"/>
      <c r="Q253" s="3"/>
    </row>
    <row r="254" spans="2:17">
      <c r="J254" s="3"/>
      <c r="K254" s="3"/>
      <c r="L254" s="3"/>
      <c r="M254" s="3"/>
      <c r="N254" s="3"/>
      <c r="O254" s="3"/>
      <c r="P254" s="3"/>
      <c r="Q254" s="3"/>
    </row>
    <row r="255" spans="2:17">
      <c r="J255" s="3"/>
      <c r="K255" s="3"/>
      <c r="L255" s="3"/>
      <c r="M255" s="3"/>
      <c r="N255" s="3"/>
      <c r="O255" s="3"/>
      <c r="P255" s="3"/>
      <c r="Q255" s="3"/>
    </row>
    <row r="256" spans="2:17">
      <c r="J256" s="3"/>
      <c r="K256" s="3"/>
      <c r="L256" s="3"/>
      <c r="M256" s="3"/>
      <c r="N256" s="3"/>
      <c r="O256" s="3"/>
      <c r="P256" s="3"/>
      <c r="Q256" s="3"/>
    </row>
    <row r="257" spans="10:17">
      <c r="J257" s="3"/>
      <c r="K257" s="3"/>
      <c r="L257" s="3"/>
      <c r="M257" s="3"/>
      <c r="N257" s="3"/>
      <c r="O257" s="3"/>
      <c r="P257" s="3"/>
      <c r="Q257" s="3"/>
    </row>
    <row r="258" spans="10:17">
      <c r="J258" s="3"/>
      <c r="K258" s="3"/>
      <c r="L258" s="3"/>
      <c r="M258" s="3"/>
      <c r="N258" s="3"/>
      <c r="O258" s="3"/>
      <c r="P258" s="3"/>
      <c r="Q258" s="3"/>
    </row>
    <row r="259" spans="10:17">
      <c r="J259" s="3"/>
      <c r="K259" s="3"/>
      <c r="L259" s="3"/>
      <c r="M259" s="3"/>
      <c r="N259" s="3"/>
      <c r="O259" s="3"/>
      <c r="P259" s="3"/>
      <c r="Q259" s="3"/>
    </row>
    <row r="260" spans="10:17">
      <c r="J260" s="3"/>
      <c r="K260" s="3"/>
      <c r="L260" s="3"/>
      <c r="M260" s="3"/>
      <c r="N260" s="3"/>
      <c r="O260" s="3"/>
      <c r="P260" s="3"/>
      <c r="Q260" s="3"/>
    </row>
    <row r="261" spans="10:17">
      <c r="J261" s="3"/>
      <c r="K261" s="3"/>
      <c r="L261" s="3"/>
      <c r="M261" s="3"/>
      <c r="N261" s="3"/>
      <c r="O261" s="3"/>
      <c r="P261" s="3"/>
      <c r="Q261" s="3"/>
    </row>
    <row r="262" spans="10:17">
      <c r="J262" s="3"/>
      <c r="K262" s="3"/>
      <c r="L262" s="3"/>
      <c r="M262" s="3"/>
      <c r="N262" s="3"/>
      <c r="O262" s="3"/>
      <c r="P262" s="3"/>
      <c r="Q262" s="3"/>
    </row>
    <row r="263" spans="10:17">
      <c r="J263" s="3"/>
      <c r="K263" s="3"/>
      <c r="L263" s="3"/>
      <c r="M263" s="3"/>
      <c r="N263" s="3"/>
      <c r="O263" s="3"/>
      <c r="P263" s="3"/>
      <c r="Q263" s="3"/>
    </row>
    <row r="264" spans="10:17">
      <c r="J264" s="3"/>
      <c r="K264" s="3"/>
      <c r="L264" s="3"/>
      <c r="M264" s="3"/>
      <c r="N264" s="3"/>
      <c r="O264" s="3"/>
      <c r="P264" s="3"/>
      <c r="Q264" s="3"/>
    </row>
    <row r="265" spans="10:17">
      <c r="J265" s="3"/>
      <c r="K265" s="3"/>
      <c r="L265" s="3"/>
      <c r="M265" s="3"/>
      <c r="N265" s="3"/>
      <c r="O265" s="3"/>
      <c r="P265" s="3"/>
      <c r="Q265" s="3"/>
    </row>
    <row r="266" spans="10:17">
      <c r="J266" s="3"/>
      <c r="K266" s="3"/>
      <c r="L266" s="3"/>
      <c r="M266" s="3"/>
      <c r="N266" s="3"/>
      <c r="O266" s="3"/>
      <c r="P266" s="3"/>
      <c r="Q266" s="3"/>
    </row>
    <row r="267" spans="10:17">
      <c r="J267" s="3"/>
      <c r="K267" s="3"/>
      <c r="L267" s="3"/>
      <c r="M267" s="3"/>
      <c r="N267" s="3"/>
      <c r="O267" s="3"/>
      <c r="P267" s="3"/>
      <c r="Q267" s="3"/>
    </row>
    <row r="268" spans="10:17">
      <c r="J268" s="3"/>
      <c r="K268" s="3"/>
      <c r="L268" s="3"/>
      <c r="M268" s="3"/>
      <c r="N268" s="3"/>
      <c r="O268" s="3"/>
      <c r="P268" s="3"/>
      <c r="Q268" s="3"/>
    </row>
    <row r="269" spans="10:17">
      <c r="J269" s="3"/>
      <c r="K269" s="3"/>
      <c r="L269" s="3"/>
      <c r="M269" s="3"/>
      <c r="N269" s="3"/>
      <c r="O269" s="3"/>
      <c r="P269" s="3"/>
      <c r="Q269" s="3"/>
    </row>
    <row r="270" spans="10:17">
      <c r="J270" s="3"/>
      <c r="K270" s="3"/>
      <c r="L270" s="3"/>
      <c r="M270" s="3"/>
      <c r="N270" s="3"/>
      <c r="O270" s="3"/>
      <c r="P270" s="3"/>
      <c r="Q270" s="3"/>
    </row>
    <row r="271" spans="10:17">
      <c r="J271" s="3"/>
      <c r="K271" s="3"/>
      <c r="L271" s="3"/>
      <c r="M271" s="3"/>
      <c r="N271" s="3"/>
      <c r="O271" s="3"/>
      <c r="P271" s="3"/>
      <c r="Q271" s="3"/>
    </row>
    <row r="272" spans="10:17">
      <c r="J272" s="3"/>
      <c r="K272" s="3"/>
      <c r="L272" s="3"/>
      <c r="M272" s="3"/>
      <c r="N272" s="3"/>
      <c r="O272" s="3"/>
      <c r="P272" s="3"/>
      <c r="Q272" s="3"/>
    </row>
    <row r="273" spans="10:17">
      <c r="J273" s="3"/>
      <c r="K273" s="3"/>
      <c r="L273" s="3"/>
      <c r="M273" s="3"/>
      <c r="N273" s="3"/>
      <c r="O273" s="3"/>
      <c r="P273" s="3"/>
      <c r="Q273" s="3"/>
    </row>
    <row r="274" spans="10:17">
      <c r="J274" s="3"/>
      <c r="K274" s="3"/>
      <c r="L274" s="3"/>
      <c r="M274" s="3"/>
      <c r="N274" s="3"/>
      <c r="O274" s="3"/>
      <c r="P274" s="3"/>
      <c r="Q274" s="3"/>
    </row>
    <row r="275" spans="10:17">
      <c r="J275" s="3"/>
      <c r="K275" s="3"/>
      <c r="L275" s="3"/>
      <c r="M275" s="3"/>
      <c r="N275" s="3"/>
      <c r="O275" s="3"/>
      <c r="P275" s="3"/>
      <c r="Q275" s="3"/>
    </row>
    <row r="276" spans="10:17">
      <c r="J276" s="3"/>
      <c r="K276" s="3"/>
      <c r="L276" s="3"/>
      <c r="M276" s="3"/>
      <c r="N276" s="3"/>
      <c r="O276" s="3"/>
      <c r="P276" s="3"/>
      <c r="Q276" s="3"/>
    </row>
    <row r="277" spans="10:17">
      <c r="J277" s="3"/>
      <c r="K277" s="3"/>
      <c r="L277" s="3"/>
      <c r="M277" s="3"/>
      <c r="N277" s="3"/>
      <c r="O277" s="3"/>
      <c r="P277" s="3"/>
      <c r="Q277" s="3"/>
    </row>
    <row r="278" spans="10:17">
      <c r="J278" s="3"/>
      <c r="K278" s="3"/>
      <c r="L278" s="3"/>
      <c r="M278" s="3"/>
      <c r="N278" s="3"/>
      <c r="O278" s="3"/>
      <c r="P278" s="3"/>
      <c r="Q278" s="3"/>
    </row>
    <row r="279" spans="10:17">
      <c r="J279" s="3"/>
      <c r="K279" s="3"/>
      <c r="L279" s="3"/>
      <c r="M279" s="3"/>
      <c r="N279" s="3"/>
      <c r="O279" s="3"/>
      <c r="P279" s="3"/>
      <c r="Q279" s="3"/>
    </row>
    <row r="280" spans="10:17">
      <c r="J280" s="3"/>
      <c r="K280" s="3"/>
      <c r="L280" s="3"/>
      <c r="M280" s="3"/>
      <c r="N280" s="3"/>
      <c r="O280" s="3"/>
      <c r="P280" s="3"/>
      <c r="Q280" s="3"/>
    </row>
    <row r="281" spans="10:17">
      <c r="J281" s="3"/>
      <c r="K281" s="3"/>
      <c r="L281" s="3"/>
      <c r="M281" s="3"/>
      <c r="N281" s="3"/>
      <c r="O281" s="3"/>
      <c r="P281" s="3"/>
      <c r="Q281" s="3"/>
    </row>
    <row r="282" spans="10:17">
      <c r="J282" s="3"/>
      <c r="K282" s="3"/>
      <c r="L282" s="3"/>
      <c r="M282" s="3"/>
      <c r="N282" s="3"/>
      <c r="O282" s="3"/>
      <c r="P282" s="3"/>
      <c r="Q282" s="3"/>
    </row>
    <row r="283" spans="10:17">
      <c r="J283" s="3"/>
      <c r="K283" s="3"/>
      <c r="L283" s="3"/>
      <c r="M283" s="3"/>
      <c r="N283" s="3"/>
      <c r="O283" s="3"/>
      <c r="P283" s="3"/>
      <c r="Q283" s="3"/>
    </row>
    <row r="284" spans="10:17">
      <c r="J284" s="3"/>
      <c r="K284" s="3"/>
      <c r="L284" s="3"/>
      <c r="M284" s="3"/>
      <c r="N284" s="3"/>
      <c r="O284" s="3"/>
      <c r="P284" s="3"/>
      <c r="Q284" s="3"/>
    </row>
    <row r="285" spans="10:17">
      <c r="J285" s="3"/>
      <c r="K285" s="3"/>
      <c r="L285" s="3"/>
      <c r="M285" s="3"/>
      <c r="N285" s="3"/>
      <c r="O285" s="3"/>
      <c r="P285" s="3"/>
      <c r="Q285" s="3"/>
    </row>
    <row r="286" spans="10:17">
      <c r="J286" s="3"/>
      <c r="K286" s="3"/>
      <c r="L286" s="3"/>
      <c r="M286" s="3"/>
      <c r="N286" s="3"/>
      <c r="O286" s="3"/>
      <c r="P286" s="3"/>
      <c r="Q286" s="3"/>
    </row>
    <row r="287" spans="10:17">
      <c r="J287" s="3"/>
      <c r="K287" s="3"/>
      <c r="L287" s="3"/>
      <c r="M287" s="3"/>
      <c r="N287" s="3"/>
      <c r="O287" s="3"/>
      <c r="P287" s="3"/>
      <c r="Q287" s="3"/>
    </row>
    <row r="288" spans="10:17">
      <c r="J288" s="3"/>
      <c r="K288" s="3"/>
      <c r="L288" s="3"/>
      <c r="M288" s="3"/>
      <c r="N288" s="3"/>
      <c r="O288" s="3"/>
      <c r="P288" s="3"/>
      <c r="Q288" s="3"/>
    </row>
    <row r="289" spans="10:17">
      <c r="J289" s="3"/>
      <c r="K289" s="3"/>
      <c r="L289" s="3"/>
      <c r="M289" s="3"/>
      <c r="N289" s="3"/>
      <c r="O289" s="3"/>
      <c r="P289" s="3"/>
      <c r="Q289" s="3"/>
    </row>
    <row r="290" spans="10:17">
      <c r="J290" s="3"/>
      <c r="K290" s="3"/>
      <c r="L290" s="3"/>
      <c r="M290" s="3"/>
      <c r="N290" s="3"/>
      <c r="O290" s="3"/>
      <c r="P290" s="3"/>
      <c r="Q290" s="3"/>
    </row>
    <row r="291" spans="10:17">
      <c r="J291" s="3"/>
      <c r="K291" s="3"/>
      <c r="L291" s="3"/>
      <c r="M291" s="3"/>
      <c r="N291" s="3"/>
      <c r="O291" s="3"/>
      <c r="P291" s="3"/>
      <c r="Q291" s="3"/>
    </row>
    <row r="292" spans="10:17">
      <c r="J292" s="3"/>
      <c r="K292" s="3"/>
      <c r="L292" s="3"/>
      <c r="M292" s="3"/>
      <c r="N292" s="3"/>
      <c r="O292" s="3"/>
      <c r="P292" s="3"/>
      <c r="Q292" s="3"/>
    </row>
    <row r="293" spans="10:17">
      <c r="J293" s="3"/>
      <c r="K293" s="3"/>
      <c r="L293" s="3"/>
      <c r="M293" s="3"/>
      <c r="N293" s="3"/>
      <c r="O293" s="3"/>
      <c r="P293" s="3"/>
      <c r="Q293" s="3"/>
    </row>
    <row r="294" spans="10:17">
      <c r="J294" s="3"/>
      <c r="K294" s="3"/>
      <c r="L294" s="3"/>
      <c r="M294" s="3"/>
      <c r="N294" s="3"/>
      <c r="O294" s="3"/>
      <c r="P294" s="3"/>
      <c r="Q294" s="3"/>
    </row>
    <row r="295" spans="10:17">
      <c r="J295" s="3"/>
      <c r="K295" s="3"/>
      <c r="L295" s="3"/>
      <c r="M295" s="3"/>
      <c r="N295" s="3"/>
      <c r="O295" s="3"/>
      <c r="P295" s="3"/>
      <c r="Q295" s="3"/>
    </row>
    <row r="296" spans="10:17">
      <c r="J296" s="3"/>
      <c r="K296" s="3"/>
      <c r="L296" s="3"/>
      <c r="M296" s="3"/>
      <c r="N296" s="3"/>
      <c r="O296" s="3"/>
      <c r="P296" s="3"/>
      <c r="Q296" s="3"/>
    </row>
    <row r="297" spans="10:17">
      <c r="J297" s="3"/>
      <c r="K297" s="3"/>
      <c r="L297" s="3"/>
      <c r="M297" s="3"/>
      <c r="N297" s="3"/>
      <c r="O297" s="3"/>
      <c r="P297" s="3"/>
      <c r="Q297" s="3"/>
    </row>
    <row r="298" spans="10:17">
      <c r="J298" s="3"/>
      <c r="K298" s="3"/>
      <c r="L298" s="3"/>
      <c r="M298" s="3"/>
      <c r="N298" s="3"/>
      <c r="O298" s="3"/>
      <c r="P298" s="3"/>
      <c r="Q298" s="3"/>
    </row>
    <row r="299" spans="10:17">
      <c r="J299" s="3"/>
      <c r="K299" s="3"/>
      <c r="L299" s="3"/>
      <c r="M299" s="3"/>
      <c r="N299" s="3"/>
      <c r="O299" s="3"/>
      <c r="P299" s="3"/>
      <c r="Q299" s="3"/>
    </row>
    <row r="300" spans="10:17">
      <c r="J300" s="3"/>
      <c r="K300" s="3"/>
      <c r="L300" s="3"/>
      <c r="M300" s="3"/>
      <c r="N300" s="3"/>
      <c r="O300" s="3"/>
      <c r="P300" s="3"/>
      <c r="Q300" s="3"/>
    </row>
    <row r="301" spans="10:17">
      <c r="J301" s="3"/>
      <c r="K301" s="3"/>
      <c r="L301" s="3"/>
      <c r="M301" s="3"/>
      <c r="N301" s="3"/>
      <c r="O301" s="3"/>
      <c r="P301" s="3"/>
      <c r="Q301" s="3"/>
    </row>
    <row r="302" spans="10:17">
      <c r="J302" s="3"/>
      <c r="K302" s="3"/>
      <c r="L302" s="3"/>
      <c r="M302" s="3"/>
      <c r="N302" s="3"/>
      <c r="O302" s="3"/>
      <c r="P302" s="3"/>
      <c r="Q302" s="3"/>
    </row>
    <row r="303" spans="10:17">
      <c r="J303" s="3"/>
      <c r="K303" s="3"/>
      <c r="L303" s="3"/>
      <c r="M303" s="3"/>
      <c r="N303" s="3"/>
      <c r="O303" s="3"/>
      <c r="P303" s="3"/>
      <c r="Q303" s="3"/>
    </row>
    <row r="304" spans="10:17">
      <c r="J304" s="3"/>
      <c r="K304" s="3"/>
      <c r="L304" s="3"/>
      <c r="M304" s="3"/>
      <c r="N304" s="3"/>
      <c r="O304" s="3"/>
      <c r="P304" s="3"/>
      <c r="Q304" s="3"/>
    </row>
    <row r="305" spans="2:17">
      <c r="J305" s="3"/>
      <c r="K305" s="3"/>
      <c r="L305" s="3"/>
      <c r="M305" s="3"/>
      <c r="N305" s="3"/>
      <c r="O305" s="3"/>
      <c r="P305" s="3"/>
      <c r="Q305" s="3"/>
    </row>
    <row r="306" spans="2:17">
      <c r="J306" s="3"/>
      <c r="K306" s="3"/>
      <c r="L306" s="3"/>
      <c r="M306" s="3"/>
      <c r="N306" s="3"/>
      <c r="O306" s="3"/>
      <c r="P306" s="3"/>
      <c r="Q306" s="3"/>
    </row>
    <row r="307" spans="2:17">
      <c r="J307" s="3"/>
      <c r="K307" s="3"/>
      <c r="L307" s="3"/>
      <c r="M307" s="3"/>
      <c r="N307" s="3"/>
      <c r="O307" s="3"/>
      <c r="P307" s="3"/>
      <c r="Q307" s="3"/>
    </row>
    <row r="308" spans="2:17">
      <c r="J308" s="3"/>
      <c r="K308" s="3"/>
      <c r="L308" s="3"/>
      <c r="M308" s="3"/>
      <c r="N308" s="3"/>
      <c r="O308" s="3"/>
      <c r="P308" s="3"/>
      <c r="Q308" s="3"/>
    </row>
    <row r="309" spans="2:17">
      <c r="J309" s="3"/>
      <c r="K309" s="3"/>
      <c r="L309" s="3"/>
      <c r="M309" s="3"/>
      <c r="N309" s="3"/>
      <c r="O309" s="3"/>
      <c r="P309" s="3"/>
      <c r="Q309" s="3"/>
    </row>
    <row r="310" spans="2:17">
      <c r="J310" s="3"/>
      <c r="K310" s="3"/>
      <c r="L310" s="3"/>
      <c r="M310" s="3"/>
      <c r="N310" s="3"/>
      <c r="O310" s="3"/>
      <c r="P310" s="3"/>
      <c r="Q310" s="3"/>
    </row>
    <row r="311" spans="2:17">
      <c r="J311" s="3"/>
      <c r="K311" s="3"/>
      <c r="L311" s="3"/>
      <c r="M311" s="3"/>
      <c r="N311" s="3"/>
      <c r="O311" s="3"/>
      <c r="P311" s="3"/>
      <c r="Q311" s="3"/>
    </row>
    <row r="312" spans="2:17">
      <c r="J312" s="3"/>
      <c r="K312" s="3"/>
      <c r="L312" s="3"/>
      <c r="M312" s="3"/>
      <c r="N312" s="3"/>
      <c r="O312" s="3"/>
      <c r="P312" s="3"/>
      <c r="Q312" s="3"/>
    </row>
    <row r="313" spans="2:17">
      <c r="J313" s="3"/>
      <c r="K313" s="3"/>
      <c r="L313" s="3"/>
      <c r="M313" s="3"/>
      <c r="N313" s="3"/>
      <c r="O313" s="3"/>
      <c r="P313" s="3"/>
      <c r="Q313" s="3"/>
    </row>
    <row r="314" spans="2:17">
      <c r="J314" s="3"/>
      <c r="K314" s="3"/>
      <c r="L314" s="3"/>
      <c r="M314" s="3"/>
      <c r="N314" s="3"/>
      <c r="O314" s="3"/>
      <c r="P314" s="3"/>
      <c r="Q314" s="3"/>
    </row>
    <row r="315" spans="2:17">
      <c r="B315" s="79"/>
      <c r="J315" s="80"/>
      <c r="K315" s="80"/>
      <c r="L315" s="80"/>
      <c r="M315" s="80"/>
      <c r="N315" s="80"/>
      <c r="O315" s="80"/>
      <c r="P315" s="80"/>
      <c r="Q315" s="80"/>
    </row>
    <row r="316" spans="2:17">
      <c r="B316" s="79"/>
      <c r="J316" s="80"/>
      <c r="K316" s="80"/>
      <c r="L316" s="80"/>
      <c r="M316" s="80"/>
      <c r="N316" s="80"/>
      <c r="O316" s="80"/>
      <c r="P316" s="80"/>
      <c r="Q316" s="80"/>
    </row>
    <row r="317" spans="2:17">
      <c r="B317" s="79"/>
      <c r="J317" s="80"/>
      <c r="K317" s="80"/>
      <c r="L317" s="80"/>
      <c r="M317" s="80"/>
      <c r="N317" s="80"/>
      <c r="O317" s="80"/>
      <c r="P317" s="80"/>
      <c r="Q317" s="80"/>
    </row>
    <row r="318" spans="2:17">
      <c r="B318" s="79"/>
      <c r="J318" s="80"/>
      <c r="K318" s="80"/>
      <c r="L318" s="80"/>
      <c r="M318" s="80"/>
      <c r="N318" s="80"/>
      <c r="O318" s="80"/>
      <c r="P318" s="80"/>
      <c r="Q318" s="80"/>
    </row>
    <row r="319" spans="2:17">
      <c r="B319" s="79"/>
      <c r="J319" s="80"/>
      <c r="K319" s="80"/>
      <c r="L319" s="80"/>
      <c r="M319" s="80"/>
      <c r="N319" s="80"/>
      <c r="O319" s="80"/>
      <c r="P319" s="80"/>
      <c r="Q319" s="80"/>
    </row>
    <row r="320" spans="2:17">
      <c r="B320" s="79"/>
      <c r="J320" s="80"/>
      <c r="K320" s="80"/>
      <c r="L320" s="80"/>
      <c r="M320" s="80"/>
      <c r="N320" s="80"/>
      <c r="O320" s="80"/>
      <c r="P320" s="80"/>
      <c r="Q320" s="80"/>
    </row>
    <row r="321" spans="2:17">
      <c r="B321" s="79"/>
      <c r="J321" s="80"/>
      <c r="K321" s="80"/>
      <c r="L321" s="80"/>
      <c r="M321" s="80"/>
      <c r="N321" s="80"/>
      <c r="O321" s="80"/>
      <c r="P321" s="80"/>
      <c r="Q321" s="80"/>
    </row>
    <row r="322" spans="2:17">
      <c r="B322" s="79"/>
      <c r="J322" s="80"/>
      <c r="K322" s="80"/>
      <c r="L322" s="80"/>
      <c r="M322" s="80"/>
      <c r="N322" s="80"/>
      <c r="O322" s="80"/>
      <c r="P322" s="80"/>
      <c r="Q322" s="80"/>
    </row>
    <row r="323" spans="2:17">
      <c r="B323" s="79"/>
      <c r="J323" s="80"/>
      <c r="K323" s="80"/>
      <c r="L323" s="80"/>
      <c r="M323" s="80"/>
      <c r="N323" s="80"/>
      <c r="O323" s="80"/>
      <c r="P323" s="80"/>
      <c r="Q323" s="80"/>
    </row>
    <row r="324" spans="2:17">
      <c r="B324" s="79"/>
      <c r="J324" s="80"/>
      <c r="K324" s="80"/>
      <c r="L324" s="80"/>
      <c r="M324" s="80"/>
      <c r="N324" s="80"/>
      <c r="O324" s="80"/>
      <c r="P324" s="80"/>
      <c r="Q324" s="80"/>
    </row>
    <row r="325" spans="2:17">
      <c r="B325" s="79"/>
      <c r="J325" s="80"/>
      <c r="K325" s="80"/>
      <c r="L325" s="80"/>
      <c r="M325" s="80"/>
      <c r="N325" s="80"/>
      <c r="O325" s="80"/>
      <c r="P325" s="80"/>
      <c r="Q325" s="80"/>
    </row>
    <row r="326" spans="2:17">
      <c r="B326" s="79"/>
      <c r="J326" s="80"/>
      <c r="K326" s="80"/>
      <c r="L326" s="80"/>
      <c r="M326" s="80"/>
      <c r="N326" s="80"/>
      <c r="O326" s="80"/>
      <c r="P326" s="80"/>
      <c r="Q326" s="80"/>
    </row>
    <row r="327" spans="2:17">
      <c r="B327" s="79"/>
      <c r="J327" s="80"/>
      <c r="K327" s="80"/>
      <c r="L327" s="80"/>
      <c r="M327" s="80"/>
      <c r="N327" s="80"/>
      <c r="O327" s="80"/>
      <c r="P327" s="80"/>
      <c r="Q327" s="80"/>
    </row>
    <row r="328" spans="2:17">
      <c r="B328" s="79"/>
      <c r="J328" s="80"/>
      <c r="K328" s="80"/>
      <c r="L328" s="80"/>
      <c r="M328" s="80"/>
      <c r="N328" s="80"/>
      <c r="O328" s="80"/>
      <c r="P328" s="80"/>
      <c r="Q328" s="80"/>
    </row>
    <row r="329" spans="2:17">
      <c r="B329" s="79"/>
      <c r="J329" s="80"/>
      <c r="K329" s="80"/>
      <c r="L329" s="80"/>
      <c r="M329" s="80"/>
      <c r="N329" s="80"/>
      <c r="O329" s="80"/>
      <c r="P329" s="80"/>
      <c r="Q329" s="80"/>
    </row>
    <row r="330" spans="2:17">
      <c r="B330" s="79"/>
      <c r="J330" s="80"/>
      <c r="K330" s="80"/>
      <c r="L330" s="80"/>
      <c r="M330" s="80"/>
      <c r="N330" s="80"/>
      <c r="O330" s="80"/>
      <c r="P330" s="80"/>
      <c r="Q330" s="80"/>
    </row>
    <row r="331" spans="2:17">
      <c r="B331" s="79"/>
      <c r="J331" s="80"/>
      <c r="K331" s="80"/>
      <c r="L331" s="80"/>
      <c r="M331" s="80"/>
      <c r="N331" s="80"/>
      <c r="O331" s="80"/>
      <c r="P331" s="80"/>
      <c r="Q331" s="80"/>
    </row>
    <row r="332" spans="2:17">
      <c r="B332" s="79"/>
      <c r="J332" s="80"/>
      <c r="K332" s="80"/>
      <c r="L332" s="80"/>
      <c r="M332" s="80"/>
      <c r="N332" s="80"/>
      <c r="O332" s="80"/>
      <c r="P332" s="80"/>
      <c r="Q332" s="80"/>
    </row>
    <row r="333" spans="2:17">
      <c r="B333" s="79"/>
      <c r="J333" s="80"/>
      <c r="K333" s="80"/>
      <c r="L333" s="80"/>
      <c r="M333" s="80"/>
      <c r="N333" s="80"/>
      <c r="O333" s="80"/>
      <c r="P333" s="80"/>
      <c r="Q333" s="80"/>
    </row>
    <row r="334" spans="2:17">
      <c r="B334" s="79"/>
      <c r="J334" s="80"/>
      <c r="K334" s="80"/>
      <c r="L334" s="80"/>
      <c r="M334" s="80"/>
      <c r="N334" s="80"/>
      <c r="O334" s="80"/>
      <c r="P334" s="80"/>
      <c r="Q334" s="80"/>
    </row>
    <row r="335" spans="2:17">
      <c r="B335" s="79"/>
      <c r="J335" s="80"/>
      <c r="K335" s="80"/>
      <c r="L335" s="80"/>
      <c r="M335" s="80"/>
      <c r="N335" s="80"/>
      <c r="O335" s="80"/>
      <c r="P335" s="80"/>
      <c r="Q335" s="80"/>
    </row>
    <row r="336" spans="2:17">
      <c r="B336" s="79"/>
      <c r="J336" s="80"/>
      <c r="K336" s="80"/>
      <c r="L336" s="80"/>
      <c r="M336" s="80"/>
      <c r="N336" s="80"/>
      <c r="O336" s="80"/>
      <c r="P336" s="80"/>
      <c r="Q336" s="80"/>
    </row>
    <row r="337" spans="2:17">
      <c r="B337" s="79"/>
      <c r="J337" s="80"/>
      <c r="K337" s="80"/>
      <c r="L337" s="80"/>
      <c r="M337" s="80"/>
      <c r="N337" s="80"/>
      <c r="O337" s="80"/>
      <c r="P337" s="80"/>
      <c r="Q337" s="80"/>
    </row>
    <row r="338" spans="2:17">
      <c r="B338" s="79"/>
      <c r="J338" s="80"/>
      <c r="K338" s="80"/>
      <c r="L338" s="80"/>
      <c r="M338" s="80"/>
      <c r="N338" s="80"/>
      <c r="O338" s="80"/>
      <c r="P338" s="80"/>
      <c r="Q338" s="80"/>
    </row>
    <row r="339" spans="2:17">
      <c r="B339" s="79"/>
      <c r="J339" s="80"/>
      <c r="K339" s="80"/>
      <c r="L339" s="80"/>
      <c r="M339" s="80"/>
      <c r="N339" s="80"/>
      <c r="O339" s="80"/>
      <c r="P339" s="80"/>
      <c r="Q339" s="80"/>
    </row>
    <row r="340" spans="2:17">
      <c r="B340" s="79"/>
      <c r="J340" s="80"/>
      <c r="K340" s="80"/>
      <c r="L340" s="80"/>
      <c r="M340" s="80"/>
      <c r="N340" s="80"/>
      <c r="O340" s="80"/>
      <c r="P340" s="80"/>
      <c r="Q340" s="80"/>
    </row>
    <row r="341" spans="2:17">
      <c r="B341" s="79"/>
      <c r="J341" s="80"/>
      <c r="K341" s="80"/>
      <c r="L341" s="80"/>
      <c r="M341" s="80"/>
      <c r="N341" s="80"/>
      <c r="O341" s="80"/>
      <c r="P341" s="80"/>
      <c r="Q341" s="80"/>
    </row>
    <row r="342" spans="2:17">
      <c r="B342" s="79"/>
      <c r="J342" s="80"/>
      <c r="K342" s="80"/>
      <c r="L342" s="80"/>
      <c r="M342" s="80"/>
      <c r="N342" s="80"/>
      <c r="O342" s="80"/>
      <c r="P342" s="80"/>
      <c r="Q342" s="80"/>
    </row>
    <row r="343" spans="2:17">
      <c r="B343" s="79"/>
      <c r="J343" s="80"/>
      <c r="K343" s="80"/>
      <c r="L343" s="80"/>
      <c r="M343" s="80"/>
      <c r="N343" s="80"/>
      <c r="O343" s="80"/>
      <c r="P343" s="80"/>
      <c r="Q343" s="80"/>
    </row>
    <row r="344" spans="2:17">
      <c r="B344" s="79"/>
      <c r="J344" s="80"/>
      <c r="K344" s="80"/>
      <c r="L344" s="80"/>
      <c r="M344" s="80"/>
      <c r="N344" s="80"/>
      <c r="O344" s="80"/>
      <c r="P344" s="80"/>
      <c r="Q344" s="80"/>
    </row>
    <row r="345" spans="2:17">
      <c r="B345" s="79"/>
      <c r="J345" s="80"/>
      <c r="K345" s="80"/>
      <c r="L345" s="80"/>
      <c r="M345" s="80"/>
      <c r="N345" s="80"/>
      <c r="O345" s="80"/>
      <c r="P345" s="80"/>
      <c r="Q345" s="80"/>
    </row>
    <row r="346" spans="2:17">
      <c r="B346" s="79"/>
      <c r="J346" s="80"/>
      <c r="K346" s="80"/>
      <c r="L346" s="80"/>
      <c r="M346" s="80"/>
      <c r="N346" s="80"/>
      <c r="O346" s="80"/>
      <c r="P346" s="80"/>
      <c r="Q346" s="80"/>
    </row>
    <row r="347" spans="2:17">
      <c r="B347" s="79"/>
      <c r="J347" s="80"/>
      <c r="K347" s="80"/>
      <c r="L347" s="80"/>
      <c r="M347" s="80"/>
      <c r="N347" s="80"/>
      <c r="O347" s="80"/>
      <c r="P347" s="80"/>
      <c r="Q347" s="80"/>
    </row>
    <row r="348" spans="2:17">
      <c r="B348" s="79"/>
      <c r="J348" s="80"/>
      <c r="K348" s="80"/>
      <c r="L348" s="80"/>
      <c r="M348" s="80"/>
      <c r="N348" s="80"/>
      <c r="O348" s="80"/>
      <c r="P348" s="80"/>
      <c r="Q348" s="80"/>
    </row>
    <row r="349" spans="2:17">
      <c r="B349" s="79"/>
      <c r="J349" s="80"/>
      <c r="K349" s="80"/>
      <c r="L349" s="80"/>
      <c r="M349" s="80"/>
      <c r="N349" s="80"/>
      <c r="O349" s="80"/>
      <c r="P349" s="80"/>
      <c r="Q349" s="80"/>
    </row>
    <row r="350" spans="2:17">
      <c r="B350" s="79"/>
      <c r="J350" s="80"/>
      <c r="K350" s="80"/>
      <c r="L350" s="80"/>
      <c r="M350" s="80"/>
      <c r="N350" s="80"/>
      <c r="O350" s="80"/>
      <c r="P350" s="80"/>
      <c r="Q350" s="80"/>
    </row>
    <row r="351" spans="2:17">
      <c r="B351" s="79"/>
      <c r="J351" s="80"/>
      <c r="K351" s="80"/>
      <c r="L351" s="80"/>
      <c r="M351" s="80"/>
      <c r="N351" s="80"/>
      <c r="O351" s="80"/>
      <c r="P351" s="80"/>
      <c r="Q351" s="80"/>
    </row>
    <row r="352" spans="2:17">
      <c r="B352" s="79"/>
      <c r="J352" s="80"/>
      <c r="K352" s="80"/>
      <c r="L352" s="80"/>
      <c r="M352" s="80"/>
      <c r="N352" s="80"/>
      <c r="O352" s="80"/>
      <c r="P352" s="80"/>
      <c r="Q352" s="80"/>
    </row>
    <row r="353" spans="2:17">
      <c r="B353" s="79"/>
      <c r="J353" s="80"/>
      <c r="K353" s="80"/>
      <c r="L353" s="80"/>
      <c r="M353" s="80"/>
      <c r="N353" s="80"/>
      <c r="O353" s="80"/>
      <c r="P353" s="80"/>
      <c r="Q353" s="80"/>
    </row>
    <row r="354" spans="2:17">
      <c r="B354" s="79"/>
      <c r="J354" s="80"/>
      <c r="K354" s="80"/>
      <c r="L354" s="80"/>
      <c r="M354" s="80"/>
      <c r="N354" s="80"/>
      <c r="O354" s="80"/>
      <c r="P354" s="80"/>
      <c r="Q354" s="80"/>
    </row>
    <row r="355" spans="2:17">
      <c r="B355" s="79"/>
      <c r="J355" s="80"/>
      <c r="K355" s="80"/>
      <c r="L355" s="80"/>
      <c r="M355" s="80"/>
      <c r="N355" s="80"/>
      <c r="O355" s="80"/>
      <c r="P355" s="80"/>
      <c r="Q355" s="80"/>
    </row>
    <row r="356" spans="2:17">
      <c r="B356" s="79"/>
      <c r="J356" s="80"/>
      <c r="K356" s="80"/>
      <c r="L356" s="80"/>
      <c r="M356" s="80"/>
      <c r="N356" s="80"/>
      <c r="O356" s="80"/>
      <c r="P356" s="80"/>
      <c r="Q356" s="80"/>
    </row>
    <row r="357" spans="2:17">
      <c r="B357" s="79"/>
      <c r="J357" s="80"/>
      <c r="K357" s="80"/>
      <c r="L357" s="80"/>
      <c r="M357" s="80"/>
      <c r="N357" s="80"/>
      <c r="O357" s="80"/>
      <c r="P357" s="80"/>
      <c r="Q357" s="80"/>
    </row>
    <row r="358" spans="2:17">
      <c r="B358" s="79"/>
      <c r="J358" s="80"/>
      <c r="K358" s="80"/>
      <c r="L358" s="80"/>
      <c r="M358" s="80"/>
      <c r="N358" s="80"/>
      <c r="O358" s="80"/>
      <c r="P358" s="80"/>
      <c r="Q358" s="80"/>
    </row>
    <row r="359" spans="2:17">
      <c r="B359" s="79"/>
      <c r="J359" s="80"/>
      <c r="K359" s="80"/>
      <c r="L359" s="80"/>
      <c r="M359" s="80"/>
      <c r="N359" s="80"/>
      <c r="O359" s="80"/>
      <c r="P359" s="80"/>
      <c r="Q359" s="80"/>
    </row>
    <row r="360" spans="2:17">
      <c r="B360" s="79"/>
      <c r="J360" s="80"/>
      <c r="K360" s="80"/>
      <c r="L360" s="80"/>
      <c r="M360" s="80"/>
      <c r="N360" s="80"/>
      <c r="O360" s="80"/>
      <c r="P360" s="80"/>
      <c r="Q360" s="80"/>
    </row>
    <row r="361" spans="2:17">
      <c r="B361" s="79"/>
      <c r="J361" s="80"/>
      <c r="K361" s="80"/>
      <c r="L361" s="80"/>
      <c r="M361" s="80"/>
      <c r="N361" s="80"/>
      <c r="O361" s="80"/>
      <c r="P361" s="80"/>
      <c r="Q361" s="80"/>
    </row>
    <row r="362" spans="2:17">
      <c r="B362" s="79"/>
      <c r="J362" s="80"/>
      <c r="K362" s="80"/>
      <c r="L362" s="80"/>
      <c r="M362" s="80"/>
      <c r="N362" s="80"/>
      <c r="O362" s="80"/>
      <c r="P362" s="80"/>
      <c r="Q362" s="80"/>
    </row>
    <row r="363" spans="2:17">
      <c r="B363" s="79"/>
      <c r="J363" s="80"/>
      <c r="K363" s="80"/>
      <c r="L363" s="80"/>
      <c r="M363" s="80"/>
      <c r="N363" s="80"/>
      <c r="O363" s="80"/>
      <c r="P363" s="80"/>
      <c r="Q363" s="80"/>
    </row>
    <row r="364" spans="2:17">
      <c r="B364" s="79"/>
      <c r="J364" s="80"/>
      <c r="K364" s="80"/>
      <c r="L364" s="80"/>
      <c r="M364" s="80"/>
      <c r="N364" s="80"/>
      <c r="O364" s="80"/>
      <c r="P364" s="80"/>
      <c r="Q364" s="80"/>
    </row>
    <row r="365" spans="2:17">
      <c r="B365" s="79"/>
      <c r="J365" s="80"/>
      <c r="K365" s="80"/>
      <c r="L365" s="80"/>
      <c r="M365" s="80"/>
      <c r="N365" s="80"/>
      <c r="O365" s="80"/>
      <c r="P365" s="80"/>
      <c r="Q365" s="80"/>
    </row>
    <row r="366" spans="2:17">
      <c r="B366" s="79"/>
      <c r="J366" s="80"/>
      <c r="K366" s="80"/>
      <c r="L366" s="80"/>
      <c r="M366" s="80"/>
      <c r="N366" s="80"/>
      <c r="O366" s="80"/>
      <c r="P366" s="80"/>
      <c r="Q366" s="80"/>
    </row>
    <row r="367" spans="2:17">
      <c r="B367" s="79"/>
      <c r="J367" s="80"/>
      <c r="K367" s="80"/>
      <c r="L367" s="80"/>
      <c r="M367" s="80"/>
      <c r="N367" s="80"/>
      <c r="O367" s="80"/>
      <c r="P367" s="80"/>
      <c r="Q367" s="80"/>
    </row>
    <row r="368" spans="2:17">
      <c r="B368" s="79"/>
      <c r="J368" s="80"/>
      <c r="K368" s="80"/>
      <c r="L368" s="80"/>
      <c r="M368" s="80"/>
      <c r="N368" s="80"/>
      <c r="O368" s="80"/>
      <c r="P368" s="80"/>
      <c r="Q368" s="80"/>
    </row>
    <row r="369" spans="2:17">
      <c r="B369" s="79"/>
      <c r="J369" s="80"/>
      <c r="K369" s="80"/>
      <c r="L369" s="80"/>
      <c r="M369" s="80"/>
      <c r="N369" s="80"/>
      <c r="O369" s="80"/>
      <c r="P369" s="80"/>
      <c r="Q369" s="80"/>
    </row>
    <row r="370" spans="2:17">
      <c r="B370" s="79"/>
      <c r="J370" s="80"/>
      <c r="K370" s="80"/>
      <c r="L370" s="80"/>
      <c r="M370" s="80"/>
      <c r="N370" s="80"/>
      <c r="O370" s="80"/>
      <c r="P370" s="80"/>
      <c r="Q370" s="80"/>
    </row>
    <row r="371" spans="2:17">
      <c r="B371" s="79"/>
      <c r="J371" s="80"/>
      <c r="K371" s="80"/>
      <c r="L371" s="80"/>
      <c r="M371" s="80"/>
      <c r="N371" s="80"/>
      <c r="O371" s="80"/>
      <c r="P371" s="80"/>
      <c r="Q371" s="80"/>
    </row>
    <row r="372" spans="2:17">
      <c r="B372" s="79"/>
      <c r="J372" s="80"/>
      <c r="K372" s="80"/>
      <c r="L372" s="80"/>
      <c r="M372" s="80"/>
      <c r="N372" s="80"/>
      <c r="O372" s="80"/>
      <c r="P372" s="80"/>
      <c r="Q372" s="80"/>
    </row>
    <row r="373" spans="2:17">
      <c r="B373" s="79"/>
      <c r="J373" s="80"/>
      <c r="K373" s="80"/>
      <c r="L373" s="80"/>
      <c r="M373" s="80"/>
      <c r="N373" s="80"/>
      <c r="O373" s="80"/>
      <c r="P373" s="80"/>
      <c r="Q373" s="80"/>
    </row>
    <row r="374" spans="2:17">
      <c r="B374" s="79"/>
      <c r="J374" s="80"/>
      <c r="K374" s="80"/>
      <c r="L374" s="80"/>
      <c r="M374" s="80"/>
      <c r="N374" s="80"/>
      <c r="O374" s="80"/>
      <c r="P374" s="80"/>
      <c r="Q374" s="80"/>
    </row>
    <row r="375" spans="2:17">
      <c r="B375" s="79"/>
      <c r="J375" s="80"/>
      <c r="K375" s="80"/>
      <c r="L375" s="80"/>
      <c r="M375" s="80"/>
      <c r="N375" s="80"/>
      <c r="O375" s="80"/>
      <c r="P375" s="80"/>
      <c r="Q375" s="80"/>
    </row>
    <row r="376" spans="2:17">
      <c r="B376" s="79"/>
      <c r="J376" s="80"/>
      <c r="K376" s="80"/>
      <c r="L376" s="80"/>
      <c r="M376" s="80"/>
      <c r="N376" s="80"/>
      <c r="O376" s="80"/>
      <c r="P376" s="80"/>
      <c r="Q376" s="80"/>
    </row>
    <row r="377" spans="2:17">
      <c r="B377" s="79"/>
      <c r="J377" s="80"/>
      <c r="K377" s="80"/>
      <c r="L377" s="80"/>
      <c r="M377" s="80"/>
      <c r="N377" s="80"/>
      <c r="O377" s="80"/>
      <c r="P377" s="80"/>
      <c r="Q377" s="80"/>
    </row>
    <row r="378" spans="2:17">
      <c r="B378" s="79"/>
      <c r="J378" s="80"/>
      <c r="K378" s="80"/>
      <c r="L378" s="80"/>
      <c r="M378" s="80"/>
      <c r="N378" s="80"/>
      <c r="O378" s="80"/>
      <c r="P378" s="80"/>
      <c r="Q378" s="80"/>
    </row>
    <row r="379" spans="2:17">
      <c r="B379" s="79"/>
      <c r="J379" s="80"/>
      <c r="K379" s="80"/>
      <c r="L379" s="80"/>
      <c r="M379" s="80"/>
      <c r="N379" s="80"/>
      <c r="O379" s="80"/>
      <c r="P379" s="80"/>
      <c r="Q379" s="80"/>
    </row>
    <row r="380" spans="2:17">
      <c r="B380" s="79"/>
      <c r="J380" s="80"/>
      <c r="K380" s="80"/>
      <c r="L380" s="80"/>
      <c r="M380" s="80"/>
      <c r="N380" s="80"/>
      <c r="O380" s="80"/>
      <c r="P380" s="80"/>
      <c r="Q380" s="80"/>
    </row>
    <row r="381" spans="2:17">
      <c r="B381" s="79"/>
      <c r="J381" s="80"/>
      <c r="K381" s="80"/>
      <c r="L381" s="80"/>
      <c r="M381" s="80"/>
      <c r="N381" s="80"/>
      <c r="O381" s="80"/>
      <c r="P381" s="80"/>
      <c r="Q381" s="80"/>
    </row>
    <row r="382" spans="2:17">
      <c r="B382" s="79"/>
      <c r="J382" s="80"/>
      <c r="K382" s="80"/>
      <c r="L382" s="80"/>
      <c r="M382" s="80"/>
      <c r="N382" s="80"/>
      <c r="O382" s="80"/>
      <c r="P382" s="80"/>
      <c r="Q382" s="80"/>
    </row>
    <row r="383" spans="2:17">
      <c r="B383" s="79"/>
      <c r="J383" s="80"/>
      <c r="K383" s="80"/>
      <c r="L383" s="80"/>
      <c r="M383" s="80"/>
      <c r="N383" s="80"/>
      <c r="O383" s="80"/>
      <c r="P383" s="80"/>
      <c r="Q383" s="80"/>
    </row>
    <row r="384" spans="2:17">
      <c r="B384" s="79"/>
      <c r="J384" s="80"/>
      <c r="K384" s="80"/>
      <c r="L384" s="80"/>
      <c r="M384" s="80"/>
      <c r="N384" s="80"/>
      <c r="O384" s="80"/>
      <c r="P384" s="80"/>
      <c r="Q384" s="80"/>
    </row>
    <row r="385" spans="2:17">
      <c r="B385" s="79"/>
      <c r="J385" s="80"/>
      <c r="K385" s="80"/>
      <c r="L385" s="80"/>
      <c r="M385" s="80"/>
      <c r="N385" s="80"/>
      <c r="O385" s="80"/>
      <c r="P385" s="80"/>
      <c r="Q385" s="80"/>
    </row>
    <row r="386" spans="2:17">
      <c r="B386" s="79"/>
      <c r="J386" s="80"/>
      <c r="K386" s="80"/>
      <c r="L386" s="80"/>
      <c r="M386" s="80"/>
      <c r="N386" s="80"/>
      <c r="O386" s="80"/>
      <c r="P386" s="80"/>
      <c r="Q386" s="80"/>
    </row>
    <row r="387" spans="2:17">
      <c r="B387" s="79"/>
      <c r="J387" s="80"/>
      <c r="K387" s="80"/>
      <c r="L387" s="80"/>
      <c r="M387" s="80"/>
      <c r="N387" s="80"/>
      <c r="O387" s="80"/>
      <c r="P387" s="80"/>
      <c r="Q387" s="80"/>
    </row>
    <row r="388" spans="2:17">
      <c r="B388" s="79"/>
      <c r="J388" s="80"/>
      <c r="K388" s="80"/>
      <c r="L388" s="80"/>
      <c r="M388" s="80"/>
      <c r="N388" s="80"/>
      <c r="O388" s="80"/>
      <c r="P388" s="80"/>
      <c r="Q388" s="80"/>
    </row>
    <row r="389" spans="2:17">
      <c r="B389" s="79"/>
      <c r="J389" s="80"/>
      <c r="K389" s="80"/>
      <c r="L389" s="80"/>
      <c r="M389" s="80"/>
      <c r="N389" s="80"/>
      <c r="O389" s="80"/>
      <c r="P389" s="80"/>
      <c r="Q389" s="80"/>
    </row>
    <row r="390" spans="2:17">
      <c r="B390" s="79"/>
      <c r="J390" s="80"/>
      <c r="K390" s="80"/>
      <c r="L390" s="80"/>
      <c r="M390" s="80"/>
      <c r="N390" s="80"/>
      <c r="O390" s="80"/>
      <c r="P390" s="80"/>
      <c r="Q390" s="80"/>
    </row>
    <row r="391" spans="2:17">
      <c r="B391" s="79"/>
      <c r="J391" s="80"/>
      <c r="K391" s="80"/>
      <c r="L391" s="80"/>
      <c r="M391" s="80"/>
      <c r="N391" s="80"/>
      <c r="O391" s="80"/>
      <c r="P391" s="80"/>
      <c r="Q391" s="80"/>
    </row>
    <row r="392" spans="2:17">
      <c r="B392" s="79"/>
      <c r="J392" s="80"/>
      <c r="K392" s="80"/>
      <c r="L392" s="80"/>
      <c r="M392" s="80"/>
      <c r="N392" s="80"/>
      <c r="O392" s="80"/>
      <c r="P392" s="80"/>
      <c r="Q392" s="80"/>
    </row>
    <row r="393" spans="2:17">
      <c r="B393" s="79"/>
      <c r="J393" s="80"/>
      <c r="K393" s="80"/>
      <c r="L393" s="80"/>
      <c r="M393" s="80"/>
      <c r="N393" s="80"/>
      <c r="O393" s="80"/>
      <c r="P393" s="80"/>
      <c r="Q393" s="80"/>
    </row>
    <row r="394" spans="2:17">
      <c r="B394" s="79"/>
      <c r="J394" s="80"/>
      <c r="K394" s="80"/>
      <c r="L394" s="80"/>
      <c r="M394" s="80"/>
      <c r="N394" s="80"/>
      <c r="O394" s="80"/>
      <c r="P394" s="80"/>
      <c r="Q394" s="80"/>
    </row>
    <row r="395" spans="2:17">
      <c r="B395" s="79"/>
      <c r="J395" s="80"/>
      <c r="K395" s="80"/>
      <c r="L395" s="80"/>
      <c r="M395" s="80"/>
      <c r="N395" s="80"/>
      <c r="O395" s="80"/>
      <c r="P395" s="80"/>
      <c r="Q395" s="80"/>
    </row>
    <row r="396" spans="2:17">
      <c r="B396" s="79"/>
      <c r="J396" s="80"/>
      <c r="K396" s="80"/>
      <c r="L396" s="80"/>
      <c r="M396" s="80"/>
      <c r="N396" s="80"/>
      <c r="O396" s="80"/>
      <c r="P396" s="80"/>
      <c r="Q396" s="80"/>
    </row>
    <row r="397" spans="2:17">
      <c r="B397" s="79"/>
      <c r="J397" s="80"/>
      <c r="K397" s="80"/>
      <c r="L397" s="80"/>
      <c r="M397" s="80"/>
      <c r="N397" s="80"/>
      <c r="O397" s="80"/>
      <c r="P397" s="80"/>
      <c r="Q397" s="80"/>
    </row>
    <row r="398" spans="2:17">
      <c r="B398" s="79"/>
      <c r="J398" s="80"/>
      <c r="K398" s="80"/>
      <c r="L398" s="80"/>
      <c r="M398" s="80"/>
      <c r="N398" s="80"/>
      <c r="O398" s="80"/>
      <c r="P398" s="80"/>
      <c r="Q398" s="80"/>
    </row>
    <row r="399" spans="2:17">
      <c r="B399" s="79"/>
      <c r="J399" s="80"/>
      <c r="K399" s="80"/>
      <c r="L399" s="80"/>
      <c r="M399" s="80"/>
      <c r="N399" s="80"/>
      <c r="O399" s="80"/>
      <c r="P399" s="80"/>
      <c r="Q399" s="80"/>
    </row>
    <row r="400" spans="2:17">
      <c r="B400" s="79"/>
      <c r="J400" s="80"/>
      <c r="K400" s="80"/>
      <c r="L400" s="80"/>
      <c r="M400" s="80"/>
      <c r="N400" s="80"/>
      <c r="O400" s="80"/>
      <c r="P400" s="80"/>
      <c r="Q400" s="80"/>
    </row>
    <row r="401" spans="2:17">
      <c r="B401" s="79"/>
      <c r="J401" s="80"/>
      <c r="K401" s="80"/>
      <c r="L401" s="80"/>
      <c r="M401" s="80"/>
      <c r="N401" s="80"/>
      <c r="O401" s="80"/>
      <c r="P401" s="80"/>
      <c r="Q401" s="80"/>
    </row>
    <row r="402" spans="2:17">
      <c r="B402" s="79"/>
      <c r="J402" s="80"/>
      <c r="K402" s="80"/>
      <c r="L402" s="80"/>
      <c r="M402" s="80"/>
      <c r="N402" s="80"/>
      <c r="O402" s="80"/>
      <c r="P402" s="80"/>
      <c r="Q402" s="80"/>
    </row>
    <row r="403" spans="2:17">
      <c r="B403" s="79"/>
      <c r="J403" s="80"/>
      <c r="K403" s="80"/>
      <c r="L403" s="80"/>
      <c r="M403" s="80"/>
      <c r="N403" s="80"/>
      <c r="O403" s="80"/>
      <c r="P403" s="80"/>
      <c r="Q403" s="80"/>
    </row>
    <row r="404" spans="2:17">
      <c r="J404" s="80"/>
      <c r="K404" s="80"/>
      <c r="L404" s="80"/>
      <c r="M404" s="80"/>
      <c r="N404" s="80"/>
      <c r="O404" s="80"/>
      <c r="P404" s="80"/>
      <c r="Q404" s="80"/>
    </row>
    <row r="405" spans="2:17">
      <c r="J405" s="80"/>
      <c r="K405" s="80"/>
      <c r="L405" s="80"/>
      <c r="M405" s="80"/>
      <c r="N405" s="80"/>
      <c r="O405" s="80"/>
      <c r="P405" s="80"/>
      <c r="Q405" s="80"/>
    </row>
    <row r="406" spans="2:17">
      <c r="J406" s="80"/>
      <c r="K406" s="80"/>
      <c r="L406" s="80"/>
      <c r="M406" s="80"/>
      <c r="N406" s="80"/>
      <c r="O406" s="80"/>
      <c r="P406" s="80"/>
      <c r="Q406" s="80"/>
    </row>
    <row r="407" spans="2:17">
      <c r="J407" s="80"/>
      <c r="K407" s="80"/>
      <c r="L407" s="80"/>
      <c r="M407" s="80"/>
      <c r="N407" s="80"/>
      <c r="O407" s="80"/>
      <c r="P407" s="80"/>
      <c r="Q407" s="80"/>
    </row>
    <row r="408" spans="2:17">
      <c r="J408" s="80"/>
      <c r="K408" s="80"/>
      <c r="L408" s="80"/>
      <c r="M408" s="80"/>
      <c r="N408" s="80"/>
      <c r="O408" s="80"/>
      <c r="P408" s="80"/>
      <c r="Q408" s="80"/>
    </row>
    <row r="409" spans="2:17">
      <c r="J409" s="80"/>
      <c r="K409" s="80"/>
      <c r="L409" s="80"/>
      <c r="M409" s="80"/>
      <c r="N409" s="80"/>
      <c r="O409" s="80"/>
      <c r="P409" s="80"/>
      <c r="Q409" s="80"/>
    </row>
    <row r="410" spans="2:17">
      <c r="J410" s="80"/>
      <c r="K410" s="80"/>
      <c r="L410" s="80"/>
      <c r="M410" s="80"/>
      <c r="N410" s="80"/>
      <c r="O410" s="80"/>
      <c r="P410" s="80"/>
      <c r="Q410" s="80"/>
    </row>
    <row r="411" spans="2:17">
      <c r="J411" s="80"/>
      <c r="K411" s="80"/>
      <c r="L411" s="80"/>
      <c r="M411" s="80"/>
      <c r="N411" s="80"/>
      <c r="O411" s="80"/>
      <c r="P411" s="80"/>
      <c r="Q411" s="80"/>
    </row>
    <row r="412" spans="2:17">
      <c r="J412" s="80"/>
      <c r="K412" s="80"/>
      <c r="L412" s="80"/>
      <c r="M412" s="80"/>
      <c r="N412" s="80"/>
      <c r="O412" s="80"/>
      <c r="P412" s="80"/>
      <c r="Q412" s="80"/>
    </row>
    <row r="413" spans="2:17">
      <c r="J413" s="80"/>
      <c r="K413" s="80"/>
      <c r="L413" s="80"/>
      <c r="M413" s="80"/>
      <c r="N413" s="80"/>
      <c r="O413" s="80"/>
      <c r="P413" s="80"/>
      <c r="Q413" s="80"/>
    </row>
    <row r="414" spans="2:17">
      <c r="J414" s="80"/>
      <c r="K414" s="80"/>
      <c r="L414" s="80"/>
      <c r="M414" s="80"/>
      <c r="N414" s="80"/>
      <c r="O414" s="80"/>
      <c r="P414" s="80"/>
      <c r="Q414" s="80"/>
    </row>
    <row r="415" spans="2:17">
      <c r="J415" s="80"/>
      <c r="K415" s="80"/>
      <c r="L415" s="80"/>
      <c r="M415" s="80"/>
      <c r="N415" s="80"/>
      <c r="O415" s="80"/>
      <c r="P415" s="80"/>
      <c r="Q415" s="80"/>
    </row>
    <row r="416" spans="2:17">
      <c r="J416" s="80"/>
      <c r="K416" s="80"/>
      <c r="L416" s="80"/>
      <c r="M416" s="80"/>
      <c r="N416" s="80"/>
      <c r="O416" s="80"/>
      <c r="P416" s="80"/>
      <c r="Q416" s="80"/>
    </row>
    <row r="417" spans="10:17">
      <c r="J417" s="80"/>
      <c r="K417" s="80"/>
      <c r="L417" s="80"/>
      <c r="M417" s="80"/>
      <c r="N417" s="80"/>
      <c r="O417" s="80"/>
      <c r="P417" s="80"/>
      <c r="Q417" s="80"/>
    </row>
    <row r="418" spans="10:17">
      <c r="J418" s="80"/>
      <c r="K418" s="80"/>
      <c r="L418" s="80"/>
      <c r="M418" s="80"/>
      <c r="N418" s="80"/>
      <c r="O418" s="80"/>
      <c r="P418" s="80"/>
      <c r="Q418" s="80"/>
    </row>
    <row r="419" spans="10:17">
      <c r="J419" s="80"/>
      <c r="K419" s="80"/>
      <c r="L419" s="80"/>
      <c r="M419" s="80"/>
      <c r="N419" s="80"/>
      <c r="O419" s="80"/>
      <c r="P419" s="80"/>
      <c r="Q419" s="80"/>
    </row>
    <row r="420" spans="10:17">
      <c r="J420" s="80"/>
      <c r="K420" s="80"/>
      <c r="L420" s="80"/>
      <c r="M420" s="80"/>
      <c r="N420" s="80"/>
      <c r="O420" s="80"/>
      <c r="P420" s="80"/>
      <c r="Q420" s="80"/>
    </row>
    <row r="421" spans="10:17">
      <c r="J421" s="80"/>
      <c r="K421" s="80"/>
      <c r="L421" s="80"/>
      <c r="M421" s="80"/>
      <c r="N421" s="80"/>
      <c r="O421" s="80"/>
      <c r="P421" s="80"/>
      <c r="Q421" s="80"/>
    </row>
    <row r="422" spans="10:17">
      <c r="J422" s="80"/>
      <c r="K422" s="80"/>
      <c r="L422" s="80"/>
      <c r="M422" s="80"/>
      <c r="N422" s="80"/>
      <c r="O422" s="80"/>
      <c r="P422" s="80"/>
      <c r="Q422" s="80"/>
    </row>
    <row r="423" spans="10:17">
      <c r="J423" s="80"/>
      <c r="K423" s="80"/>
      <c r="L423" s="80"/>
      <c r="M423" s="80"/>
      <c r="N423" s="80"/>
      <c r="O423" s="80"/>
      <c r="P423" s="80"/>
      <c r="Q423" s="80"/>
    </row>
    <row r="424" spans="10:17">
      <c r="J424" s="80"/>
      <c r="K424" s="80"/>
      <c r="L424" s="80"/>
      <c r="M424" s="80"/>
      <c r="N424" s="80"/>
      <c r="O424" s="80"/>
      <c r="P424" s="80"/>
      <c r="Q424" s="80"/>
    </row>
    <row r="425" spans="10:17">
      <c r="J425" s="80"/>
      <c r="K425" s="80"/>
      <c r="L425" s="80"/>
      <c r="M425" s="80"/>
      <c r="N425" s="80"/>
      <c r="O425" s="80"/>
      <c r="P425" s="80"/>
      <c r="Q425" s="80"/>
    </row>
    <row r="426" spans="10:17">
      <c r="J426" s="80"/>
      <c r="K426" s="80"/>
      <c r="L426" s="80"/>
      <c r="M426" s="80"/>
      <c r="N426" s="80"/>
      <c r="O426" s="80"/>
      <c r="P426" s="80"/>
      <c r="Q426" s="80"/>
    </row>
    <row r="427" spans="10:17">
      <c r="J427" s="80"/>
      <c r="K427" s="80"/>
      <c r="L427" s="80"/>
      <c r="M427" s="80"/>
      <c r="N427" s="80"/>
      <c r="O427" s="80"/>
      <c r="P427" s="80"/>
      <c r="Q427" s="80"/>
    </row>
    <row r="428" spans="10:17">
      <c r="J428" s="80"/>
      <c r="K428" s="80"/>
      <c r="L428" s="80"/>
      <c r="M428" s="80"/>
      <c r="N428" s="80"/>
      <c r="O428" s="80"/>
      <c r="P428" s="80"/>
      <c r="Q428" s="80"/>
    </row>
    <row r="429" spans="10:17">
      <c r="J429" s="80"/>
      <c r="K429" s="80"/>
      <c r="L429" s="80"/>
      <c r="M429" s="80"/>
      <c r="N429" s="80"/>
      <c r="O429" s="80"/>
      <c r="P429" s="80"/>
      <c r="Q429" s="80"/>
    </row>
    <row r="430" spans="10:17">
      <c r="J430" s="80"/>
      <c r="K430" s="80"/>
      <c r="L430" s="80"/>
      <c r="M430" s="80"/>
      <c r="N430" s="80"/>
      <c r="O430" s="80"/>
      <c r="P430" s="80"/>
      <c r="Q430" s="80"/>
    </row>
    <row r="431" spans="10:17">
      <c r="J431" s="80"/>
      <c r="K431" s="80"/>
      <c r="L431" s="80"/>
      <c r="M431" s="80"/>
      <c r="N431" s="80"/>
      <c r="O431" s="80"/>
      <c r="P431" s="80"/>
      <c r="Q431" s="80"/>
    </row>
    <row r="432" spans="10:17">
      <c r="J432" s="80"/>
      <c r="K432" s="80"/>
      <c r="L432" s="80"/>
      <c r="M432" s="80"/>
      <c r="N432" s="80"/>
      <c r="O432" s="80"/>
      <c r="P432" s="80"/>
      <c r="Q432" s="80"/>
    </row>
    <row r="433" spans="10:17">
      <c r="J433" s="80"/>
      <c r="K433" s="80"/>
      <c r="L433" s="80"/>
      <c r="M433" s="80"/>
      <c r="N433" s="80"/>
      <c r="O433" s="80"/>
      <c r="P433" s="80"/>
      <c r="Q433" s="80"/>
    </row>
    <row r="434" spans="10:17">
      <c r="J434" s="80"/>
      <c r="K434" s="80"/>
      <c r="L434" s="80"/>
      <c r="M434" s="80"/>
      <c r="N434" s="80"/>
      <c r="O434" s="80"/>
      <c r="P434" s="80"/>
      <c r="Q434" s="80"/>
    </row>
    <row r="435" spans="10:17">
      <c r="J435" s="80"/>
      <c r="K435" s="80"/>
      <c r="L435" s="80"/>
      <c r="M435" s="80"/>
      <c r="N435" s="80"/>
      <c r="O435" s="80"/>
      <c r="P435" s="80"/>
      <c r="Q435" s="80"/>
    </row>
    <row r="436" spans="10:17">
      <c r="J436" s="80"/>
      <c r="K436" s="80"/>
      <c r="L436" s="80"/>
      <c r="M436" s="80"/>
      <c r="N436" s="80"/>
      <c r="O436" s="80"/>
      <c r="P436" s="80"/>
      <c r="Q436" s="80"/>
    </row>
    <row r="437" spans="10:17">
      <c r="J437" s="80"/>
      <c r="K437" s="80"/>
      <c r="L437" s="80"/>
      <c r="M437" s="80"/>
      <c r="N437" s="80"/>
      <c r="O437" s="80"/>
      <c r="P437" s="80"/>
      <c r="Q437" s="80"/>
    </row>
    <row r="438" spans="10:17">
      <c r="J438" s="80"/>
      <c r="K438" s="80"/>
      <c r="L438" s="80"/>
      <c r="M438" s="80"/>
      <c r="N438" s="80"/>
      <c r="O438" s="80"/>
      <c r="P438" s="80"/>
      <c r="Q438" s="80"/>
    </row>
    <row r="439" spans="10:17">
      <c r="J439" s="80"/>
      <c r="K439" s="80"/>
      <c r="L439" s="80"/>
      <c r="M439" s="80"/>
      <c r="N439" s="80"/>
      <c r="O439" s="80"/>
      <c r="P439" s="80"/>
      <c r="Q439" s="80"/>
    </row>
    <row r="440" spans="10:17">
      <c r="J440" s="80"/>
      <c r="K440" s="80"/>
      <c r="L440" s="80"/>
      <c r="M440" s="80"/>
      <c r="N440" s="80"/>
      <c r="O440" s="80"/>
      <c r="P440" s="80"/>
      <c r="Q440" s="80"/>
    </row>
    <row r="441" spans="10:17">
      <c r="J441" s="80"/>
      <c r="K441" s="80"/>
      <c r="L441" s="80"/>
      <c r="M441" s="80"/>
      <c r="N441" s="80"/>
      <c r="O441" s="80"/>
      <c r="P441" s="80"/>
      <c r="Q441" s="80"/>
    </row>
    <row r="442" spans="10:17">
      <c r="J442" s="80"/>
      <c r="K442" s="80"/>
      <c r="L442" s="80"/>
      <c r="M442" s="80"/>
      <c r="N442" s="80"/>
      <c r="O442" s="80"/>
      <c r="P442" s="80"/>
      <c r="Q442" s="80"/>
    </row>
    <row r="443" spans="10:17">
      <c r="J443" s="80"/>
      <c r="K443" s="80"/>
      <c r="L443" s="80"/>
      <c r="M443" s="80"/>
      <c r="N443" s="80"/>
      <c r="O443" s="80"/>
      <c r="P443" s="80"/>
      <c r="Q443" s="80"/>
    </row>
    <row r="444" spans="10:17">
      <c r="J444" s="80"/>
      <c r="K444" s="80"/>
      <c r="L444" s="80"/>
      <c r="M444" s="80"/>
      <c r="N444" s="80"/>
      <c r="O444" s="80"/>
      <c r="P444" s="80"/>
      <c r="Q444" s="80"/>
    </row>
    <row r="445" spans="10:17">
      <c r="J445" s="80"/>
      <c r="K445" s="80"/>
      <c r="L445" s="80"/>
      <c r="M445" s="80"/>
      <c r="N445" s="80"/>
      <c r="O445" s="80"/>
      <c r="P445" s="80"/>
      <c r="Q445" s="80"/>
    </row>
    <row r="446" spans="10:17">
      <c r="J446" s="80"/>
      <c r="K446" s="80"/>
      <c r="L446" s="80"/>
      <c r="M446" s="80"/>
      <c r="N446" s="80"/>
      <c r="O446" s="80"/>
      <c r="P446" s="80"/>
      <c r="Q446" s="80"/>
    </row>
    <row r="447" spans="10:17">
      <c r="J447" s="80"/>
      <c r="K447" s="80"/>
      <c r="L447" s="80"/>
      <c r="M447" s="80"/>
      <c r="N447" s="80"/>
      <c r="O447" s="80"/>
      <c r="P447" s="80"/>
      <c r="Q447" s="80"/>
    </row>
    <row r="448" spans="10:17">
      <c r="J448" s="80"/>
      <c r="K448" s="80"/>
      <c r="L448" s="80"/>
      <c r="M448" s="80"/>
      <c r="N448" s="80"/>
      <c r="O448" s="80"/>
      <c r="P448" s="80"/>
      <c r="Q448" s="80"/>
    </row>
    <row r="449" spans="10:17">
      <c r="J449" s="80"/>
      <c r="K449" s="80"/>
      <c r="L449" s="80"/>
      <c r="M449" s="80"/>
      <c r="N449" s="80"/>
      <c r="O449" s="80"/>
      <c r="P449" s="80"/>
      <c r="Q449" s="80"/>
    </row>
    <row r="450" spans="10:17">
      <c r="J450" s="80"/>
      <c r="K450" s="80"/>
      <c r="L450" s="80"/>
      <c r="M450" s="80"/>
      <c r="N450" s="80"/>
      <c r="O450" s="80"/>
      <c r="P450" s="80"/>
      <c r="Q450" s="80"/>
    </row>
    <row r="451" spans="10:17">
      <c r="J451" s="80"/>
      <c r="K451" s="80"/>
      <c r="L451" s="80"/>
      <c r="M451" s="80"/>
      <c r="N451" s="80"/>
      <c r="O451" s="80"/>
      <c r="P451" s="80"/>
      <c r="Q451" s="80"/>
    </row>
    <row r="452" spans="10:17">
      <c r="J452" s="80"/>
      <c r="K452" s="80"/>
      <c r="L452" s="80"/>
      <c r="M452" s="80"/>
      <c r="N452" s="80"/>
      <c r="O452" s="80"/>
      <c r="P452" s="80"/>
      <c r="Q452" s="80"/>
    </row>
    <row r="453" spans="10:17">
      <c r="J453" s="80"/>
      <c r="K453" s="80"/>
      <c r="L453" s="80"/>
      <c r="M453" s="80"/>
      <c r="N453" s="80"/>
      <c r="O453" s="80"/>
      <c r="P453" s="80"/>
      <c r="Q453" s="80"/>
    </row>
    <row r="454" spans="10:17">
      <c r="J454" s="80"/>
      <c r="K454" s="80"/>
      <c r="L454" s="80"/>
      <c r="M454" s="80"/>
      <c r="N454" s="80"/>
      <c r="O454" s="80"/>
      <c r="P454" s="80"/>
      <c r="Q454" s="80"/>
    </row>
    <row r="455" spans="10:17">
      <c r="J455" s="80"/>
      <c r="K455" s="80"/>
      <c r="L455" s="80"/>
      <c r="M455" s="80"/>
      <c r="N455" s="80"/>
      <c r="O455" s="80"/>
      <c r="P455" s="80"/>
      <c r="Q455" s="80"/>
    </row>
    <row r="456" spans="10:17">
      <c r="J456" s="80"/>
      <c r="K456" s="80"/>
      <c r="L456" s="80"/>
      <c r="M456" s="80"/>
      <c r="N456" s="80"/>
      <c r="O456" s="80"/>
      <c r="P456" s="80"/>
      <c r="Q456" s="80"/>
    </row>
    <row r="457" spans="10:17">
      <c r="J457" s="80"/>
      <c r="K457" s="80"/>
      <c r="L457" s="80"/>
      <c r="M457" s="80"/>
      <c r="N457" s="80"/>
      <c r="O457" s="80"/>
      <c r="P457" s="80"/>
      <c r="Q457" s="80"/>
    </row>
    <row r="458" spans="10:17">
      <c r="J458" s="80"/>
      <c r="K458" s="80"/>
      <c r="L458" s="80"/>
      <c r="M458" s="80"/>
      <c r="N458" s="80"/>
      <c r="O458" s="80"/>
      <c r="P458" s="80"/>
      <c r="Q458" s="80"/>
    </row>
    <row r="459" spans="10:17">
      <c r="J459" s="80"/>
      <c r="K459" s="80"/>
      <c r="L459" s="80"/>
      <c r="M459" s="80"/>
      <c r="N459" s="80"/>
      <c r="O459" s="80"/>
      <c r="P459" s="80"/>
      <c r="Q459" s="80"/>
    </row>
    <row r="460" spans="10:17">
      <c r="J460" s="80"/>
      <c r="K460" s="80"/>
      <c r="L460" s="80"/>
      <c r="M460" s="80"/>
      <c r="N460" s="80"/>
      <c r="O460" s="80"/>
      <c r="P460" s="80"/>
      <c r="Q460" s="80"/>
    </row>
    <row r="461" spans="10:17">
      <c r="J461" s="80"/>
      <c r="K461" s="80"/>
      <c r="L461" s="80"/>
      <c r="M461" s="80"/>
      <c r="N461" s="80"/>
      <c r="O461" s="80"/>
      <c r="P461" s="80"/>
      <c r="Q461" s="80"/>
    </row>
    <row r="462" spans="10:17">
      <c r="J462" s="80"/>
      <c r="K462" s="80"/>
      <c r="L462" s="80"/>
      <c r="M462" s="80"/>
      <c r="N462" s="80"/>
      <c r="O462" s="80"/>
      <c r="P462" s="80"/>
      <c r="Q462" s="80"/>
    </row>
    <row r="463" spans="10:17">
      <c r="J463" s="80"/>
      <c r="K463" s="80"/>
      <c r="L463" s="80"/>
      <c r="M463" s="80"/>
      <c r="N463" s="80"/>
      <c r="O463" s="80"/>
      <c r="P463" s="80"/>
      <c r="Q463" s="80"/>
    </row>
    <row r="464" spans="10:17">
      <c r="J464" s="80"/>
      <c r="K464" s="80"/>
      <c r="L464" s="80"/>
      <c r="M464" s="80"/>
      <c r="N464" s="80"/>
      <c r="O464" s="80"/>
      <c r="P464" s="80"/>
      <c r="Q464" s="80"/>
    </row>
    <row r="465" spans="10:17">
      <c r="J465" s="80"/>
      <c r="K465" s="80"/>
      <c r="L465" s="80"/>
      <c r="M465" s="80"/>
      <c r="N465" s="80"/>
      <c r="O465" s="80"/>
      <c r="P465" s="80"/>
      <c r="Q465" s="80"/>
    </row>
    <row r="466" spans="10:17">
      <c r="J466" s="80"/>
      <c r="K466" s="80"/>
      <c r="L466" s="80"/>
      <c r="M466" s="80"/>
      <c r="N466" s="80"/>
      <c r="O466" s="80"/>
      <c r="P466" s="80"/>
      <c r="Q466" s="80"/>
    </row>
    <row r="467" spans="10:17">
      <c r="J467" s="80"/>
      <c r="K467" s="80"/>
      <c r="L467" s="80"/>
      <c r="M467" s="80"/>
      <c r="N467" s="80"/>
      <c r="O467" s="80"/>
      <c r="P467" s="80"/>
      <c r="Q467" s="80"/>
    </row>
    <row r="468" spans="10:17">
      <c r="J468" s="80"/>
      <c r="K468" s="80"/>
      <c r="L468" s="80"/>
      <c r="M468" s="80"/>
      <c r="N468" s="80"/>
      <c r="O468" s="80"/>
      <c r="P468" s="80"/>
      <c r="Q468" s="80"/>
    </row>
    <row r="469" spans="10:17">
      <c r="J469" s="80"/>
      <c r="K469" s="80"/>
      <c r="L469" s="80"/>
      <c r="M469" s="80"/>
      <c r="N469" s="80"/>
      <c r="O469" s="80"/>
      <c r="P469" s="80"/>
      <c r="Q469" s="80"/>
    </row>
    <row r="470" spans="10:17">
      <c r="J470" s="80"/>
      <c r="K470" s="80"/>
      <c r="L470" s="80"/>
      <c r="M470" s="80"/>
      <c r="N470" s="80"/>
      <c r="O470" s="80"/>
      <c r="P470" s="80"/>
      <c r="Q470" s="80"/>
    </row>
    <row r="471" spans="10:17">
      <c r="J471" s="80"/>
      <c r="K471" s="80"/>
      <c r="L471" s="80"/>
      <c r="M471" s="80"/>
      <c r="N471" s="80"/>
      <c r="O471" s="80"/>
      <c r="P471" s="80"/>
      <c r="Q471" s="80"/>
    </row>
    <row r="472" spans="10:17">
      <c r="J472" s="80"/>
      <c r="K472" s="80"/>
      <c r="L472" s="80"/>
      <c r="M472" s="80"/>
      <c r="N472" s="80"/>
      <c r="O472" s="80"/>
      <c r="P472" s="80"/>
      <c r="Q472" s="80"/>
    </row>
    <row r="473" spans="10:17">
      <c r="J473" s="80"/>
      <c r="K473" s="80"/>
      <c r="L473" s="80"/>
      <c r="M473" s="80"/>
      <c r="N473" s="80"/>
      <c r="O473" s="80"/>
      <c r="P473" s="80"/>
      <c r="Q473" s="80"/>
    </row>
    <row r="474" spans="10:17">
      <c r="J474" s="80"/>
      <c r="K474" s="80"/>
      <c r="L474" s="80"/>
      <c r="M474" s="80"/>
      <c r="N474" s="80"/>
      <c r="O474" s="80"/>
      <c r="P474" s="80"/>
      <c r="Q474" s="80"/>
    </row>
    <row r="475" spans="10:17">
      <c r="J475" s="80"/>
      <c r="K475" s="80"/>
      <c r="L475" s="80"/>
      <c r="M475" s="80"/>
      <c r="N475" s="80"/>
      <c r="O475" s="80"/>
      <c r="P475" s="80"/>
      <c r="Q475" s="80"/>
    </row>
    <row r="476" spans="10:17">
      <c r="J476" s="80"/>
      <c r="K476" s="80"/>
      <c r="L476" s="80"/>
      <c r="M476" s="80"/>
      <c r="N476" s="80"/>
      <c r="O476" s="80"/>
      <c r="P476" s="80"/>
      <c r="Q476" s="80"/>
    </row>
    <row r="477" spans="10:17">
      <c r="J477" s="80"/>
      <c r="K477" s="80"/>
      <c r="L477" s="80"/>
      <c r="M477" s="80"/>
      <c r="N477" s="80"/>
      <c r="O477" s="80"/>
      <c r="P477" s="80"/>
      <c r="Q477" s="80"/>
    </row>
    <row r="478" spans="10:17">
      <c r="J478" s="80"/>
      <c r="K478" s="80"/>
      <c r="L478" s="80"/>
      <c r="M478" s="80"/>
      <c r="N478" s="80"/>
      <c r="O478" s="80"/>
      <c r="P478" s="80"/>
      <c r="Q478" s="80"/>
    </row>
    <row r="479" spans="10:17">
      <c r="J479" s="80"/>
      <c r="K479" s="80"/>
      <c r="L479" s="80"/>
      <c r="M479" s="80"/>
      <c r="N479" s="80"/>
      <c r="O479" s="80"/>
      <c r="P479" s="80"/>
      <c r="Q479" s="80"/>
    </row>
    <row r="480" spans="10:17">
      <c r="J480" s="80"/>
      <c r="K480" s="80"/>
      <c r="L480" s="80"/>
      <c r="M480" s="80"/>
      <c r="N480" s="80"/>
      <c r="O480" s="80"/>
      <c r="P480" s="80"/>
      <c r="Q480" s="80"/>
    </row>
    <row r="481" spans="10:17">
      <c r="J481" s="80"/>
      <c r="K481" s="80"/>
      <c r="L481" s="80"/>
      <c r="M481" s="80"/>
      <c r="N481" s="80"/>
      <c r="O481" s="80"/>
      <c r="P481" s="80"/>
      <c r="Q481" s="80"/>
    </row>
    <row r="482" spans="10:17">
      <c r="J482" s="80"/>
      <c r="K482" s="80"/>
      <c r="L482" s="80"/>
      <c r="M482" s="80"/>
      <c r="N482" s="80"/>
      <c r="O482" s="80"/>
      <c r="P482" s="80"/>
      <c r="Q482" s="80"/>
    </row>
    <row r="483" spans="10:17">
      <c r="J483" s="80"/>
      <c r="K483" s="80"/>
      <c r="L483" s="80"/>
      <c r="M483" s="80"/>
      <c r="N483" s="80"/>
      <c r="O483" s="80"/>
      <c r="P483" s="80"/>
      <c r="Q483" s="80"/>
    </row>
    <row r="484" spans="10:17">
      <c r="J484" s="80"/>
      <c r="K484" s="80"/>
      <c r="L484" s="80"/>
      <c r="M484" s="80"/>
      <c r="N484" s="80"/>
      <c r="O484" s="80"/>
      <c r="P484" s="80"/>
      <c r="Q484" s="80"/>
    </row>
    <row r="485" spans="10:17">
      <c r="J485" s="80"/>
      <c r="K485" s="80"/>
      <c r="L485" s="80"/>
      <c r="M485" s="80"/>
      <c r="N485" s="80"/>
      <c r="O485" s="80"/>
      <c r="P485" s="80"/>
      <c r="Q485" s="80"/>
    </row>
    <row r="486" spans="10:17">
      <c r="J486" s="80"/>
      <c r="K486" s="80"/>
      <c r="L486" s="80"/>
      <c r="M486" s="80"/>
      <c r="N486" s="80"/>
      <c r="O486" s="80"/>
      <c r="P486" s="80"/>
      <c r="Q486" s="80"/>
    </row>
    <row r="487" spans="10:17">
      <c r="J487" s="80"/>
      <c r="K487" s="80"/>
      <c r="L487" s="80"/>
      <c r="M487" s="80"/>
      <c r="N487" s="80"/>
      <c r="O487" s="80"/>
      <c r="P487" s="80"/>
      <c r="Q487" s="80"/>
    </row>
    <row r="488" spans="10:17">
      <c r="J488" s="80"/>
      <c r="K488" s="80"/>
      <c r="L488" s="80"/>
      <c r="M488" s="80"/>
      <c r="N488" s="80"/>
      <c r="O488" s="80"/>
      <c r="P488" s="80"/>
      <c r="Q488" s="80"/>
    </row>
    <row r="489" spans="10:17">
      <c r="J489" s="80"/>
      <c r="K489" s="80"/>
      <c r="L489" s="80"/>
      <c r="M489" s="80"/>
      <c r="N489" s="80"/>
      <c r="O489" s="80"/>
      <c r="P489" s="80"/>
      <c r="Q489" s="80"/>
    </row>
    <row r="490" spans="10:17">
      <c r="J490" s="80"/>
      <c r="K490" s="80"/>
      <c r="L490" s="80"/>
      <c r="M490" s="80"/>
      <c r="N490" s="80"/>
      <c r="O490" s="80"/>
      <c r="P490" s="80"/>
      <c r="Q490" s="80"/>
    </row>
    <row r="491" spans="10:17">
      <c r="J491" s="80"/>
      <c r="K491" s="80"/>
      <c r="L491" s="80"/>
      <c r="M491" s="80"/>
      <c r="N491" s="80"/>
      <c r="O491" s="80"/>
      <c r="P491" s="80"/>
      <c r="Q491" s="80"/>
    </row>
    <row r="492" spans="10:17">
      <c r="J492" s="80"/>
      <c r="K492" s="80"/>
      <c r="L492" s="80"/>
      <c r="M492" s="80"/>
      <c r="N492" s="80"/>
      <c r="O492" s="80"/>
      <c r="P492" s="80"/>
      <c r="Q492" s="80"/>
    </row>
    <row r="493" spans="10:17">
      <c r="J493" s="80"/>
      <c r="K493" s="80"/>
      <c r="L493" s="80"/>
      <c r="M493" s="80"/>
      <c r="N493" s="80"/>
      <c r="O493" s="80"/>
      <c r="P493" s="80"/>
      <c r="Q493" s="80"/>
    </row>
    <row r="494" spans="10:17">
      <c r="J494" s="80"/>
      <c r="K494" s="80"/>
      <c r="L494" s="80"/>
      <c r="M494" s="80"/>
      <c r="N494" s="80"/>
      <c r="O494" s="80"/>
      <c r="P494" s="80"/>
      <c r="Q494" s="80"/>
    </row>
    <row r="495" spans="10:17">
      <c r="J495" s="80"/>
      <c r="K495" s="80"/>
      <c r="L495" s="80"/>
      <c r="M495" s="80"/>
      <c r="N495" s="80"/>
      <c r="O495" s="80"/>
      <c r="P495" s="80"/>
      <c r="Q495" s="80"/>
    </row>
    <row r="496" spans="10:17">
      <c r="J496" s="80"/>
      <c r="K496" s="80"/>
      <c r="L496" s="80"/>
      <c r="M496" s="80"/>
      <c r="N496" s="80"/>
      <c r="O496" s="80"/>
      <c r="P496" s="80"/>
      <c r="Q496" s="80"/>
    </row>
    <row r="497" spans="10:17">
      <c r="J497" s="80"/>
      <c r="K497" s="80"/>
      <c r="L497" s="80"/>
      <c r="M497" s="80"/>
      <c r="N497" s="80"/>
      <c r="O497" s="80"/>
      <c r="P497" s="80"/>
      <c r="Q497" s="80"/>
    </row>
    <row r="498" spans="10:17">
      <c r="J498" s="80"/>
      <c r="K498" s="80"/>
      <c r="L498" s="80"/>
      <c r="M498" s="80"/>
      <c r="N498" s="80"/>
      <c r="O498" s="80"/>
      <c r="P498" s="80"/>
      <c r="Q498" s="80"/>
    </row>
    <row r="499" spans="10:17">
      <c r="J499" s="80"/>
      <c r="K499" s="80"/>
      <c r="L499" s="80"/>
      <c r="M499" s="80"/>
      <c r="N499" s="80"/>
      <c r="O499" s="80"/>
      <c r="P499" s="80"/>
      <c r="Q499" s="80"/>
    </row>
    <row r="500" spans="10:17">
      <c r="J500" s="80"/>
      <c r="K500" s="80"/>
      <c r="L500" s="80"/>
      <c r="M500" s="80"/>
      <c r="N500" s="80"/>
      <c r="O500" s="80"/>
      <c r="P500" s="80"/>
      <c r="Q500" s="80"/>
    </row>
    <row r="501" spans="10:17">
      <c r="J501" s="80"/>
      <c r="K501" s="80"/>
      <c r="L501" s="80"/>
      <c r="M501" s="80"/>
      <c r="N501" s="80"/>
      <c r="O501" s="80"/>
      <c r="P501" s="80"/>
      <c r="Q501" s="80"/>
    </row>
    <row r="502" spans="10:17">
      <c r="J502" s="80"/>
      <c r="K502" s="80"/>
      <c r="L502" s="80"/>
      <c r="M502" s="80"/>
      <c r="N502" s="80"/>
      <c r="O502" s="80"/>
      <c r="P502" s="80"/>
      <c r="Q502" s="80"/>
    </row>
    <row r="503" spans="10:17">
      <c r="J503" s="80"/>
      <c r="K503" s="80"/>
      <c r="L503" s="80"/>
      <c r="M503" s="80"/>
      <c r="N503" s="80"/>
      <c r="O503" s="80"/>
      <c r="P503" s="80"/>
      <c r="Q503" s="80"/>
    </row>
    <row r="504" spans="10:17">
      <c r="J504" s="80"/>
      <c r="K504" s="80"/>
      <c r="L504" s="80"/>
      <c r="M504" s="80"/>
      <c r="N504" s="80"/>
      <c r="O504" s="80"/>
      <c r="P504" s="80"/>
      <c r="Q504" s="80"/>
    </row>
    <row r="505" spans="10:17">
      <c r="J505" s="80"/>
      <c r="K505" s="80"/>
      <c r="L505" s="80"/>
      <c r="M505" s="80"/>
      <c r="N505" s="80"/>
      <c r="O505" s="80"/>
      <c r="P505" s="80"/>
      <c r="Q505" s="80"/>
    </row>
    <row r="506" spans="10:17">
      <c r="J506" s="80"/>
      <c r="K506" s="80"/>
      <c r="L506" s="80"/>
      <c r="M506" s="80"/>
      <c r="N506" s="80"/>
      <c r="O506" s="80"/>
      <c r="P506" s="80"/>
      <c r="Q506" s="80"/>
    </row>
    <row r="507" spans="10:17">
      <c r="J507" s="80"/>
      <c r="K507" s="80"/>
      <c r="L507" s="80"/>
      <c r="M507" s="80"/>
      <c r="N507" s="80"/>
      <c r="O507" s="80"/>
      <c r="P507" s="80"/>
      <c r="Q507" s="80"/>
    </row>
    <row r="508" spans="10:17">
      <c r="J508" s="80"/>
      <c r="K508" s="80"/>
      <c r="L508" s="80"/>
      <c r="M508" s="80"/>
      <c r="N508" s="80"/>
      <c r="O508" s="80"/>
      <c r="P508" s="80"/>
      <c r="Q508" s="80"/>
    </row>
    <row r="509" spans="10:17">
      <c r="J509" s="80"/>
      <c r="K509" s="80"/>
      <c r="L509" s="80"/>
      <c r="M509" s="80"/>
      <c r="N509" s="80"/>
      <c r="O509" s="80"/>
      <c r="P509" s="80"/>
      <c r="Q509" s="80"/>
    </row>
    <row r="510" spans="10:17">
      <c r="J510" s="80"/>
      <c r="K510" s="80"/>
      <c r="L510" s="80"/>
      <c r="M510" s="80"/>
      <c r="N510" s="80"/>
      <c r="O510" s="80"/>
      <c r="P510" s="80"/>
      <c r="Q510" s="80"/>
    </row>
    <row r="511" spans="10:17">
      <c r="J511" s="80"/>
      <c r="K511" s="80"/>
      <c r="L511" s="80"/>
      <c r="M511" s="80"/>
      <c r="N511" s="80"/>
      <c r="O511" s="80"/>
      <c r="P511" s="80"/>
      <c r="Q511" s="80"/>
    </row>
    <row r="512" spans="10:17">
      <c r="J512" s="80"/>
      <c r="K512" s="80"/>
      <c r="L512" s="80"/>
      <c r="M512" s="80"/>
      <c r="N512" s="80"/>
      <c r="O512" s="80"/>
      <c r="P512" s="80"/>
      <c r="Q512" s="80"/>
    </row>
    <row r="513" spans="10:17">
      <c r="J513" s="80"/>
      <c r="K513" s="80"/>
      <c r="L513" s="80"/>
      <c r="M513" s="80"/>
      <c r="N513" s="80"/>
      <c r="O513" s="80"/>
      <c r="P513" s="80"/>
      <c r="Q513" s="80"/>
    </row>
    <row r="514" spans="10:17">
      <c r="J514" s="80"/>
      <c r="K514" s="80"/>
      <c r="L514" s="80"/>
      <c r="M514" s="80"/>
      <c r="N514" s="80"/>
      <c r="O514" s="80"/>
      <c r="P514" s="80"/>
      <c r="Q514" s="80"/>
    </row>
    <row r="515" spans="10:17">
      <c r="J515" s="80"/>
      <c r="K515" s="80"/>
      <c r="L515" s="80"/>
      <c r="M515" s="80"/>
      <c r="N515" s="80"/>
      <c r="O515" s="80"/>
      <c r="P515" s="80"/>
      <c r="Q515" s="80"/>
    </row>
    <row r="516" spans="10:17">
      <c r="J516" s="80"/>
      <c r="K516" s="80"/>
      <c r="L516" s="80"/>
      <c r="M516" s="80"/>
      <c r="N516" s="80"/>
      <c r="O516" s="80"/>
      <c r="P516" s="80"/>
      <c r="Q516" s="80"/>
    </row>
    <row r="517" spans="10:17">
      <c r="J517" s="80"/>
      <c r="K517" s="80"/>
      <c r="L517" s="80"/>
      <c r="M517" s="80"/>
      <c r="N517" s="80"/>
      <c r="O517" s="80"/>
      <c r="P517" s="80"/>
      <c r="Q517" s="80"/>
    </row>
    <row r="518" spans="10:17">
      <c r="J518" s="80"/>
      <c r="K518" s="80"/>
      <c r="L518" s="80"/>
      <c r="M518" s="80"/>
      <c r="N518" s="80"/>
      <c r="O518" s="80"/>
      <c r="P518" s="80"/>
      <c r="Q518" s="80"/>
    </row>
    <row r="519" spans="10:17">
      <c r="J519" s="80"/>
      <c r="K519" s="80"/>
      <c r="L519" s="80"/>
      <c r="M519" s="80"/>
      <c r="N519" s="80"/>
      <c r="O519" s="80"/>
      <c r="P519" s="80"/>
      <c r="Q519" s="80"/>
    </row>
    <row r="520" spans="10:17">
      <c r="J520" s="80"/>
      <c r="K520" s="80"/>
      <c r="L520" s="80"/>
      <c r="M520" s="80"/>
      <c r="N520" s="80"/>
      <c r="O520" s="80"/>
      <c r="P520" s="80"/>
      <c r="Q520" s="80"/>
    </row>
    <row r="521" spans="10:17">
      <c r="J521" s="80"/>
      <c r="K521" s="80"/>
      <c r="L521" s="80"/>
      <c r="M521" s="80"/>
      <c r="N521" s="80"/>
      <c r="O521" s="80"/>
      <c r="P521" s="80"/>
      <c r="Q521" s="80"/>
    </row>
    <row r="522" spans="10:17">
      <c r="J522" s="80"/>
      <c r="K522" s="80"/>
      <c r="L522" s="80"/>
      <c r="M522" s="80"/>
      <c r="N522" s="80"/>
      <c r="O522" s="80"/>
      <c r="P522" s="80"/>
      <c r="Q522" s="80"/>
    </row>
    <row r="523" spans="10:17">
      <c r="J523" s="80"/>
      <c r="K523" s="80"/>
      <c r="L523" s="80"/>
      <c r="M523" s="80"/>
      <c r="N523" s="80"/>
      <c r="O523" s="80"/>
      <c r="P523" s="80"/>
      <c r="Q523" s="80"/>
    </row>
    <row r="524" spans="10:17">
      <c r="J524" s="80"/>
      <c r="K524" s="80"/>
      <c r="L524" s="80"/>
      <c r="M524" s="80"/>
      <c r="N524" s="80"/>
      <c r="O524" s="80"/>
      <c r="P524" s="80"/>
      <c r="Q524" s="80"/>
    </row>
    <row r="525" spans="10:17">
      <c r="J525" s="80"/>
      <c r="K525" s="80"/>
      <c r="L525" s="80"/>
      <c r="M525" s="80"/>
      <c r="N525" s="80"/>
      <c r="O525" s="80"/>
      <c r="P525" s="80"/>
      <c r="Q525" s="80"/>
    </row>
    <row r="526" spans="10:17">
      <c r="J526" s="80"/>
      <c r="K526" s="80"/>
      <c r="L526" s="80"/>
      <c r="M526" s="80"/>
      <c r="N526" s="80"/>
      <c r="O526" s="80"/>
      <c r="P526" s="80"/>
      <c r="Q526" s="80"/>
    </row>
    <row r="527" spans="10:17">
      <c r="J527" s="80"/>
      <c r="K527" s="80"/>
      <c r="L527" s="80"/>
      <c r="M527" s="80"/>
      <c r="N527" s="80"/>
      <c r="O527" s="80"/>
      <c r="P527" s="80"/>
      <c r="Q527" s="80"/>
    </row>
    <row r="528" spans="10:17">
      <c r="J528" s="80"/>
      <c r="K528" s="80"/>
      <c r="L528" s="80"/>
      <c r="M528" s="80"/>
      <c r="N528" s="80"/>
      <c r="O528" s="80"/>
      <c r="P528" s="80"/>
      <c r="Q528" s="80"/>
    </row>
    <row r="529" spans="10:17">
      <c r="J529" s="80"/>
      <c r="K529" s="80"/>
      <c r="L529" s="80"/>
      <c r="M529" s="80"/>
      <c r="N529" s="80"/>
      <c r="O529" s="80"/>
      <c r="P529" s="80"/>
      <c r="Q529" s="80"/>
    </row>
    <row r="530" spans="10:17">
      <c r="J530" s="80"/>
      <c r="K530" s="80"/>
      <c r="L530" s="80"/>
      <c r="M530" s="80"/>
      <c r="N530" s="80"/>
      <c r="O530" s="80"/>
      <c r="P530" s="80"/>
      <c r="Q530" s="80"/>
    </row>
    <row r="531" spans="10:17">
      <c r="J531" s="80"/>
      <c r="K531" s="80"/>
      <c r="L531" s="80"/>
      <c r="M531" s="80"/>
      <c r="N531" s="80"/>
      <c r="O531" s="80"/>
      <c r="P531" s="80"/>
      <c r="Q531" s="80"/>
    </row>
    <row r="532" spans="10:17">
      <c r="J532" s="80"/>
      <c r="K532" s="80"/>
      <c r="L532" s="80"/>
      <c r="M532" s="80"/>
      <c r="N532" s="80"/>
      <c r="O532" s="80"/>
      <c r="P532" s="80"/>
      <c r="Q532" s="80"/>
    </row>
    <row r="533" spans="10:17">
      <c r="J533" s="80"/>
      <c r="K533" s="80"/>
      <c r="L533" s="80"/>
      <c r="M533" s="80"/>
      <c r="N533" s="80"/>
      <c r="O533" s="80"/>
      <c r="P533" s="80"/>
      <c r="Q533" s="80"/>
    </row>
    <row r="534" spans="10:17">
      <c r="J534" s="80"/>
      <c r="K534" s="80"/>
      <c r="L534" s="80"/>
      <c r="M534" s="80"/>
      <c r="N534" s="80"/>
      <c r="O534" s="80"/>
      <c r="P534" s="80"/>
      <c r="Q534" s="80"/>
    </row>
    <row r="535" spans="10:17">
      <c r="J535" s="80"/>
      <c r="K535" s="80"/>
      <c r="L535" s="80"/>
      <c r="M535" s="80"/>
      <c r="N535" s="80"/>
      <c r="O535" s="80"/>
      <c r="P535" s="80"/>
      <c r="Q535" s="80"/>
    </row>
    <row r="536" spans="10:17">
      <c r="J536" s="80"/>
      <c r="K536" s="80"/>
      <c r="L536" s="80"/>
      <c r="M536" s="80"/>
      <c r="N536" s="80"/>
      <c r="O536" s="80"/>
      <c r="P536" s="80"/>
      <c r="Q536" s="80"/>
    </row>
    <row r="537" spans="10:17">
      <c r="J537" s="80"/>
      <c r="K537" s="80"/>
      <c r="L537" s="80"/>
      <c r="M537" s="80"/>
      <c r="N537" s="80"/>
      <c r="O537" s="80"/>
      <c r="P537" s="80"/>
      <c r="Q537" s="80"/>
    </row>
    <row r="538" spans="10:17">
      <c r="J538" s="80"/>
      <c r="K538" s="80"/>
      <c r="L538" s="80"/>
      <c r="M538" s="80"/>
      <c r="N538" s="80"/>
      <c r="O538" s="80"/>
      <c r="P538" s="80"/>
      <c r="Q538" s="80"/>
    </row>
    <row r="539" spans="10:17">
      <c r="J539" s="80"/>
      <c r="K539" s="80"/>
      <c r="L539" s="80"/>
      <c r="M539" s="80"/>
      <c r="N539" s="80"/>
      <c r="O539" s="80"/>
      <c r="P539" s="80"/>
      <c r="Q539" s="80"/>
    </row>
    <row r="540" spans="10:17">
      <c r="J540" s="80"/>
      <c r="K540" s="80"/>
      <c r="L540" s="80"/>
      <c r="M540" s="80"/>
      <c r="N540" s="80"/>
      <c r="O540" s="80"/>
      <c r="P540" s="80"/>
      <c r="Q540" s="80"/>
    </row>
    <row r="541" spans="10:17">
      <c r="J541" s="80"/>
      <c r="K541" s="80"/>
      <c r="L541" s="80"/>
      <c r="M541" s="80"/>
      <c r="N541" s="80"/>
      <c r="O541" s="80"/>
      <c r="P541" s="80"/>
      <c r="Q541" s="80"/>
    </row>
    <row r="542" spans="10:17">
      <c r="J542" s="80"/>
      <c r="K542" s="80"/>
      <c r="L542" s="80"/>
      <c r="M542" s="80"/>
      <c r="N542" s="80"/>
      <c r="O542" s="80"/>
      <c r="P542" s="80"/>
      <c r="Q542" s="80"/>
    </row>
    <row r="543" spans="10:17">
      <c r="J543" s="80"/>
      <c r="K543" s="80"/>
      <c r="L543" s="80"/>
      <c r="M543" s="80"/>
      <c r="N543" s="80"/>
      <c r="O543" s="80"/>
      <c r="P543" s="80"/>
      <c r="Q543" s="80"/>
    </row>
    <row r="544" spans="10:17">
      <c r="J544" s="80"/>
      <c r="K544" s="80"/>
      <c r="L544" s="80"/>
      <c r="M544" s="80"/>
      <c r="N544" s="80"/>
      <c r="O544" s="80"/>
      <c r="P544" s="80"/>
      <c r="Q544" s="80"/>
    </row>
    <row r="545" spans="10:17">
      <c r="J545" s="80"/>
      <c r="K545" s="80"/>
      <c r="L545" s="80"/>
      <c r="M545" s="80"/>
      <c r="N545" s="80"/>
      <c r="O545" s="80"/>
      <c r="P545" s="80"/>
      <c r="Q545" s="80"/>
    </row>
    <row r="546" spans="10:17">
      <c r="J546" s="80"/>
      <c r="K546" s="80"/>
      <c r="L546" s="80"/>
      <c r="M546" s="80"/>
      <c r="N546" s="80"/>
      <c r="O546" s="80"/>
      <c r="P546" s="80"/>
      <c r="Q546" s="80"/>
    </row>
    <row r="547" spans="10:17">
      <c r="J547" s="80"/>
      <c r="K547" s="80"/>
      <c r="L547" s="80"/>
      <c r="M547" s="80"/>
      <c r="N547" s="80"/>
      <c r="O547" s="80"/>
      <c r="P547" s="80"/>
      <c r="Q547" s="80"/>
    </row>
    <row r="548" spans="10:17">
      <c r="J548" s="80"/>
      <c r="K548" s="80"/>
      <c r="L548" s="80"/>
      <c r="M548" s="80"/>
      <c r="N548" s="80"/>
      <c r="O548" s="80"/>
      <c r="P548" s="80"/>
      <c r="Q548" s="80"/>
    </row>
    <row r="549" spans="10:17">
      <c r="J549" s="80"/>
      <c r="K549" s="80"/>
      <c r="L549" s="80"/>
      <c r="M549" s="80"/>
      <c r="N549" s="80"/>
      <c r="O549" s="80"/>
      <c r="P549" s="80"/>
      <c r="Q549" s="80"/>
    </row>
    <row r="550" spans="10:17">
      <c r="J550" s="80"/>
      <c r="K550" s="80"/>
      <c r="L550" s="80"/>
      <c r="M550" s="80"/>
      <c r="N550" s="80"/>
      <c r="O550" s="80"/>
      <c r="P550" s="80"/>
      <c r="Q550" s="80"/>
    </row>
    <row r="551" spans="10:17">
      <c r="J551" s="80"/>
      <c r="K551" s="80"/>
      <c r="L551" s="80"/>
      <c r="M551" s="80"/>
      <c r="N551" s="80"/>
      <c r="O551" s="80"/>
      <c r="P551" s="80"/>
      <c r="Q551" s="80"/>
    </row>
    <row r="552" spans="10:17">
      <c r="J552" s="80"/>
      <c r="K552" s="80"/>
      <c r="L552" s="80"/>
      <c r="M552" s="80"/>
      <c r="N552" s="80"/>
      <c r="O552" s="80"/>
      <c r="P552" s="80"/>
      <c r="Q552" s="80"/>
    </row>
    <row r="553" spans="10:17">
      <c r="J553" s="80"/>
      <c r="K553" s="80"/>
      <c r="L553" s="80"/>
      <c r="M553" s="80"/>
      <c r="N553" s="80"/>
      <c r="O553" s="80"/>
      <c r="P553" s="80"/>
      <c r="Q553" s="80"/>
    </row>
    <row r="554" spans="10:17">
      <c r="J554" s="80"/>
      <c r="K554" s="80"/>
      <c r="L554" s="80"/>
      <c r="M554" s="80"/>
      <c r="N554" s="80"/>
      <c r="O554" s="80"/>
      <c r="P554" s="80"/>
      <c r="Q554" s="80"/>
    </row>
    <row r="555" spans="10:17">
      <c r="J555" s="80"/>
      <c r="K555" s="80"/>
      <c r="L555" s="80"/>
      <c r="M555" s="80"/>
      <c r="N555" s="80"/>
      <c r="O555" s="80"/>
      <c r="P555" s="80"/>
      <c r="Q555" s="80"/>
    </row>
    <row r="556" spans="10:17">
      <c r="J556" s="80"/>
      <c r="K556" s="80"/>
      <c r="L556" s="80"/>
      <c r="M556" s="80"/>
      <c r="N556" s="80"/>
      <c r="O556" s="80"/>
      <c r="P556" s="80"/>
      <c r="Q556" s="80"/>
    </row>
    <row r="557" spans="10:17">
      <c r="J557" s="80"/>
      <c r="K557" s="80"/>
      <c r="L557" s="80"/>
      <c r="M557" s="80"/>
      <c r="N557" s="80"/>
      <c r="O557" s="80"/>
      <c r="P557" s="80"/>
      <c r="Q557" s="80"/>
    </row>
    <row r="558" spans="10:17">
      <c r="J558" s="80"/>
      <c r="K558" s="80"/>
      <c r="L558" s="80"/>
      <c r="M558" s="80"/>
      <c r="N558" s="80"/>
      <c r="O558" s="80"/>
      <c r="P558" s="80"/>
      <c r="Q558" s="80"/>
    </row>
    <row r="559" spans="10:17">
      <c r="J559" s="80"/>
      <c r="K559" s="80"/>
      <c r="L559" s="80"/>
      <c r="M559" s="80"/>
      <c r="N559" s="80"/>
      <c r="O559" s="80"/>
      <c r="P559" s="80"/>
      <c r="Q559" s="80"/>
    </row>
    <row r="560" spans="10:17">
      <c r="J560" s="80"/>
      <c r="K560" s="80"/>
      <c r="L560" s="80"/>
      <c r="M560" s="80"/>
      <c r="N560" s="80"/>
      <c r="O560" s="80"/>
      <c r="P560" s="80"/>
      <c r="Q560" s="80"/>
    </row>
    <row r="561" spans="10:17">
      <c r="J561" s="80"/>
      <c r="K561" s="80"/>
      <c r="L561" s="80"/>
      <c r="M561" s="80"/>
      <c r="N561" s="80"/>
      <c r="O561" s="80"/>
      <c r="P561" s="80"/>
      <c r="Q561" s="80"/>
    </row>
    <row r="562" spans="10:17">
      <c r="J562" s="80"/>
      <c r="K562" s="80"/>
      <c r="L562" s="80"/>
      <c r="M562" s="80"/>
      <c r="N562" s="80"/>
      <c r="O562" s="80"/>
      <c r="P562" s="80"/>
      <c r="Q562" s="80"/>
    </row>
    <row r="563" spans="10:17">
      <c r="J563" s="80"/>
      <c r="K563" s="80"/>
      <c r="L563" s="80"/>
      <c r="M563" s="80"/>
      <c r="N563" s="80"/>
      <c r="O563" s="80"/>
      <c r="P563" s="80"/>
      <c r="Q563" s="80"/>
    </row>
    <row r="564" spans="10:17">
      <c r="J564" s="80"/>
      <c r="K564" s="80"/>
      <c r="L564" s="80"/>
      <c r="M564" s="80"/>
      <c r="N564" s="80"/>
      <c r="O564" s="80"/>
      <c r="P564" s="80"/>
      <c r="Q564" s="80"/>
    </row>
    <row r="565" spans="10:17">
      <c r="J565" s="80"/>
      <c r="K565" s="80"/>
      <c r="L565" s="80"/>
      <c r="M565" s="80"/>
      <c r="N565" s="80"/>
      <c r="O565" s="80"/>
      <c r="P565" s="80"/>
      <c r="Q565" s="80"/>
    </row>
    <row r="566" spans="10:17">
      <c r="J566" s="80"/>
      <c r="K566" s="80"/>
      <c r="L566" s="80"/>
      <c r="M566" s="80"/>
      <c r="N566" s="80"/>
      <c r="O566" s="80"/>
      <c r="P566" s="80"/>
      <c r="Q566" s="80"/>
    </row>
    <row r="567" spans="10:17">
      <c r="J567" s="80"/>
      <c r="K567" s="80"/>
      <c r="L567" s="80"/>
      <c r="M567" s="80"/>
      <c r="N567" s="80"/>
      <c r="O567" s="80"/>
      <c r="P567" s="80"/>
      <c r="Q567" s="80"/>
    </row>
    <row r="568" spans="10:17">
      <c r="J568" s="80"/>
      <c r="K568" s="80"/>
      <c r="L568" s="80"/>
      <c r="M568" s="80"/>
      <c r="N568" s="80"/>
      <c r="O568" s="80"/>
      <c r="P568" s="80"/>
      <c r="Q568" s="80"/>
    </row>
    <row r="569" spans="10:17">
      <c r="J569" s="80"/>
      <c r="K569" s="80"/>
      <c r="L569" s="80"/>
      <c r="M569" s="80"/>
      <c r="N569" s="80"/>
      <c r="O569" s="80"/>
      <c r="P569" s="80"/>
      <c r="Q569" s="80"/>
    </row>
    <row r="570" spans="10:17">
      <c r="J570" s="80"/>
      <c r="K570" s="80"/>
      <c r="L570" s="80"/>
      <c r="M570" s="80"/>
      <c r="N570" s="80"/>
      <c r="O570" s="80"/>
      <c r="P570" s="80"/>
      <c r="Q570" s="80"/>
    </row>
    <row r="571" spans="10:17">
      <c r="J571" s="80"/>
      <c r="K571" s="80"/>
      <c r="L571" s="80"/>
      <c r="M571" s="80"/>
      <c r="N571" s="80"/>
      <c r="O571" s="80"/>
      <c r="P571" s="80"/>
      <c r="Q571" s="80"/>
    </row>
    <row r="572" spans="10:17">
      <c r="J572" s="80"/>
      <c r="K572" s="80"/>
      <c r="L572" s="80"/>
      <c r="M572" s="80"/>
      <c r="N572" s="80"/>
      <c r="O572" s="80"/>
      <c r="P572" s="80"/>
      <c r="Q572" s="80"/>
    </row>
    <row r="573" spans="10:17">
      <c r="J573" s="80"/>
      <c r="K573" s="80"/>
      <c r="L573" s="80"/>
      <c r="M573" s="80"/>
      <c r="N573" s="80"/>
      <c r="O573" s="80"/>
      <c r="P573" s="80"/>
      <c r="Q573" s="80"/>
    </row>
    <row r="574" spans="10:17">
      <c r="J574" s="80"/>
      <c r="K574" s="80"/>
      <c r="L574" s="80"/>
      <c r="M574" s="80"/>
      <c r="N574" s="80"/>
      <c r="O574" s="80"/>
      <c r="P574" s="80"/>
      <c r="Q574" s="80"/>
    </row>
    <row r="575" spans="10:17">
      <c r="J575" s="80"/>
      <c r="K575" s="80"/>
      <c r="L575" s="80"/>
      <c r="M575" s="80"/>
      <c r="N575" s="80"/>
      <c r="O575" s="80"/>
      <c r="P575" s="80"/>
      <c r="Q575" s="80"/>
    </row>
    <row r="576" spans="10:17">
      <c r="J576" s="80"/>
      <c r="K576" s="80"/>
      <c r="L576" s="80"/>
      <c r="M576" s="80"/>
      <c r="N576" s="80"/>
      <c r="O576" s="80"/>
      <c r="P576" s="80"/>
      <c r="Q576" s="80"/>
    </row>
    <row r="577" spans="10:17">
      <c r="J577" s="80"/>
      <c r="K577" s="80"/>
      <c r="L577" s="80"/>
      <c r="M577" s="80"/>
      <c r="N577" s="80"/>
      <c r="O577" s="80"/>
      <c r="P577" s="80"/>
      <c r="Q577" s="80"/>
    </row>
    <row r="578" spans="10:17">
      <c r="J578" s="80"/>
      <c r="K578" s="80"/>
      <c r="L578" s="80"/>
      <c r="M578" s="80"/>
      <c r="N578" s="80"/>
      <c r="O578" s="80"/>
      <c r="P578" s="80"/>
      <c r="Q578" s="80"/>
    </row>
    <row r="579" spans="10:17">
      <c r="J579" s="80"/>
      <c r="K579" s="80"/>
      <c r="L579" s="80"/>
      <c r="M579" s="80"/>
      <c r="N579" s="80"/>
      <c r="O579" s="80"/>
      <c r="P579" s="80"/>
      <c r="Q579" s="80"/>
    </row>
    <row r="580" spans="10:17">
      <c r="J580" s="80"/>
      <c r="K580" s="80"/>
      <c r="L580" s="80"/>
      <c r="M580" s="80"/>
      <c r="N580" s="80"/>
      <c r="O580" s="80"/>
      <c r="P580" s="80"/>
      <c r="Q580" s="80"/>
    </row>
    <row r="581" spans="10:17">
      <c r="J581" s="80"/>
      <c r="K581" s="80"/>
      <c r="L581" s="80"/>
      <c r="M581" s="80"/>
      <c r="N581" s="80"/>
      <c r="O581" s="80"/>
      <c r="P581" s="80"/>
      <c r="Q581" s="80"/>
    </row>
    <row r="582" spans="10:17">
      <c r="J582" s="80"/>
      <c r="K582" s="80"/>
      <c r="L582" s="80"/>
      <c r="M582" s="80"/>
      <c r="N582" s="80"/>
      <c r="O582" s="80"/>
      <c r="P582" s="80"/>
      <c r="Q582" s="80"/>
    </row>
    <row r="583" spans="10:17">
      <c r="J583" s="80"/>
      <c r="K583" s="80"/>
      <c r="L583" s="80"/>
      <c r="M583" s="80"/>
      <c r="N583" s="80"/>
      <c r="O583" s="80"/>
      <c r="P583" s="80"/>
      <c r="Q583" s="80"/>
    </row>
    <row r="584" spans="10:17">
      <c r="J584" s="80"/>
      <c r="K584" s="80"/>
      <c r="L584" s="80"/>
      <c r="M584" s="80"/>
      <c r="N584" s="80"/>
      <c r="O584" s="80"/>
      <c r="P584" s="80"/>
      <c r="Q584" s="80"/>
    </row>
    <row r="585" spans="10:17">
      <c r="J585" s="80"/>
      <c r="K585" s="80"/>
      <c r="L585" s="80"/>
      <c r="M585" s="80"/>
      <c r="N585" s="80"/>
      <c r="O585" s="80"/>
      <c r="P585" s="80"/>
      <c r="Q585" s="80"/>
    </row>
    <row r="586" spans="10:17">
      <c r="J586" s="80"/>
      <c r="K586" s="80"/>
      <c r="L586" s="80"/>
      <c r="M586" s="80"/>
      <c r="N586" s="80"/>
      <c r="O586" s="80"/>
      <c r="P586" s="80"/>
      <c r="Q586" s="80"/>
    </row>
    <row r="587" spans="10:17">
      <c r="J587" s="80"/>
      <c r="K587" s="80"/>
      <c r="L587" s="80"/>
      <c r="M587" s="80"/>
      <c r="N587" s="80"/>
      <c r="O587" s="80"/>
      <c r="P587" s="80"/>
      <c r="Q587" s="80"/>
    </row>
    <row r="588" spans="10:17">
      <c r="J588" s="80"/>
      <c r="K588" s="80"/>
      <c r="L588" s="80"/>
      <c r="M588" s="80"/>
      <c r="N588" s="80"/>
      <c r="O588" s="80"/>
      <c r="P588" s="80"/>
      <c r="Q588" s="80"/>
    </row>
    <row r="589" spans="10:17">
      <c r="J589" s="80"/>
      <c r="K589" s="80"/>
      <c r="L589" s="80"/>
      <c r="M589" s="80"/>
      <c r="N589" s="80"/>
      <c r="O589" s="80"/>
      <c r="P589" s="80"/>
      <c r="Q589" s="80"/>
    </row>
    <row r="590" spans="10:17">
      <c r="J590" s="80"/>
      <c r="K590" s="80"/>
      <c r="L590" s="80"/>
      <c r="M590" s="80"/>
      <c r="N590" s="80"/>
      <c r="O590" s="80"/>
      <c r="P590" s="80"/>
      <c r="Q590" s="80"/>
    </row>
    <row r="591" spans="10:17">
      <c r="J591" s="80"/>
      <c r="K591" s="80"/>
      <c r="L591" s="80"/>
      <c r="M591" s="80"/>
      <c r="N591" s="80"/>
      <c r="O591" s="80"/>
      <c r="P591" s="80"/>
      <c r="Q591" s="80"/>
    </row>
    <row r="592" spans="10:17">
      <c r="J592" s="80"/>
      <c r="K592" s="80"/>
      <c r="L592" s="80"/>
      <c r="M592" s="80"/>
      <c r="N592" s="80"/>
      <c r="O592" s="80"/>
      <c r="P592" s="80"/>
      <c r="Q592" s="80"/>
    </row>
    <row r="593" spans="10:17">
      <c r="J593" s="80"/>
      <c r="K593" s="80"/>
      <c r="L593" s="80"/>
      <c r="M593" s="80"/>
      <c r="N593" s="80"/>
      <c r="O593" s="80"/>
      <c r="P593" s="80"/>
      <c r="Q593" s="80"/>
    </row>
    <row r="594" spans="10:17">
      <c r="J594" s="80"/>
      <c r="K594" s="80"/>
      <c r="L594" s="80"/>
      <c r="M594" s="80"/>
      <c r="N594" s="80"/>
      <c r="O594" s="80"/>
      <c r="P594" s="80"/>
      <c r="Q594" s="80"/>
    </row>
    <row r="595" spans="10:17">
      <c r="J595" s="80"/>
      <c r="K595" s="80"/>
      <c r="L595" s="80"/>
      <c r="M595" s="80"/>
      <c r="N595" s="80"/>
      <c r="O595" s="80"/>
      <c r="P595" s="80"/>
      <c r="Q595" s="80"/>
    </row>
    <row r="596" spans="10:17">
      <c r="J596" s="80"/>
      <c r="K596" s="80"/>
      <c r="L596" s="80"/>
      <c r="M596" s="80"/>
      <c r="N596" s="80"/>
      <c r="O596" s="80"/>
      <c r="P596" s="80"/>
      <c r="Q596" s="80"/>
    </row>
    <row r="597" spans="10:17">
      <c r="J597" s="80"/>
      <c r="K597" s="80"/>
      <c r="L597" s="80"/>
      <c r="M597" s="80"/>
      <c r="N597" s="80"/>
      <c r="O597" s="80"/>
      <c r="P597" s="80"/>
      <c r="Q597" s="80"/>
    </row>
    <row r="598" spans="10:17">
      <c r="J598" s="80"/>
      <c r="K598" s="80"/>
      <c r="L598" s="80"/>
      <c r="M598" s="80"/>
      <c r="N598" s="80"/>
      <c r="O598" s="80"/>
      <c r="P598" s="80"/>
      <c r="Q598" s="80"/>
    </row>
    <row r="599" spans="10:17">
      <c r="J599" s="80"/>
      <c r="K599" s="80"/>
      <c r="L599" s="80"/>
      <c r="M599" s="80"/>
      <c r="N599" s="80"/>
      <c r="O599" s="80"/>
      <c r="P599" s="80"/>
      <c r="Q599" s="80"/>
    </row>
    <row r="600" spans="10:17">
      <c r="J600" s="80"/>
      <c r="K600" s="80"/>
      <c r="L600" s="80"/>
      <c r="M600" s="80"/>
      <c r="N600" s="80"/>
      <c r="O600" s="80"/>
      <c r="P600" s="80"/>
      <c r="Q600" s="80"/>
    </row>
    <row r="601" spans="10:17">
      <c r="J601" s="80"/>
      <c r="K601" s="80"/>
      <c r="L601" s="80"/>
      <c r="M601" s="80"/>
      <c r="N601" s="80"/>
      <c r="O601" s="80"/>
      <c r="P601" s="80"/>
      <c r="Q601" s="80"/>
    </row>
    <row r="602" spans="10:17">
      <c r="J602" s="80"/>
      <c r="K602" s="80"/>
      <c r="L602" s="80"/>
      <c r="M602" s="80"/>
      <c r="N602" s="80"/>
      <c r="O602" s="80"/>
      <c r="P602" s="80"/>
      <c r="Q602" s="80"/>
    </row>
    <row r="603" spans="10:17">
      <c r="J603" s="80"/>
      <c r="K603" s="80"/>
      <c r="L603" s="80"/>
      <c r="M603" s="80"/>
      <c r="N603" s="80"/>
      <c r="O603" s="80"/>
      <c r="P603" s="80"/>
      <c r="Q603" s="80"/>
    </row>
    <row r="604" spans="10:17">
      <c r="J604" s="80"/>
      <c r="K604" s="80"/>
      <c r="L604" s="80"/>
      <c r="M604" s="80"/>
      <c r="N604" s="80"/>
      <c r="O604" s="80"/>
      <c r="P604" s="80"/>
      <c r="Q604" s="80"/>
    </row>
    <row r="605" spans="10:17">
      <c r="J605" s="80"/>
      <c r="K605" s="80"/>
      <c r="L605" s="80"/>
      <c r="M605" s="80"/>
      <c r="N605" s="80"/>
      <c r="O605" s="80"/>
      <c r="P605" s="80"/>
      <c r="Q605" s="80"/>
    </row>
    <row r="606" spans="10:17">
      <c r="J606" s="80"/>
      <c r="K606" s="80"/>
      <c r="L606" s="80"/>
      <c r="M606" s="80"/>
      <c r="N606" s="80"/>
      <c r="O606" s="80"/>
      <c r="P606" s="80"/>
      <c r="Q606" s="80"/>
    </row>
    <row r="607" spans="10:17">
      <c r="J607" s="80"/>
      <c r="K607" s="80"/>
      <c r="L607" s="80"/>
      <c r="M607" s="80"/>
      <c r="N607" s="80"/>
      <c r="O607" s="80"/>
      <c r="P607" s="80"/>
      <c r="Q607" s="80"/>
    </row>
    <row r="608" spans="10:17">
      <c r="J608" s="80"/>
      <c r="K608" s="80"/>
      <c r="L608" s="80"/>
      <c r="M608" s="80"/>
      <c r="N608" s="80"/>
      <c r="O608" s="80"/>
      <c r="P608" s="80"/>
      <c r="Q608" s="80"/>
    </row>
    <row r="609" spans="10:17">
      <c r="J609" s="80"/>
      <c r="K609" s="80"/>
      <c r="L609" s="80"/>
      <c r="M609" s="80"/>
      <c r="N609" s="80"/>
      <c r="O609" s="80"/>
      <c r="P609" s="80"/>
      <c r="Q609" s="80"/>
    </row>
    <row r="610" spans="10:17">
      <c r="J610" s="80"/>
      <c r="K610" s="80"/>
      <c r="L610" s="80"/>
      <c r="M610" s="80"/>
      <c r="N610" s="80"/>
      <c r="O610" s="80"/>
      <c r="P610" s="80"/>
      <c r="Q610" s="80"/>
    </row>
    <row r="611" spans="10:17">
      <c r="J611" s="80"/>
      <c r="K611" s="80"/>
      <c r="L611" s="80"/>
      <c r="M611" s="80"/>
      <c r="N611" s="80"/>
      <c r="O611" s="80"/>
      <c r="P611" s="80"/>
      <c r="Q611" s="80"/>
    </row>
    <row r="612" spans="10:17">
      <c r="J612" s="80"/>
      <c r="K612" s="80"/>
      <c r="L612" s="80"/>
      <c r="M612" s="80"/>
      <c r="N612" s="80"/>
      <c r="O612" s="80"/>
      <c r="P612" s="80"/>
      <c r="Q612" s="80"/>
    </row>
    <row r="613" spans="10:17">
      <c r="J613" s="80"/>
      <c r="K613" s="80"/>
      <c r="L613" s="80"/>
      <c r="M613" s="80"/>
      <c r="N613" s="80"/>
      <c r="O613" s="80"/>
      <c r="P613" s="80"/>
      <c r="Q613" s="80"/>
    </row>
    <row r="614" spans="10:17">
      <c r="J614" s="80"/>
      <c r="K614" s="80"/>
      <c r="L614" s="80"/>
      <c r="M614" s="80"/>
      <c r="N614" s="80"/>
      <c r="O614" s="80"/>
      <c r="P614" s="80"/>
      <c r="Q614" s="80"/>
    </row>
    <row r="615" spans="10:17">
      <c r="J615" s="80"/>
      <c r="K615" s="80"/>
      <c r="L615" s="80"/>
      <c r="M615" s="80"/>
      <c r="N615" s="80"/>
      <c r="O615" s="80"/>
      <c r="P615" s="80"/>
      <c r="Q615" s="80"/>
    </row>
    <row r="616" spans="10:17">
      <c r="J616" s="80"/>
      <c r="K616" s="80"/>
      <c r="L616" s="80"/>
      <c r="M616" s="80"/>
      <c r="N616" s="80"/>
      <c r="O616" s="80"/>
      <c r="P616" s="80"/>
      <c r="Q616" s="80"/>
    </row>
    <row r="617" spans="10:17">
      <c r="J617" s="80"/>
      <c r="K617" s="80"/>
      <c r="L617" s="80"/>
      <c r="M617" s="80"/>
      <c r="N617" s="80"/>
      <c r="O617" s="80"/>
      <c r="P617" s="80"/>
      <c r="Q617" s="80"/>
    </row>
    <row r="618" spans="10:17">
      <c r="J618" s="80"/>
      <c r="K618" s="80"/>
      <c r="L618" s="80"/>
      <c r="M618" s="80"/>
      <c r="N618" s="80"/>
      <c r="O618" s="80"/>
      <c r="P618" s="80"/>
      <c r="Q618" s="80"/>
    </row>
    <row r="619" spans="10:17">
      <c r="J619" s="80"/>
      <c r="K619" s="80"/>
      <c r="L619" s="80"/>
      <c r="M619" s="80"/>
      <c r="N619" s="80"/>
      <c r="O619" s="80"/>
      <c r="P619" s="80"/>
      <c r="Q619" s="80"/>
    </row>
    <row r="620" spans="10:17">
      <c r="J620" s="80"/>
      <c r="K620" s="80"/>
      <c r="L620" s="80"/>
      <c r="M620" s="80"/>
      <c r="N620" s="80"/>
      <c r="O620" s="80"/>
      <c r="P620" s="80"/>
      <c r="Q620" s="80"/>
    </row>
    <row r="621" spans="10:17">
      <c r="J621" s="80"/>
      <c r="K621" s="80"/>
      <c r="L621" s="80"/>
      <c r="M621" s="80"/>
      <c r="N621" s="80"/>
      <c r="O621" s="80"/>
      <c r="P621" s="80"/>
      <c r="Q621" s="80"/>
    </row>
    <row r="622" spans="10:17">
      <c r="J622" s="80"/>
      <c r="K622" s="80"/>
      <c r="L622" s="80"/>
      <c r="M622" s="80"/>
      <c r="N622" s="80"/>
      <c r="O622" s="80"/>
      <c r="P622" s="80"/>
      <c r="Q622" s="80"/>
    </row>
    <row r="623" spans="10:17">
      <c r="J623" s="80"/>
      <c r="K623" s="80"/>
      <c r="L623" s="80"/>
      <c r="M623" s="80"/>
      <c r="N623" s="80"/>
      <c r="O623" s="80"/>
      <c r="P623" s="80"/>
      <c r="Q623" s="80"/>
    </row>
    <row r="624" spans="10:17">
      <c r="J624" s="80"/>
      <c r="K624" s="80"/>
      <c r="L624" s="80"/>
      <c r="M624" s="80"/>
      <c r="N624" s="80"/>
      <c r="O624" s="80"/>
      <c r="P624" s="80"/>
      <c r="Q624" s="80"/>
    </row>
    <row r="625" spans="10:17">
      <c r="J625" s="80"/>
      <c r="K625" s="80"/>
      <c r="L625" s="80"/>
      <c r="M625" s="80"/>
      <c r="N625" s="80"/>
      <c r="O625" s="80"/>
      <c r="P625" s="80"/>
      <c r="Q625" s="80"/>
    </row>
    <row r="626" spans="10:17">
      <c r="J626" s="80"/>
      <c r="K626" s="80"/>
      <c r="L626" s="80"/>
      <c r="M626" s="80"/>
      <c r="N626" s="80"/>
      <c r="O626" s="80"/>
      <c r="P626" s="80"/>
      <c r="Q626" s="80"/>
    </row>
    <row r="627" spans="10:17">
      <c r="J627" s="80"/>
      <c r="K627" s="80"/>
      <c r="L627" s="80"/>
      <c r="M627" s="80"/>
      <c r="N627" s="80"/>
      <c r="O627" s="80"/>
      <c r="P627" s="80"/>
      <c r="Q627" s="80"/>
    </row>
    <row r="628" spans="10:17">
      <c r="J628" s="80"/>
      <c r="K628" s="80"/>
      <c r="L628" s="80"/>
      <c r="M628" s="80"/>
      <c r="N628" s="80"/>
      <c r="O628" s="80"/>
      <c r="P628" s="80"/>
      <c r="Q628" s="80"/>
    </row>
    <row r="629" spans="10:17">
      <c r="J629" s="80"/>
      <c r="K629" s="80"/>
      <c r="L629" s="80"/>
      <c r="M629" s="80"/>
      <c r="N629" s="80"/>
      <c r="O629" s="80"/>
      <c r="P629" s="80"/>
      <c r="Q629" s="80"/>
    </row>
    <row r="630" spans="10:17">
      <c r="J630" s="80"/>
      <c r="K630" s="80"/>
      <c r="L630" s="80"/>
      <c r="M630" s="80"/>
      <c r="N630" s="80"/>
      <c r="O630" s="80"/>
      <c r="P630" s="80"/>
      <c r="Q630" s="80"/>
    </row>
    <row r="631" spans="10:17">
      <c r="J631" s="80"/>
      <c r="K631" s="80"/>
      <c r="L631" s="80"/>
      <c r="M631" s="80"/>
      <c r="N631" s="80"/>
      <c r="O631" s="80"/>
      <c r="P631" s="80"/>
      <c r="Q631" s="80"/>
    </row>
    <row r="632" spans="10:17">
      <c r="J632" s="80"/>
      <c r="K632" s="80"/>
      <c r="L632" s="80"/>
      <c r="M632" s="80"/>
      <c r="N632" s="80"/>
      <c r="O632" s="80"/>
      <c r="P632" s="80"/>
      <c r="Q632" s="80"/>
    </row>
    <row r="633" spans="10:17">
      <c r="J633" s="80"/>
      <c r="K633" s="80"/>
      <c r="L633" s="80"/>
      <c r="M633" s="80"/>
      <c r="N633" s="80"/>
      <c r="O633" s="80"/>
      <c r="P633" s="80"/>
      <c r="Q633" s="80"/>
    </row>
    <row r="634" spans="10:17">
      <c r="J634" s="80"/>
      <c r="K634" s="80"/>
      <c r="L634" s="80"/>
      <c r="M634" s="80"/>
      <c r="N634" s="80"/>
      <c r="O634" s="80"/>
      <c r="P634" s="80"/>
      <c r="Q634" s="80"/>
    </row>
    <row r="635" spans="10:17">
      <c r="J635" s="80"/>
      <c r="K635" s="80"/>
      <c r="L635" s="80"/>
      <c r="M635" s="80"/>
      <c r="N635" s="80"/>
      <c r="O635" s="80"/>
      <c r="P635" s="80"/>
      <c r="Q635" s="80"/>
    </row>
    <row r="636" spans="10:17">
      <c r="J636" s="80"/>
      <c r="K636" s="80"/>
      <c r="L636" s="80"/>
      <c r="M636" s="80"/>
      <c r="N636" s="80"/>
      <c r="O636" s="80"/>
      <c r="P636" s="80"/>
      <c r="Q636" s="80"/>
    </row>
    <row r="637" spans="10:17">
      <c r="J637" s="80"/>
      <c r="K637" s="80"/>
      <c r="L637" s="80"/>
      <c r="M637" s="80"/>
      <c r="N637" s="80"/>
      <c r="O637" s="80"/>
      <c r="P637" s="80"/>
      <c r="Q637" s="80"/>
    </row>
    <row r="638" spans="10:17">
      <c r="J638" s="80"/>
      <c r="K638" s="80"/>
      <c r="L638" s="80"/>
      <c r="M638" s="80"/>
      <c r="N638" s="80"/>
      <c r="O638" s="80"/>
      <c r="P638" s="80"/>
      <c r="Q638" s="80"/>
    </row>
    <row r="639" spans="10:17">
      <c r="J639" s="80"/>
      <c r="K639" s="80"/>
      <c r="L639" s="80"/>
      <c r="M639" s="80"/>
      <c r="N639" s="80"/>
      <c r="O639" s="80"/>
      <c r="P639" s="80"/>
      <c r="Q639" s="80"/>
    </row>
    <row r="640" spans="10:17">
      <c r="J640" s="80"/>
      <c r="K640" s="80"/>
      <c r="L640" s="80"/>
      <c r="M640" s="80"/>
      <c r="N640" s="80"/>
      <c r="O640" s="80"/>
      <c r="P640" s="80"/>
      <c r="Q640" s="80"/>
    </row>
    <row r="641" spans="10:17">
      <c r="J641" s="80"/>
      <c r="K641" s="80"/>
      <c r="L641" s="80"/>
      <c r="M641" s="80"/>
      <c r="N641" s="80"/>
      <c r="O641" s="80"/>
      <c r="P641" s="80"/>
      <c r="Q641" s="80"/>
    </row>
    <row r="642" spans="10:17">
      <c r="J642" s="80"/>
      <c r="K642" s="80"/>
      <c r="L642" s="80"/>
      <c r="M642" s="80"/>
      <c r="N642" s="80"/>
      <c r="O642" s="80"/>
      <c r="P642" s="80"/>
      <c r="Q642" s="80"/>
    </row>
    <row r="643" spans="10:17">
      <c r="J643" s="80"/>
      <c r="K643" s="80"/>
      <c r="L643" s="80"/>
      <c r="M643" s="80"/>
      <c r="N643" s="80"/>
      <c r="O643" s="80"/>
      <c r="P643" s="80"/>
      <c r="Q643" s="80"/>
    </row>
    <row r="644" spans="10:17">
      <c r="J644" s="80"/>
      <c r="K644" s="80"/>
      <c r="L644" s="80"/>
      <c r="M644" s="80"/>
      <c r="N644" s="80"/>
      <c r="O644" s="80"/>
      <c r="P644" s="80"/>
      <c r="Q644" s="80"/>
    </row>
    <row r="645" spans="10:17">
      <c r="J645" s="80"/>
      <c r="K645" s="80"/>
      <c r="L645" s="80"/>
      <c r="M645" s="80"/>
      <c r="N645" s="80"/>
      <c r="O645" s="80"/>
      <c r="P645" s="80"/>
      <c r="Q645" s="80"/>
    </row>
    <row r="646" spans="10:17">
      <c r="J646" s="80"/>
      <c r="K646" s="80"/>
      <c r="L646" s="80"/>
      <c r="M646" s="80"/>
      <c r="N646" s="80"/>
      <c r="O646" s="80"/>
      <c r="P646" s="80"/>
      <c r="Q646" s="80"/>
    </row>
    <row r="647" spans="10:17">
      <c r="J647" s="80"/>
      <c r="K647" s="80"/>
      <c r="L647" s="80"/>
      <c r="M647" s="80"/>
      <c r="N647" s="80"/>
      <c r="O647" s="80"/>
      <c r="P647" s="80"/>
      <c r="Q647" s="80"/>
    </row>
    <row r="648" spans="10:17">
      <c r="J648" s="80"/>
      <c r="K648" s="80"/>
      <c r="L648" s="80"/>
      <c r="M648" s="80"/>
      <c r="N648" s="80"/>
      <c r="O648" s="80"/>
      <c r="P648" s="80"/>
      <c r="Q648" s="80"/>
    </row>
    <row r="649" spans="10:17">
      <c r="J649" s="80"/>
      <c r="K649" s="80"/>
      <c r="L649" s="80"/>
      <c r="M649" s="80"/>
      <c r="N649" s="80"/>
      <c r="O649" s="80"/>
      <c r="P649" s="80"/>
      <c r="Q649" s="80"/>
    </row>
    <row r="650" spans="10:17">
      <c r="J650" s="80"/>
      <c r="K650" s="80"/>
      <c r="L650" s="80"/>
      <c r="M650" s="80"/>
      <c r="N650" s="80"/>
      <c r="O650" s="80"/>
      <c r="P650" s="80"/>
      <c r="Q650" s="80"/>
    </row>
    <row r="651" spans="10:17">
      <c r="J651" s="80"/>
      <c r="K651" s="80"/>
      <c r="L651" s="80"/>
      <c r="M651" s="80"/>
      <c r="N651" s="80"/>
      <c r="O651" s="80"/>
      <c r="P651" s="80"/>
      <c r="Q651" s="80"/>
    </row>
    <row r="652" spans="10:17">
      <c r="J652" s="80"/>
      <c r="K652" s="80"/>
      <c r="L652" s="80"/>
      <c r="M652" s="80"/>
      <c r="N652" s="80"/>
      <c r="O652" s="80"/>
      <c r="P652" s="80"/>
      <c r="Q652" s="80"/>
    </row>
    <row r="653" spans="10:17">
      <c r="J653" s="80"/>
      <c r="K653" s="80"/>
      <c r="L653" s="80"/>
      <c r="M653" s="80"/>
      <c r="N653" s="80"/>
      <c r="O653" s="80"/>
      <c r="P653" s="80"/>
      <c r="Q653" s="80"/>
    </row>
    <row r="654" spans="10:17">
      <c r="J654" s="80"/>
      <c r="K654" s="80"/>
      <c r="L654" s="80"/>
      <c r="M654" s="80"/>
      <c r="N654" s="80"/>
      <c r="O654" s="80"/>
      <c r="P654" s="80"/>
      <c r="Q654" s="80"/>
    </row>
    <row r="655" spans="10:17">
      <c r="J655" s="80"/>
      <c r="K655" s="80"/>
      <c r="L655" s="80"/>
      <c r="M655" s="80"/>
      <c r="N655" s="80"/>
      <c r="O655" s="80"/>
      <c r="P655" s="80"/>
      <c r="Q655" s="80"/>
    </row>
    <row r="656" spans="10:17">
      <c r="J656" s="80"/>
      <c r="K656" s="80"/>
      <c r="L656" s="80"/>
      <c r="M656" s="80"/>
      <c r="N656" s="80"/>
      <c r="O656" s="80"/>
      <c r="P656" s="80"/>
      <c r="Q656" s="80"/>
    </row>
    <row r="657" spans="10:17">
      <c r="J657" s="80"/>
      <c r="K657" s="80"/>
      <c r="L657" s="80"/>
      <c r="M657" s="80"/>
      <c r="N657" s="80"/>
      <c r="O657" s="80"/>
      <c r="P657" s="80"/>
      <c r="Q657" s="80"/>
    </row>
    <row r="658" spans="10:17">
      <c r="J658" s="80"/>
      <c r="K658" s="80"/>
      <c r="L658" s="80"/>
      <c r="M658" s="80"/>
      <c r="N658" s="80"/>
      <c r="O658" s="80"/>
      <c r="P658" s="80"/>
      <c r="Q658" s="80"/>
    </row>
    <row r="659" spans="10:17">
      <c r="J659" s="80"/>
      <c r="K659" s="80"/>
      <c r="L659" s="80"/>
      <c r="M659" s="80"/>
      <c r="N659" s="80"/>
      <c r="O659" s="80"/>
      <c r="P659" s="80"/>
      <c r="Q659" s="80"/>
    </row>
    <row r="660" spans="10:17">
      <c r="J660" s="80"/>
      <c r="K660" s="80"/>
      <c r="L660" s="80"/>
      <c r="M660" s="80"/>
      <c r="N660" s="80"/>
      <c r="O660" s="80"/>
      <c r="P660" s="80"/>
      <c r="Q660" s="80"/>
    </row>
    <row r="661" spans="10:17">
      <c r="J661" s="80"/>
      <c r="K661" s="80"/>
      <c r="L661" s="80"/>
      <c r="M661" s="80"/>
      <c r="N661" s="80"/>
      <c r="O661" s="80"/>
      <c r="P661" s="80"/>
      <c r="Q661" s="80"/>
    </row>
    <row r="662" spans="10:17">
      <c r="J662" s="80"/>
      <c r="K662" s="80"/>
      <c r="L662" s="80"/>
      <c r="M662" s="80"/>
      <c r="N662" s="80"/>
      <c r="O662" s="80"/>
      <c r="P662" s="80"/>
      <c r="Q662" s="80"/>
    </row>
    <row r="663" spans="10:17">
      <c r="J663" s="80"/>
      <c r="K663" s="80"/>
      <c r="L663" s="80"/>
      <c r="M663" s="80"/>
      <c r="N663" s="80"/>
      <c r="O663" s="80"/>
      <c r="P663" s="80"/>
      <c r="Q663" s="80"/>
    </row>
    <row r="664" spans="10:17">
      <c r="J664" s="80"/>
      <c r="K664" s="80"/>
      <c r="L664" s="80"/>
      <c r="M664" s="80"/>
      <c r="N664" s="80"/>
      <c r="O664" s="80"/>
      <c r="P664" s="80"/>
      <c r="Q664" s="80"/>
    </row>
    <row r="665" spans="10:17">
      <c r="J665" s="80"/>
      <c r="K665" s="80"/>
      <c r="L665" s="80"/>
      <c r="M665" s="80"/>
      <c r="N665" s="80"/>
      <c r="O665" s="80"/>
      <c r="P665" s="80"/>
      <c r="Q665" s="80"/>
    </row>
    <row r="666" spans="10:17">
      <c r="J666" s="80"/>
      <c r="K666" s="80"/>
      <c r="L666" s="80"/>
      <c r="M666" s="80"/>
      <c r="N666" s="80"/>
      <c r="O666" s="80"/>
      <c r="P666" s="80"/>
      <c r="Q666" s="80"/>
    </row>
    <row r="667" spans="10:17">
      <c r="J667" s="80"/>
      <c r="K667" s="80"/>
      <c r="L667" s="80"/>
      <c r="M667" s="80"/>
      <c r="N667" s="80"/>
      <c r="O667" s="80"/>
      <c r="P667" s="80"/>
      <c r="Q667" s="80"/>
    </row>
    <row r="668" spans="10:17">
      <c r="J668" s="80"/>
      <c r="K668" s="80"/>
      <c r="L668" s="80"/>
      <c r="M668" s="80"/>
      <c r="N668" s="80"/>
      <c r="O668" s="80"/>
      <c r="P668" s="80"/>
      <c r="Q668" s="80"/>
    </row>
    <row r="669" spans="10:17">
      <c r="J669" s="80"/>
      <c r="K669" s="80"/>
      <c r="L669" s="80"/>
      <c r="M669" s="80"/>
      <c r="N669" s="80"/>
      <c r="O669" s="80"/>
      <c r="P669" s="80"/>
      <c r="Q669" s="80"/>
    </row>
    <row r="670" spans="10:17">
      <c r="J670" s="80"/>
      <c r="K670" s="80"/>
      <c r="L670" s="80"/>
      <c r="M670" s="80"/>
      <c r="N670" s="80"/>
      <c r="O670" s="80"/>
      <c r="P670" s="80"/>
      <c r="Q670" s="80"/>
    </row>
    <row r="671" spans="10:17">
      <c r="J671" s="80"/>
      <c r="K671" s="80"/>
      <c r="L671" s="80"/>
      <c r="M671" s="80"/>
      <c r="N671" s="80"/>
      <c r="O671" s="80"/>
      <c r="P671" s="80"/>
      <c r="Q671" s="80"/>
    </row>
    <row r="672" spans="10:17">
      <c r="J672" s="80"/>
      <c r="K672" s="80"/>
      <c r="L672" s="80"/>
      <c r="M672" s="80"/>
      <c r="N672" s="80"/>
      <c r="O672" s="80"/>
      <c r="P672" s="80"/>
      <c r="Q672" s="80"/>
    </row>
    <row r="673" spans="10:17">
      <c r="J673" s="80"/>
      <c r="K673" s="80"/>
      <c r="L673" s="80"/>
      <c r="M673" s="80"/>
      <c r="N673" s="80"/>
      <c r="O673" s="80"/>
      <c r="P673" s="80"/>
      <c r="Q673" s="80"/>
    </row>
    <row r="674" spans="10:17">
      <c r="J674" s="80"/>
      <c r="K674" s="80"/>
      <c r="L674" s="80"/>
      <c r="M674" s="80"/>
      <c r="N674" s="80"/>
      <c r="O674" s="80"/>
      <c r="P674" s="80"/>
      <c r="Q674" s="80"/>
    </row>
    <row r="675" spans="10:17">
      <c r="J675" s="80"/>
      <c r="K675" s="80"/>
      <c r="L675" s="80"/>
      <c r="M675" s="80"/>
      <c r="N675" s="80"/>
      <c r="O675" s="80"/>
      <c r="P675" s="80"/>
      <c r="Q675" s="80"/>
    </row>
    <row r="676" spans="10:17">
      <c r="J676" s="80"/>
      <c r="K676" s="80"/>
      <c r="L676" s="80"/>
      <c r="M676" s="80"/>
      <c r="N676" s="80"/>
      <c r="O676" s="80"/>
      <c r="P676" s="80"/>
      <c r="Q676" s="80"/>
    </row>
    <row r="677" spans="10:17">
      <c r="J677" s="80"/>
      <c r="K677" s="80"/>
      <c r="L677" s="80"/>
      <c r="M677" s="80"/>
      <c r="N677" s="80"/>
      <c r="O677" s="80"/>
      <c r="P677" s="80"/>
      <c r="Q677" s="80"/>
    </row>
    <row r="678" spans="10:17">
      <c r="J678" s="80"/>
      <c r="K678" s="80"/>
      <c r="L678" s="80"/>
      <c r="M678" s="80"/>
      <c r="N678" s="80"/>
      <c r="O678" s="80"/>
      <c r="P678" s="80"/>
      <c r="Q678" s="80"/>
    </row>
    <row r="679" spans="10:17">
      <c r="J679" s="80"/>
      <c r="K679" s="80"/>
      <c r="L679" s="80"/>
      <c r="M679" s="80"/>
      <c r="N679" s="80"/>
      <c r="O679" s="80"/>
      <c r="P679" s="80"/>
      <c r="Q679" s="80"/>
    </row>
    <row r="680" spans="10:17">
      <c r="J680" s="80"/>
      <c r="K680" s="80"/>
      <c r="L680" s="80"/>
      <c r="M680" s="80"/>
      <c r="N680" s="80"/>
      <c r="O680" s="80"/>
      <c r="P680" s="80"/>
      <c r="Q680" s="80"/>
    </row>
    <row r="681" spans="10:17">
      <c r="J681" s="80"/>
      <c r="K681" s="80"/>
      <c r="L681" s="80"/>
      <c r="M681" s="80"/>
      <c r="N681" s="80"/>
      <c r="O681" s="80"/>
      <c r="P681" s="80"/>
      <c r="Q681" s="80"/>
    </row>
    <row r="682" spans="10:17">
      <c r="J682" s="80"/>
      <c r="K682" s="80"/>
      <c r="L682" s="80"/>
      <c r="M682" s="80"/>
      <c r="N682" s="80"/>
      <c r="O682" s="80"/>
      <c r="P682" s="80"/>
      <c r="Q682" s="80"/>
    </row>
    <row r="683" spans="10:17">
      <c r="J683" s="80"/>
      <c r="K683" s="80"/>
      <c r="L683" s="80"/>
      <c r="M683" s="80"/>
      <c r="N683" s="80"/>
      <c r="O683" s="80"/>
      <c r="P683" s="80"/>
      <c r="Q683" s="80"/>
    </row>
    <row r="684" spans="10:17">
      <c r="J684" s="80"/>
      <c r="K684" s="80"/>
      <c r="L684" s="80"/>
      <c r="M684" s="80"/>
      <c r="N684" s="80"/>
      <c r="O684" s="80"/>
      <c r="P684" s="80"/>
      <c r="Q684" s="80"/>
    </row>
    <row r="685" spans="10:17">
      <c r="J685" s="80"/>
      <c r="K685" s="80"/>
      <c r="L685" s="80"/>
      <c r="M685" s="80"/>
      <c r="N685" s="80"/>
      <c r="O685" s="80"/>
      <c r="P685" s="80"/>
      <c r="Q685" s="80"/>
    </row>
    <row r="686" spans="10:17">
      <c r="J686" s="80"/>
      <c r="K686" s="80"/>
      <c r="L686" s="80"/>
      <c r="M686" s="80"/>
      <c r="N686" s="80"/>
      <c r="O686" s="80"/>
      <c r="P686" s="80"/>
      <c r="Q686" s="80"/>
    </row>
    <row r="687" spans="10:17">
      <c r="J687" s="80"/>
      <c r="K687" s="80"/>
      <c r="L687" s="80"/>
      <c r="M687" s="80"/>
      <c r="N687" s="80"/>
      <c r="O687" s="80"/>
      <c r="P687" s="80"/>
      <c r="Q687" s="80"/>
    </row>
    <row r="688" spans="10:17">
      <c r="J688" s="80"/>
      <c r="K688" s="80"/>
      <c r="L688" s="80"/>
      <c r="M688" s="80"/>
      <c r="N688" s="80"/>
      <c r="O688" s="80"/>
      <c r="P688" s="80"/>
      <c r="Q688" s="80"/>
    </row>
    <row r="689" spans="10:17">
      <c r="J689" s="80"/>
      <c r="K689" s="80"/>
      <c r="L689" s="80"/>
      <c r="M689" s="80"/>
      <c r="N689" s="80"/>
      <c r="O689" s="80"/>
      <c r="P689" s="80"/>
      <c r="Q689" s="80"/>
    </row>
    <row r="690" spans="10:17">
      <c r="J690" s="80"/>
      <c r="K690" s="80"/>
      <c r="L690" s="80"/>
      <c r="M690" s="80"/>
      <c r="N690" s="80"/>
      <c r="O690" s="80"/>
      <c r="P690" s="80"/>
      <c r="Q690" s="80"/>
    </row>
    <row r="691" spans="10:17">
      <c r="J691" s="80"/>
      <c r="K691" s="80"/>
      <c r="L691" s="80"/>
      <c r="M691" s="80"/>
      <c r="N691" s="80"/>
      <c r="O691" s="80"/>
      <c r="P691" s="80"/>
      <c r="Q691" s="80"/>
    </row>
    <row r="692" spans="10:17">
      <c r="J692" s="80"/>
      <c r="K692" s="80"/>
      <c r="L692" s="80"/>
      <c r="M692" s="80"/>
      <c r="N692" s="80"/>
      <c r="O692" s="80"/>
      <c r="P692" s="80"/>
      <c r="Q692" s="80"/>
    </row>
    <row r="693" spans="10:17">
      <c r="J693" s="80"/>
      <c r="K693" s="80"/>
      <c r="L693" s="80"/>
      <c r="M693" s="80"/>
      <c r="N693" s="80"/>
      <c r="O693" s="80"/>
      <c r="P693" s="80"/>
      <c r="Q693" s="80"/>
    </row>
    <row r="694" spans="10:17">
      <c r="J694" s="80"/>
      <c r="K694" s="80"/>
      <c r="L694" s="80"/>
      <c r="M694" s="80"/>
      <c r="N694" s="80"/>
      <c r="O694" s="80"/>
      <c r="P694" s="80"/>
      <c r="Q694" s="80"/>
    </row>
    <row r="695" spans="10:17">
      <c r="J695" s="80"/>
      <c r="K695" s="80"/>
      <c r="L695" s="80"/>
      <c r="M695" s="80"/>
      <c r="N695" s="80"/>
      <c r="O695" s="80"/>
      <c r="P695" s="80"/>
      <c r="Q695" s="80"/>
    </row>
    <row r="696" spans="10:17">
      <c r="J696" s="80"/>
      <c r="K696" s="80"/>
      <c r="L696" s="80"/>
      <c r="M696" s="80"/>
      <c r="N696" s="80"/>
      <c r="O696" s="80"/>
      <c r="P696" s="80"/>
      <c r="Q696" s="80"/>
    </row>
    <row r="697" spans="10:17">
      <c r="J697" s="80"/>
      <c r="K697" s="80"/>
      <c r="L697" s="80"/>
      <c r="M697" s="80"/>
      <c r="N697" s="80"/>
      <c r="O697" s="80"/>
      <c r="P697" s="80"/>
      <c r="Q697" s="80"/>
    </row>
    <row r="698" spans="10:17">
      <c r="J698" s="80"/>
      <c r="K698" s="80"/>
      <c r="L698" s="80"/>
      <c r="M698" s="80"/>
      <c r="N698" s="80"/>
      <c r="O698" s="80"/>
      <c r="P698" s="80"/>
      <c r="Q698" s="80"/>
    </row>
    <row r="699" spans="10:17">
      <c r="J699" s="80"/>
      <c r="K699" s="80"/>
      <c r="L699" s="80"/>
      <c r="M699" s="80"/>
      <c r="N699" s="80"/>
      <c r="O699" s="80"/>
      <c r="P699" s="80"/>
      <c r="Q699" s="80"/>
    </row>
    <row r="700" spans="10:17">
      <c r="J700" s="80"/>
      <c r="K700" s="80"/>
      <c r="L700" s="80"/>
      <c r="M700" s="80"/>
      <c r="N700" s="80"/>
      <c r="O700" s="80"/>
      <c r="P700" s="80"/>
      <c r="Q700" s="80"/>
    </row>
    <row r="701" spans="10:17">
      <c r="J701" s="80"/>
      <c r="K701" s="80"/>
      <c r="L701" s="80"/>
      <c r="M701" s="80"/>
      <c r="N701" s="80"/>
      <c r="O701" s="80"/>
      <c r="P701" s="80"/>
      <c r="Q701" s="80"/>
    </row>
    <row r="702" spans="10:17">
      <c r="J702" s="80"/>
      <c r="K702" s="80"/>
      <c r="L702" s="80"/>
      <c r="M702" s="80"/>
      <c r="N702" s="80"/>
      <c r="O702" s="80"/>
      <c r="P702" s="80"/>
      <c r="Q702" s="80"/>
    </row>
    <row r="703" spans="10:17">
      <c r="J703" s="80"/>
      <c r="K703" s="80"/>
      <c r="L703" s="80"/>
      <c r="M703" s="80"/>
      <c r="N703" s="80"/>
      <c r="O703" s="80"/>
      <c r="P703" s="80"/>
      <c r="Q703" s="80"/>
    </row>
    <row r="704" spans="10:17">
      <c r="J704" s="80"/>
      <c r="K704" s="80"/>
      <c r="L704" s="80"/>
      <c r="M704" s="80"/>
      <c r="N704" s="80"/>
      <c r="O704" s="80"/>
      <c r="P704" s="80"/>
      <c r="Q704" s="80"/>
    </row>
    <row r="705" spans="10:17">
      <c r="J705" s="80"/>
      <c r="K705" s="80"/>
      <c r="L705" s="80"/>
      <c r="M705" s="80"/>
      <c r="N705" s="80"/>
      <c r="O705" s="80"/>
      <c r="P705" s="80"/>
      <c r="Q705" s="80"/>
    </row>
    <row r="706" spans="10:17">
      <c r="J706" s="80"/>
      <c r="K706" s="80"/>
      <c r="L706" s="80"/>
      <c r="M706" s="80"/>
      <c r="N706" s="80"/>
      <c r="O706" s="80"/>
      <c r="P706" s="80"/>
      <c r="Q706" s="80"/>
    </row>
    <row r="707" spans="10:17">
      <c r="J707" s="80"/>
      <c r="K707" s="80"/>
      <c r="L707" s="80"/>
      <c r="M707" s="80"/>
      <c r="N707" s="80"/>
      <c r="O707" s="80"/>
      <c r="P707" s="80"/>
      <c r="Q707" s="80"/>
    </row>
    <row r="708" spans="10:17">
      <c r="J708" s="80"/>
      <c r="K708" s="80"/>
      <c r="L708" s="80"/>
      <c r="M708" s="80"/>
      <c r="N708" s="80"/>
      <c r="O708" s="80"/>
      <c r="P708" s="80"/>
      <c r="Q708" s="80"/>
    </row>
    <row r="709" spans="10:17">
      <c r="J709" s="80"/>
      <c r="K709" s="80"/>
      <c r="L709" s="80"/>
      <c r="M709" s="80"/>
      <c r="N709" s="80"/>
      <c r="O709" s="80"/>
      <c r="P709" s="80"/>
      <c r="Q709" s="80"/>
    </row>
    <row r="710" spans="10:17">
      <c r="J710" s="80"/>
      <c r="K710" s="80"/>
      <c r="L710" s="80"/>
      <c r="M710" s="80"/>
      <c r="N710" s="80"/>
      <c r="O710" s="80"/>
      <c r="P710" s="80"/>
      <c r="Q710" s="80"/>
    </row>
    <row r="711" spans="10:17">
      <c r="J711" s="80"/>
      <c r="K711" s="80"/>
      <c r="L711" s="80"/>
      <c r="M711" s="80"/>
      <c r="N711" s="80"/>
      <c r="O711" s="80"/>
      <c r="P711" s="80"/>
      <c r="Q711" s="80"/>
    </row>
    <row r="712" spans="10:17">
      <c r="J712" s="80"/>
      <c r="K712" s="80"/>
      <c r="L712" s="80"/>
      <c r="M712" s="80"/>
      <c r="N712" s="80"/>
      <c r="O712" s="80"/>
      <c r="P712" s="80"/>
      <c r="Q712" s="80"/>
    </row>
    <row r="713" spans="10:17">
      <c r="J713" s="80"/>
      <c r="K713" s="80"/>
      <c r="L713" s="80"/>
      <c r="M713" s="80"/>
      <c r="N713" s="80"/>
      <c r="O713" s="80"/>
      <c r="P713" s="80"/>
      <c r="Q713" s="80"/>
    </row>
    <row r="714" spans="10:17">
      <c r="J714" s="80"/>
      <c r="K714" s="80"/>
      <c r="L714" s="80"/>
      <c r="M714" s="80"/>
      <c r="N714" s="80"/>
      <c r="O714" s="80"/>
      <c r="P714" s="80"/>
      <c r="Q714" s="80"/>
    </row>
    <row r="715" spans="10:17">
      <c r="J715" s="80"/>
      <c r="K715" s="80"/>
      <c r="L715" s="80"/>
      <c r="M715" s="80"/>
      <c r="N715" s="80"/>
      <c r="O715" s="80"/>
      <c r="P715" s="80"/>
      <c r="Q715" s="80"/>
    </row>
    <row r="716" spans="10:17">
      <c r="J716" s="80"/>
      <c r="K716" s="80"/>
      <c r="L716" s="80"/>
      <c r="M716" s="80"/>
      <c r="N716" s="80"/>
      <c r="O716" s="80"/>
      <c r="P716" s="80"/>
      <c r="Q716" s="80"/>
    </row>
    <row r="717" spans="10:17">
      <c r="J717" s="80"/>
      <c r="K717" s="80"/>
      <c r="L717" s="80"/>
      <c r="M717" s="80"/>
      <c r="N717" s="80"/>
      <c r="O717" s="80"/>
      <c r="P717" s="80"/>
      <c r="Q717" s="80"/>
    </row>
    <row r="718" spans="10:17">
      <c r="J718" s="80"/>
      <c r="K718" s="80"/>
      <c r="L718" s="80"/>
      <c r="M718" s="80"/>
      <c r="N718" s="80"/>
      <c r="O718" s="80"/>
      <c r="P718" s="80"/>
      <c r="Q718" s="80"/>
    </row>
    <row r="719" spans="10:17">
      <c r="J719" s="80"/>
      <c r="K719" s="80"/>
      <c r="L719" s="80"/>
      <c r="M719" s="80"/>
      <c r="N719" s="80"/>
      <c r="O719" s="80"/>
      <c r="P719" s="80"/>
      <c r="Q719" s="80"/>
    </row>
    <row r="720" spans="10:17">
      <c r="J720" s="80"/>
      <c r="K720" s="80"/>
      <c r="L720" s="80"/>
      <c r="M720" s="80"/>
      <c r="N720" s="80"/>
      <c r="O720" s="80"/>
      <c r="P720" s="80"/>
      <c r="Q720" s="80"/>
    </row>
    <row r="721" spans="10:17">
      <c r="J721" s="80"/>
      <c r="K721" s="80"/>
      <c r="L721" s="80"/>
      <c r="M721" s="80"/>
      <c r="N721" s="80"/>
      <c r="O721" s="80"/>
      <c r="P721" s="80"/>
      <c r="Q721" s="80"/>
    </row>
    <row r="722" spans="10:17">
      <c r="J722" s="80"/>
      <c r="K722" s="80"/>
      <c r="L722" s="80"/>
      <c r="M722" s="80"/>
      <c r="N722" s="80"/>
      <c r="O722" s="80"/>
      <c r="P722" s="80"/>
      <c r="Q722" s="80"/>
    </row>
    <row r="723" spans="10:17">
      <c r="J723" s="80"/>
      <c r="K723" s="80"/>
      <c r="L723" s="80"/>
      <c r="M723" s="80"/>
      <c r="N723" s="80"/>
      <c r="O723" s="80"/>
      <c r="P723" s="80"/>
      <c r="Q723" s="80"/>
    </row>
    <row r="724" spans="10:17">
      <c r="J724" s="80"/>
      <c r="K724" s="80"/>
      <c r="L724" s="80"/>
      <c r="M724" s="80"/>
      <c r="N724" s="80"/>
      <c r="O724" s="80"/>
      <c r="P724" s="80"/>
      <c r="Q724" s="80"/>
    </row>
    <row r="725" spans="10:17">
      <c r="J725" s="80"/>
      <c r="K725" s="80"/>
      <c r="L725" s="80"/>
      <c r="M725" s="80"/>
      <c r="N725" s="80"/>
      <c r="O725" s="80"/>
      <c r="P725" s="80"/>
      <c r="Q725" s="80"/>
    </row>
    <row r="726" spans="10:17">
      <c r="J726" s="80"/>
      <c r="K726" s="80"/>
      <c r="L726" s="80"/>
      <c r="M726" s="80"/>
      <c r="N726" s="80"/>
      <c r="O726" s="80"/>
      <c r="P726" s="80"/>
      <c r="Q726" s="80"/>
    </row>
    <row r="727" spans="10:17">
      <c r="J727" s="80"/>
      <c r="K727" s="80"/>
      <c r="L727" s="80"/>
      <c r="M727" s="80"/>
      <c r="N727" s="80"/>
      <c r="O727" s="80"/>
      <c r="P727" s="80"/>
      <c r="Q727" s="80"/>
    </row>
    <row r="728" spans="10:17">
      <c r="J728" s="80"/>
      <c r="K728" s="80"/>
      <c r="L728" s="80"/>
      <c r="M728" s="80"/>
      <c r="N728" s="80"/>
      <c r="O728" s="80"/>
      <c r="P728" s="80"/>
      <c r="Q728" s="80"/>
    </row>
    <row r="729" spans="10:17">
      <c r="J729" s="80"/>
      <c r="K729" s="80"/>
      <c r="L729" s="80"/>
      <c r="M729" s="80"/>
      <c r="N729" s="80"/>
      <c r="O729" s="80"/>
      <c r="P729" s="80"/>
      <c r="Q729" s="80"/>
    </row>
    <row r="730" spans="10:17">
      <c r="J730" s="80"/>
      <c r="K730" s="80"/>
      <c r="L730" s="80"/>
      <c r="M730" s="80"/>
      <c r="N730" s="80"/>
      <c r="O730" s="80"/>
      <c r="P730" s="80"/>
      <c r="Q730" s="80"/>
    </row>
    <row r="731" spans="10:17">
      <c r="J731" s="80"/>
      <c r="K731" s="80"/>
      <c r="L731" s="80"/>
      <c r="M731" s="80"/>
      <c r="N731" s="80"/>
      <c r="O731" s="80"/>
      <c r="P731" s="80"/>
      <c r="Q731" s="80"/>
    </row>
    <row r="732" spans="10:17">
      <c r="J732" s="80"/>
      <c r="K732" s="80"/>
      <c r="L732" s="80"/>
      <c r="M732" s="80"/>
      <c r="N732" s="80"/>
      <c r="O732" s="80"/>
      <c r="P732" s="80"/>
      <c r="Q732" s="80"/>
    </row>
    <row r="733" spans="10:17">
      <c r="J733" s="80"/>
      <c r="K733" s="80"/>
      <c r="L733" s="80"/>
      <c r="M733" s="80"/>
      <c r="N733" s="80"/>
      <c r="O733" s="80"/>
      <c r="P733" s="80"/>
      <c r="Q733" s="80"/>
    </row>
    <row r="734" spans="10:17">
      <c r="J734" s="80"/>
      <c r="K734" s="80"/>
      <c r="L734" s="80"/>
      <c r="M734" s="80"/>
      <c r="N734" s="80"/>
      <c r="O734" s="80"/>
      <c r="P734" s="80"/>
      <c r="Q734" s="80"/>
    </row>
    <row r="735" spans="10:17">
      <c r="J735" s="80"/>
      <c r="K735" s="80"/>
      <c r="L735" s="80"/>
      <c r="M735" s="80"/>
      <c r="N735" s="80"/>
      <c r="O735" s="80"/>
      <c r="P735" s="80"/>
      <c r="Q735" s="80"/>
    </row>
    <row r="736" spans="10:17">
      <c r="J736" s="80"/>
      <c r="K736" s="80"/>
      <c r="L736" s="80"/>
      <c r="M736" s="80"/>
      <c r="N736" s="80"/>
      <c r="O736" s="80"/>
      <c r="P736" s="80"/>
      <c r="Q736" s="80"/>
    </row>
    <row r="737" spans="10:17">
      <c r="J737" s="80"/>
      <c r="K737" s="80"/>
      <c r="L737" s="80"/>
      <c r="M737" s="80"/>
      <c r="N737" s="80"/>
      <c r="O737" s="80"/>
      <c r="P737" s="80"/>
      <c r="Q737" s="80"/>
    </row>
    <row r="738" spans="10:17">
      <c r="J738" s="80"/>
      <c r="K738" s="80"/>
      <c r="L738" s="80"/>
      <c r="M738" s="80"/>
      <c r="N738" s="80"/>
      <c r="O738" s="80"/>
      <c r="P738" s="80"/>
      <c r="Q738" s="80"/>
    </row>
    <row r="739" spans="10:17">
      <c r="J739" s="80"/>
      <c r="K739" s="80"/>
      <c r="L739" s="80"/>
      <c r="M739" s="80"/>
      <c r="N739" s="80"/>
      <c r="O739" s="80"/>
      <c r="P739" s="80"/>
      <c r="Q739" s="80"/>
    </row>
    <row r="740" spans="10:17">
      <c r="J740" s="80"/>
      <c r="K740" s="80"/>
      <c r="L740" s="80"/>
      <c r="M740" s="80"/>
      <c r="N740" s="80"/>
      <c r="O740" s="80"/>
      <c r="P740" s="80"/>
      <c r="Q740" s="80"/>
    </row>
    <row r="741" spans="10:17">
      <c r="J741" s="80"/>
      <c r="K741" s="80"/>
      <c r="L741" s="80"/>
      <c r="M741" s="80"/>
      <c r="N741" s="80"/>
      <c r="O741" s="80"/>
      <c r="P741" s="80"/>
      <c r="Q741" s="80"/>
    </row>
    <row r="742" spans="10:17">
      <c r="J742" s="80"/>
      <c r="K742" s="80"/>
      <c r="L742" s="80"/>
      <c r="M742" s="80"/>
      <c r="N742" s="80"/>
      <c r="O742" s="80"/>
      <c r="P742" s="80"/>
      <c r="Q742" s="80"/>
    </row>
    <row r="743" spans="10:17">
      <c r="J743" s="80"/>
      <c r="K743" s="80"/>
      <c r="L743" s="80"/>
      <c r="M743" s="80"/>
      <c r="N743" s="80"/>
      <c r="O743" s="80"/>
      <c r="P743" s="80"/>
      <c r="Q743" s="80"/>
    </row>
    <row r="744" spans="10:17">
      <c r="J744" s="80"/>
      <c r="K744" s="80"/>
      <c r="L744" s="80"/>
      <c r="M744" s="80"/>
      <c r="N744" s="80"/>
      <c r="O744" s="80"/>
      <c r="P744" s="80"/>
      <c r="Q744" s="80"/>
    </row>
    <row r="745" spans="10:17">
      <c r="J745" s="80"/>
      <c r="K745" s="80"/>
      <c r="L745" s="80"/>
      <c r="M745" s="80"/>
      <c r="N745" s="80"/>
      <c r="O745" s="80"/>
      <c r="P745" s="80"/>
      <c r="Q745" s="80"/>
    </row>
    <row r="746" spans="10:17">
      <c r="J746" s="80"/>
      <c r="K746" s="80"/>
      <c r="L746" s="80"/>
      <c r="M746" s="80"/>
      <c r="N746" s="80"/>
      <c r="O746" s="80"/>
      <c r="P746" s="80"/>
      <c r="Q746" s="80"/>
    </row>
    <row r="747" spans="10:17">
      <c r="J747" s="80"/>
      <c r="K747" s="80"/>
      <c r="L747" s="80"/>
      <c r="M747" s="80"/>
      <c r="N747" s="80"/>
      <c r="O747" s="80"/>
      <c r="P747" s="80"/>
      <c r="Q747" s="80"/>
    </row>
    <row r="748" spans="10:17">
      <c r="J748" s="80"/>
      <c r="K748" s="80"/>
      <c r="L748" s="80"/>
      <c r="M748" s="80"/>
      <c r="N748" s="80"/>
      <c r="O748" s="80"/>
      <c r="P748" s="80"/>
      <c r="Q748" s="80"/>
    </row>
    <row r="749" spans="10:17">
      <c r="J749" s="80"/>
      <c r="K749" s="80"/>
      <c r="L749" s="80"/>
      <c r="M749" s="80"/>
      <c r="N749" s="80"/>
      <c r="O749" s="80"/>
      <c r="P749" s="80"/>
      <c r="Q749" s="80"/>
    </row>
    <row r="750" spans="10:17">
      <c r="J750" s="80"/>
      <c r="K750" s="80"/>
      <c r="L750" s="80"/>
      <c r="M750" s="80"/>
      <c r="N750" s="80"/>
      <c r="O750" s="80"/>
      <c r="P750" s="80"/>
      <c r="Q750" s="80"/>
    </row>
    <row r="751" spans="10:17">
      <c r="J751" s="80"/>
      <c r="K751" s="80"/>
      <c r="L751" s="80"/>
      <c r="M751" s="80"/>
      <c r="N751" s="80"/>
      <c r="O751" s="80"/>
      <c r="P751" s="80"/>
      <c r="Q751" s="80"/>
    </row>
    <row r="752" spans="10:17">
      <c r="J752" s="80"/>
      <c r="K752" s="80"/>
      <c r="L752" s="80"/>
      <c r="M752" s="80"/>
      <c r="N752" s="80"/>
      <c r="O752" s="80"/>
      <c r="P752" s="80"/>
      <c r="Q752" s="80"/>
    </row>
    <row r="753" spans="10:17">
      <c r="J753" s="80"/>
      <c r="K753" s="80"/>
      <c r="L753" s="80"/>
      <c r="M753" s="80"/>
      <c r="N753" s="80"/>
      <c r="O753" s="80"/>
      <c r="P753" s="80"/>
      <c r="Q753" s="80"/>
    </row>
    <row r="754" spans="10:17">
      <c r="J754" s="80"/>
      <c r="K754" s="80"/>
      <c r="L754" s="80"/>
      <c r="M754" s="80"/>
      <c r="N754" s="80"/>
      <c r="O754" s="80"/>
      <c r="P754" s="80"/>
      <c r="Q754" s="80"/>
    </row>
    <row r="755" spans="10:17">
      <c r="J755" s="80"/>
      <c r="K755" s="80"/>
      <c r="L755" s="80"/>
      <c r="M755" s="80"/>
      <c r="N755" s="80"/>
      <c r="O755" s="80"/>
      <c r="P755" s="80"/>
      <c r="Q755" s="80"/>
    </row>
    <row r="756" spans="10:17">
      <c r="J756" s="80"/>
      <c r="K756" s="80"/>
      <c r="L756" s="80"/>
      <c r="M756" s="80"/>
      <c r="N756" s="80"/>
      <c r="O756" s="80"/>
      <c r="P756" s="80"/>
      <c r="Q756" s="80"/>
    </row>
    <row r="757" spans="10:17">
      <c r="J757" s="80"/>
      <c r="K757" s="80"/>
      <c r="L757" s="80"/>
      <c r="M757" s="80"/>
      <c r="N757" s="80"/>
      <c r="O757" s="80"/>
      <c r="P757" s="80"/>
      <c r="Q757" s="80"/>
    </row>
    <row r="758" spans="10:17">
      <c r="J758" s="80"/>
      <c r="K758" s="80"/>
      <c r="L758" s="80"/>
      <c r="M758" s="80"/>
      <c r="N758" s="80"/>
      <c r="O758" s="80"/>
      <c r="P758" s="80"/>
      <c r="Q758" s="80"/>
    </row>
    <row r="759" spans="10:17">
      <c r="J759" s="80"/>
      <c r="K759" s="80"/>
      <c r="L759" s="80"/>
      <c r="M759" s="80"/>
      <c r="N759" s="80"/>
      <c r="O759" s="80"/>
      <c r="P759" s="80"/>
      <c r="Q759" s="80"/>
    </row>
    <row r="760" spans="10:17">
      <c r="J760" s="80"/>
      <c r="K760" s="80"/>
      <c r="L760" s="80"/>
      <c r="M760" s="80"/>
      <c r="N760" s="80"/>
      <c r="O760" s="80"/>
      <c r="P760" s="80"/>
      <c r="Q760" s="80"/>
    </row>
    <row r="761" spans="10:17">
      <c r="J761" s="80"/>
      <c r="K761" s="80"/>
      <c r="L761" s="80"/>
      <c r="M761" s="80"/>
      <c r="N761" s="80"/>
      <c r="O761" s="80"/>
      <c r="P761" s="80"/>
      <c r="Q761" s="80"/>
    </row>
    <row r="762" spans="10:17">
      <c r="J762" s="80"/>
      <c r="K762" s="80"/>
      <c r="L762" s="80"/>
      <c r="M762" s="80"/>
      <c r="N762" s="80"/>
      <c r="O762" s="80"/>
      <c r="P762" s="80"/>
      <c r="Q762" s="80"/>
    </row>
    <row r="763" spans="10:17">
      <c r="J763" s="80"/>
      <c r="K763" s="80"/>
      <c r="L763" s="80"/>
      <c r="M763" s="80"/>
      <c r="N763" s="80"/>
      <c r="O763" s="80"/>
      <c r="P763" s="80"/>
      <c r="Q763" s="80"/>
    </row>
    <row r="764" spans="10:17">
      <c r="J764" s="80"/>
      <c r="K764" s="80"/>
      <c r="L764" s="80"/>
      <c r="M764" s="80"/>
      <c r="N764" s="80"/>
      <c r="O764" s="80"/>
      <c r="P764" s="80"/>
      <c r="Q764" s="80"/>
    </row>
    <row r="765" spans="10:17">
      <c r="J765" s="80"/>
      <c r="K765" s="80"/>
      <c r="L765" s="80"/>
      <c r="M765" s="80"/>
      <c r="N765" s="80"/>
      <c r="O765" s="80"/>
      <c r="P765" s="80"/>
      <c r="Q765" s="80"/>
    </row>
    <row r="766" spans="10:17">
      <c r="J766" s="80"/>
      <c r="K766" s="80"/>
      <c r="L766" s="80"/>
      <c r="M766" s="80"/>
      <c r="N766" s="80"/>
      <c r="O766" s="80"/>
      <c r="P766" s="80"/>
      <c r="Q766" s="80"/>
    </row>
    <row r="767" spans="10:17">
      <c r="J767" s="80"/>
      <c r="K767" s="80"/>
      <c r="L767" s="80"/>
      <c r="M767" s="80"/>
      <c r="N767" s="80"/>
      <c r="O767" s="80"/>
      <c r="P767" s="80"/>
      <c r="Q767" s="80"/>
    </row>
    <row r="768" spans="10:17">
      <c r="J768" s="80"/>
      <c r="K768" s="80"/>
      <c r="L768" s="80"/>
      <c r="M768" s="80"/>
      <c r="N768" s="80"/>
      <c r="O768" s="80"/>
      <c r="P768" s="80"/>
      <c r="Q768" s="80"/>
    </row>
    <row r="769" spans="10:17">
      <c r="J769" s="80"/>
      <c r="K769" s="80"/>
      <c r="L769" s="80"/>
      <c r="M769" s="80"/>
      <c r="N769" s="80"/>
      <c r="O769" s="80"/>
      <c r="P769" s="80"/>
      <c r="Q769" s="80"/>
    </row>
    <row r="770" spans="10:17">
      <c r="J770" s="80"/>
      <c r="K770" s="80"/>
      <c r="L770" s="80"/>
      <c r="M770" s="80"/>
      <c r="N770" s="80"/>
      <c r="O770" s="80"/>
      <c r="P770" s="80"/>
      <c r="Q770" s="80"/>
    </row>
    <row r="771" spans="10:17">
      <c r="J771" s="80"/>
      <c r="K771" s="80"/>
      <c r="L771" s="80"/>
      <c r="M771" s="80"/>
      <c r="N771" s="80"/>
      <c r="O771" s="80"/>
      <c r="P771" s="80"/>
      <c r="Q771" s="80"/>
    </row>
    <row r="772" spans="10:17">
      <c r="J772" s="80"/>
      <c r="K772" s="80"/>
      <c r="L772" s="80"/>
      <c r="M772" s="80"/>
      <c r="N772" s="80"/>
      <c r="O772" s="80"/>
      <c r="P772" s="80"/>
      <c r="Q772" s="80"/>
    </row>
    <row r="773" spans="10:17">
      <c r="J773" s="80"/>
      <c r="K773" s="80"/>
      <c r="L773" s="80"/>
      <c r="M773" s="80"/>
      <c r="N773" s="80"/>
      <c r="O773" s="80"/>
      <c r="P773" s="80"/>
      <c r="Q773" s="80"/>
    </row>
    <row r="774" spans="10:17">
      <c r="J774" s="80"/>
      <c r="K774" s="80"/>
      <c r="L774" s="80"/>
      <c r="M774" s="80"/>
      <c r="N774" s="80"/>
      <c r="O774" s="80"/>
      <c r="P774" s="80"/>
      <c r="Q774" s="80"/>
    </row>
    <row r="775" spans="10:17">
      <c r="J775" s="80"/>
      <c r="K775" s="80"/>
      <c r="L775" s="80"/>
      <c r="M775" s="80"/>
      <c r="N775" s="80"/>
      <c r="O775" s="80"/>
      <c r="P775" s="80"/>
      <c r="Q775" s="80"/>
    </row>
    <row r="776" spans="10:17">
      <c r="J776" s="80"/>
      <c r="K776" s="80"/>
      <c r="L776" s="80"/>
      <c r="M776" s="80"/>
      <c r="N776" s="80"/>
      <c r="O776" s="80"/>
      <c r="P776" s="80"/>
      <c r="Q776" s="80"/>
    </row>
    <row r="777" spans="10:17">
      <c r="J777" s="80"/>
      <c r="K777" s="80"/>
      <c r="L777" s="80"/>
      <c r="M777" s="80"/>
      <c r="N777" s="80"/>
      <c r="O777" s="80"/>
      <c r="P777" s="80"/>
      <c r="Q777" s="80"/>
    </row>
    <row r="778" spans="10:17">
      <c r="J778" s="80"/>
      <c r="K778" s="80"/>
      <c r="L778" s="80"/>
      <c r="M778" s="80"/>
      <c r="N778" s="80"/>
      <c r="O778" s="80"/>
      <c r="P778" s="80"/>
      <c r="Q778" s="80"/>
    </row>
    <row r="779" spans="10:17">
      <c r="J779" s="80"/>
      <c r="K779" s="80"/>
      <c r="L779" s="80"/>
      <c r="M779" s="80"/>
      <c r="N779" s="80"/>
      <c r="O779" s="80"/>
      <c r="P779" s="80"/>
      <c r="Q779" s="80"/>
    </row>
    <row r="780" spans="10:17">
      <c r="J780" s="80"/>
      <c r="K780" s="80"/>
      <c r="L780" s="80"/>
      <c r="M780" s="80"/>
      <c r="N780" s="80"/>
      <c r="O780" s="80"/>
      <c r="P780" s="80"/>
      <c r="Q780" s="80"/>
    </row>
    <row r="781" spans="10:17">
      <c r="J781" s="80"/>
      <c r="K781" s="80"/>
      <c r="L781" s="80"/>
      <c r="M781" s="80"/>
      <c r="N781" s="80"/>
      <c r="O781" s="80"/>
      <c r="P781" s="80"/>
      <c r="Q781" s="80"/>
    </row>
    <row r="782" spans="10:17">
      <c r="J782" s="80"/>
      <c r="K782" s="80"/>
      <c r="L782" s="80"/>
      <c r="M782" s="80"/>
      <c r="N782" s="80"/>
      <c r="O782" s="80"/>
      <c r="P782" s="80"/>
      <c r="Q782" s="80"/>
    </row>
    <row r="783" spans="10:17">
      <c r="J783" s="80"/>
      <c r="K783" s="80"/>
      <c r="L783" s="80"/>
      <c r="M783" s="80"/>
      <c r="N783" s="80"/>
      <c r="O783" s="80"/>
      <c r="P783" s="80"/>
      <c r="Q783" s="80"/>
    </row>
    <row r="784" spans="10:17">
      <c r="J784" s="80"/>
      <c r="K784" s="80"/>
      <c r="L784" s="80"/>
      <c r="M784" s="80"/>
      <c r="N784" s="80"/>
      <c r="O784" s="80"/>
      <c r="P784" s="80"/>
      <c r="Q784" s="80"/>
    </row>
    <row r="785" spans="10:17">
      <c r="J785" s="80"/>
      <c r="K785" s="80"/>
      <c r="L785" s="80"/>
      <c r="M785" s="80"/>
      <c r="N785" s="80"/>
      <c r="O785" s="80"/>
      <c r="P785" s="80"/>
      <c r="Q785" s="80"/>
    </row>
    <row r="786" spans="10:17">
      <c r="J786" s="80"/>
      <c r="K786" s="80"/>
      <c r="L786" s="80"/>
      <c r="M786" s="80"/>
      <c r="N786" s="80"/>
      <c r="O786" s="80"/>
      <c r="P786" s="80"/>
      <c r="Q786" s="80"/>
    </row>
    <row r="787" spans="10:17">
      <c r="J787" s="80"/>
      <c r="K787" s="80"/>
      <c r="L787" s="80"/>
      <c r="M787" s="80"/>
      <c r="N787" s="80"/>
      <c r="O787" s="80"/>
      <c r="P787" s="80"/>
      <c r="Q787" s="80"/>
    </row>
    <row r="788" spans="10:17">
      <c r="J788" s="80"/>
      <c r="K788" s="80"/>
      <c r="L788" s="80"/>
      <c r="M788" s="80"/>
      <c r="N788" s="80"/>
      <c r="O788" s="80"/>
      <c r="P788" s="80"/>
      <c r="Q788" s="80"/>
    </row>
    <row r="789" spans="10:17">
      <c r="J789" s="80"/>
      <c r="K789" s="80"/>
      <c r="L789" s="80"/>
      <c r="M789" s="80"/>
      <c r="N789" s="80"/>
      <c r="O789" s="80"/>
      <c r="P789" s="80"/>
      <c r="Q789" s="80"/>
    </row>
    <row r="790" spans="10:17">
      <c r="J790" s="80"/>
      <c r="K790" s="80"/>
      <c r="L790" s="80"/>
      <c r="M790" s="80"/>
      <c r="N790" s="80"/>
      <c r="O790" s="80"/>
      <c r="P790" s="80"/>
      <c r="Q790" s="80"/>
    </row>
    <row r="791" spans="10:17">
      <c r="J791" s="80"/>
      <c r="K791" s="80"/>
      <c r="L791" s="80"/>
      <c r="M791" s="80"/>
      <c r="N791" s="80"/>
      <c r="O791" s="80"/>
      <c r="P791" s="80"/>
      <c r="Q791" s="80"/>
    </row>
    <row r="792" spans="10:17">
      <c r="J792" s="80"/>
      <c r="K792" s="80"/>
      <c r="L792" s="80"/>
      <c r="M792" s="80"/>
      <c r="N792" s="80"/>
      <c r="O792" s="80"/>
      <c r="P792" s="80"/>
      <c r="Q792" s="80"/>
    </row>
    <row r="793" spans="10:17">
      <c r="J793" s="80"/>
      <c r="K793" s="80"/>
      <c r="L793" s="80"/>
      <c r="M793" s="80"/>
      <c r="N793" s="80"/>
      <c r="O793" s="80"/>
      <c r="P793" s="80"/>
      <c r="Q793" s="80"/>
    </row>
    <row r="794" spans="10:17">
      <c r="J794" s="80"/>
      <c r="K794" s="80"/>
      <c r="L794" s="80"/>
      <c r="M794" s="80"/>
      <c r="N794" s="80"/>
      <c r="O794" s="80"/>
      <c r="P794" s="80"/>
      <c r="Q794" s="80"/>
    </row>
    <row r="795" spans="10:17">
      <c r="J795" s="80"/>
      <c r="K795" s="80"/>
      <c r="L795" s="80"/>
      <c r="M795" s="80"/>
      <c r="N795" s="80"/>
      <c r="O795" s="80"/>
      <c r="P795" s="80"/>
      <c r="Q795" s="80"/>
    </row>
    <row r="796" spans="10:17">
      <c r="J796" s="80"/>
      <c r="K796" s="80"/>
      <c r="L796" s="80"/>
      <c r="M796" s="80"/>
      <c r="N796" s="80"/>
      <c r="O796" s="80"/>
      <c r="P796" s="80"/>
      <c r="Q796" s="80"/>
    </row>
    <row r="797" spans="10:17">
      <c r="J797" s="80"/>
      <c r="K797" s="80"/>
      <c r="L797" s="80"/>
      <c r="M797" s="80"/>
      <c r="N797" s="80"/>
      <c r="O797" s="80"/>
      <c r="P797" s="80"/>
      <c r="Q797" s="80"/>
    </row>
    <row r="798" spans="10:17">
      <c r="J798" s="80"/>
      <c r="K798" s="80"/>
      <c r="L798" s="80"/>
      <c r="M798" s="80"/>
      <c r="N798" s="80"/>
      <c r="O798" s="80"/>
      <c r="P798" s="80"/>
      <c r="Q798" s="80"/>
    </row>
    <row r="799" spans="10:17">
      <c r="J799" s="80"/>
      <c r="K799" s="80"/>
      <c r="L799" s="80"/>
      <c r="M799" s="80"/>
      <c r="N799" s="80"/>
      <c r="O799" s="80"/>
      <c r="P799" s="80"/>
      <c r="Q799" s="80"/>
    </row>
    <row r="800" spans="10:17">
      <c r="J800" s="80"/>
      <c r="K800" s="80"/>
      <c r="L800" s="80"/>
      <c r="M800" s="80"/>
      <c r="N800" s="80"/>
      <c r="O800" s="80"/>
      <c r="P800" s="80"/>
      <c r="Q800" s="80"/>
    </row>
    <row r="801" spans="10:17">
      <c r="J801" s="80"/>
      <c r="K801" s="80"/>
      <c r="L801" s="80"/>
      <c r="M801" s="80"/>
      <c r="N801" s="80"/>
      <c r="O801" s="80"/>
      <c r="P801" s="80"/>
      <c r="Q801" s="80"/>
    </row>
    <row r="802" spans="10:17">
      <c r="J802" s="80"/>
      <c r="K802" s="80"/>
      <c r="L802" s="80"/>
      <c r="M802" s="80"/>
      <c r="N802" s="80"/>
      <c r="O802" s="80"/>
      <c r="P802" s="80"/>
      <c r="Q802" s="80"/>
    </row>
    <row r="803" spans="10:17">
      <c r="J803" s="80"/>
      <c r="K803" s="80"/>
      <c r="L803" s="80"/>
      <c r="M803" s="80"/>
      <c r="N803" s="80"/>
      <c r="O803" s="80"/>
      <c r="P803" s="80"/>
      <c r="Q803" s="80"/>
    </row>
    <row r="804" spans="10:17">
      <c r="J804" s="80"/>
      <c r="K804" s="80"/>
      <c r="L804" s="80"/>
      <c r="M804" s="80"/>
      <c r="N804" s="80"/>
      <c r="O804" s="80"/>
      <c r="P804" s="80"/>
      <c r="Q804" s="80"/>
    </row>
    <row r="805" spans="10:17">
      <c r="J805" s="80"/>
      <c r="K805" s="80"/>
      <c r="L805" s="80"/>
      <c r="M805" s="80"/>
      <c r="N805" s="80"/>
      <c r="O805" s="80"/>
      <c r="P805" s="80"/>
      <c r="Q805" s="80"/>
    </row>
    <row r="806" spans="10:17">
      <c r="J806" s="80"/>
      <c r="K806" s="80"/>
      <c r="L806" s="80"/>
      <c r="M806" s="80"/>
      <c r="N806" s="80"/>
      <c r="O806" s="80"/>
      <c r="P806" s="80"/>
      <c r="Q806" s="80"/>
    </row>
    <row r="807" spans="10:17">
      <c r="J807" s="80"/>
      <c r="K807" s="80"/>
      <c r="L807" s="80"/>
      <c r="M807" s="80"/>
      <c r="N807" s="80"/>
      <c r="O807" s="80"/>
      <c r="P807" s="80"/>
      <c r="Q807" s="80"/>
    </row>
    <row r="808" spans="10:17">
      <c r="J808" s="80"/>
      <c r="K808" s="80"/>
      <c r="L808" s="80"/>
      <c r="M808" s="80"/>
      <c r="N808" s="80"/>
      <c r="O808" s="80"/>
      <c r="P808" s="80"/>
      <c r="Q808" s="80"/>
    </row>
    <row r="809" spans="10:17">
      <c r="J809" s="80"/>
      <c r="K809" s="80"/>
      <c r="L809" s="80"/>
      <c r="M809" s="80"/>
      <c r="N809" s="80"/>
      <c r="O809" s="80"/>
      <c r="P809" s="80"/>
      <c r="Q809" s="80"/>
    </row>
    <row r="810" spans="10:17">
      <c r="J810" s="80"/>
      <c r="K810" s="80"/>
      <c r="L810" s="80"/>
      <c r="M810" s="80"/>
      <c r="N810" s="80"/>
      <c r="O810" s="80"/>
      <c r="P810" s="80"/>
      <c r="Q810" s="80"/>
    </row>
    <row r="811" spans="10:17">
      <c r="J811" s="80"/>
      <c r="K811" s="80"/>
      <c r="L811" s="80"/>
      <c r="M811" s="80"/>
      <c r="N811" s="80"/>
      <c r="O811" s="80"/>
      <c r="P811" s="80"/>
      <c r="Q811" s="80"/>
    </row>
    <row r="812" spans="10:17">
      <c r="J812" s="80"/>
      <c r="K812" s="80"/>
      <c r="L812" s="80"/>
      <c r="M812" s="80"/>
      <c r="N812" s="80"/>
      <c r="O812" s="80"/>
      <c r="P812" s="80"/>
      <c r="Q812" s="80"/>
    </row>
    <row r="813" spans="10:17">
      <c r="J813" s="80"/>
      <c r="K813" s="80"/>
      <c r="L813" s="80"/>
      <c r="M813" s="80"/>
      <c r="N813" s="80"/>
      <c r="O813" s="80"/>
      <c r="P813" s="80"/>
      <c r="Q813" s="80"/>
    </row>
    <row r="814" spans="10:17">
      <c r="J814" s="80"/>
      <c r="K814" s="80"/>
      <c r="L814" s="80"/>
      <c r="M814" s="80"/>
      <c r="N814" s="80"/>
      <c r="O814" s="80"/>
      <c r="P814" s="80"/>
      <c r="Q814" s="80"/>
    </row>
    <row r="815" spans="10:17">
      <c r="J815" s="80"/>
      <c r="K815" s="80"/>
      <c r="L815" s="80"/>
      <c r="M815" s="80"/>
      <c r="N815" s="80"/>
      <c r="O815" s="80"/>
      <c r="P815" s="80"/>
      <c r="Q815" s="80"/>
    </row>
    <row r="816" spans="10:17">
      <c r="J816" s="80"/>
      <c r="K816" s="80"/>
      <c r="L816" s="80"/>
      <c r="M816" s="80"/>
      <c r="N816" s="80"/>
      <c r="O816" s="80"/>
      <c r="P816" s="80"/>
      <c r="Q816" s="80"/>
    </row>
    <row r="817" spans="10:17">
      <c r="J817" s="80"/>
      <c r="K817" s="80"/>
      <c r="L817" s="80"/>
      <c r="M817" s="80"/>
      <c r="N817" s="80"/>
      <c r="O817" s="80"/>
      <c r="P817" s="80"/>
      <c r="Q817" s="80"/>
    </row>
    <row r="818" spans="10:17">
      <c r="J818" s="80"/>
      <c r="K818" s="80"/>
      <c r="L818" s="80"/>
      <c r="M818" s="80"/>
      <c r="N818" s="80"/>
      <c r="O818" s="80"/>
      <c r="P818" s="80"/>
      <c r="Q818" s="80"/>
    </row>
    <row r="819" spans="10:17">
      <c r="J819" s="80"/>
      <c r="K819" s="80"/>
      <c r="L819" s="80"/>
      <c r="M819" s="80"/>
      <c r="N819" s="80"/>
      <c r="O819" s="80"/>
      <c r="P819" s="80"/>
      <c r="Q819" s="80"/>
    </row>
    <row r="820" spans="10:17">
      <c r="J820" s="80"/>
      <c r="K820" s="80"/>
      <c r="L820" s="80"/>
      <c r="M820" s="80"/>
      <c r="N820" s="80"/>
      <c r="O820" s="80"/>
      <c r="P820" s="80"/>
      <c r="Q820" s="80"/>
    </row>
    <row r="821" spans="10:17">
      <c r="J821" s="80"/>
      <c r="K821" s="80"/>
      <c r="L821" s="80"/>
      <c r="M821" s="80"/>
      <c r="N821" s="80"/>
      <c r="O821" s="80"/>
      <c r="P821" s="80"/>
      <c r="Q821" s="80"/>
    </row>
    <row r="822" spans="10:17">
      <c r="J822" s="80"/>
      <c r="K822" s="80"/>
      <c r="L822" s="80"/>
      <c r="M822" s="80"/>
      <c r="N822" s="80"/>
      <c r="O822" s="80"/>
      <c r="P822" s="80"/>
      <c r="Q822" s="80"/>
    </row>
    <row r="823" spans="10:17">
      <c r="J823" s="80"/>
      <c r="K823" s="80"/>
      <c r="L823" s="80"/>
      <c r="M823" s="80"/>
      <c r="N823" s="80"/>
      <c r="O823" s="80"/>
      <c r="P823" s="80"/>
      <c r="Q823" s="80"/>
    </row>
    <row r="824" spans="10:17">
      <c r="J824" s="80"/>
      <c r="K824" s="80"/>
      <c r="L824" s="80"/>
      <c r="M824" s="80"/>
      <c r="N824" s="80"/>
      <c r="O824" s="80"/>
      <c r="P824" s="80"/>
      <c r="Q824" s="80"/>
    </row>
    <row r="825" spans="10:17">
      <c r="J825" s="80"/>
      <c r="K825" s="80"/>
      <c r="L825" s="80"/>
      <c r="M825" s="80"/>
      <c r="N825" s="80"/>
      <c r="O825" s="80"/>
      <c r="P825" s="80"/>
      <c r="Q825" s="80"/>
    </row>
    <row r="826" spans="10:17">
      <c r="J826" s="80"/>
      <c r="K826" s="80"/>
      <c r="L826" s="80"/>
      <c r="M826" s="80"/>
      <c r="N826" s="80"/>
      <c r="O826" s="80"/>
      <c r="P826" s="80"/>
      <c r="Q826" s="80"/>
    </row>
    <row r="827" spans="10:17">
      <c r="J827" s="80"/>
      <c r="K827" s="80"/>
      <c r="L827" s="80"/>
      <c r="M827" s="80"/>
      <c r="N827" s="80"/>
      <c r="O827" s="80"/>
      <c r="P827" s="80"/>
      <c r="Q827" s="80"/>
    </row>
    <row r="828" spans="10:17">
      <c r="J828" s="80"/>
      <c r="K828" s="80"/>
      <c r="L828" s="80"/>
      <c r="M828" s="80"/>
      <c r="N828" s="80"/>
      <c r="O828" s="80"/>
      <c r="P828" s="80"/>
      <c r="Q828" s="80"/>
    </row>
    <row r="829" spans="10:17">
      <c r="J829" s="80"/>
      <c r="K829" s="80"/>
      <c r="L829" s="80"/>
      <c r="M829" s="80"/>
      <c r="N829" s="80"/>
      <c r="O829" s="80"/>
      <c r="P829" s="80"/>
      <c r="Q829" s="80"/>
    </row>
    <row r="830" spans="10:17">
      <c r="J830" s="80"/>
      <c r="K830" s="80"/>
      <c r="L830" s="80"/>
      <c r="M830" s="80"/>
      <c r="N830" s="80"/>
      <c r="O830" s="80"/>
      <c r="P830" s="80"/>
      <c r="Q830" s="80"/>
    </row>
    <row r="831" spans="10:17">
      <c r="J831" s="80"/>
      <c r="K831" s="80"/>
      <c r="L831" s="80"/>
      <c r="M831" s="80"/>
      <c r="N831" s="80"/>
      <c r="O831" s="80"/>
      <c r="P831" s="80"/>
      <c r="Q831" s="80"/>
    </row>
    <row r="832" spans="10:17">
      <c r="J832" s="80"/>
      <c r="K832" s="80"/>
      <c r="L832" s="80"/>
      <c r="M832" s="80"/>
      <c r="N832" s="80"/>
      <c r="O832" s="80"/>
      <c r="P832" s="80"/>
      <c r="Q832" s="80"/>
    </row>
    <row r="833" spans="10:17">
      <c r="J833" s="80"/>
      <c r="K833" s="80"/>
      <c r="L833" s="80"/>
      <c r="M833" s="80"/>
      <c r="N833" s="80"/>
      <c r="O833" s="80"/>
      <c r="P833" s="80"/>
      <c r="Q833" s="80"/>
    </row>
    <row r="834" spans="10:17">
      <c r="J834" s="80"/>
      <c r="K834" s="80"/>
      <c r="L834" s="80"/>
      <c r="M834" s="80"/>
      <c r="N834" s="80"/>
      <c r="O834" s="80"/>
      <c r="P834" s="80"/>
      <c r="Q834" s="80"/>
    </row>
    <row r="835" spans="10:17">
      <c r="J835" s="80"/>
      <c r="K835" s="80"/>
      <c r="L835" s="80"/>
      <c r="M835" s="80"/>
      <c r="N835" s="80"/>
      <c r="O835" s="80"/>
      <c r="P835" s="80"/>
      <c r="Q835" s="80"/>
    </row>
    <row r="836" spans="10:17">
      <c r="J836" s="80"/>
      <c r="K836" s="80"/>
      <c r="L836" s="80"/>
      <c r="M836" s="80"/>
      <c r="N836" s="80"/>
      <c r="O836" s="80"/>
      <c r="P836" s="80"/>
      <c r="Q836" s="80"/>
    </row>
    <row r="837" spans="10:17">
      <c r="J837" s="80"/>
      <c r="K837" s="80"/>
      <c r="L837" s="80"/>
      <c r="M837" s="80"/>
      <c r="N837" s="80"/>
      <c r="O837" s="80"/>
      <c r="P837" s="80"/>
      <c r="Q837" s="80"/>
    </row>
    <row r="838" spans="10:17">
      <c r="J838" s="80"/>
      <c r="K838" s="80"/>
      <c r="L838" s="80"/>
      <c r="M838" s="80"/>
      <c r="N838" s="80"/>
      <c r="O838" s="80"/>
      <c r="P838" s="80"/>
      <c r="Q838" s="80"/>
    </row>
    <row r="839" spans="10:17">
      <c r="J839" s="80"/>
      <c r="K839" s="80"/>
      <c r="L839" s="80"/>
      <c r="M839" s="80"/>
      <c r="N839" s="80"/>
      <c r="O839" s="80"/>
      <c r="P839" s="80"/>
      <c r="Q839" s="80"/>
    </row>
    <row r="840" spans="10:17">
      <c r="J840" s="80"/>
      <c r="K840" s="80"/>
      <c r="L840" s="80"/>
      <c r="M840" s="80"/>
      <c r="N840" s="80"/>
      <c r="O840" s="80"/>
      <c r="P840" s="80"/>
      <c r="Q840" s="80"/>
    </row>
    <row r="841" spans="10:17">
      <c r="J841" s="80"/>
      <c r="K841" s="80"/>
      <c r="L841" s="80"/>
      <c r="M841" s="80"/>
      <c r="N841" s="80"/>
      <c r="O841" s="80"/>
      <c r="P841" s="80"/>
      <c r="Q841" s="80"/>
    </row>
    <row r="842" spans="10:17">
      <c r="J842" s="80"/>
      <c r="K842" s="80"/>
      <c r="L842" s="80"/>
      <c r="M842" s="80"/>
      <c r="N842" s="80"/>
      <c r="O842" s="80"/>
      <c r="P842" s="80"/>
      <c r="Q842" s="80"/>
    </row>
    <row r="843" spans="10:17">
      <c r="J843" s="80"/>
      <c r="K843" s="80"/>
      <c r="L843" s="80"/>
      <c r="M843" s="80"/>
      <c r="N843" s="80"/>
      <c r="O843" s="80"/>
      <c r="P843" s="80"/>
      <c r="Q843" s="80"/>
    </row>
    <row r="844" spans="10:17">
      <c r="J844" s="80"/>
      <c r="K844" s="80"/>
      <c r="L844" s="80"/>
      <c r="M844" s="80"/>
      <c r="N844" s="80"/>
      <c r="O844" s="80"/>
      <c r="P844" s="80"/>
      <c r="Q844" s="80"/>
    </row>
    <row r="845" spans="10:17">
      <c r="J845" s="80"/>
      <c r="K845" s="80"/>
      <c r="L845" s="80"/>
      <c r="M845" s="80"/>
      <c r="N845" s="80"/>
      <c r="O845" s="80"/>
      <c r="P845" s="80"/>
      <c r="Q845" s="80"/>
    </row>
    <row r="846" spans="10:17">
      <c r="J846" s="80"/>
      <c r="K846" s="80"/>
      <c r="L846" s="80"/>
      <c r="M846" s="80"/>
      <c r="N846" s="80"/>
      <c r="O846" s="80"/>
      <c r="P846" s="80"/>
      <c r="Q846" s="80"/>
    </row>
    <row r="847" spans="10:17">
      <c r="J847" s="80"/>
      <c r="K847" s="80"/>
      <c r="L847" s="80"/>
      <c r="M847" s="80"/>
      <c r="N847" s="80"/>
      <c r="O847" s="80"/>
      <c r="P847" s="80"/>
      <c r="Q847" s="80"/>
    </row>
    <row r="848" spans="10:17">
      <c r="J848" s="80"/>
      <c r="K848" s="80"/>
      <c r="L848" s="80"/>
      <c r="M848" s="80"/>
      <c r="N848" s="80"/>
      <c r="O848" s="80"/>
      <c r="P848" s="80"/>
      <c r="Q848" s="80"/>
    </row>
    <row r="849" spans="10:17">
      <c r="J849" s="80"/>
      <c r="K849" s="80"/>
      <c r="L849" s="80"/>
      <c r="M849" s="80"/>
      <c r="N849" s="80"/>
      <c r="O849" s="80"/>
      <c r="P849" s="80"/>
      <c r="Q849" s="80"/>
    </row>
    <row r="850" spans="10:17">
      <c r="J850" s="80"/>
      <c r="K850" s="80"/>
      <c r="L850" s="80"/>
      <c r="M850" s="80"/>
      <c r="N850" s="80"/>
      <c r="O850" s="80"/>
      <c r="P850" s="80"/>
      <c r="Q850" s="80"/>
    </row>
    <row r="851" spans="10:17">
      <c r="J851" s="80"/>
      <c r="K851" s="80"/>
      <c r="L851" s="80"/>
      <c r="M851" s="80"/>
      <c r="N851" s="80"/>
      <c r="O851" s="80"/>
      <c r="P851" s="80"/>
      <c r="Q851" s="80"/>
    </row>
    <row r="852" spans="10:17">
      <c r="J852" s="80"/>
      <c r="K852" s="80"/>
      <c r="L852" s="80"/>
      <c r="M852" s="80"/>
      <c r="N852" s="80"/>
      <c r="O852" s="80"/>
      <c r="P852" s="80"/>
      <c r="Q852" s="80"/>
    </row>
    <row r="853" spans="10:17">
      <c r="J853" s="80"/>
      <c r="K853" s="80"/>
      <c r="L853" s="80"/>
      <c r="M853" s="80"/>
      <c r="N853" s="80"/>
      <c r="O853" s="80"/>
      <c r="P853" s="80"/>
      <c r="Q853" s="80"/>
    </row>
    <row r="854" spans="10:17">
      <c r="J854" s="80"/>
      <c r="K854" s="80"/>
      <c r="L854" s="80"/>
      <c r="M854" s="80"/>
      <c r="N854" s="80"/>
      <c r="O854" s="80"/>
      <c r="P854" s="80"/>
      <c r="Q854" s="80"/>
    </row>
    <row r="855" spans="10:17">
      <c r="J855" s="80"/>
      <c r="K855" s="80"/>
      <c r="L855" s="80"/>
      <c r="M855" s="80"/>
      <c r="N855" s="80"/>
      <c r="O855" s="80"/>
      <c r="P855" s="80"/>
      <c r="Q855" s="80"/>
    </row>
    <row r="856" spans="10:17">
      <c r="J856" s="80"/>
      <c r="K856" s="80"/>
      <c r="L856" s="80"/>
      <c r="M856" s="80"/>
      <c r="N856" s="80"/>
      <c r="O856" s="80"/>
      <c r="P856" s="80"/>
      <c r="Q856" s="80"/>
    </row>
    <row r="857" spans="10:17">
      <c r="J857" s="80"/>
      <c r="K857" s="80"/>
      <c r="L857" s="80"/>
      <c r="M857" s="80"/>
      <c r="N857" s="80"/>
      <c r="O857" s="80"/>
      <c r="P857" s="80"/>
      <c r="Q857" s="80"/>
    </row>
    <row r="858" spans="10:17">
      <c r="J858" s="80"/>
      <c r="K858" s="80"/>
      <c r="L858" s="80"/>
      <c r="M858" s="80"/>
      <c r="N858" s="80"/>
      <c r="O858" s="80"/>
      <c r="P858" s="80"/>
      <c r="Q858" s="80"/>
    </row>
    <row r="859" spans="10:17">
      <c r="J859" s="80"/>
      <c r="K859" s="80"/>
      <c r="L859" s="80"/>
      <c r="M859" s="80"/>
      <c r="N859" s="80"/>
      <c r="O859" s="80"/>
      <c r="P859" s="80"/>
      <c r="Q859" s="80"/>
    </row>
    <row r="860" spans="10:17">
      <c r="J860" s="80"/>
      <c r="K860" s="80"/>
      <c r="L860" s="80"/>
      <c r="M860" s="80"/>
      <c r="N860" s="80"/>
      <c r="O860" s="80"/>
      <c r="P860" s="80"/>
      <c r="Q860" s="80"/>
    </row>
    <row r="861" spans="10:17">
      <c r="J861" s="80"/>
      <c r="K861" s="80"/>
      <c r="L861" s="80"/>
      <c r="M861" s="80"/>
      <c r="N861" s="80"/>
      <c r="O861" s="80"/>
      <c r="P861" s="80"/>
      <c r="Q861" s="80"/>
    </row>
    <row r="862" spans="10:17">
      <c r="J862" s="80"/>
      <c r="K862" s="80"/>
      <c r="L862" s="80"/>
      <c r="M862" s="80"/>
      <c r="N862" s="80"/>
      <c r="O862" s="80"/>
      <c r="P862" s="80"/>
      <c r="Q862" s="80"/>
    </row>
    <row r="863" spans="10:17">
      <c r="J863" s="80"/>
      <c r="K863" s="80"/>
      <c r="L863" s="80"/>
      <c r="M863" s="80"/>
      <c r="N863" s="80"/>
      <c r="O863" s="80"/>
      <c r="P863" s="80"/>
      <c r="Q863" s="80"/>
    </row>
    <row r="864" spans="10:17">
      <c r="J864" s="80"/>
      <c r="K864" s="80"/>
      <c r="L864" s="80"/>
      <c r="M864" s="80"/>
      <c r="N864" s="80"/>
      <c r="O864" s="80"/>
      <c r="P864" s="80"/>
      <c r="Q864" s="80"/>
    </row>
    <row r="865" spans="10:17">
      <c r="J865" s="80"/>
      <c r="K865" s="80"/>
      <c r="L865" s="80"/>
      <c r="M865" s="80"/>
      <c r="N865" s="80"/>
      <c r="O865" s="80"/>
      <c r="P865" s="80"/>
      <c r="Q865" s="80"/>
    </row>
    <row r="866" spans="10:17">
      <c r="J866" s="80"/>
      <c r="K866" s="80"/>
      <c r="L866" s="80"/>
      <c r="M866" s="80"/>
      <c r="N866" s="80"/>
      <c r="O866" s="80"/>
      <c r="P866" s="80"/>
      <c r="Q866" s="80"/>
    </row>
    <row r="867" spans="10:17">
      <c r="J867" s="80"/>
      <c r="K867" s="80"/>
      <c r="L867" s="80"/>
      <c r="M867" s="80"/>
      <c r="N867" s="80"/>
      <c r="O867" s="80"/>
      <c r="P867" s="80"/>
      <c r="Q867" s="80"/>
    </row>
    <row r="868" spans="10:17">
      <c r="J868" s="80"/>
      <c r="K868" s="80"/>
      <c r="L868" s="80"/>
      <c r="M868" s="80"/>
      <c r="N868" s="80"/>
      <c r="O868" s="80"/>
      <c r="P868" s="80"/>
      <c r="Q868" s="80"/>
    </row>
    <row r="869" spans="10:17">
      <c r="J869" s="80"/>
      <c r="K869" s="80"/>
      <c r="L869" s="80"/>
      <c r="M869" s="80"/>
      <c r="N869" s="80"/>
      <c r="O869" s="80"/>
      <c r="P869" s="80"/>
      <c r="Q869" s="80"/>
    </row>
    <row r="870" spans="10:17">
      <c r="J870" s="80"/>
      <c r="K870" s="80"/>
      <c r="L870" s="80"/>
      <c r="M870" s="80"/>
      <c r="N870" s="80"/>
      <c r="O870" s="80"/>
      <c r="P870" s="80"/>
      <c r="Q870" s="80"/>
    </row>
    <row r="871" spans="10:17">
      <c r="J871" s="80"/>
      <c r="K871" s="80"/>
      <c r="L871" s="80"/>
      <c r="M871" s="80"/>
      <c r="N871" s="80"/>
      <c r="O871" s="80"/>
      <c r="P871" s="80"/>
      <c r="Q871" s="80"/>
    </row>
    <row r="872" spans="10:17">
      <c r="J872" s="80"/>
      <c r="K872" s="80"/>
      <c r="L872" s="80"/>
      <c r="M872" s="80"/>
      <c r="N872" s="80"/>
      <c r="O872" s="80"/>
      <c r="P872" s="80"/>
      <c r="Q872" s="80"/>
    </row>
    <row r="873" spans="10:17">
      <c r="J873" s="80"/>
      <c r="K873" s="80"/>
      <c r="L873" s="80"/>
      <c r="M873" s="80"/>
      <c r="N873" s="80"/>
      <c r="O873" s="80"/>
      <c r="P873" s="80"/>
      <c r="Q873" s="80"/>
    </row>
    <row r="874" spans="10:17">
      <c r="J874" s="80"/>
      <c r="K874" s="80"/>
      <c r="L874" s="80"/>
      <c r="M874" s="80"/>
      <c r="N874" s="80"/>
      <c r="O874" s="80"/>
      <c r="P874" s="80"/>
      <c r="Q874" s="80"/>
    </row>
    <row r="875" spans="10:17">
      <c r="J875" s="80"/>
      <c r="K875" s="80"/>
      <c r="L875" s="80"/>
      <c r="M875" s="80"/>
      <c r="N875" s="80"/>
      <c r="O875" s="80"/>
      <c r="P875" s="80"/>
      <c r="Q875" s="80"/>
    </row>
    <row r="876" spans="10:17">
      <c r="J876" s="80"/>
      <c r="K876" s="80"/>
      <c r="L876" s="80"/>
      <c r="M876" s="80"/>
      <c r="N876" s="80"/>
      <c r="O876" s="80"/>
      <c r="P876" s="80"/>
      <c r="Q876" s="80"/>
    </row>
    <row r="877" spans="10:17">
      <c r="J877" s="80"/>
      <c r="K877" s="80"/>
      <c r="L877" s="80"/>
      <c r="M877" s="80"/>
      <c r="N877" s="80"/>
      <c r="O877" s="80"/>
      <c r="P877" s="80"/>
      <c r="Q877" s="80"/>
    </row>
    <row r="878" spans="10:17">
      <c r="J878" s="80"/>
      <c r="K878" s="80"/>
      <c r="L878" s="80"/>
      <c r="M878" s="80"/>
      <c r="N878" s="80"/>
      <c r="O878" s="80"/>
      <c r="P878" s="80"/>
      <c r="Q878" s="80"/>
    </row>
    <row r="879" spans="10:17">
      <c r="J879" s="80"/>
      <c r="K879" s="80"/>
      <c r="L879" s="80"/>
      <c r="M879" s="80"/>
      <c r="N879" s="80"/>
      <c r="O879" s="80"/>
      <c r="P879" s="80"/>
      <c r="Q879" s="80"/>
    </row>
    <row r="880" spans="10:17">
      <c r="J880" s="80"/>
      <c r="K880" s="80"/>
      <c r="L880" s="80"/>
      <c r="M880" s="80"/>
      <c r="N880" s="80"/>
      <c r="O880" s="80"/>
      <c r="P880" s="80"/>
      <c r="Q880" s="80"/>
    </row>
    <row r="881" spans="10:17">
      <c r="J881" s="80"/>
      <c r="K881" s="80"/>
      <c r="L881" s="80"/>
      <c r="M881" s="80"/>
      <c r="N881" s="80"/>
      <c r="O881" s="80"/>
      <c r="P881" s="80"/>
      <c r="Q881" s="80"/>
    </row>
    <row r="882" spans="10:17">
      <c r="J882" s="80"/>
      <c r="K882" s="80"/>
      <c r="L882" s="80"/>
      <c r="M882" s="80"/>
      <c r="N882" s="80"/>
      <c r="O882" s="80"/>
      <c r="P882" s="80"/>
      <c r="Q882" s="80"/>
    </row>
    <row r="883" spans="10:17">
      <c r="J883" s="80"/>
      <c r="K883" s="80"/>
      <c r="L883" s="80"/>
      <c r="M883" s="80"/>
      <c r="N883" s="80"/>
      <c r="O883" s="80"/>
      <c r="P883" s="80"/>
      <c r="Q883" s="80"/>
    </row>
    <row r="884" spans="10:17">
      <c r="J884" s="80"/>
      <c r="K884" s="80"/>
      <c r="L884" s="80"/>
      <c r="M884" s="80"/>
      <c r="N884" s="80"/>
      <c r="O884" s="80"/>
      <c r="P884" s="80"/>
      <c r="Q884" s="80"/>
    </row>
    <row r="885" spans="10:17">
      <c r="J885" s="80"/>
      <c r="K885" s="80"/>
      <c r="L885" s="80"/>
      <c r="M885" s="80"/>
      <c r="N885" s="80"/>
      <c r="O885" s="80"/>
      <c r="P885" s="80"/>
      <c r="Q885" s="80"/>
    </row>
    <row r="886" spans="10:17">
      <c r="J886" s="80"/>
      <c r="K886" s="80"/>
      <c r="L886" s="80"/>
      <c r="M886" s="80"/>
      <c r="N886" s="80"/>
      <c r="O886" s="80"/>
      <c r="P886" s="80"/>
      <c r="Q886" s="80"/>
    </row>
    <row r="887" spans="10:17">
      <c r="J887" s="80"/>
      <c r="K887" s="80"/>
      <c r="L887" s="80"/>
      <c r="M887" s="80"/>
      <c r="N887" s="80"/>
      <c r="O887" s="80"/>
      <c r="P887" s="80"/>
      <c r="Q887" s="80"/>
    </row>
    <row r="888" spans="10:17">
      <c r="J888" s="80"/>
      <c r="K888" s="80"/>
      <c r="L888" s="80"/>
      <c r="M888" s="80"/>
      <c r="N888" s="80"/>
      <c r="O888" s="80"/>
      <c r="P888" s="80"/>
      <c r="Q888" s="80"/>
    </row>
    <row r="889" spans="10:17">
      <c r="J889" s="80"/>
      <c r="K889" s="80"/>
      <c r="L889" s="80"/>
      <c r="M889" s="80"/>
      <c r="N889" s="80"/>
      <c r="O889" s="80"/>
      <c r="P889" s="80"/>
      <c r="Q889" s="80"/>
    </row>
    <row r="890" spans="10:17">
      <c r="J890" s="80"/>
      <c r="K890" s="80"/>
      <c r="L890" s="80"/>
      <c r="M890" s="80"/>
      <c r="N890" s="80"/>
      <c r="O890" s="80"/>
      <c r="P890" s="80"/>
      <c r="Q890" s="80"/>
    </row>
    <row r="891" spans="10:17">
      <c r="J891" s="80"/>
      <c r="K891" s="80"/>
      <c r="L891" s="80"/>
      <c r="M891" s="80"/>
      <c r="N891" s="80"/>
      <c r="O891" s="80"/>
      <c r="P891" s="80"/>
      <c r="Q891" s="80"/>
    </row>
    <row r="892" spans="10:17">
      <c r="J892" s="80"/>
      <c r="K892" s="80"/>
      <c r="L892" s="80"/>
      <c r="M892" s="80"/>
      <c r="N892" s="80"/>
      <c r="O892" s="80"/>
      <c r="P892" s="80"/>
      <c r="Q892" s="80"/>
    </row>
    <row r="893" spans="10:17">
      <c r="J893" s="80"/>
      <c r="K893" s="80"/>
      <c r="L893" s="80"/>
      <c r="M893" s="80"/>
      <c r="N893" s="80"/>
      <c r="O893" s="80"/>
      <c r="P893" s="80"/>
      <c r="Q893" s="80"/>
    </row>
    <row r="894" spans="10:17">
      <c r="J894" s="80"/>
      <c r="K894" s="80"/>
      <c r="L894" s="80"/>
      <c r="M894" s="80"/>
      <c r="N894" s="80"/>
      <c r="O894" s="80"/>
      <c r="P894" s="80"/>
      <c r="Q894" s="80"/>
    </row>
    <row r="895" spans="10:17">
      <c r="J895" s="80"/>
      <c r="K895" s="80"/>
      <c r="L895" s="80"/>
      <c r="M895" s="80"/>
      <c r="N895" s="80"/>
      <c r="O895" s="80"/>
      <c r="P895" s="80"/>
      <c r="Q895" s="80"/>
    </row>
  </sheetData>
  <mergeCells count="10">
    <mergeCell ref="B2:Q2"/>
    <mergeCell ref="B4:Q4"/>
    <mergeCell ref="B5:Q5"/>
    <mergeCell ref="B6:Q6"/>
    <mergeCell ref="B7:B8"/>
    <mergeCell ref="C7:H7"/>
    <mergeCell ref="I7:I8"/>
    <mergeCell ref="J7:O7"/>
    <mergeCell ref="P7:P8"/>
    <mergeCell ref="Q7:Q8"/>
  </mergeCells>
  <printOptions horizontalCentered="1"/>
  <pageMargins left="0" right="0" top="0.59055118110236227" bottom="0.78740157480314965" header="0" footer="0.31496062992125984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F7118-E32D-41EA-BF5C-982D7FEFD7A9}">
  <sheetPr>
    <pageSetUpPr fitToPage="1"/>
  </sheetPr>
  <dimension ref="A1:R164"/>
  <sheetViews>
    <sheetView showGridLines="0" topLeftCell="D1" zoomScaleNormal="100" workbookViewId="0">
      <selection activeCell="C32" sqref="C32:Q39"/>
    </sheetView>
  </sheetViews>
  <sheetFormatPr baseColWidth="10" defaultColWidth="11.42578125" defaultRowHeight="12.75"/>
  <cols>
    <col min="1" max="1" width="1.28515625" style="2" customWidth="1"/>
    <col min="2" max="2" width="68.7109375" style="2" customWidth="1"/>
    <col min="3" max="8" width="10.7109375" style="2" customWidth="1"/>
    <col min="9" max="9" width="11.85546875" style="2" customWidth="1"/>
    <col min="10" max="14" width="10.7109375" style="2" customWidth="1"/>
    <col min="15" max="15" width="8.7109375" style="2" customWidth="1"/>
    <col min="16" max="16" width="13.42578125" style="2" customWidth="1"/>
    <col min="17" max="17" width="12.140625" style="2" customWidth="1"/>
    <col min="18" max="18" width="4.5703125" style="2" customWidth="1"/>
    <col min="19" max="16384" width="11.42578125" style="2"/>
  </cols>
  <sheetData>
    <row r="1" spans="2:18" ht="17.25">
      <c r="B1" s="4" t="s">
        <v>76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ht="17.2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</row>
    <row r="3" spans="2:18" ht="18.75" customHeight="1">
      <c r="B3" s="8" t="s">
        <v>77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4"/>
    </row>
    <row r="4" spans="2:18" ht="18.75" customHeight="1">
      <c r="B4" s="9" t="s">
        <v>78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3"/>
    </row>
    <row r="5" spans="2:18" ht="14.25" customHeight="1">
      <c r="B5" s="9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6"/>
    </row>
    <row r="6" spans="2:18" ht="18" customHeight="1">
      <c r="B6" s="85" t="s">
        <v>4</v>
      </c>
      <c r="C6" s="11">
        <v>2022</v>
      </c>
      <c r="D6" s="12"/>
      <c r="E6" s="12"/>
      <c r="F6" s="12"/>
      <c r="G6" s="12"/>
      <c r="H6" s="12"/>
      <c r="I6" s="86" t="s">
        <v>5</v>
      </c>
      <c r="J6" s="11">
        <v>2022</v>
      </c>
      <c r="K6" s="12"/>
      <c r="L6" s="12"/>
      <c r="M6" s="12"/>
      <c r="N6" s="12"/>
      <c r="O6" s="12"/>
      <c r="P6" s="86" t="s">
        <v>6</v>
      </c>
      <c r="Q6" s="86" t="s">
        <v>7</v>
      </c>
      <c r="R6" s="87"/>
    </row>
    <row r="7" spans="2:18" ht="31.5" customHeight="1" thickBot="1">
      <c r="B7" s="88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89"/>
      <c r="J7" s="16" t="s">
        <v>8</v>
      </c>
      <c r="K7" s="16" t="s">
        <v>9</v>
      </c>
      <c r="L7" s="16" t="s">
        <v>10</v>
      </c>
      <c r="M7" s="16" t="s">
        <v>11</v>
      </c>
      <c r="N7" s="16" t="s">
        <v>12</v>
      </c>
      <c r="O7" s="16" t="s">
        <v>13</v>
      </c>
      <c r="P7" s="89"/>
      <c r="Q7" s="89"/>
      <c r="R7" s="87"/>
    </row>
    <row r="8" spans="2:18" ht="18" customHeight="1" thickTop="1">
      <c r="B8" s="90" t="s">
        <v>15</v>
      </c>
      <c r="C8" s="91">
        <f t="shared" ref="C8:P8" si="0">+C9+C19</f>
        <v>17526.2</v>
      </c>
      <c r="D8" s="91">
        <f t="shared" si="0"/>
        <v>17562.400000000001</v>
      </c>
      <c r="E8" s="91">
        <f t="shared" si="0"/>
        <v>18796.400000000001</v>
      </c>
      <c r="F8" s="91">
        <f t="shared" si="0"/>
        <v>16488.5</v>
      </c>
      <c r="G8" s="91">
        <f t="shared" si="0"/>
        <v>19148.400000000001</v>
      </c>
      <c r="H8" s="91">
        <f t="shared" si="0"/>
        <v>20431.900000000001</v>
      </c>
      <c r="I8" s="91">
        <f t="shared" si="0"/>
        <v>109953.80000000002</v>
      </c>
      <c r="J8" s="91">
        <f t="shared" si="0"/>
        <v>12889.475381683153</v>
      </c>
      <c r="K8" s="91">
        <f t="shared" si="0"/>
        <v>13303.556539783185</v>
      </c>
      <c r="L8" s="91">
        <f t="shared" si="0"/>
        <v>15396.488082679809</v>
      </c>
      <c r="M8" s="91">
        <f t="shared" si="0"/>
        <v>13414.924768892321</v>
      </c>
      <c r="N8" s="91">
        <f t="shared" si="0"/>
        <v>16037.185954473091</v>
      </c>
      <c r="O8" s="91">
        <f t="shared" si="0"/>
        <v>16173.877397</v>
      </c>
      <c r="P8" s="91">
        <f t="shared" si="0"/>
        <v>87215.508124511558</v>
      </c>
      <c r="Q8" s="29">
        <f t="shared" ref="Q8:Q13" si="1">+I8/P8*100</f>
        <v>126.0713861152154</v>
      </c>
      <c r="R8" s="92"/>
    </row>
    <row r="9" spans="2:18" ht="18" customHeight="1">
      <c r="B9" s="93" t="s">
        <v>79</v>
      </c>
      <c r="C9" s="25">
        <f t="shared" ref="C9:H9" si="2">+C11+C12+C18</f>
        <v>13499.9</v>
      </c>
      <c r="D9" s="25">
        <f t="shared" si="2"/>
        <v>13514.300000000001</v>
      </c>
      <c r="E9" s="25">
        <f t="shared" si="2"/>
        <v>14497.6</v>
      </c>
      <c r="F9" s="25">
        <f t="shared" si="2"/>
        <v>12812.5</v>
      </c>
      <c r="G9" s="25">
        <f t="shared" si="2"/>
        <v>14869.9</v>
      </c>
      <c r="H9" s="25">
        <f t="shared" si="2"/>
        <v>15726</v>
      </c>
      <c r="I9" s="25">
        <f>+I10+I12+I18</f>
        <v>84920.200000000012</v>
      </c>
      <c r="J9" s="25">
        <f t="shared" ref="J9:P9" si="3">+J11+J12+J18</f>
        <v>10105.806358227746</v>
      </c>
      <c r="K9" s="25">
        <f t="shared" si="3"/>
        <v>10308.752783567648</v>
      </c>
      <c r="L9" s="25">
        <f t="shared" si="3"/>
        <v>11847.444973505701</v>
      </c>
      <c r="M9" s="25">
        <f t="shared" si="3"/>
        <v>10541.58641887621</v>
      </c>
      <c r="N9" s="25">
        <f t="shared" si="3"/>
        <v>12380.099707547601</v>
      </c>
      <c r="O9" s="25">
        <f t="shared" si="3"/>
        <v>12406.190785000001</v>
      </c>
      <c r="P9" s="25">
        <f t="shared" si="3"/>
        <v>67589.881026724906</v>
      </c>
      <c r="Q9" s="29">
        <f t="shared" si="1"/>
        <v>125.64040461385444</v>
      </c>
      <c r="R9" s="92"/>
    </row>
    <row r="10" spans="2:18" ht="18" customHeight="1">
      <c r="B10" s="94" t="s">
        <v>32</v>
      </c>
      <c r="C10" s="25">
        <f t="shared" ref="C10:P10" si="4">+C11</f>
        <v>11744.6</v>
      </c>
      <c r="D10" s="25">
        <f t="shared" si="4"/>
        <v>11918.2</v>
      </c>
      <c r="E10" s="25">
        <f t="shared" si="4"/>
        <v>12451.6</v>
      </c>
      <c r="F10" s="25">
        <f t="shared" si="4"/>
        <v>11048.7</v>
      </c>
      <c r="G10" s="25">
        <f t="shared" si="4"/>
        <v>12753.5</v>
      </c>
      <c r="H10" s="25">
        <f t="shared" si="4"/>
        <v>13910.1</v>
      </c>
      <c r="I10" s="29">
        <f t="shared" si="4"/>
        <v>73826.700000000012</v>
      </c>
      <c r="J10" s="25">
        <f t="shared" si="4"/>
        <v>8659.221629096186</v>
      </c>
      <c r="K10" s="25">
        <f t="shared" si="4"/>
        <v>8793.1972170464978</v>
      </c>
      <c r="L10" s="25">
        <f t="shared" si="4"/>
        <v>10158.620860896799</v>
      </c>
      <c r="M10" s="25">
        <f t="shared" si="4"/>
        <v>9014.2655558106289</v>
      </c>
      <c r="N10" s="25">
        <f t="shared" si="4"/>
        <v>10593.264120815687</v>
      </c>
      <c r="O10" s="25">
        <f t="shared" si="4"/>
        <v>10532.774567</v>
      </c>
      <c r="P10" s="29">
        <f t="shared" si="4"/>
        <v>57751.343950665796</v>
      </c>
      <c r="Q10" s="29">
        <f t="shared" si="1"/>
        <v>127.83546658769815</v>
      </c>
      <c r="R10" s="92"/>
    </row>
    <row r="11" spans="2:18" ht="18" customHeight="1">
      <c r="B11" s="95" t="s">
        <v>33</v>
      </c>
      <c r="C11" s="96">
        <f>+[1]DGA!J11</f>
        <v>11744.6</v>
      </c>
      <c r="D11" s="96">
        <f>+[1]DGA!K11</f>
        <v>11918.2</v>
      </c>
      <c r="E11" s="96">
        <f>+[1]DGA!L11</f>
        <v>12451.6</v>
      </c>
      <c r="F11" s="96">
        <f>+[1]DGA!M11</f>
        <v>11048.7</v>
      </c>
      <c r="G11" s="96">
        <f>+[1]DGA!N11</f>
        <v>12753.5</v>
      </c>
      <c r="H11" s="96">
        <f>+[1]DGA!O11</f>
        <v>13910.1</v>
      </c>
      <c r="I11" s="97">
        <f>SUM(C11:H11)</f>
        <v>73826.700000000012</v>
      </c>
      <c r="J11" s="96">
        <v>8659.221629096186</v>
      </c>
      <c r="K11" s="96">
        <v>8793.1972170464978</v>
      </c>
      <c r="L11" s="96">
        <v>10158.620860896799</v>
      </c>
      <c r="M11" s="96">
        <v>9014.2655558106289</v>
      </c>
      <c r="N11" s="96">
        <v>10593.264120815687</v>
      </c>
      <c r="O11" s="96">
        <v>10532.774567</v>
      </c>
      <c r="P11" s="97">
        <f>SUM(J11:O11)</f>
        <v>57751.343950665796</v>
      </c>
      <c r="Q11" s="97">
        <f t="shared" si="1"/>
        <v>127.83546658769815</v>
      </c>
      <c r="R11" s="92"/>
    </row>
    <row r="12" spans="2:18" ht="18" customHeight="1">
      <c r="B12" s="37" t="s">
        <v>34</v>
      </c>
      <c r="C12" s="98">
        <f t="shared" ref="C12:P12" si="5">SUM(C13:C17)</f>
        <v>1710.9</v>
      </c>
      <c r="D12" s="98">
        <f t="shared" si="5"/>
        <v>1562.4</v>
      </c>
      <c r="E12" s="98">
        <f t="shared" si="5"/>
        <v>1990.5</v>
      </c>
      <c r="F12" s="98">
        <f t="shared" si="5"/>
        <v>1724.5</v>
      </c>
      <c r="G12" s="98">
        <f t="shared" si="5"/>
        <v>2090.9</v>
      </c>
      <c r="H12" s="98">
        <f t="shared" si="5"/>
        <v>1779.9</v>
      </c>
      <c r="I12" s="98">
        <f t="shared" si="5"/>
        <v>10859.100000000002</v>
      </c>
      <c r="J12" s="98">
        <f t="shared" si="5"/>
        <v>1426.1025184572325</v>
      </c>
      <c r="K12" s="98">
        <f t="shared" si="5"/>
        <v>1501.0889017859793</v>
      </c>
      <c r="L12" s="98">
        <f t="shared" si="5"/>
        <v>1669.5209732884246</v>
      </c>
      <c r="M12" s="98">
        <f t="shared" si="5"/>
        <v>1487.1227178252607</v>
      </c>
      <c r="N12" s="98">
        <f t="shared" si="5"/>
        <v>1741.8386496116361</v>
      </c>
      <c r="O12" s="98">
        <f t="shared" si="5"/>
        <v>1830.0510230000002</v>
      </c>
      <c r="P12" s="98">
        <f t="shared" si="5"/>
        <v>9655.7247839685333</v>
      </c>
      <c r="Q12" s="99">
        <f t="shared" si="1"/>
        <v>112.46281602836734</v>
      </c>
      <c r="R12" s="92"/>
    </row>
    <row r="13" spans="2:18" ht="18" customHeight="1">
      <c r="B13" s="100" t="s">
        <v>37</v>
      </c>
      <c r="C13" s="96">
        <f>+[1]DGA!J13</f>
        <v>1350.4</v>
      </c>
      <c r="D13" s="96">
        <f>+[1]DGA!K13</f>
        <v>1159.2</v>
      </c>
      <c r="E13" s="96">
        <f>+[1]DGA!L13</f>
        <v>1386</v>
      </c>
      <c r="F13" s="96">
        <f>+[1]DGA!M13</f>
        <v>1223.4000000000001</v>
      </c>
      <c r="G13" s="96">
        <f>+[1]DGA!N13</f>
        <v>1375.6</v>
      </c>
      <c r="H13" s="96">
        <f>+[1]DGA!O13</f>
        <v>994.6</v>
      </c>
      <c r="I13" s="97">
        <f t="shared" ref="I13:I18" si="6">SUM(C13:H13)</f>
        <v>7489.2000000000007</v>
      </c>
      <c r="J13" s="101">
        <v>872.29475473159653</v>
      </c>
      <c r="K13" s="101">
        <v>928.00843399246764</v>
      </c>
      <c r="L13" s="101">
        <v>1056.7172351976301</v>
      </c>
      <c r="M13" s="101">
        <v>910.33741800506903</v>
      </c>
      <c r="N13" s="101">
        <v>1114.4958627193603</v>
      </c>
      <c r="O13" s="101">
        <v>1205.998396</v>
      </c>
      <c r="P13" s="97">
        <f t="shared" ref="P13:P18" si="7">SUM(J13:O13)</f>
        <v>6087.8521006461233</v>
      </c>
      <c r="Q13" s="97">
        <f t="shared" si="1"/>
        <v>123.01875729216792</v>
      </c>
      <c r="R13" s="92"/>
    </row>
    <row r="14" spans="2:18" ht="18" customHeight="1">
      <c r="B14" s="100" t="s">
        <v>39</v>
      </c>
      <c r="C14" s="96">
        <f>+[1]DGA!J14</f>
        <v>83.4</v>
      </c>
      <c r="D14" s="96">
        <f>+[1]DGA!K14</f>
        <v>86.2</v>
      </c>
      <c r="E14" s="96">
        <f>+[1]DGA!L14</f>
        <v>201</v>
      </c>
      <c r="F14" s="96">
        <f>+[1]DGA!M14</f>
        <v>162.9</v>
      </c>
      <c r="G14" s="96">
        <f>+[1]DGA!N14</f>
        <v>323.89999999999998</v>
      </c>
      <c r="H14" s="96">
        <f>+[1]DGA!O14</f>
        <v>298.2</v>
      </c>
      <c r="I14" s="97">
        <f t="shared" si="6"/>
        <v>1155.5999999999999</v>
      </c>
      <c r="J14" s="101">
        <v>290.31410239737835</v>
      </c>
      <c r="K14" s="101">
        <v>291.81837729353191</v>
      </c>
      <c r="L14" s="101">
        <v>305.79975651062944</v>
      </c>
      <c r="M14" s="101">
        <v>281.79235865461476</v>
      </c>
      <c r="N14" s="101">
        <v>328.05304843741288</v>
      </c>
      <c r="O14" s="101">
        <v>283.64665400000001</v>
      </c>
      <c r="P14" s="97">
        <f t="shared" si="7"/>
        <v>1781.4242972935672</v>
      </c>
      <c r="Q14" s="97">
        <f>+I14/P14*100</f>
        <v>64.869441926645308</v>
      </c>
      <c r="R14" s="92"/>
    </row>
    <row r="15" spans="2:18" ht="18" customHeight="1">
      <c r="B15" s="100" t="s">
        <v>80</v>
      </c>
      <c r="C15" s="96">
        <f>+[1]DGA!J15</f>
        <v>170</v>
      </c>
      <c r="D15" s="96">
        <f>+[1]DGA!K15</f>
        <v>181.7</v>
      </c>
      <c r="E15" s="96">
        <f>+[1]DGA!L15</f>
        <v>208.3</v>
      </c>
      <c r="F15" s="96">
        <f>+[1]DGA!M15</f>
        <v>205.6</v>
      </c>
      <c r="G15" s="96">
        <f>+[1]DGA!N15</f>
        <v>253.4</v>
      </c>
      <c r="H15" s="96">
        <f>+[1]DGA!O15</f>
        <v>312.60000000000002</v>
      </c>
      <c r="I15" s="97">
        <f t="shared" si="6"/>
        <v>1331.6</v>
      </c>
      <c r="J15" s="101">
        <v>129.65409060333133</v>
      </c>
      <c r="K15" s="101">
        <v>121.55979856877596</v>
      </c>
      <c r="L15" s="101">
        <v>139.45704947793794</v>
      </c>
      <c r="M15" s="101">
        <v>129.19483680909605</v>
      </c>
      <c r="N15" s="101">
        <v>140.33414107063473</v>
      </c>
      <c r="O15" s="101">
        <v>163.51022800000001</v>
      </c>
      <c r="P15" s="97">
        <f t="shared" si="7"/>
        <v>823.71014452977602</v>
      </c>
      <c r="Q15" s="97">
        <f>+I15/P15*100</f>
        <v>161.65880787593775</v>
      </c>
      <c r="R15" s="92"/>
    </row>
    <row r="16" spans="2:18" ht="18" customHeight="1">
      <c r="B16" s="100" t="s">
        <v>81</v>
      </c>
      <c r="C16" s="96">
        <f>+[1]DGA!J16</f>
        <v>107.1</v>
      </c>
      <c r="D16" s="96">
        <f>+[1]DGA!K16</f>
        <v>134.19999999999999</v>
      </c>
      <c r="E16" s="96">
        <f>+[1]DGA!L16</f>
        <v>193.7</v>
      </c>
      <c r="F16" s="96">
        <f>+[1]DGA!M16</f>
        <v>130.30000000000001</v>
      </c>
      <c r="G16" s="96">
        <f>+[1]DGA!N16</f>
        <v>137.5</v>
      </c>
      <c r="H16" s="96">
        <f>+[1]DGA!O16</f>
        <v>170.7</v>
      </c>
      <c r="I16" s="97">
        <f t="shared" si="6"/>
        <v>873.5</v>
      </c>
      <c r="J16" s="101">
        <v>133.83957072492626</v>
      </c>
      <c r="K16" s="101">
        <v>159.70229193120372</v>
      </c>
      <c r="L16" s="101">
        <v>167.54693210222709</v>
      </c>
      <c r="M16" s="101">
        <v>165.79810435648108</v>
      </c>
      <c r="N16" s="101">
        <v>158.9555973842283</v>
      </c>
      <c r="O16" s="101">
        <v>176.89574500000001</v>
      </c>
      <c r="P16" s="97">
        <f t="shared" si="7"/>
        <v>962.73824149906648</v>
      </c>
      <c r="Q16" s="97">
        <f>+I16/P16*100</f>
        <v>90.730788738576038</v>
      </c>
      <c r="R16" s="92"/>
    </row>
    <row r="17" spans="1:18" ht="14.25">
      <c r="B17" s="100" t="s">
        <v>29</v>
      </c>
      <c r="C17" s="96">
        <f>+[1]DGA!J17</f>
        <v>0</v>
      </c>
      <c r="D17" s="96">
        <f>+[1]DGA!K17</f>
        <v>1.1000000000000001</v>
      </c>
      <c r="E17" s="96">
        <f>+[1]DGA!L17</f>
        <v>1.5</v>
      </c>
      <c r="F17" s="96">
        <f>+[1]DGA!M17</f>
        <v>2.2999999999999998</v>
      </c>
      <c r="G17" s="96">
        <f>+[1]DGA!N17</f>
        <v>0.5</v>
      </c>
      <c r="H17" s="96">
        <f>+[1]DGA!O17</f>
        <v>3.8</v>
      </c>
      <c r="I17" s="97">
        <f t="shared" si="6"/>
        <v>9.1999999999999993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7">
        <f t="shared" si="7"/>
        <v>0</v>
      </c>
      <c r="Q17" s="102">
        <v>0</v>
      </c>
      <c r="R17" s="92"/>
    </row>
    <row r="18" spans="1:18" ht="14.25">
      <c r="B18" s="103" t="s">
        <v>47</v>
      </c>
      <c r="C18" s="98">
        <f>+[1]DGA!J18</f>
        <v>44.4</v>
      </c>
      <c r="D18" s="98">
        <f>+[1]DGA!K18</f>
        <v>33.700000000000003</v>
      </c>
      <c r="E18" s="98">
        <f>+[1]DGA!L18</f>
        <v>55.5</v>
      </c>
      <c r="F18" s="98">
        <f>+[1]DGA!M18</f>
        <v>39.299999999999997</v>
      </c>
      <c r="G18" s="98">
        <f>+[1]DGA!N18</f>
        <v>25.5</v>
      </c>
      <c r="H18" s="98">
        <f>+[1]DGA!O18</f>
        <v>36</v>
      </c>
      <c r="I18" s="99">
        <f t="shared" si="6"/>
        <v>234.39999999999998</v>
      </c>
      <c r="J18" s="98">
        <v>20.482210674328222</v>
      </c>
      <c r="K18" s="98">
        <v>14.466664735171307</v>
      </c>
      <c r="L18" s="98">
        <v>19.303139320475797</v>
      </c>
      <c r="M18" s="98">
        <v>40.198145240320059</v>
      </c>
      <c r="N18" s="98">
        <v>44.996937120276613</v>
      </c>
      <c r="O18" s="98">
        <v>43.365195</v>
      </c>
      <c r="P18" s="99">
        <f t="shared" si="7"/>
        <v>182.81229209057202</v>
      </c>
      <c r="Q18" s="99">
        <f>+I18/P18*100</f>
        <v>128.21894923995018</v>
      </c>
      <c r="R18" s="92"/>
    </row>
    <row r="19" spans="1:18" ht="18" customHeight="1">
      <c r="B19" s="48" t="s">
        <v>82</v>
      </c>
      <c r="C19" s="98">
        <f t="shared" ref="C19:P19" si="8">+C20+C22+C23</f>
        <v>4026.2999999999997</v>
      </c>
      <c r="D19" s="98">
        <f t="shared" si="8"/>
        <v>4048.1</v>
      </c>
      <c r="E19" s="98">
        <f t="shared" si="8"/>
        <v>4298.8</v>
      </c>
      <c r="F19" s="98">
        <f t="shared" si="8"/>
        <v>3676</v>
      </c>
      <c r="G19" s="98">
        <f t="shared" si="8"/>
        <v>4278.5</v>
      </c>
      <c r="H19" s="98">
        <f t="shared" si="8"/>
        <v>4705.8999999999996</v>
      </c>
      <c r="I19" s="99">
        <f t="shared" si="8"/>
        <v>25033.599999999999</v>
      </c>
      <c r="J19" s="98">
        <f t="shared" si="8"/>
        <v>2783.6690234554067</v>
      </c>
      <c r="K19" s="98">
        <f t="shared" si="8"/>
        <v>2994.8037562155373</v>
      </c>
      <c r="L19" s="98">
        <f t="shared" si="8"/>
        <v>3549.0431091741079</v>
      </c>
      <c r="M19" s="98">
        <f t="shared" si="8"/>
        <v>2873.3383500161103</v>
      </c>
      <c r="N19" s="98">
        <f t="shared" si="8"/>
        <v>3657.0862469254889</v>
      </c>
      <c r="O19" s="98">
        <f t="shared" si="8"/>
        <v>3767.686612</v>
      </c>
      <c r="P19" s="99">
        <f t="shared" si="8"/>
        <v>19625.627097786652</v>
      </c>
      <c r="Q19" s="99">
        <f>+I19/P19*100</f>
        <v>127.55566930558489</v>
      </c>
      <c r="R19" s="92"/>
    </row>
    <row r="20" spans="1:18" ht="18" customHeight="1">
      <c r="B20" s="94" t="s">
        <v>83</v>
      </c>
      <c r="C20" s="98">
        <f>+C21</f>
        <v>4000.2</v>
      </c>
      <c r="D20" s="98">
        <f t="shared" ref="D20:O20" si="9">+D21</f>
        <v>4024.5</v>
      </c>
      <c r="E20" s="98">
        <f t="shared" si="9"/>
        <v>4272.2</v>
      </c>
      <c r="F20" s="98">
        <f t="shared" si="9"/>
        <v>3651.2</v>
      </c>
      <c r="G20" s="98">
        <f t="shared" si="9"/>
        <v>4256</v>
      </c>
      <c r="H20" s="98">
        <f t="shared" si="9"/>
        <v>4684.5</v>
      </c>
      <c r="I20" s="98">
        <f t="shared" si="9"/>
        <v>24888.6</v>
      </c>
      <c r="J20" s="98">
        <f t="shared" si="9"/>
        <v>2768.0224632545824</v>
      </c>
      <c r="K20" s="98">
        <f t="shared" si="9"/>
        <v>2979.1553776392129</v>
      </c>
      <c r="L20" s="98">
        <f t="shared" si="9"/>
        <v>3535.3730070078896</v>
      </c>
      <c r="M20" s="98">
        <f t="shared" si="9"/>
        <v>2858.7270210141669</v>
      </c>
      <c r="N20" s="98">
        <f t="shared" si="9"/>
        <v>3638.7815658751952</v>
      </c>
      <c r="O20" s="98">
        <f t="shared" si="9"/>
        <v>3750.7097359999998</v>
      </c>
      <c r="P20" s="98">
        <f>+P21</f>
        <v>19530.769170791045</v>
      </c>
      <c r="Q20" s="99">
        <f>+I20/P20*100</f>
        <v>127.43276919795754</v>
      </c>
      <c r="R20" s="92"/>
    </row>
    <row r="21" spans="1:18" ht="18" customHeight="1">
      <c r="B21" s="44" t="s">
        <v>84</v>
      </c>
      <c r="C21" s="96">
        <f>+[1]DGA!J21</f>
        <v>4000.2</v>
      </c>
      <c r="D21" s="96">
        <f>+[1]DGA!K21</f>
        <v>4024.5</v>
      </c>
      <c r="E21" s="96">
        <f>+[1]DGA!L21</f>
        <v>4272.2</v>
      </c>
      <c r="F21" s="96">
        <f>+[1]DGA!M21</f>
        <v>3651.2</v>
      </c>
      <c r="G21" s="96">
        <f>+[1]DGA!N21</f>
        <v>4256</v>
      </c>
      <c r="H21" s="96">
        <f>+[1]DGA!O21</f>
        <v>4684.5</v>
      </c>
      <c r="I21" s="97">
        <f>SUM(C21:H21)</f>
        <v>24888.6</v>
      </c>
      <c r="J21" s="96">
        <v>2768.0224632545824</v>
      </c>
      <c r="K21" s="96">
        <v>2979.1553776392129</v>
      </c>
      <c r="L21" s="96">
        <v>3535.3730070078896</v>
      </c>
      <c r="M21" s="96">
        <v>2858.7270210141669</v>
      </c>
      <c r="N21" s="96">
        <v>3638.7815658751952</v>
      </c>
      <c r="O21" s="96">
        <v>3750.7097359999998</v>
      </c>
      <c r="P21" s="97">
        <f>SUM(J21:O21)</f>
        <v>19530.769170791045</v>
      </c>
      <c r="Q21" s="97">
        <f>+I21/P21*100</f>
        <v>127.43276919795754</v>
      </c>
      <c r="R21" s="92"/>
    </row>
    <row r="22" spans="1:18" ht="18" hidden="1" customHeight="1">
      <c r="B22" s="94" t="s">
        <v>85</v>
      </c>
      <c r="C22" s="98">
        <f>+[1]DGA!J22</f>
        <v>0</v>
      </c>
      <c r="D22" s="98">
        <f>+[1]DGA!K22</f>
        <v>0</v>
      </c>
      <c r="E22" s="98">
        <f>+[1]DGA!L22</f>
        <v>0</v>
      </c>
      <c r="F22" s="98">
        <f>+[1]DGA!M22</f>
        <v>0</v>
      </c>
      <c r="G22" s="98">
        <f>+[1]DGA!N22</f>
        <v>0</v>
      </c>
      <c r="H22" s="98">
        <f>+[1]DGA!O22</f>
        <v>0</v>
      </c>
      <c r="I22" s="99">
        <f>SUM(C22:H22)</f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99">
        <f>SUM(J22:O22)</f>
        <v>0</v>
      </c>
      <c r="Q22" s="105">
        <v>0</v>
      </c>
      <c r="R22" s="92"/>
    </row>
    <row r="23" spans="1:18" ht="18" customHeight="1">
      <c r="B23" s="94" t="s">
        <v>86</v>
      </c>
      <c r="C23" s="25">
        <f t="shared" ref="C23:O23" si="10">+C24+C25</f>
        <v>26.1</v>
      </c>
      <c r="D23" s="25">
        <f t="shared" si="10"/>
        <v>23.599999999999998</v>
      </c>
      <c r="E23" s="25">
        <f t="shared" si="10"/>
        <v>26.6</v>
      </c>
      <c r="F23" s="25">
        <f t="shared" si="10"/>
        <v>24.799999999999997</v>
      </c>
      <c r="G23" s="25">
        <f t="shared" si="10"/>
        <v>22.5</v>
      </c>
      <c r="H23" s="25">
        <f t="shared" si="10"/>
        <v>21.4</v>
      </c>
      <c r="I23" s="29">
        <f t="shared" si="10"/>
        <v>145</v>
      </c>
      <c r="J23" s="25">
        <f t="shared" si="10"/>
        <v>15.646560200824464</v>
      </c>
      <c r="K23" s="25">
        <f t="shared" si="10"/>
        <v>15.648378576324211</v>
      </c>
      <c r="L23" s="25">
        <f t="shared" si="10"/>
        <v>13.670102166218442</v>
      </c>
      <c r="M23" s="25">
        <f t="shared" si="10"/>
        <v>14.611329001943506</v>
      </c>
      <c r="N23" s="25">
        <f t="shared" si="10"/>
        <v>18.304681050293841</v>
      </c>
      <c r="O23" s="25">
        <f t="shared" si="10"/>
        <v>16.976875999999997</v>
      </c>
      <c r="P23" s="29">
        <f>+P24+P25</f>
        <v>94.857926995604458</v>
      </c>
      <c r="Q23" s="99">
        <f t="shared" ref="Q23:Q31" si="11">+I23/P23*100</f>
        <v>152.86018216139072</v>
      </c>
      <c r="R23" s="92"/>
    </row>
    <row r="24" spans="1:18" ht="18" customHeight="1">
      <c r="B24" s="44" t="s">
        <v>87</v>
      </c>
      <c r="C24" s="32">
        <f>+[1]DGA!J24</f>
        <v>24.8</v>
      </c>
      <c r="D24" s="32">
        <f>+[1]DGA!K24</f>
        <v>22.2</v>
      </c>
      <c r="E24" s="32">
        <f>+[1]DGA!L24</f>
        <v>24.6</v>
      </c>
      <c r="F24" s="32">
        <f>+[1]DGA!M24</f>
        <v>23.9</v>
      </c>
      <c r="G24" s="32">
        <f>+[1]DGA!N24</f>
        <v>20</v>
      </c>
      <c r="H24" s="32">
        <f>+[1]DGA!O24</f>
        <v>20.399999999999999</v>
      </c>
      <c r="I24" s="97">
        <f>SUM(C24:H24)</f>
        <v>135.9</v>
      </c>
      <c r="J24" s="32">
        <v>14.865381472618246</v>
      </c>
      <c r="K24" s="32">
        <v>14.510589122021793</v>
      </c>
      <c r="L24" s="32">
        <v>12.482146347186887</v>
      </c>
      <c r="M24" s="32">
        <v>13.622749564188837</v>
      </c>
      <c r="N24" s="32">
        <v>17.531839495473136</v>
      </c>
      <c r="O24" s="32">
        <v>16.554424999999998</v>
      </c>
      <c r="P24" s="97">
        <f>SUM(J24:O24)</f>
        <v>89.567131001488889</v>
      </c>
      <c r="Q24" s="97">
        <f t="shared" si="11"/>
        <v>151.72976791870326</v>
      </c>
      <c r="R24" s="92"/>
    </row>
    <row r="25" spans="1:18" ht="18" customHeight="1">
      <c r="B25" s="106" t="s">
        <v>29</v>
      </c>
      <c r="C25" s="32">
        <f>+[1]DGA!J25</f>
        <v>1.3</v>
      </c>
      <c r="D25" s="32">
        <f>+[1]DGA!K25</f>
        <v>1.4</v>
      </c>
      <c r="E25" s="32">
        <f>+[1]DGA!L25</f>
        <v>2</v>
      </c>
      <c r="F25" s="32">
        <f>+[1]DGA!M25</f>
        <v>0.9</v>
      </c>
      <c r="G25" s="32">
        <f>+[1]DGA!N25</f>
        <v>2.5</v>
      </c>
      <c r="H25" s="32">
        <f>+[1]DGA!O25</f>
        <v>1</v>
      </c>
      <c r="I25" s="97">
        <f>SUM(C25:H25)</f>
        <v>9.1000000000000014</v>
      </c>
      <c r="J25" s="32">
        <v>0.78117872820621825</v>
      </c>
      <c r="K25" s="32">
        <v>1.1377894543024181</v>
      </c>
      <c r="L25" s="32">
        <v>1.1879558190315547</v>
      </c>
      <c r="M25" s="32">
        <v>0.98857943775467039</v>
      </c>
      <c r="N25" s="32">
        <v>0.77284155482070394</v>
      </c>
      <c r="O25" s="32">
        <v>0.42245100000000002</v>
      </c>
      <c r="P25" s="97">
        <f>SUM(J25:O25)</f>
        <v>5.2907959941155642</v>
      </c>
      <c r="Q25" s="97">
        <f t="shared" si="11"/>
        <v>171.99680369685476</v>
      </c>
      <c r="R25" s="92"/>
    </row>
    <row r="26" spans="1:18" ht="18" customHeight="1">
      <c r="B26" s="90" t="s">
        <v>88</v>
      </c>
      <c r="C26" s="25">
        <f>+[1]DGA!J26</f>
        <v>0</v>
      </c>
      <c r="D26" s="25">
        <f>+[1]DGA!K26</f>
        <v>0.2</v>
      </c>
      <c r="E26" s="25">
        <f>+[1]DGA!L26</f>
        <v>0</v>
      </c>
      <c r="F26" s="25">
        <f>+[1]DGA!M26</f>
        <v>0.1</v>
      </c>
      <c r="G26" s="25">
        <f>+[1]DGA!N26</f>
        <v>0.1</v>
      </c>
      <c r="H26" s="25">
        <f>+[1]DGA!O26</f>
        <v>0</v>
      </c>
      <c r="I26" s="99">
        <f>SUM(C26:H26)</f>
        <v>0.4</v>
      </c>
      <c r="J26" s="25">
        <v>0.12328416395682962</v>
      </c>
      <c r="K26" s="25">
        <v>0.13990322318213499</v>
      </c>
      <c r="L26" s="25">
        <v>7.0121829844001893E-2</v>
      </c>
      <c r="M26" s="25">
        <v>5.8828619098173149E-2</v>
      </c>
      <c r="N26" s="25">
        <v>0.12371839374847422</v>
      </c>
      <c r="O26" s="25">
        <v>0.118655</v>
      </c>
      <c r="P26" s="99">
        <f>SUM(J26:O26)</f>
        <v>0.63451122982961383</v>
      </c>
      <c r="Q26" s="97">
        <f t="shared" si="11"/>
        <v>63.040649431439157</v>
      </c>
      <c r="R26" s="92"/>
    </row>
    <row r="27" spans="1:18" ht="18" customHeight="1">
      <c r="B27" s="107" t="s">
        <v>89</v>
      </c>
      <c r="C27" s="25">
        <f t="shared" ref="C27:P28" si="12">+C28</f>
        <v>154.30000000000001</v>
      </c>
      <c r="D27" s="25">
        <f t="shared" si="12"/>
        <v>219.3</v>
      </c>
      <c r="E27" s="25">
        <f t="shared" si="12"/>
        <v>235.4</v>
      </c>
      <c r="F27" s="25">
        <f t="shared" si="12"/>
        <v>56.3</v>
      </c>
      <c r="G27" s="25">
        <f t="shared" si="12"/>
        <v>204.7</v>
      </c>
      <c r="H27" s="25">
        <f t="shared" si="12"/>
        <v>107.9</v>
      </c>
      <c r="I27" s="25">
        <f t="shared" si="12"/>
        <v>977.9</v>
      </c>
      <c r="J27" s="25">
        <f t="shared" si="12"/>
        <v>133.56480048865603</v>
      </c>
      <c r="K27" s="25">
        <f t="shared" si="12"/>
        <v>111.84882499580974</v>
      </c>
      <c r="L27" s="25">
        <f t="shared" si="12"/>
        <v>158.40664280712863</v>
      </c>
      <c r="M27" s="25">
        <f t="shared" si="12"/>
        <v>122.60480391095656</v>
      </c>
      <c r="N27" s="25">
        <f t="shared" si="12"/>
        <v>163.99971125713361</v>
      </c>
      <c r="O27" s="25">
        <f t="shared" si="12"/>
        <v>127.823531</v>
      </c>
      <c r="P27" s="25">
        <f t="shared" si="12"/>
        <v>818.24831445968459</v>
      </c>
      <c r="Q27" s="99">
        <f t="shared" si="11"/>
        <v>119.51139803394994</v>
      </c>
      <c r="R27" s="108"/>
    </row>
    <row r="28" spans="1:18" ht="18" customHeight="1">
      <c r="B28" s="109" t="s">
        <v>53</v>
      </c>
      <c r="C28" s="25">
        <f t="shared" si="12"/>
        <v>154.30000000000001</v>
      </c>
      <c r="D28" s="25">
        <f t="shared" si="12"/>
        <v>219.3</v>
      </c>
      <c r="E28" s="25">
        <f t="shared" si="12"/>
        <v>235.4</v>
      </c>
      <c r="F28" s="25">
        <f t="shared" si="12"/>
        <v>56.3</v>
      </c>
      <c r="G28" s="25">
        <f t="shared" si="12"/>
        <v>204.7</v>
      </c>
      <c r="H28" s="25">
        <f t="shared" si="12"/>
        <v>107.9</v>
      </c>
      <c r="I28" s="29">
        <f t="shared" si="12"/>
        <v>977.9</v>
      </c>
      <c r="J28" s="25">
        <f t="shared" si="12"/>
        <v>133.56480048865603</v>
      </c>
      <c r="K28" s="25">
        <f t="shared" si="12"/>
        <v>111.84882499580974</v>
      </c>
      <c r="L28" s="25">
        <f t="shared" si="12"/>
        <v>158.40664280712863</v>
      </c>
      <c r="M28" s="25">
        <f t="shared" si="12"/>
        <v>122.60480391095656</v>
      </c>
      <c r="N28" s="25">
        <f t="shared" si="12"/>
        <v>163.99971125713361</v>
      </c>
      <c r="O28" s="25">
        <f t="shared" si="12"/>
        <v>127.823531</v>
      </c>
      <c r="P28" s="29">
        <f t="shared" si="12"/>
        <v>818.24831445968459</v>
      </c>
      <c r="Q28" s="99">
        <f t="shared" si="11"/>
        <v>119.51139803394994</v>
      </c>
      <c r="R28" s="92"/>
    </row>
    <row r="29" spans="1:18" ht="18" customHeight="1">
      <c r="B29" s="110" t="s">
        <v>55</v>
      </c>
      <c r="C29" s="32">
        <f>+[1]DGA!J29</f>
        <v>154.30000000000001</v>
      </c>
      <c r="D29" s="32">
        <f>+[1]DGA!K29</f>
        <v>219.3</v>
      </c>
      <c r="E29" s="32">
        <f>+[1]DGA!L29</f>
        <v>235.4</v>
      </c>
      <c r="F29" s="32">
        <f>+[1]DGA!M29</f>
        <v>56.3</v>
      </c>
      <c r="G29" s="32">
        <f>+[1]DGA!N29</f>
        <v>204.7</v>
      </c>
      <c r="H29" s="32">
        <f>+[1]DGA!O29</f>
        <v>107.9</v>
      </c>
      <c r="I29" s="97">
        <f>SUM(C29:H29)</f>
        <v>977.9</v>
      </c>
      <c r="J29" s="32">
        <v>133.56480048865603</v>
      </c>
      <c r="K29" s="32">
        <v>111.84882499580974</v>
      </c>
      <c r="L29" s="32">
        <v>158.40664280712863</v>
      </c>
      <c r="M29" s="32">
        <v>122.60480391095656</v>
      </c>
      <c r="N29" s="32">
        <v>163.99971125713361</v>
      </c>
      <c r="O29" s="32">
        <v>127.823531</v>
      </c>
      <c r="P29" s="97">
        <f>SUM(J29:O29)</f>
        <v>818.24831445968459</v>
      </c>
      <c r="Q29" s="97">
        <f t="shared" si="11"/>
        <v>119.51139803394994</v>
      </c>
      <c r="R29" s="69"/>
    </row>
    <row r="30" spans="1:18" ht="18" customHeight="1">
      <c r="B30" s="48" t="s">
        <v>90</v>
      </c>
      <c r="C30" s="25">
        <f>+[1]DGA!J30</f>
        <v>38</v>
      </c>
      <c r="D30" s="25">
        <f>+[1]DGA!K30</f>
        <v>0</v>
      </c>
      <c r="E30" s="25">
        <f>+[1]DGA!L30</f>
        <v>0</v>
      </c>
      <c r="F30" s="25">
        <f>+[1]DGA!M30</f>
        <v>32.5</v>
      </c>
      <c r="G30" s="25">
        <f>+[1]DGA!N30</f>
        <v>0</v>
      </c>
      <c r="H30" s="25">
        <f>+[1]DGA!O30</f>
        <v>0</v>
      </c>
      <c r="I30" s="25">
        <f>+[1]DGA!P30</f>
        <v>70.5</v>
      </c>
      <c r="J30" s="25">
        <v>0</v>
      </c>
      <c r="K30" s="25">
        <v>0</v>
      </c>
      <c r="L30" s="25">
        <v>0</v>
      </c>
      <c r="M30" s="25">
        <v>32.877308781347452</v>
      </c>
      <c r="N30" s="25">
        <v>0</v>
      </c>
      <c r="O30" s="25">
        <v>0</v>
      </c>
      <c r="P30" s="99">
        <f>SUM(J30:O30)</f>
        <v>32.877308781347452</v>
      </c>
      <c r="Q30" s="99">
        <v>0</v>
      </c>
      <c r="R30" s="69"/>
    </row>
    <row r="31" spans="1:18" ht="18" customHeight="1" thickBot="1">
      <c r="B31" s="60" t="s">
        <v>91</v>
      </c>
      <c r="C31" s="61">
        <f t="shared" ref="C31:P31" si="13">+C8+C26+C27+C30</f>
        <v>17718.5</v>
      </c>
      <c r="D31" s="61">
        <f t="shared" si="13"/>
        <v>17781.900000000001</v>
      </c>
      <c r="E31" s="61">
        <f t="shared" si="13"/>
        <v>19031.800000000003</v>
      </c>
      <c r="F31" s="61">
        <f t="shared" si="13"/>
        <v>16577.399999999998</v>
      </c>
      <c r="G31" s="61">
        <f t="shared" si="13"/>
        <v>19353.2</v>
      </c>
      <c r="H31" s="61">
        <f t="shared" si="13"/>
        <v>20539.800000000003</v>
      </c>
      <c r="I31" s="61">
        <f t="shared" si="13"/>
        <v>111002.6</v>
      </c>
      <c r="J31" s="61">
        <f t="shared" si="13"/>
        <v>13023.163466335765</v>
      </c>
      <c r="K31" s="61">
        <f t="shared" si="13"/>
        <v>13415.545268002177</v>
      </c>
      <c r="L31" s="61">
        <f t="shared" si="13"/>
        <v>15554.964847316782</v>
      </c>
      <c r="M31" s="61">
        <f t="shared" si="13"/>
        <v>13570.465710203724</v>
      </c>
      <c r="N31" s="61">
        <f t="shared" si="13"/>
        <v>16201.309384123972</v>
      </c>
      <c r="O31" s="61">
        <f t="shared" si="13"/>
        <v>16301.819583</v>
      </c>
      <c r="P31" s="61">
        <f t="shared" si="13"/>
        <v>88067.268258982425</v>
      </c>
      <c r="Q31" s="111">
        <f t="shared" si="11"/>
        <v>126.04296941920677</v>
      </c>
      <c r="R31" s="112"/>
    </row>
    <row r="32" spans="1:18" ht="18" customHeight="1" thickTop="1">
      <c r="A32" s="113"/>
      <c r="B32" s="64" t="s">
        <v>70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75"/>
    </row>
    <row r="33" spans="2:18" ht="14.25">
      <c r="B33" s="68" t="s">
        <v>71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75"/>
    </row>
    <row r="34" spans="2:18" ht="18" customHeight="1">
      <c r="B34" s="72" t="s">
        <v>92</v>
      </c>
      <c r="C34" s="69"/>
      <c r="D34" s="69"/>
      <c r="E34" s="69"/>
      <c r="F34" s="69"/>
      <c r="G34" s="69"/>
      <c r="H34" s="69"/>
      <c r="I34" s="69"/>
      <c r="J34" s="114"/>
      <c r="K34" s="114"/>
      <c r="L34" s="114"/>
      <c r="M34" s="114"/>
      <c r="N34" s="114"/>
      <c r="O34" s="114"/>
      <c r="P34" s="115"/>
      <c r="Q34" s="69"/>
      <c r="R34" s="75"/>
    </row>
    <row r="35" spans="2:18" ht="12" customHeight="1">
      <c r="B35" s="72" t="s">
        <v>93</v>
      </c>
      <c r="C35" s="75"/>
      <c r="D35" s="75"/>
      <c r="E35" s="75"/>
      <c r="F35" s="75"/>
      <c r="G35" s="75"/>
      <c r="H35" s="75"/>
      <c r="I35" s="75"/>
      <c r="J35" s="69"/>
      <c r="K35" s="69"/>
      <c r="L35" s="69"/>
      <c r="M35" s="69"/>
      <c r="N35" s="69"/>
      <c r="O35" s="69"/>
      <c r="P35" s="75"/>
      <c r="Q35" s="75"/>
      <c r="R35" s="75"/>
    </row>
    <row r="36" spans="2:18" ht="15.75" customHeight="1">
      <c r="B36" s="77" t="s">
        <v>75</v>
      </c>
      <c r="C36" s="75"/>
      <c r="D36" s="75"/>
      <c r="E36" s="75"/>
      <c r="F36" s="75"/>
      <c r="G36" s="75"/>
      <c r="H36" s="75"/>
      <c r="I36" s="75"/>
      <c r="J36" s="73"/>
      <c r="K36" s="73"/>
      <c r="L36" s="73"/>
      <c r="M36" s="73"/>
      <c r="N36" s="73"/>
      <c r="O36" s="73"/>
      <c r="P36" s="69"/>
      <c r="Q36" s="75"/>
      <c r="R36" s="75"/>
    </row>
    <row r="37" spans="2:18" ht="14.25">
      <c r="B37" s="75"/>
      <c r="C37" s="75"/>
      <c r="D37" s="75"/>
      <c r="E37" s="75"/>
      <c r="F37" s="75"/>
      <c r="G37" s="75"/>
      <c r="H37" s="75"/>
      <c r="I37" s="75"/>
      <c r="J37" s="73"/>
      <c r="K37" s="73"/>
      <c r="L37" s="73"/>
      <c r="M37" s="73"/>
      <c r="N37" s="73"/>
      <c r="O37" s="73"/>
      <c r="P37" s="75"/>
      <c r="Q37" s="75"/>
      <c r="R37" s="75"/>
    </row>
    <row r="38" spans="2:18" ht="14.25">
      <c r="B38" s="75"/>
      <c r="C38" s="116"/>
      <c r="D38" s="116"/>
      <c r="E38" s="116"/>
      <c r="F38" s="116"/>
      <c r="G38" s="116"/>
      <c r="H38" s="116"/>
      <c r="I38" s="116"/>
      <c r="J38" s="75"/>
      <c r="K38" s="75"/>
      <c r="L38" s="75"/>
      <c r="M38" s="75"/>
      <c r="N38" s="75"/>
      <c r="O38" s="75"/>
      <c r="P38" s="75"/>
      <c r="Q38" s="75"/>
      <c r="R38" s="75"/>
    </row>
    <row r="39" spans="2:18" ht="14.25"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</row>
    <row r="40" spans="2:18" ht="14.25">
      <c r="B40" s="8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</row>
    <row r="41" spans="2:18" ht="14.25">
      <c r="B41" s="87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  <row r="42" spans="2:18" ht="14.25"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</row>
    <row r="43" spans="2:18" ht="14.25"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2:18" ht="14.25"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</row>
    <row r="45" spans="2:18" ht="14.25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</row>
    <row r="46" spans="2:18" ht="14.25"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</row>
    <row r="47" spans="2:18" ht="14.25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pans="2:18" ht="14.25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</row>
    <row r="49" spans="2:18" ht="14.25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</row>
    <row r="50" spans="2:18" ht="14.25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2:18" ht="14.25"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</row>
    <row r="52" spans="2:18" ht="14.25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2:18" ht="14.25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</row>
    <row r="54" spans="2:18" ht="14.25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</row>
    <row r="55" spans="2:18" ht="14.25"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</row>
    <row r="56" spans="2:18" ht="14.25"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</row>
    <row r="57" spans="2:18" ht="14.2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</row>
    <row r="58" spans="2:18" ht="14.25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</row>
    <row r="59" spans="2:18" ht="14.25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</row>
    <row r="60" spans="2:18" ht="14.25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</row>
    <row r="61" spans="2:18" ht="14.25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2:18" ht="14.2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2:18" ht="14.2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2:18" ht="14.25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2:18" ht="14.25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2:18" ht="14.2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</row>
    <row r="67" spans="2:18" ht="14.2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</row>
    <row r="68" spans="2:18" ht="14.2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</row>
    <row r="69" spans="2:18" ht="14.2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</row>
    <row r="70" spans="2:18" ht="14.25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</row>
    <row r="71" spans="2:18" ht="14.25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</row>
    <row r="72" spans="2:18" ht="14.2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</row>
    <row r="73" spans="2:18" ht="14.25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</row>
    <row r="74" spans="2:18" ht="14.25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</row>
    <row r="75" spans="2:18" ht="14.2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</row>
    <row r="76" spans="2:18" ht="14.25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</row>
    <row r="77" spans="2:18" ht="14.25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</row>
    <row r="78" spans="2:18" ht="14.25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</row>
    <row r="79" spans="2:18" ht="14.2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</row>
    <row r="80" spans="2:18" ht="14.2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</row>
    <row r="81" spans="2:18" ht="14.2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</row>
    <row r="82" spans="2:18" ht="14.2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</row>
    <row r="83" spans="2:18" ht="14.2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</row>
    <row r="84" spans="2:18" ht="14.25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</row>
    <row r="85" spans="2:18" ht="14.25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</row>
    <row r="86" spans="2:18" ht="14.2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</row>
    <row r="87" spans="2:18" ht="14.25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</row>
    <row r="88" spans="2:18" ht="14.25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</row>
    <row r="89" spans="2:18" ht="14.25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</row>
    <row r="90" spans="2:18" ht="14.2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</row>
    <row r="91" spans="2:18" ht="14.2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</row>
    <row r="92" spans="2:18" ht="14.2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</row>
    <row r="93" spans="2:18" ht="14.2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</row>
    <row r="94" spans="2:18" ht="14.2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</row>
    <row r="95" spans="2:18" ht="14.2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</row>
    <row r="96" spans="2:18" ht="14.2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</row>
    <row r="97" spans="2:18" ht="14.2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</row>
    <row r="98" spans="2:18" ht="14.2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</row>
    <row r="99" spans="2:18" ht="14.2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</row>
    <row r="100" spans="2:18" ht="14.2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</row>
    <row r="101" spans="2:18" ht="14.2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</row>
    <row r="102" spans="2:18" ht="14.2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</row>
    <row r="103" spans="2:18" ht="14.2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</row>
    <row r="104" spans="2:18" ht="14.2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</row>
    <row r="105" spans="2:18" ht="14.2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</row>
    <row r="106" spans="2:18" ht="14.2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</row>
    <row r="107" spans="2:18" ht="14.2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</row>
    <row r="108" spans="2:18" ht="14.2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</row>
    <row r="109" spans="2:18" ht="14.2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</row>
    <row r="110" spans="2:18" ht="14.2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</row>
    <row r="111" spans="2:18" ht="14.2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</row>
    <row r="112" spans="2:18" ht="14.2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</row>
    <row r="113" spans="2:18" ht="14.2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</row>
    <row r="114" spans="2:18" ht="14.2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</row>
    <row r="115" spans="2:18" ht="14.2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</row>
    <row r="116" spans="2:18" ht="14.2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</row>
    <row r="117" spans="2:18" ht="14.2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</row>
    <row r="118" spans="2:18" ht="14.25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</row>
    <row r="119" spans="2:18" ht="14.25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</row>
    <row r="120" spans="2:18" ht="14.25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</row>
    <row r="121" spans="2:18" ht="14.25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</row>
    <row r="122" spans="2:18" ht="14.25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</row>
    <row r="123" spans="2:18" ht="14.25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</row>
    <row r="124" spans="2:18" ht="14.25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</row>
    <row r="125" spans="2:18" ht="14.25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</row>
    <row r="126" spans="2:18" ht="14.25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</row>
    <row r="127" spans="2:18" ht="14.25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</row>
    <row r="128" spans="2:18" ht="14.25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</row>
    <row r="129" spans="2:18" ht="14.2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</row>
    <row r="130" spans="2:18" ht="14.2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</row>
    <row r="131" spans="2:18" ht="14.2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</row>
    <row r="132" spans="2:18" ht="14.2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</row>
    <row r="133" spans="2:18" ht="14.2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</row>
    <row r="134" spans="2:18" ht="14.2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</row>
    <row r="135" spans="2:18" ht="14.2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</row>
    <row r="136" spans="2:18" ht="14.2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</row>
    <row r="137" spans="2:18" ht="14.2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</row>
    <row r="138" spans="2:18" ht="14.2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</row>
    <row r="139" spans="2:18" ht="14.2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</row>
    <row r="140" spans="2:18" ht="14.2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</row>
    <row r="141" spans="2:18" ht="14.2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</row>
    <row r="142" spans="2:18" ht="14.2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</row>
    <row r="143" spans="2:18" ht="14.2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</row>
    <row r="144" spans="2:18" ht="14.2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</row>
    <row r="145" spans="2:18" ht="14.2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</row>
    <row r="146" spans="2:18" ht="14.2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</row>
    <row r="147" spans="2:18" ht="14.2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</row>
    <row r="148" spans="2:18" ht="14.2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</row>
    <row r="149" spans="2:18" ht="14.2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</row>
    <row r="150" spans="2:18" ht="14.2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</row>
    <row r="151" spans="2:18" ht="14.2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</row>
    <row r="152" spans="2:18" ht="14.2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</row>
    <row r="153" spans="2:18" ht="14.2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</row>
    <row r="154" spans="2:18" ht="14.2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</row>
    <row r="155" spans="2:18" ht="14.2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</row>
    <row r="156" spans="2:18" ht="14.2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</row>
    <row r="157" spans="2:18" ht="14.2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</row>
    <row r="158" spans="2:18" ht="14.2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</row>
    <row r="159" spans="2:18" ht="14.2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</row>
    <row r="160" spans="2:18" ht="14.2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</row>
    <row r="161" spans="2:18" ht="14.2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</row>
    <row r="162" spans="2:18" ht="14.2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</row>
    <row r="163" spans="2:18" ht="14.2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</row>
    <row r="164" spans="2:18" ht="14.2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</row>
  </sheetData>
  <mergeCells count="10">
    <mergeCell ref="B1:R1"/>
    <mergeCell ref="B3:Q3"/>
    <mergeCell ref="B4:Q4"/>
    <mergeCell ref="B5:Q5"/>
    <mergeCell ref="B6:B7"/>
    <mergeCell ref="C6:H6"/>
    <mergeCell ref="I6:I7"/>
    <mergeCell ref="J6:O6"/>
    <mergeCell ref="P6:P7"/>
    <mergeCell ref="Q6:Q7"/>
  </mergeCells>
  <printOptions horizontalCentered="1"/>
  <pageMargins left="0" right="0" top="0.19685039370078741" bottom="0.19685039370078741" header="0" footer="0.19685039370078741"/>
  <pageSetup scale="4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F7516-3BDD-4050-92B3-4B4604EBE3A3}">
  <dimension ref="A1:AT231"/>
  <sheetViews>
    <sheetView showGridLines="0" tabSelected="1" topLeftCell="C1" zoomScaleNormal="100" workbookViewId="0">
      <selection activeCell="R1" sqref="R1:T1048576"/>
    </sheetView>
  </sheetViews>
  <sheetFormatPr baseColWidth="10" defaultColWidth="11.42578125" defaultRowHeight="12.75"/>
  <cols>
    <col min="1" max="1" width="3.42578125" style="2" customWidth="1"/>
    <col min="2" max="2" width="68.5703125" style="2" customWidth="1"/>
    <col min="3" max="8" width="10.7109375" style="2" customWidth="1"/>
    <col min="9" max="9" width="11.5703125" style="2" customWidth="1"/>
    <col min="10" max="15" width="8.42578125" style="2" customWidth="1"/>
    <col min="16" max="16" width="9.7109375" style="2" customWidth="1"/>
    <col min="17" max="17" width="10.140625" style="2" customWidth="1"/>
    <col min="18" max="46" width="11.42578125" style="118"/>
    <col min="47" max="16384" width="11.42578125" style="2"/>
  </cols>
  <sheetData>
    <row r="1" spans="2:46" ht="16.5">
      <c r="B1" s="117" t="s">
        <v>94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2:46" ht="14.2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2:46" s="113" customFormat="1" ht="16.5">
      <c r="B3" s="120" t="s">
        <v>95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</row>
    <row r="4" spans="2:46" s="113" customFormat="1" ht="16.5">
      <c r="B4" s="9" t="s">
        <v>78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</row>
    <row r="5" spans="2:46" s="113" customFormat="1" ht="18" customHeight="1">
      <c r="B5" s="9" t="s">
        <v>96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</row>
    <row r="6" spans="2:46" s="113" customFormat="1" ht="18" customHeight="1">
      <c r="B6" s="85" t="s">
        <v>4</v>
      </c>
      <c r="C6" s="11">
        <v>2022</v>
      </c>
      <c r="D6" s="12"/>
      <c r="E6" s="12"/>
      <c r="F6" s="12"/>
      <c r="G6" s="12"/>
      <c r="H6" s="12"/>
      <c r="I6" s="86" t="s">
        <v>5</v>
      </c>
      <c r="J6" s="11">
        <v>2022</v>
      </c>
      <c r="K6" s="12"/>
      <c r="L6" s="12"/>
      <c r="M6" s="12"/>
      <c r="N6" s="12"/>
      <c r="O6" s="12"/>
      <c r="P6" s="86" t="s">
        <v>97</v>
      </c>
      <c r="Q6" s="85" t="s">
        <v>98</v>
      </c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</row>
    <row r="7" spans="2:46" ht="32.25" customHeight="1" thickBot="1">
      <c r="B7" s="88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89"/>
      <c r="J7" s="16" t="s">
        <v>8</v>
      </c>
      <c r="K7" s="16" t="s">
        <v>9</v>
      </c>
      <c r="L7" s="16" t="s">
        <v>10</v>
      </c>
      <c r="M7" s="16" t="s">
        <v>11</v>
      </c>
      <c r="N7" s="16" t="s">
        <v>12</v>
      </c>
      <c r="O7" s="16" t="s">
        <v>13</v>
      </c>
      <c r="P7" s="89"/>
      <c r="Q7" s="88"/>
    </row>
    <row r="8" spans="2:46" ht="18" customHeight="1" thickTop="1">
      <c r="B8" s="122" t="s">
        <v>14</v>
      </c>
      <c r="C8" s="25">
        <f t="shared" ref="C8:P8" si="0">+C9+C21+C28+C22+C46</f>
        <v>5961.3</v>
      </c>
      <c r="D8" s="25">
        <f t="shared" si="0"/>
        <v>3205.5</v>
      </c>
      <c r="E8" s="25">
        <f t="shared" si="0"/>
        <v>3227.1</v>
      </c>
      <c r="F8" s="25">
        <f t="shared" si="0"/>
        <v>2627.4</v>
      </c>
      <c r="G8" s="25">
        <f t="shared" si="0"/>
        <v>3183.4000000000005</v>
      </c>
      <c r="H8" s="25">
        <f t="shared" si="0"/>
        <v>5450.7000000000007</v>
      </c>
      <c r="I8" s="25">
        <f t="shared" si="0"/>
        <v>23655.5</v>
      </c>
      <c r="J8" s="25">
        <f t="shared" si="0"/>
        <v>1818.5793462239521</v>
      </c>
      <c r="K8" s="25">
        <f t="shared" si="0"/>
        <v>1837.7194818630289</v>
      </c>
      <c r="L8" s="25">
        <f t="shared" si="0"/>
        <v>2219.76475023791</v>
      </c>
      <c r="M8" s="25">
        <f t="shared" si="0"/>
        <v>1705.2318677752032</v>
      </c>
      <c r="N8" s="25">
        <f t="shared" si="0"/>
        <v>1889.5722230639062</v>
      </c>
      <c r="O8" s="25">
        <f t="shared" si="0"/>
        <v>2350.2688589125096</v>
      </c>
      <c r="P8" s="25">
        <f t="shared" si="0"/>
        <v>11821.136528076509</v>
      </c>
      <c r="Q8" s="25">
        <f t="shared" ref="Q8:Q16" si="1">+I8/P8*100</f>
        <v>200.11189231945309</v>
      </c>
    </row>
    <row r="9" spans="2:46" ht="18" customHeight="1">
      <c r="B9" s="123" t="s">
        <v>15</v>
      </c>
      <c r="C9" s="25">
        <f t="shared" ref="C9:O9" si="2">+C10+C19</f>
        <v>38</v>
      </c>
      <c r="D9" s="25">
        <f t="shared" si="2"/>
        <v>294.79999999999995</v>
      </c>
      <c r="E9" s="25">
        <f t="shared" si="2"/>
        <v>97.3</v>
      </c>
      <c r="F9" s="25">
        <f t="shared" si="2"/>
        <v>212.5</v>
      </c>
      <c r="G9" s="25">
        <f t="shared" si="2"/>
        <v>24.6</v>
      </c>
      <c r="H9" s="25">
        <f t="shared" si="2"/>
        <v>235.59999999999997</v>
      </c>
      <c r="I9" s="29">
        <f t="shared" si="2"/>
        <v>902.8</v>
      </c>
      <c r="J9" s="25">
        <f t="shared" si="2"/>
        <v>93.672564006395646</v>
      </c>
      <c r="K9" s="25">
        <f t="shared" si="2"/>
        <v>147.57648060437171</v>
      </c>
      <c r="L9" s="25">
        <f t="shared" si="2"/>
        <v>173.27282063514699</v>
      </c>
      <c r="M9" s="25">
        <f t="shared" si="2"/>
        <v>83.348592486835344</v>
      </c>
      <c r="N9" s="25">
        <f t="shared" si="2"/>
        <v>167.73901519818119</v>
      </c>
      <c r="O9" s="25">
        <f t="shared" si="2"/>
        <v>166.68141699999998</v>
      </c>
      <c r="P9" s="29">
        <f>+P10+P19</f>
        <v>832.29088993093092</v>
      </c>
      <c r="Q9" s="29">
        <f t="shared" si="1"/>
        <v>108.47169071800369</v>
      </c>
    </row>
    <row r="10" spans="2:46" ht="18" customHeight="1">
      <c r="B10" s="123" t="s">
        <v>79</v>
      </c>
      <c r="C10" s="25">
        <f t="shared" ref="C10:P10" si="3">+C11+C14</f>
        <v>33.200000000000003</v>
      </c>
      <c r="D10" s="25">
        <f t="shared" si="3"/>
        <v>289.79999999999995</v>
      </c>
      <c r="E10" s="25">
        <f t="shared" si="3"/>
        <v>91.5</v>
      </c>
      <c r="F10" s="25">
        <f t="shared" si="3"/>
        <v>208.3</v>
      </c>
      <c r="G10" s="25">
        <f t="shared" si="3"/>
        <v>18.200000000000003</v>
      </c>
      <c r="H10" s="25">
        <f t="shared" si="3"/>
        <v>226.59999999999997</v>
      </c>
      <c r="I10" s="29">
        <f t="shared" si="3"/>
        <v>867.59999999999991</v>
      </c>
      <c r="J10" s="25">
        <f t="shared" si="3"/>
        <v>87.134478320620985</v>
      </c>
      <c r="K10" s="25">
        <f t="shared" si="3"/>
        <v>140.80210143183399</v>
      </c>
      <c r="L10" s="25">
        <f t="shared" si="3"/>
        <v>165.88428946553051</v>
      </c>
      <c r="M10" s="25">
        <f t="shared" si="3"/>
        <v>77.001950600014496</v>
      </c>
      <c r="N10" s="25">
        <f t="shared" si="3"/>
        <v>161.851326</v>
      </c>
      <c r="O10" s="25">
        <f t="shared" si="3"/>
        <v>160.95503099999999</v>
      </c>
      <c r="P10" s="29">
        <f t="shared" si="3"/>
        <v>793.62917681800002</v>
      </c>
      <c r="Q10" s="29">
        <f t="shared" si="1"/>
        <v>109.32057758745472</v>
      </c>
    </row>
    <row r="11" spans="2:46" ht="18" customHeight="1">
      <c r="B11" s="124" t="s">
        <v>34</v>
      </c>
      <c r="C11" s="25">
        <f t="shared" ref="C11:P11" si="4">+C12+C13</f>
        <v>0</v>
      </c>
      <c r="D11" s="25">
        <f t="shared" si="4"/>
        <v>272.39999999999998</v>
      </c>
      <c r="E11" s="25">
        <f t="shared" si="4"/>
        <v>71.400000000000006</v>
      </c>
      <c r="F11" s="25">
        <f t="shared" si="4"/>
        <v>192</v>
      </c>
      <c r="G11" s="25">
        <f t="shared" si="4"/>
        <v>0</v>
      </c>
      <c r="H11" s="25">
        <f t="shared" si="4"/>
        <v>201.79999999999998</v>
      </c>
      <c r="I11" s="25">
        <f t="shared" si="4"/>
        <v>737.59999999999991</v>
      </c>
      <c r="J11" s="25">
        <f t="shared" si="4"/>
        <v>66.351356999999993</v>
      </c>
      <c r="K11" s="25">
        <f t="shared" si="4"/>
        <v>129.903088</v>
      </c>
      <c r="L11" s="25">
        <f t="shared" si="4"/>
        <v>151.665254</v>
      </c>
      <c r="M11" s="25">
        <f t="shared" si="4"/>
        <v>66.351356999999993</v>
      </c>
      <c r="N11" s="25">
        <f t="shared" si="4"/>
        <v>149.10663</v>
      </c>
      <c r="O11" s="25">
        <f t="shared" si="4"/>
        <v>152.82197199999999</v>
      </c>
      <c r="P11" s="25">
        <f t="shared" si="4"/>
        <v>716.199658</v>
      </c>
      <c r="Q11" s="29">
        <f t="shared" si="1"/>
        <v>102.98804135982984</v>
      </c>
    </row>
    <row r="12" spans="2:46" ht="18" customHeight="1">
      <c r="B12" s="125" t="s">
        <v>99</v>
      </c>
      <c r="C12" s="32">
        <f>+[1]TESORERIA!J12</f>
        <v>0</v>
      </c>
      <c r="D12" s="32">
        <f>+[1]TESORERIA!K12</f>
        <v>144.5</v>
      </c>
      <c r="E12" s="32">
        <f>+[1]TESORERIA!L12</f>
        <v>71.400000000000006</v>
      </c>
      <c r="F12" s="32">
        <f>+[1]TESORERIA!M12</f>
        <v>71.5</v>
      </c>
      <c r="G12" s="32">
        <f>+[1]TESORERIA!N12</f>
        <v>0</v>
      </c>
      <c r="H12" s="32">
        <f>+[1]TESORERIA!O12</f>
        <v>145.19999999999999</v>
      </c>
      <c r="I12" s="33">
        <f>SUM(C12:H12)</f>
        <v>432.59999999999997</v>
      </c>
      <c r="J12" s="32">
        <v>66.351356999999993</v>
      </c>
      <c r="K12" s="32">
        <v>48.982334000000002</v>
      </c>
      <c r="L12" s="32">
        <v>69.833752000000004</v>
      </c>
      <c r="M12" s="32">
        <v>66.351356999999993</v>
      </c>
      <c r="N12" s="32">
        <v>77.570836999999997</v>
      </c>
      <c r="O12" s="32">
        <v>72.879178999999993</v>
      </c>
      <c r="P12" s="33">
        <f>SUM(J12:O12)</f>
        <v>401.96881599999995</v>
      </c>
      <c r="Q12" s="33">
        <f t="shared" si="1"/>
        <v>107.6202886345293</v>
      </c>
    </row>
    <row r="13" spans="2:46" ht="18" customHeight="1">
      <c r="B13" s="125" t="s">
        <v>100</v>
      </c>
      <c r="C13" s="32">
        <f>+[1]TESORERIA!J13</f>
        <v>0</v>
      </c>
      <c r="D13" s="32">
        <f>+[1]TESORERIA!K13</f>
        <v>127.9</v>
      </c>
      <c r="E13" s="32">
        <f>+[1]TESORERIA!L13</f>
        <v>0</v>
      </c>
      <c r="F13" s="32">
        <f>+[1]TESORERIA!M13</f>
        <v>120.5</v>
      </c>
      <c r="G13" s="32">
        <f>+[1]TESORERIA!N13</f>
        <v>0</v>
      </c>
      <c r="H13" s="32">
        <f>+[1]TESORERIA!O13</f>
        <v>56.6</v>
      </c>
      <c r="I13" s="33">
        <f>SUM(C13:H13)</f>
        <v>305</v>
      </c>
      <c r="J13" s="32">
        <v>0</v>
      </c>
      <c r="K13" s="32">
        <v>80.920754000000002</v>
      </c>
      <c r="L13" s="32">
        <v>81.831502</v>
      </c>
      <c r="M13" s="32">
        <v>0</v>
      </c>
      <c r="N13" s="32">
        <v>71.535792999999998</v>
      </c>
      <c r="O13" s="32">
        <v>79.942792999999995</v>
      </c>
      <c r="P13" s="33">
        <f>SUM(J13:O13)</f>
        <v>314.230842</v>
      </c>
      <c r="Q13" s="33">
        <f t="shared" si="1"/>
        <v>97.062401023003346</v>
      </c>
    </row>
    <row r="14" spans="2:46" ht="18" customHeight="1">
      <c r="B14" s="124" t="s">
        <v>101</v>
      </c>
      <c r="C14" s="25">
        <f t="shared" ref="C14:P14" si="5">+C15</f>
        <v>33.200000000000003</v>
      </c>
      <c r="D14" s="25">
        <f t="shared" si="5"/>
        <v>17.399999999999999</v>
      </c>
      <c r="E14" s="25">
        <f t="shared" si="5"/>
        <v>20.100000000000001</v>
      </c>
      <c r="F14" s="25">
        <f t="shared" si="5"/>
        <v>16.3</v>
      </c>
      <c r="G14" s="25">
        <f t="shared" si="5"/>
        <v>18.200000000000003</v>
      </c>
      <c r="H14" s="25">
        <f t="shared" si="5"/>
        <v>24.799999999999997</v>
      </c>
      <c r="I14" s="25">
        <f>+I15+I18</f>
        <v>130</v>
      </c>
      <c r="J14" s="25">
        <v>20.783121320620999</v>
      </c>
      <c r="K14" s="25">
        <v>10.899013431834</v>
      </c>
      <c r="L14" s="25">
        <v>14.219035465530498</v>
      </c>
      <c r="M14" s="25">
        <v>10.650593600014499</v>
      </c>
      <c r="N14" s="25">
        <f>+N15</f>
        <v>12.744695999999999</v>
      </c>
      <c r="O14" s="25">
        <f>+O15+O18</f>
        <v>8.1330589999999994</v>
      </c>
      <c r="P14" s="25">
        <f t="shared" si="5"/>
        <v>77.429518818000005</v>
      </c>
      <c r="Q14" s="29">
        <f t="shared" si="1"/>
        <v>167.89462466577922</v>
      </c>
    </row>
    <row r="15" spans="2:46" ht="18" customHeight="1">
      <c r="B15" s="126" t="s">
        <v>102</v>
      </c>
      <c r="C15" s="25">
        <f t="shared" ref="C15:O15" si="6">+C16+C17</f>
        <v>33.200000000000003</v>
      </c>
      <c r="D15" s="25">
        <f t="shared" si="6"/>
        <v>17.399999999999999</v>
      </c>
      <c r="E15" s="25">
        <f t="shared" si="6"/>
        <v>20.100000000000001</v>
      </c>
      <c r="F15" s="25">
        <f t="shared" si="6"/>
        <v>16.3</v>
      </c>
      <c r="G15" s="25">
        <f t="shared" si="6"/>
        <v>18.200000000000003</v>
      </c>
      <c r="H15" s="25">
        <f t="shared" si="6"/>
        <v>24.799999999999997</v>
      </c>
      <c r="I15" s="25">
        <f t="shared" si="6"/>
        <v>130</v>
      </c>
      <c r="J15" s="25">
        <f t="shared" si="6"/>
        <v>20.783121320620999</v>
      </c>
      <c r="K15" s="25">
        <f t="shared" si="6"/>
        <v>10.899013431834</v>
      </c>
      <c r="L15" s="25">
        <f t="shared" si="6"/>
        <v>14.219035465530498</v>
      </c>
      <c r="M15" s="25">
        <f t="shared" si="6"/>
        <v>10.650593600014499</v>
      </c>
      <c r="N15" s="25">
        <f t="shared" si="6"/>
        <v>12.744695999999999</v>
      </c>
      <c r="O15" s="25">
        <f t="shared" si="6"/>
        <v>8.1330589999999994</v>
      </c>
      <c r="P15" s="25">
        <f>+P16+P17</f>
        <v>77.429518818000005</v>
      </c>
      <c r="Q15" s="29">
        <f t="shared" si="1"/>
        <v>167.89462466577922</v>
      </c>
    </row>
    <row r="16" spans="2:46" ht="18" customHeight="1">
      <c r="B16" s="127" t="s">
        <v>103</v>
      </c>
      <c r="C16" s="32">
        <f>+[1]TESORERIA!J16</f>
        <v>24.6</v>
      </c>
      <c r="D16" s="32">
        <f>+[1]TESORERIA!K16</f>
        <v>9.1999999999999993</v>
      </c>
      <c r="E16" s="32">
        <f>+[1]TESORERIA!L16</f>
        <v>10.7</v>
      </c>
      <c r="F16" s="32">
        <f>+[1]TESORERIA!M16</f>
        <v>8.5</v>
      </c>
      <c r="G16" s="32">
        <f>+[1]TESORERIA!N16</f>
        <v>9.9</v>
      </c>
      <c r="H16" s="32">
        <f>+[1]TESORERIA!O16</f>
        <v>9.6999999999999993</v>
      </c>
      <c r="I16" s="33">
        <f>SUM(C16:H16)</f>
        <v>72.599999999999994</v>
      </c>
      <c r="J16" s="32">
        <v>15.58734099046575</v>
      </c>
      <c r="K16" s="32">
        <v>8.1742600738754998</v>
      </c>
      <c r="L16" s="32">
        <v>10.664276599147874</v>
      </c>
      <c r="M16" s="32">
        <v>7.9879452000108735</v>
      </c>
      <c r="N16" s="32">
        <v>9.558522</v>
      </c>
      <c r="O16" s="32">
        <v>6.0997940000000002</v>
      </c>
      <c r="P16" s="33">
        <f>SUM(J16:O16)</f>
        <v>58.072138863500001</v>
      </c>
      <c r="Q16" s="33">
        <f t="shared" si="1"/>
        <v>125.01692105856148</v>
      </c>
    </row>
    <row r="17" spans="1:46" s="132" customFormat="1" ht="18" customHeight="1">
      <c r="A17" s="2"/>
      <c r="B17" s="128" t="s">
        <v>104</v>
      </c>
      <c r="C17" s="129">
        <f>+[1]TESORERIA!J17</f>
        <v>8.6</v>
      </c>
      <c r="D17" s="129">
        <f>+[1]TESORERIA!K17</f>
        <v>8.1999999999999993</v>
      </c>
      <c r="E17" s="129">
        <f>+[1]TESORERIA!L17</f>
        <v>9.4</v>
      </c>
      <c r="F17" s="129">
        <f>+[1]TESORERIA!M17</f>
        <v>7.8</v>
      </c>
      <c r="G17" s="129">
        <f>+[1]TESORERIA!N17</f>
        <v>8.3000000000000007</v>
      </c>
      <c r="H17" s="129">
        <f>+[1]TESORERIA!O17</f>
        <v>15.1</v>
      </c>
      <c r="I17" s="130">
        <f>SUM(C17:H17)</f>
        <v>57.4</v>
      </c>
      <c r="J17" s="129">
        <v>5.1957803301552499</v>
      </c>
      <c r="K17" s="129">
        <v>2.7247533579584999</v>
      </c>
      <c r="L17" s="129">
        <v>3.5547588663826244</v>
      </c>
      <c r="M17" s="129">
        <v>2.6626484000036248</v>
      </c>
      <c r="N17" s="129">
        <v>3.1861739999999998</v>
      </c>
      <c r="O17" s="129">
        <v>2.0332650000000001</v>
      </c>
      <c r="P17" s="130">
        <f>SUM(J17:O17)</f>
        <v>19.357379954500001</v>
      </c>
      <c r="Q17" s="131">
        <v>0</v>
      </c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</row>
    <row r="18" spans="1:46" ht="18" customHeight="1">
      <c r="B18" s="42" t="s">
        <v>29</v>
      </c>
      <c r="C18" s="32">
        <f>+[1]TESORERIA!J18</f>
        <v>0</v>
      </c>
      <c r="D18" s="32">
        <f>+[1]TESORERIA!K18</f>
        <v>0</v>
      </c>
      <c r="E18" s="32">
        <f>+[1]TESORERIA!L18</f>
        <v>0</v>
      </c>
      <c r="F18" s="32">
        <f>+[1]TESORERIA!M18</f>
        <v>0</v>
      </c>
      <c r="G18" s="32">
        <f>+[1]TESORERIA!N18</f>
        <v>0</v>
      </c>
      <c r="H18" s="32">
        <f>+[1]TESORERIA!O18</f>
        <v>0</v>
      </c>
      <c r="I18" s="33">
        <f>SUM(C18:H18)</f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3">
        <f>SUM(J18:O18)</f>
        <v>0</v>
      </c>
      <c r="Q18" s="133">
        <v>0</v>
      </c>
    </row>
    <row r="19" spans="1:46" ht="18" customHeight="1">
      <c r="B19" s="124" t="s">
        <v>82</v>
      </c>
      <c r="C19" s="25">
        <f t="shared" ref="C19:P19" si="7">+C20</f>
        <v>4.8</v>
      </c>
      <c r="D19" s="25">
        <f t="shared" si="7"/>
        <v>5</v>
      </c>
      <c r="E19" s="25">
        <f t="shared" si="7"/>
        <v>5.8</v>
      </c>
      <c r="F19" s="25">
        <f t="shared" si="7"/>
        <v>4.2</v>
      </c>
      <c r="G19" s="25">
        <f t="shared" si="7"/>
        <v>6.4</v>
      </c>
      <c r="H19" s="25">
        <f t="shared" si="7"/>
        <v>9</v>
      </c>
      <c r="I19" s="29">
        <f t="shared" si="7"/>
        <v>35.200000000000003</v>
      </c>
      <c r="J19" s="25">
        <f t="shared" si="7"/>
        <v>6.5380856857746581</v>
      </c>
      <c r="K19" s="25">
        <f t="shared" si="7"/>
        <v>6.7743791725377154</v>
      </c>
      <c r="L19" s="25">
        <f t="shared" si="7"/>
        <v>7.3885311696164608</v>
      </c>
      <c r="M19" s="25">
        <f t="shared" si="7"/>
        <v>6.3466418868208452</v>
      </c>
      <c r="N19" s="25">
        <f t="shared" si="7"/>
        <v>5.8876891981811958</v>
      </c>
      <c r="O19" s="25">
        <f t="shared" si="7"/>
        <v>5.7263859999999998</v>
      </c>
      <c r="P19" s="29">
        <f t="shared" si="7"/>
        <v>38.661713112930876</v>
      </c>
      <c r="Q19" s="29">
        <f>+I19/P19*100</f>
        <v>91.046146602921581</v>
      </c>
    </row>
    <row r="20" spans="1:46" ht="18" customHeight="1">
      <c r="B20" s="42" t="s">
        <v>105</v>
      </c>
      <c r="C20" s="32">
        <f>+[1]TESORERIA!J20</f>
        <v>4.8</v>
      </c>
      <c r="D20" s="32">
        <f>+[1]TESORERIA!K20</f>
        <v>5</v>
      </c>
      <c r="E20" s="32">
        <f>+[1]TESORERIA!L20</f>
        <v>5.8</v>
      </c>
      <c r="F20" s="32">
        <f>+[1]TESORERIA!M20</f>
        <v>4.2</v>
      </c>
      <c r="G20" s="32">
        <f>+[1]TESORERIA!N20</f>
        <v>6.4</v>
      </c>
      <c r="H20" s="32">
        <f>+[1]TESORERIA!O20</f>
        <v>9</v>
      </c>
      <c r="I20" s="33">
        <f>SUM(C20:H20)</f>
        <v>35.200000000000003</v>
      </c>
      <c r="J20" s="32">
        <v>6.5380856857746581</v>
      </c>
      <c r="K20" s="32">
        <v>6.7743791725377154</v>
      </c>
      <c r="L20" s="32">
        <v>7.3885311696164608</v>
      </c>
      <c r="M20" s="32">
        <v>6.3466418868208452</v>
      </c>
      <c r="N20" s="32">
        <v>5.8876891981811958</v>
      </c>
      <c r="O20" s="32">
        <v>5.7263859999999998</v>
      </c>
      <c r="P20" s="33">
        <f>SUM(J20:O20)</f>
        <v>38.661713112930876</v>
      </c>
      <c r="Q20" s="33">
        <f>+I20/P20*100</f>
        <v>91.046146602921581</v>
      </c>
    </row>
    <row r="21" spans="1:46" ht="18" customHeight="1">
      <c r="B21" s="134" t="s">
        <v>106</v>
      </c>
      <c r="C21" s="25">
        <f>+[1]TESORERIA!J21</f>
        <v>686.2</v>
      </c>
      <c r="D21" s="25">
        <f>+[1]TESORERIA!K21</f>
        <v>405.9</v>
      </c>
      <c r="E21" s="25">
        <f>+[1]TESORERIA!L21</f>
        <v>692</v>
      </c>
      <c r="F21" s="25">
        <f>+[1]TESORERIA!M21</f>
        <v>469.2</v>
      </c>
      <c r="G21" s="25">
        <f>+[1]TESORERIA!N21</f>
        <v>283.5</v>
      </c>
      <c r="H21" s="25">
        <f>+[1]TESORERIA!O21</f>
        <v>417.5</v>
      </c>
      <c r="I21" s="29">
        <f>SUM(C21:H21)</f>
        <v>2954.2999999999997</v>
      </c>
      <c r="J21" s="25">
        <v>231.46222461450952</v>
      </c>
      <c r="K21" s="25">
        <v>233.84020710424105</v>
      </c>
      <c r="L21" s="25">
        <v>232.75448039226876</v>
      </c>
      <c r="M21" s="25">
        <v>228.66321307884567</v>
      </c>
      <c r="N21" s="25">
        <v>229.55091220605246</v>
      </c>
      <c r="O21" s="25">
        <v>256.38648591250978</v>
      </c>
      <c r="P21" s="29">
        <f>SUM(J21:O21)</f>
        <v>1412.6575233084272</v>
      </c>
      <c r="Q21" s="29">
        <f>+I21/P21*100</f>
        <v>209.13065985597586</v>
      </c>
    </row>
    <row r="22" spans="1:46" ht="18" customHeight="1">
      <c r="B22" s="134" t="s">
        <v>107</v>
      </c>
      <c r="C22" s="25">
        <f>+C23</f>
        <v>0</v>
      </c>
      <c r="D22" s="25">
        <f t="shared" ref="D22:P22" si="8">+D23</f>
        <v>0</v>
      </c>
      <c r="E22" s="25">
        <f t="shared" si="8"/>
        <v>330</v>
      </c>
      <c r="F22" s="25">
        <f t="shared" si="8"/>
        <v>0</v>
      </c>
      <c r="G22" s="25">
        <f t="shared" si="8"/>
        <v>0</v>
      </c>
      <c r="H22" s="25">
        <f t="shared" si="8"/>
        <v>330</v>
      </c>
      <c r="I22" s="25">
        <f t="shared" si="8"/>
        <v>660</v>
      </c>
      <c r="J22" s="25">
        <f t="shared" si="8"/>
        <v>0</v>
      </c>
      <c r="K22" s="25">
        <f t="shared" si="8"/>
        <v>0</v>
      </c>
      <c r="L22" s="25">
        <f t="shared" si="8"/>
        <v>330.005</v>
      </c>
      <c r="M22" s="25">
        <f t="shared" si="8"/>
        <v>0</v>
      </c>
      <c r="N22" s="25">
        <f t="shared" si="8"/>
        <v>0</v>
      </c>
      <c r="O22" s="25">
        <f t="shared" si="8"/>
        <v>330</v>
      </c>
      <c r="P22" s="25">
        <f t="shared" si="8"/>
        <v>660.005</v>
      </c>
      <c r="Q22" s="29">
        <v>0</v>
      </c>
    </row>
    <row r="23" spans="1:46" ht="18" customHeight="1">
      <c r="B23" s="135" t="s">
        <v>108</v>
      </c>
      <c r="C23" s="25">
        <f t="shared" ref="C23:P23" si="9">SUM(C24:C27)</f>
        <v>0</v>
      </c>
      <c r="D23" s="25">
        <f t="shared" si="9"/>
        <v>0</v>
      </c>
      <c r="E23" s="25">
        <f t="shared" si="9"/>
        <v>330</v>
      </c>
      <c r="F23" s="25">
        <f t="shared" si="9"/>
        <v>0</v>
      </c>
      <c r="G23" s="25">
        <f t="shared" ref="G23" si="10">SUM(G24:G27)</f>
        <v>0</v>
      </c>
      <c r="H23" s="25">
        <f t="shared" si="9"/>
        <v>330</v>
      </c>
      <c r="I23" s="25">
        <f t="shared" si="9"/>
        <v>660</v>
      </c>
      <c r="J23" s="25">
        <f t="shared" si="9"/>
        <v>0</v>
      </c>
      <c r="K23" s="25">
        <f t="shared" si="9"/>
        <v>0</v>
      </c>
      <c r="L23" s="25">
        <f t="shared" si="9"/>
        <v>330.005</v>
      </c>
      <c r="M23" s="25">
        <f t="shared" si="9"/>
        <v>0</v>
      </c>
      <c r="N23" s="25">
        <f t="shared" ref="N23" si="11">SUM(N24:N27)</f>
        <v>0</v>
      </c>
      <c r="O23" s="25">
        <f t="shared" si="9"/>
        <v>330</v>
      </c>
      <c r="P23" s="25">
        <f t="shared" si="9"/>
        <v>660.005</v>
      </c>
      <c r="Q23" s="29">
        <v>0</v>
      </c>
    </row>
    <row r="24" spans="1:46" ht="18" customHeight="1">
      <c r="B24" s="136" t="s">
        <v>109</v>
      </c>
      <c r="C24" s="32">
        <f>+[1]TESORERIA!J24</f>
        <v>0</v>
      </c>
      <c r="D24" s="32">
        <f>+[1]TESORERIA!K24</f>
        <v>0</v>
      </c>
      <c r="E24" s="32">
        <f>+[1]TESORERIA!L24</f>
        <v>0</v>
      </c>
      <c r="F24" s="32">
        <f>+[1]TESORERIA!M24</f>
        <v>0</v>
      </c>
      <c r="G24" s="32">
        <f>+[1]TESORERIA!N24</f>
        <v>0</v>
      </c>
      <c r="H24" s="32">
        <f>+[1]TESORERIA!O24</f>
        <v>0</v>
      </c>
      <c r="I24" s="33">
        <f>SUM(C24:H24)</f>
        <v>0</v>
      </c>
      <c r="J24" s="32">
        <f>+'[1]PP (EST)'!J62</f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3">
        <f t="shared" ref="P24:P27" si="12">SUM(J24:O24)</f>
        <v>0</v>
      </c>
      <c r="Q24" s="133">
        <v>0</v>
      </c>
    </row>
    <row r="25" spans="1:46" ht="18" customHeight="1">
      <c r="B25" s="136" t="s">
        <v>110</v>
      </c>
      <c r="C25" s="32">
        <f>+[1]TESORERIA!J25</f>
        <v>0</v>
      </c>
      <c r="D25" s="32">
        <f>+[1]TESORERIA!K25</f>
        <v>0</v>
      </c>
      <c r="E25" s="32">
        <f>+[1]TESORERIA!L25</f>
        <v>330</v>
      </c>
      <c r="F25" s="32">
        <f>+[1]TESORERIA!M25</f>
        <v>0</v>
      </c>
      <c r="G25" s="32">
        <f>+[1]TESORERIA!N25</f>
        <v>0</v>
      </c>
      <c r="H25" s="32">
        <f>+[1]TESORERIA!O25</f>
        <v>330</v>
      </c>
      <c r="I25" s="33">
        <f>SUM(C25:H25)</f>
        <v>660</v>
      </c>
      <c r="J25" s="32">
        <v>0</v>
      </c>
      <c r="K25" s="32">
        <v>0</v>
      </c>
      <c r="L25" s="32">
        <v>330.005</v>
      </c>
      <c r="M25" s="32">
        <v>0</v>
      </c>
      <c r="N25" s="32">
        <v>0</v>
      </c>
      <c r="O25" s="32">
        <v>330</v>
      </c>
      <c r="P25" s="33">
        <f t="shared" si="12"/>
        <v>660.005</v>
      </c>
      <c r="Q25" s="33">
        <f>+I25/P25*100</f>
        <v>99.999242429981592</v>
      </c>
    </row>
    <row r="26" spans="1:46" ht="18" customHeight="1">
      <c r="B26" s="136" t="s">
        <v>111</v>
      </c>
      <c r="C26" s="32">
        <f>+[1]TESORERIA!J26</f>
        <v>0</v>
      </c>
      <c r="D26" s="32">
        <f>+[1]TESORERIA!K26</f>
        <v>0</v>
      </c>
      <c r="E26" s="32">
        <f>+[1]TESORERIA!L26</f>
        <v>0</v>
      </c>
      <c r="F26" s="32">
        <f>+[1]TESORERIA!M26</f>
        <v>0</v>
      </c>
      <c r="G26" s="32">
        <f>+[1]TESORERIA!N26</f>
        <v>0</v>
      </c>
      <c r="H26" s="32">
        <f>+[1]TESORERIA!O26</f>
        <v>0</v>
      </c>
      <c r="I26" s="33">
        <f>SUM(C26:H26)</f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3">
        <f t="shared" si="12"/>
        <v>0</v>
      </c>
      <c r="Q26" s="133">
        <v>0</v>
      </c>
    </row>
    <row r="27" spans="1:46" ht="18" customHeight="1">
      <c r="B27" s="136" t="s">
        <v>29</v>
      </c>
      <c r="C27" s="32">
        <f>+[1]TESORERIA!J27</f>
        <v>0</v>
      </c>
      <c r="D27" s="32">
        <f>+[1]TESORERIA!K27</f>
        <v>0</v>
      </c>
      <c r="E27" s="32">
        <f>+[1]TESORERIA!L27</f>
        <v>0</v>
      </c>
      <c r="F27" s="32">
        <f>+[1]TESORERIA!M27</f>
        <v>0</v>
      </c>
      <c r="G27" s="32">
        <f>+[1]TESORERIA!N27</f>
        <v>0</v>
      </c>
      <c r="H27" s="32">
        <f>+[1]TESORERIA!O27</f>
        <v>0</v>
      </c>
      <c r="I27" s="32">
        <f>+[1]TESORERIA!P27</f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3">
        <f t="shared" si="12"/>
        <v>0</v>
      </c>
      <c r="Q27" s="133">
        <v>0</v>
      </c>
    </row>
    <row r="28" spans="1:46" ht="18" customHeight="1">
      <c r="B28" s="134" t="s">
        <v>112</v>
      </c>
      <c r="C28" s="25">
        <f t="shared" ref="C28:P28" si="13">+C29+C39+C42</f>
        <v>1747.6</v>
      </c>
      <c r="D28" s="25">
        <f t="shared" si="13"/>
        <v>2025.3999999999999</v>
      </c>
      <c r="E28" s="25">
        <f t="shared" si="13"/>
        <v>1697.1999999999998</v>
      </c>
      <c r="F28" s="25">
        <f t="shared" si="13"/>
        <v>1463.6</v>
      </c>
      <c r="G28" s="25">
        <f t="shared" si="13"/>
        <v>1972.5000000000002</v>
      </c>
      <c r="H28" s="25">
        <f t="shared" si="13"/>
        <v>1831.3000000000002</v>
      </c>
      <c r="I28" s="25">
        <f t="shared" si="13"/>
        <v>10737.6</v>
      </c>
      <c r="J28" s="25">
        <f t="shared" si="13"/>
        <v>1408.6565420928571</v>
      </c>
      <c r="K28" s="25">
        <f t="shared" si="13"/>
        <v>1393.7164905168713</v>
      </c>
      <c r="L28" s="25">
        <f t="shared" si="13"/>
        <v>1404.4639692533799</v>
      </c>
      <c r="M28" s="25">
        <f t="shared" si="13"/>
        <v>1315.1564143829319</v>
      </c>
      <c r="N28" s="25">
        <f t="shared" si="13"/>
        <v>1397.4125220641113</v>
      </c>
      <c r="O28" s="25">
        <f t="shared" si="13"/>
        <v>1501.562584</v>
      </c>
      <c r="P28" s="25">
        <f t="shared" si="13"/>
        <v>8420.9685223101515</v>
      </c>
      <c r="Q28" s="29">
        <f>+I28/P28*100</f>
        <v>127.51027356951003</v>
      </c>
    </row>
    <row r="29" spans="1:46" ht="18" customHeight="1">
      <c r="B29" s="126" t="s">
        <v>53</v>
      </c>
      <c r="C29" s="25">
        <f t="shared" ref="C29:P29" si="14">+C30+C35</f>
        <v>1667.7</v>
      </c>
      <c r="D29" s="25">
        <f t="shared" si="14"/>
        <v>1899.3999999999999</v>
      </c>
      <c r="E29" s="25">
        <f t="shared" si="14"/>
        <v>1556.6999999999998</v>
      </c>
      <c r="F29" s="25">
        <f t="shared" si="14"/>
        <v>1333.8</v>
      </c>
      <c r="G29" s="25">
        <f t="shared" si="14"/>
        <v>1830.5000000000002</v>
      </c>
      <c r="H29" s="25">
        <f t="shared" si="14"/>
        <v>1650.1000000000001</v>
      </c>
      <c r="I29" s="29">
        <f t="shared" si="14"/>
        <v>9938.2000000000007</v>
      </c>
      <c r="J29" s="25">
        <f t="shared" si="14"/>
        <v>1329.8793534779538</v>
      </c>
      <c r="K29" s="25">
        <f t="shared" si="14"/>
        <v>1312.9702289372872</v>
      </c>
      <c r="L29" s="25">
        <f t="shared" si="14"/>
        <v>1315.4640668370125</v>
      </c>
      <c r="M29" s="25">
        <f t="shared" si="14"/>
        <v>1223.5536322435373</v>
      </c>
      <c r="N29" s="25">
        <f t="shared" si="14"/>
        <v>1307.5604033226598</v>
      </c>
      <c r="O29" s="25">
        <f t="shared" si="14"/>
        <v>1410.5816950000001</v>
      </c>
      <c r="P29" s="29">
        <f t="shared" si="14"/>
        <v>7900.0093798184498</v>
      </c>
      <c r="Q29" s="29">
        <f>+I29/P29*100</f>
        <v>125.79985063547343</v>
      </c>
    </row>
    <row r="30" spans="1:46" ht="18" customHeight="1">
      <c r="B30" s="137" t="s">
        <v>54</v>
      </c>
      <c r="C30" s="25">
        <f t="shared" ref="C30:H30" si="15">SUM(C31:C34)</f>
        <v>87.5</v>
      </c>
      <c r="D30" s="25">
        <f t="shared" ref="D30:G30" si="16">SUM(D31:D34)</f>
        <v>478</v>
      </c>
      <c r="E30" s="25">
        <f t="shared" si="16"/>
        <v>189.6</v>
      </c>
      <c r="F30" s="25">
        <f t="shared" si="16"/>
        <v>82.3</v>
      </c>
      <c r="G30" s="25">
        <f t="shared" si="16"/>
        <v>87.9</v>
      </c>
      <c r="H30" s="25">
        <f t="shared" si="15"/>
        <v>259.2</v>
      </c>
      <c r="I30" s="29">
        <f t="shared" ref="I30:P30" si="17">SUM(I31:I34)</f>
        <v>1184.5</v>
      </c>
      <c r="J30" s="25">
        <f t="shared" si="17"/>
        <v>139.76338812955748</v>
      </c>
      <c r="K30" s="25">
        <f t="shared" si="17"/>
        <v>156.8383187082315</v>
      </c>
      <c r="L30" s="25">
        <f t="shared" si="17"/>
        <v>173.96614532049497</v>
      </c>
      <c r="M30" s="25">
        <f t="shared" si="17"/>
        <v>163.74104909132024</v>
      </c>
      <c r="N30" s="25">
        <f t="shared" si="17"/>
        <v>155.94149594670847</v>
      </c>
      <c r="O30" s="25">
        <f t="shared" si="17"/>
        <v>149.49125000000001</v>
      </c>
      <c r="P30" s="29">
        <f t="shared" si="17"/>
        <v>939.74164719631267</v>
      </c>
      <c r="Q30" s="29">
        <f>+I30/P30*100</f>
        <v>126.04528101249058</v>
      </c>
    </row>
    <row r="31" spans="1:46" ht="18" customHeight="1">
      <c r="B31" s="138" t="s">
        <v>113</v>
      </c>
      <c r="C31" s="32">
        <f>+[1]TESORERIA!J31</f>
        <v>85.7</v>
      </c>
      <c r="D31" s="32">
        <f>+[1]TESORERIA!K31</f>
        <v>83.6</v>
      </c>
      <c r="E31" s="32">
        <f>+[1]TESORERIA!L31</f>
        <v>96.8</v>
      </c>
      <c r="F31" s="32">
        <f>+[1]TESORERIA!M31</f>
        <v>79.8</v>
      </c>
      <c r="G31" s="32">
        <f>+[1]TESORERIA!N31</f>
        <v>71.5</v>
      </c>
      <c r="H31" s="32">
        <f>+[1]TESORERIA!O31</f>
        <v>79.2</v>
      </c>
      <c r="I31" s="33">
        <f>SUM(C31:H31)</f>
        <v>496.6</v>
      </c>
      <c r="J31" s="32">
        <v>82.551980444807498</v>
      </c>
      <c r="K31" s="32">
        <v>101.207892988499</v>
      </c>
      <c r="L31" s="32">
        <v>110.97940581111999</v>
      </c>
      <c r="M31" s="32">
        <v>98.154855671839996</v>
      </c>
      <c r="N31" s="32">
        <v>96.187478626975988</v>
      </c>
      <c r="O31" s="32">
        <v>102.647873</v>
      </c>
      <c r="P31" s="33">
        <f>SUM(J31:O31)</f>
        <v>591.7294865432425</v>
      </c>
      <c r="Q31" s="33">
        <f>+I31/P31*100</f>
        <v>83.923483837358077</v>
      </c>
    </row>
    <row r="32" spans="1:46" ht="18" customHeight="1">
      <c r="B32" s="138" t="s">
        <v>114</v>
      </c>
      <c r="C32" s="32">
        <f>+[1]TESORERIA!J32</f>
        <v>0</v>
      </c>
      <c r="D32" s="32">
        <f>+[1]TESORERIA!K32</f>
        <v>0</v>
      </c>
      <c r="E32" s="32">
        <f>+[1]TESORERIA!L32</f>
        <v>0</v>
      </c>
      <c r="F32" s="32">
        <f>+[1]TESORERIA!M32</f>
        <v>0</v>
      </c>
      <c r="G32" s="32">
        <f>+[1]TESORERIA!N32</f>
        <v>0</v>
      </c>
      <c r="H32" s="32">
        <f>+[1]TESORERIA!O32</f>
        <v>0</v>
      </c>
      <c r="I32" s="33">
        <f>SUM(C32:H32)</f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3">
        <f>SUM(J32:O32)</f>
        <v>0</v>
      </c>
      <c r="Q32" s="133">
        <v>0</v>
      </c>
    </row>
    <row r="33" spans="1:46" s="132" customFormat="1" ht="18" customHeight="1">
      <c r="A33" s="2"/>
      <c r="B33" s="139" t="s">
        <v>115</v>
      </c>
      <c r="C33" s="129">
        <f>+[1]TESORERIA!J33</f>
        <v>1.8</v>
      </c>
      <c r="D33" s="129">
        <f>+[1]TESORERIA!K33</f>
        <v>394.4</v>
      </c>
      <c r="E33" s="129">
        <f>+[1]TESORERIA!L33</f>
        <v>92.8</v>
      </c>
      <c r="F33" s="129">
        <f>+[1]TESORERIA!M33</f>
        <v>2.5</v>
      </c>
      <c r="G33" s="129">
        <f>+[1]TESORERIA!N33</f>
        <v>16.399999999999999</v>
      </c>
      <c r="H33" s="129">
        <f>+[1]TESORERIA!O33</f>
        <v>180</v>
      </c>
      <c r="I33" s="130">
        <f>SUM(C33:H33)</f>
        <v>687.9</v>
      </c>
      <c r="J33" s="129">
        <v>57.211407684749993</v>
      </c>
      <c r="K33" s="129">
        <v>55.630425719732493</v>
      </c>
      <c r="L33" s="129">
        <v>62.986739509374992</v>
      </c>
      <c r="M33" s="129">
        <v>65.586193419480239</v>
      </c>
      <c r="N33" s="129">
        <v>59.754017319732498</v>
      </c>
      <c r="O33" s="129">
        <v>46.843376999999997</v>
      </c>
      <c r="P33" s="130">
        <f>SUM(J33:O33)</f>
        <v>348.01216065307017</v>
      </c>
      <c r="Q33" s="130">
        <f>+I33/P33*100</f>
        <v>197.66550648951619</v>
      </c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</row>
    <row r="34" spans="1:46" ht="18" customHeight="1">
      <c r="B34" s="138" t="s">
        <v>116</v>
      </c>
      <c r="C34" s="32">
        <f>+[1]TESORERIA!J34</f>
        <v>0</v>
      </c>
      <c r="D34" s="32">
        <f>+[1]TESORERIA!K34</f>
        <v>0</v>
      </c>
      <c r="E34" s="32">
        <f>+[1]TESORERIA!L34</f>
        <v>0</v>
      </c>
      <c r="F34" s="32">
        <f>+[1]TESORERIA!M34</f>
        <v>0</v>
      </c>
      <c r="G34" s="32">
        <f>+[1]TESORERIA!N34</f>
        <v>0</v>
      </c>
      <c r="H34" s="32">
        <f>+[1]TESORERIA!O34</f>
        <v>0</v>
      </c>
      <c r="I34" s="33">
        <f>SUM(C34:H34)</f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3">
        <f>SUM(J34:O34)</f>
        <v>0</v>
      </c>
      <c r="Q34" s="133">
        <v>0</v>
      </c>
    </row>
    <row r="35" spans="1:46" ht="18" customHeight="1">
      <c r="B35" s="137" t="s">
        <v>55</v>
      </c>
      <c r="C35" s="25">
        <f t="shared" ref="C35:P35" si="18">SUM(C36:C38)</f>
        <v>1580.2</v>
      </c>
      <c r="D35" s="25">
        <f t="shared" si="18"/>
        <v>1421.3999999999999</v>
      </c>
      <c r="E35" s="25">
        <f t="shared" si="18"/>
        <v>1367.1</v>
      </c>
      <c r="F35" s="25">
        <f t="shared" si="18"/>
        <v>1251.5</v>
      </c>
      <c r="G35" s="25">
        <f t="shared" si="18"/>
        <v>1742.6000000000001</v>
      </c>
      <c r="H35" s="25">
        <f t="shared" si="18"/>
        <v>1390.9</v>
      </c>
      <c r="I35" s="29">
        <f t="shared" si="18"/>
        <v>8753.7000000000007</v>
      </c>
      <c r="J35" s="25">
        <f t="shared" si="18"/>
        <v>1190.1159653483965</v>
      </c>
      <c r="K35" s="25">
        <f t="shared" si="18"/>
        <v>1156.1319102290556</v>
      </c>
      <c r="L35" s="25">
        <f t="shared" si="18"/>
        <v>1141.4979215165176</v>
      </c>
      <c r="M35" s="25">
        <f t="shared" si="18"/>
        <v>1059.812583152217</v>
      </c>
      <c r="N35" s="25">
        <f t="shared" si="18"/>
        <v>1151.6189073759513</v>
      </c>
      <c r="O35" s="25">
        <f t="shared" si="18"/>
        <v>1261.090445</v>
      </c>
      <c r="P35" s="29">
        <f t="shared" si="18"/>
        <v>6960.2677326221374</v>
      </c>
      <c r="Q35" s="29">
        <f>+I35/P35*100</f>
        <v>125.76671381435818</v>
      </c>
    </row>
    <row r="36" spans="1:46" ht="18" customHeight="1">
      <c r="B36" s="138" t="s">
        <v>117</v>
      </c>
      <c r="C36" s="32">
        <f>+[1]TESORERIA!J36</f>
        <v>45</v>
      </c>
      <c r="D36" s="32">
        <f>+[1]TESORERIA!K36</f>
        <v>38.1</v>
      </c>
      <c r="E36" s="32">
        <f>+[1]TESORERIA!L36</f>
        <v>37.299999999999997</v>
      </c>
      <c r="F36" s="32">
        <f>+[1]TESORERIA!M36</f>
        <v>35.200000000000003</v>
      </c>
      <c r="G36" s="32">
        <f>+[1]TESORERIA!N36</f>
        <v>29.9</v>
      </c>
      <c r="H36" s="32">
        <f>+[1]TESORERIA!O36</f>
        <v>33.5</v>
      </c>
      <c r="I36" s="33">
        <f>SUM(C36:H36)</f>
        <v>219</v>
      </c>
      <c r="J36" s="32">
        <v>25.605651584463509</v>
      </c>
      <c r="K36" s="32">
        <v>34.062063774411754</v>
      </c>
      <c r="L36" s="32">
        <v>31.90067484378509</v>
      </c>
      <c r="M36" s="32">
        <v>27.943341371497617</v>
      </c>
      <c r="N36" s="32">
        <v>25.323066504408644</v>
      </c>
      <c r="O36" s="32">
        <v>27.099446</v>
      </c>
      <c r="P36" s="33">
        <f>SUM(J36:O36)</f>
        <v>171.93424407856662</v>
      </c>
      <c r="Q36" s="33">
        <f>+I36/P36*100</f>
        <v>127.37427681941378</v>
      </c>
    </row>
    <row r="37" spans="1:46" s="132" customFormat="1" ht="18" customHeight="1">
      <c r="A37" s="2"/>
      <c r="B37" s="139" t="s">
        <v>118</v>
      </c>
      <c r="C37" s="129">
        <f>+[1]TESORERIA!J37</f>
        <v>1535.2</v>
      </c>
      <c r="D37" s="129">
        <f>+[1]TESORERIA!K37</f>
        <v>1383.3</v>
      </c>
      <c r="E37" s="129">
        <f>+[1]TESORERIA!L37</f>
        <v>1329.8</v>
      </c>
      <c r="F37" s="129">
        <f>+[1]TESORERIA!M37</f>
        <v>1216.3</v>
      </c>
      <c r="G37" s="129">
        <f>+[1]TESORERIA!N37</f>
        <v>1712.7</v>
      </c>
      <c r="H37" s="129">
        <f>+[1]TESORERIA!O37</f>
        <v>1357.4</v>
      </c>
      <c r="I37" s="130">
        <f>SUM(C37:H37)</f>
        <v>8534.7000000000007</v>
      </c>
      <c r="J37" s="129">
        <v>1164.510313763933</v>
      </c>
      <c r="K37" s="129">
        <v>1122.0698464546438</v>
      </c>
      <c r="L37" s="129">
        <v>1109.5972466727326</v>
      </c>
      <c r="M37" s="129">
        <v>1031.8692417807194</v>
      </c>
      <c r="N37" s="129">
        <v>1126.2958408715426</v>
      </c>
      <c r="O37" s="129">
        <v>1233.9909990000001</v>
      </c>
      <c r="P37" s="130">
        <f>SUM(J37:O37)</f>
        <v>6788.3334885435706</v>
      </c>
      <c r="Q37" s="130">
        <f>+I37/P37*100</f>
        <v>125.7259976164063</v>
      </c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</row>
    <row r="38" spans="1:46" ht="18" customHeight="1">
      <c r="B38" s="138" t="s">
        <v>29</v>
      </c>
      <c r="C38" s="32">
        <f>+[1]TESORERIA!J38</f>
        <v>0</v>
      </c>
      <c r="D38" s="32">
        <f>+[1]TESORERIA!K38</f>
        <v>0</v>
      </c>
      <c r="E38" s="32">
        <f>+[1]TESORERIA!L38</f>
        <v>0</v>
      </c>
      <c r="F38" s="32">
        <f>+[1]TESORERIA!M38</f>
        <v>0</v>
      </c>
      <c r="G38" s="32">
        <f>+[1]TESORERIA!N38</f>
        <v>0</v>
      </c>
      <c r="H38" s="32">
        <f>+[1]TESORERIA!O38</f>
        <v>0</v>
      </c>
      <c r="I38" s="33">
        <f>SUM(C38:H38)</f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3">
        <f>SUM(J38:O38)</f>
        <v>0</v>
      </c>
      <c r="Q38" s="133">
        <v>0</v>
      </c>
    </row>
    <row r="39" spans="1:46" ht="18" customHeight="1">
      <c r="B39" s="137" t="s">
        <v>57</v>
      </c>
      <c r="C39" s="25">
        <f t="shared" ref="C39:O39" si="19">+C40+C41</f>
        <v>76.8</v>
      </c>
      <c r="D39" s="25">
        <f t="shared" si="19"/>
        <v>80.5</v>
      </c>
      <c r="E39" s="25">
        <f t="shared" si="19"/>
        <v>111.5</v>
      </c>
      <c r="F39" s="25">
        <f t="shared" si="19"/>
        <v>91.6</v>
      </c>
      <c r="G39" s="25">
        <f t="shared" si="19"/>
        <v>104.7</v>
      </c>
      <c r="H39" s="25">
        <f t="shared" si="19"/>
        <v>112.4</v>
      </c>
      <c r="I39" s="29">
        <f t="shared" si="19"/>
        <v>577.5</v>
      </c>
      <c r="J39" s="25">
        <f t="shared" si="19"/>
        <v>76.54484639978098</v>
      </c>
      <c r="K39" s="25">
        <f t="shared" si="19"/>
        <v>78.124004208875888</v>
      </c>
      <c r="L39" s="25">
        <f t="shared" si="19"/>
        <v>86.415709192858245</v>
      </c>
      <c r="M39" s="25">
        <f t="shared" si="19"/>
        <v>88.809824683724472</v>
      </c>
      <c r="N39" s="25">
        <f t="shared" si="19"/>
        <v>87.690880691679467</v>
      </c>
      <c r="O39" s="25">
        <f t="shared" si="19"/>
        <v>88.531962000000007</v>
      </c>
      <c r="P39" s="29">
        <f>+P40+P41</f>
        <v>506.11722717691907</v>
      </c>
      <c r="Q39" s="29">
        <f>+I39/P39*100</f>
        <v>114.10399982258028</v>
      </c>
    </row>
    <row r="40" spans="1:46" ht="16.5" customHeight="1">
      <c r="B40" s="138" t="s">
        <v>119</v>
      </c>
      <c r="C40" s="32">
        <f>+[1]TESORERIA!J40</f>
        <v>76.8</v>
      </c>
      <c r="D40" s="32">
        <f>+[1]TESORERIA!K40</f>
        <v>80.5</v>
      </c>
      <c r="E40" s="32">
        <f>+[1]TESORERIA!L40</f>
        <v>111.5</v>
      </c>
      <c r="F40" s="32">
        <f>+[1]TESORERIA!M40</f>
        <v>91.6</v>
      </c>
      <c r="G40" s="32">
        <f>+[1]TESORERIA!N40</f>
        <v>104.7</v>
      </c>
      <c r="H40" s="32">
        <f>+[1]TESORERIA!O40</f>
        <v>112.4</v>
      </c>
      <c r="I40" s="33">
        <f>SUM(C40:H40)</f>
        <v>577.5</v>
      </c>
      <c r="J40" s="32">
        <v>76.540346399780987</v>
      </c>
      <c r="K40" s="32">
        <v>78.116304208875889</v>
      </c>
      <c r="L40" s="32">
        <v>86.40430919285825</v>
      </c>
      <c r="M40" s="32">
        <v>88.803074683724475</v>
      </c>
      <c r="N40" s="32">
        <v>87.684130691679471</v>
      </c>
      <c r="O40" s="32">
        <v>88.526762000000005</v>
      </c>
      <c r="P40" s="33">
        <f>SUM(J40:O40)</f>
        <v>506.07492717691906</v>
      </c>
      <c r="Q40" s="33">
        <f>+I40/P40*100</f>
        <v>114.11353714390032</v>
      </c>
    </row>
    <row r="41" spans="1:46" ht="18" customHeight="1">
      <c r="B41" s="138" t="s">
        <v>29</v>
      </c>
      <c r="C41" s="32">
        <f>+[1]TESORERIA!J41</f>
        <v>0</v>
      </c>
      <c r="D41" s="32">
        <f>+[1]TESORERIA!K41</f>
        <v>0</v>
      </c>
      <c r="E41" s="32">
        <f>+[1]TESORERIA!L41</f>
        <v>0</v>
      </c>
      <c r="F41" s="32">
        <f>+[1]TESORERIA!M41</f>
        <v>0</v>
      </c>
      <c r="G41" s="32">
        <f>+[1]TESORERIA!N41</f>
        <v>0</v>
      </c>
      <c r="H41" s="32">
        <f>+[1]TESORERIA!O41</f>
        <v>0</v>
      </c>
      <c r="I41" s="33">
        <f>SUM(C41:H41)</f>
        <v>0</v>
      </c>
      <c r="J41" s="32">
        <v>4.4999999999999997E-3</v>
      </c>
      <c r="K41" s="32">
        <v>7.7000000000000002E-3</v>
      </c>
      <c r="L41" s="32">
        <v>1.14E-2</v>
      </c>
      <c r="M41" s="32">
        <v>6.7499999999999999E-3</v>
      </c>
      <c r="N41" s="32">
        <v>6.7499999999999999E-3</v>
      </c>
      <c r="O41" s="32">
        <v>5.1999999999999998E-3</v>
      </c>
      <c r="P41" s="33">
        <f>SUM(J41:O41)</f>
        <v>4.2300000000000004E-2</v>
      </c>
      <c r="Q41" s="133">
        <v>0</v>
      </c>
    </row>
    <row r="42" spans="1:46" ht="18" customHeight="1">
      <c r="B42" s="137" t="s">
        <v>120</v>
      </c>
      <c r="C42" s="25">
        <f>+[1]TESORERIA!J42</f>
        <v>3.1</v>
      </c>
      <c r="D42" s="25">
        <f>+[1]TESORERIA!K42</f>
        <v>45.5</v>
      </c>
      <c r="E42" s="25">
        <f>+[1]TESORERIA!L42</f>
        <v>29</v>
      </c>
      <c r="F42" s="25">
        <f>+[1]TESORERIA!M42</f>
        <v>38.200000000000003</v>
      </c>
      <c r="G42" s="25">
        <f>+[1]TESORERIA!N42</f>
        <v>37.299999999999997</v>
      </c>
      <c r="H42" s="25">
        <f>+[1]TESORERIA!O42</f>
        <v>68.8</v>
      </c>
      <c r="I42" s="29">
        <f>SUM(C42:H42)</f>
        <v>221.89999999999998</v>
      </c>
      <c r="J42" s="25">
        <f t="shared" ref="J42:O42" si="20">+J43+J45</f>
        <v>2.2323422151222498</v>
      </c>
      <c r="K42" s="25">
        <f t="shared" si="20"/>
        <v>2.6222573707082497</v>
      </c>
      <c r="L42" s="25">
        <f t="shared" si="20"/>
        <v>2.5841932235092493</v>
      </c>
      <c r="M42" s="25">
        <f t="shared" si="20"/>
        <v>2.7929574556702494</v>
      </c>
      <c r="N42" s="25">
        <f t="shared" si="20"/>
        <v>2.1612380497719998</v>
      </c>
      <c r="O42" s="25">
        <f t="shared" si="20"/>
        <v>2.4489269999999999</v>
      </c>
      <c r="P42" s="29">
        <f>SUM(J42:O42)</f>
        <v>14.841915314781998</v>
      </c>
      <c r="Q42" s="29">
        <f>+I42/P42*100</f>
        <v>1495.0900560589764</v>
      </c>
    </row>
    <row r="43" spans="1:46" s="132" customFormat="1" ht="18" customHeight="1">
      <c r="A43" s="2"/>
      <c r="B43" s="139" t="s">
        <v>121</v>
      </c>
      <c r="C43" s="129">
        <f>+[1]TESORERIA!J43</f>
        <v>3</v>
      </c>
      <c r="D43" s="129">
        <f>+[1]TESORERIA!K43</f>
        <v>3.4</v>
      </c>
      <c r="E43" s="129">
        <f>+[1]TESORERIA!L43</f>
        <v>4.7</v>
      </c>
      <c r="F43" s="129">
        <f>+[1]TESORERIA!M43</f>
        <v>3.6</v>
      </c>
      <c r="G43" s="129">
        <f>+[1]TESORERIA!N43</f>
        <v>3.9</v>
      </c>
      <c r="H43" s="129">
        <f>+[1]TESORERIA!O43</f>
        <v>5</v>
      </c>
      <c r="I43" s="130">
        <f>SUM(C43:H43)</f>
        <v>23.6</v>
      </c>
      <c r="J43" s="129">
        <v>2.2323422151222498</v>
      </c>
      <c r="K43" s="129">
        <v>2.6222573707082497</v>
      </c>
      <c r="L43" s="129">
        <v>2.5841932235092493</v>
      </c>
      <c r="M43" s="129">
        <v>2.7929574556702494</v>
      </c>
      <c r="N43" s="129">
        <v>2.1612380497719998</v>
      </c>
      <c r="O43" s="129">
        <v>2.4489269999999999</v>
      </c>
      <c r="P43" s="130">
        <f>SUM(J43:O43)</f>
        <v>14.841915314781998</v>
      </c>
      <c r="Q43" s="130">
        <f>+I43/P43*100</f>
        <v>159.00912718788575</v>
      </c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1:46" s="132" customFormat="1" ht="18" customHeight="1">
      <c r="A44" s="2"/>
      <c r="B44" s="139" t="s">
        <v>122</v>
      </c>
      <c r="C44" s="129">
        <f>+[1]TESORERIA!J44</f>
        <v>0.1</v>
      </c>
      <c r="D44" s="129">
        <f>+[1]TESORERIA!K44</f>
        <v>5.4</v>
      </c>
      <c r="E44" s="129">
        <f>+[1]TESORERIA!L44</f>
        <v>6.4</v>
      </c>
      <c r="F44" s="129">
        <f>+[1]TESORERIA!M44</f>
        <v>14.5</v>
      </c>
      <c r="G44" s="129">
        <f>+[1]TESORERIA!N44</f>
        <v>31</v>
      </c>
      <c r="H44" s="129">
        <f>+[1]TESORERIA!O44</f>
        <v>52.2</v>
      </c>
      <c r="I44" s="130">
        <v>0</v>
      </c>
      <c r="J44" s="129">
        <v>0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P44" s="130">
        <f t="shared" ref="P44:P45" si="21">SUM(J44:O44)</f>
        <v>0</v>
      </c>
      <c r="Q44" s="131">
        <v>0</v>
      </c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1:46" s="132" customFormat="1" ht="18" customHeight="1">
      <c r="A45" s="2"/>
      <c r="B45" s="139" t="s">
        <v>123</v>
      </c>
      <c r="C45" s="129">
        <f>+[1]TESORERIA!J45</f>
        <v>0</v>
      </c>
      <c r="D45" s="129">
        <f>+[1]TESORERIA!K45</f>
        <v>36.700000000000003</v>
      </c>
      <c r="E45" s="129">
        <f>+[1]TESORERIA!L45</f>
        <v>17.899999999999999</v>
      </c>
      <c r="F45" s="129">
        <f>+[1]TESORERIA!M45</f>
        <v>20.100000000000001</v>
      </c>
      <c r="G45" s="129">
        <f>+[1]TESORERIA!N45</f>
        <v>2.4</v>
      </c>
      <c r="H45" s="129">
        <f>+[1]TESORERIA!O45</f>
        <v>11.6</v>
      </c>
      <c r="I45" s="130">
        <f>SUM(C45:H45)</f>
        <v>88.7</v>
      </c>
      <c r="J45" s="129">
        <v>0</v>
      </c>
      <c r="K45" s="129">
        <v>0</v>
      </c>
      <c r="L45" s="129">
        <v>0</v>
      </c>
      <c r="M45" s="129">
        <v>0</v>
      </c>
      <c r="N45" s="129">
        <v>0</v>
      </c>
      <c r="O45" s="129">
        <v>0</v>
      </c>
      <c r="P45" s="130">
        <f t="shared" si="21"/>
        <v>0</v>
      </c>
      <c r="Q45" s="131">
        <v>0</v>
      </c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1:46" ht="18" customHeight="1">
      <c r="B46" s="134" t="s">
        <v>124</v>
      </c>
      <c r="C46" s="25">
        <f t="shared" ref="C46:P46" si="22">+C47+C56+C58</f>
        <v>3489.5</v>
      </c>
      <c r="D46" s="25">
        <f t="shared" si="22"/>
        <v>479.4</v>
      </c>
      <c r="E46" s="25">
        <f t="shared" si="22"/>
        <v>410.6</v>
      </c>
      <c r="F46" s="25">
        <f t="shared" si="22"/>
        <v>482.1</v>
      </c>
      <c r="G46" s="25">
        <f t="shared" si="22"/>
        <v>902.80000000000007</v>
      </c>
      <c r="H46" s="25">
        <f t="shared" si="22"/>
        <v>2636.3</v>
      </c>
      <c r="I46" s="29">
        <f t="shared" si="22"/>
        <v>8400.8000000000011</v>
      </c>
      <c r="J46" s="25">
        <f t="shared" si="22"/>
        <v>84.788015510189737</v>
      </c>
      <c r="K46" s="25">
        <f t="shared" si="22"/>
        <v>62.586303637544994</v>
      </c>
      <c r="L46" s="25">
        <f t="shared" si="22"/>
        <v>79.268479957114252</v>
      </c>
      <c r="M46" s="25">
        <f t="shared" si="22"/>
        <v>78.063647826590241</v>
      </c>
      <c r="N46" s="25">
        <f t="shared" si="22"/>
        <v>94.869773595561242</v>
      </c>
      <c r="O46" s="25">
        <f t="shared" si="22"/>
        <v>95.638372000000004</v>
      </c>
      <c r="P46" s="29">
        <f t="shared" si="22"/>
        <v>495.21459252700049</v>
      </c>
      <c r="Q46" s="29">
        <f>+I46/P46*100</f>
        <v>1696.3958911493435</v>
      </c>
    </row>
    <row r="47" spans="1:46" ht="18" customHeight="1">
      <c r="B47" s="123" t="s">
        <v>125</v>
      </c>
      <c r="C47" s="25">
        <f>+C48+C52+C54+C55</f>
        <v>2602.5</v>
      </c>
      <c r="D47" s="25">
        <f t="shared" ref="D47:G47" si="23">+D48+D52+D54+D55</f>
        <v>396.2</v>
      </c>
      <c r="E47" s="25">
        <f t="shared" si="23"/>
        <v>320.7</v>
      </c>
      <c r="F47" s="25">
        <f t="shared" si="23"/>
        <v>405.8</v>
      </c>
      <c r="G47" s="25">
        <f t="shared" si="23"/>
        <v>820.6</v>
      </c>
      <c r="H47" s="25">
        <f>+H48+H52+H54+H55-0.1</f>
        <v>2563.4</v>
      </c>
      <c r="I47" s="25">
        <f t="shared" ref="I47" si="24">+I48+I52+I54+I55</f>
        <v>7109.3</v>
      </c>
      <c r="J47" s="25">
        <f t="shared" ref="J47:P47" si="25">+J48+J52+J54</f>
        <v>0</v>
      </c>
      <c r="K47" s="25">
        <f t="shared" si="25"/>
        <v>1.9750000000000002E-3</v>
      </c>
      <c r="L47" s="25">
        <f t="shared" si="25"/>
        <v>0</v>
      </c>
      <c r="M47" s="25">
        <f t="shared" si="25"/>
        <v>0</v>
      </c>
      <c r="N47" s="25">
        <f t="shared" si="25"/>
        <v>0</v>
      </c>
      <c r="O47" s="25">
        <f t="shared" si="25"/>
        <v>0</v>
      </c>
      <c r="P47" s="29">
        <f t="shared" si="25"/>
        <v>1.9750000000000002E-3</v>
      </c>
      <c r="Q47" s="140">
        <v>0</v>
      </c>
    </row>
    <row r="48" spans="1:46" ht="18" customHeight="1">
      <c r="B48" s="141" t="s">
        <v>126</v>
      </c>
      <c r="C48" s="25">
        <f t="shared" ref="C48:P48" si="26">SUM(C49:C51)</f>
        <v>2500.1999999999998</v>
      </c>
      <c r="D48" s="25">
        <f t="shared" ref="D48:H48" si="27">SUM(D49:D51)</f>
        <v>0</v>
      </c>
      <c r="E48" s="25">
        <f t="shared" si="27"/>
        <v>0</v>
      </c>
      <c r="F48" s="25">
        <f t="shared" si="27"/>
        <v>0</v>
      </c>
      <c r="G48" s="25">
        <f t="shared" si="27"/>
        <v>0</v>
      </c>
      <c r="H48" s="25">
        <f t="shared" si="27"/>
        <v>1448.8</v>
      </c>
      <c r="I48" s="25">
        <f t="shared" si="26"/>
        <v>3949</v>
      </c>
      <c r="J48" s="25">
        <f t="shared" si="26"/>
        <v>0</v>
      </c>
      <c r="K48" s="25">
        <f t="shared" ref="K48:O48" si="28">SUM(K49:K51)</f>
        <v>0</v>
      </c>
      <c r="L48" s="25">
        <f t="shared" si="28"/>
        <v>0</v>
      </c>
      <c r="M48" s="25">
        <f t="shared" si="28"/>
        <v>0</v>
      </c>
      <c r="N48" s="25">
        <f t="shared" si="28"/>
        <v>0</v>
      </c>
      <c r="O48" s="25">
        <f t="shared" si="28"/>
        <v>0</v>
      </c>
      <c r="P48" s="29">
        <f t="shared" si="26"/>
        <v>0</v>
      </c>
      <c r="Q48" s="140">
        <v>0</v>
      </c>
    </row>
    <row r="49" spans="2:18" ht="18" customHeight="1">
      <c r="B49" s="42" t="s">
        <v>127</v>
      </c>
      <c r="C49" s="32">
        <f>+[1]TESORERIA!J49</f>
        <v>0</v>
      </c>
      <c r="D49" s="32">
        <f>+[1]TESORERIA!K49</f>
        <v>0</v>
      </c>
      <c r="E49" s="32">
        <f>+[1]TESORERIA!L49</f>
        <v>0</v>
      </c>
      <c r="F49" s="32">
        <f>+[1]TESORERIA!M49</f>
        <v>0</v>
      </c>
      <c r="G49" s="32">
        <f>+[1]TESORERIA!N49</f>
        <v>0</v>
      </c>
      <c r="H49" s="32">
        <f>+[1]TESORERIA!O49</f>
        <v>0</v>
      </c>
      <c r="I49" s="32">
        <f>+[1]TESORERIA!P49</f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3">
        <f>SUM(J49:O49)</f>
        <v>0</v>
      </c>
      <c r="Q49" s="140">
        <v>0</v>
      </c>
    </row>
    <row r="50" spans="2:18" ht="18" customHeight="1">
      <c r="B50" s="42" t="s">
        <v>128</v>
      </c>
      <c r="C50" s="32">
        <f>+[1]TESORERIA!J50</f>
        <v>0</v>
      </c>
      <c r="D50" s="32">
        <f>+[1]TESORERIA!K50</f>
        <v>0</v>
      </c>
      <c r="E50" s="32">
        <f>+[1]TESORERIA!L50</f>
        <v>0</v>
      </c>
      <c r="F50" s="32">
        <f>+[1]TESORERIA!M50</f>
        <v>0</v>
      </c>
      <c r="G50" s="32">
        <f>+[1]TESORERIA!N50</f>
        <v>0</v>
      </c>
      <c r="H50" s="32">
        <f>+[1]TESORERIA!O50</f>
        <v>0</v>
      </c>
      <c r="I50" s="33">
        <f>SUM(C50:H50)</f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3">
        <f>SUM(J50:O50)</f>
        <v>0</v>
      </c>
      <c r="Q50" s="140">
        <v>0</v>
      </c>
    </row>
    <row r="51" spans="2:18" ht="18" customHeight="1">
      <c r="B51" s="42" t="s">
        <v>129</v>
      </c>
      <c r="C51" s="32">
        <f>+[1]TESORERIA!J51</f>
        <v>2500.1999999999998</v>
      </c>
      <c r="D51" s="32">
        <f>+[1]TESORERIA!K51</f>
        <v>0</v>
      </c>
      <c r="E51" s="32">
        <f>+[1]TESORERIA!L51</f>
        <v>0</v>
      </c>
      <c r="F51" s="32">
        <f>+[1]TESORERIA!M51</f>
        <v>0</v>
      </c>
      <c r="G51" s="32">
        <f>+[1]TESORERIA!N51</f>
        <v>0</v>
      </c>
      <c r="H51" s="32">
        <f>+[1]TESORERIA!O51</f>
        <v>1448.8</v>
      </c>
      <c r="I51" s="33">
        <f>SUM(C51:H51)</f>
        <v>3949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3">
        <f>SUM(J51:O51)</f>
        <v>0</v>
      </c>
      <c r="Q51" s="140">
        <v>0</v>
      </c>
    </row>
    <row r="52" spans="2:18" ht="18" customHeight="1">
      <c r="B52" s="124" t="s">
        <v>130</v>
      </c>
      <c r="C52" s="25">
        <f t="shared" ref="C52:P52" si="29">SUM(C53:C53)</f>
        <v>102.3</v>
      </c>
      <c r="D52" s="25">
        <f t="shared" si="29"/>
        <v>396.2</v>
      </c>
      <c r="E52" s="25">
        <f t="shared" si="29"/>
        <v>88.8</v>
      </c>
      <c r="F52" s="25">
        <f t="shared" si="29"/>
        <v>2.7</v>
      </c>
      <c r="G52" s="25">
        <f t="shared" si="29"/>
        <v>177.4</v>
      </c>
      <c r="H52" s="25">
        <f t="shared" si="29"/>
        <v>91.1</v>
      </c>
      <c r="I52" s="25">
        <f t="shared" si="29"/>
        <v>858.5</v>
      </c>
      <c r="J52" s="25">
        <f t="shared" si="29"/>
        <v>0</v>
      </c>
      <c r="K52" s="25">
        <f t="shared" si="29"/>
        <v>0</v>
      </c>
      <c r="L52" s="25">
        <f t="shared" si="29"/>
        <v>0</v>
      </c>
      <c r="M52" s="25">
        <f t="shared" si="29"/>
        <v>0</v>
      </c>
      <c r="N52" s="25">
        <f t="shared" si="29"/>
        <v>0</v>
      </c>
      <c r="O52" s="25">
        <f t="shared" si="29"/>
        <v>0</v>
      </c>
      <c r="P52" s="25">
        <f t="shared" si="29"/>
        <v>0</v>
      </c>
      <c r="Q52" s="140">
        <v>0</v>
      </c>
    </row>
    <row r="53" spans="2:18" ht="18" customHeight="1">
      <c r="B53" s="42" t="s">
        <v>131</v>
      </c>
      <c r="C53" s="32">
        <f>+[1]TESORERIA!J53</f>
        <v>102.3</v>
      </c>
      <c r="D53" s="32">
        <f>+[1]TESORERIA!K53</f>
        <v>396.2</v>
      </c>
      <c r="E53" s="32">
        <f>+[1]TESORERIA!L53</f>
        <v>88.8</v>
      </c>
      <c r="F53" s="32">
        <f>+[1]TESORERIA!M53</f>
        <v>2.7</v>
      </c>
      <c r="G53" s="32">
        <f>+[1]TESORERIA!N53</f>
        <v>177.4</v>
      </c>
      <c r="H53" s="32">
        <f>+[1]TESORERIA!O53</f>
        <v>91.1</v>
      </c>
      <c r="I53" s="33">
        <f>SUM(C53:H53)</f>
        <v>858.5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33">
        <f t="shared" ref="P53:P59" si="30">SUM(J53:O53)</f>
        <v>0</v>
      </c>
      <c r="Q53" s="140">
        <v>0</v>
      </c>
    </row>
    <row r="54" spans="2:18" ht="18" customHeight="1">
      <c r="B54" s="124" t="s">
        <v>62</v>
      </c>
      <c r="C54" s="143">
        <f>+[1]TESORERIA!J54</f>
        <v>0</v>
      </c>
      <c r="D54" s="143">
        <f>+[1]TESORERIA!K54</f>
        <v>0</v>
      </c>
      <c r="E54" s="143">
        <f>+[1]TESORERIA!L54</f>
        <v>0</v>
      </c>
      <c r="F54" s="143">
        <f>+[1]TESORERIA!M54</f>
        <v>0</v>
      </c>
      <c r="G54" s="143">
        <f>+[1]TESORERIA!N54</f>
        <v>0</v>
      </c>
      <c r="H54" s="143">
        <f>+[1]TESORERIA!O54</f>
        <v>0</v>
      </c>
      <c r="I54" s="29">
        <f>SUM(C54:H54)</f>
        <v>0</v>
      </c>
      <c r="J54" s="143">
        <v>0</v>
      </c>
      <c r="K54" s="143">
        <v>1.9750000000000002E-3</v>
      </c>
      <c r="L54" s="143">
        <v>0</v>
      </c>
      <c r="M54" s="143">
        <v>0</v>
      </c>
      <c r="N54" s="143">
        <v>0</v>
      </c>
      <c r="O54" s="143">
        <v>0</v>
      </c>
      <c r="P54" s="29">
        <f t="shared" si="30"/>
        <v>1.9750000000000002E-3</v>
      </c>
      <c r="Q54" s="140">
        <f t="shared" ref="Q54:Q63" si="31">+I54/P54*100</f>
        <v>0</v>
      </c>
    </row>
    <row r="55" spans="2:18" ht="18" customHeight="1">
      <c r="B55" s="124" t="s">
        <v>132</v>
      </c>
      <c r="C55" s="143">
        <f>+[1]TESORERIA!J55</f>
        <v>0</v>
      </c>
      <c r="D55" s="143">
        <f>+[1]TESORERIA!K55</f>
        <v>0</v>
      </c>
      <c r="E55" s="143">
        <f>+[1]TESORERIA!L55</f>
        <v>231.9</v>
      </c>
      <c r="F55" s="143">
        <f>+[1]TESORERIA!M55</f>
        <v>403.1</v>
      </c>
      <c r="G55" s="143">
        <f>+[1]TESORERIA!N55</f>
        <v>643.20000000000005</v>
      </c>
      <c r="H55" s="143">
        <f>+[1]TESORERIA!O55</f>
        <v>1023.6</v>
      </c>
      <c r="I55" s="143">
        <f>+[1]TESORERIA!P55</f>
        <v>2301.8000000000002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29">
        <f t="shared" si="30"/>
        <v>0</v>
      </c>
      <c r="Q55" s="140">
        <v>0</v>
      </c>
    </row>
    <row r="56" spans="2:18" ht="18" customHeight="1">
      <c r="B56" s="124" t="s">
        <v>65</v>
      </c>
      <c r="C56" s="143">
        <f>+[1]TESORERIA!J56</f>
        <v>85.6</v>
      </c>
      <c r="D56" s="143">
        <f>+[1]TESORERIA!K56</f>
        <v>83.2</v>
      </c>
      <c r="E56" s="143">
        <f>+[1]TESORERIA!L56</f>
        <v>89.9</v>
      </c>
      <c r="F56" s="143">
        <f>+[1]TESORERIA!M56</f>
        <v>76.3</v>
      </c>
      <c r="G56" s="143">
        <f>+[1]TESORERIA!N56</f>
        <v>82.2</v>
      </c>
      <c r="H56" s="143">
        <f>+[1]TESORERIA!O56</f>
        <v>72.900000000000006</v>
      </c>
      <c r="I56" s="29">
        <f>SUM(C56:H56)</f>
        <v>490.1</v>
      </c>
      <c r="J56" s="104">
        <v>84.788015510189737</v>
      </c>
      <c r="K56" s="104">
        <v>62.584328637544992</v>
      </c>
      <c r="L56" s="104">
        <v>79.268479957114252</v>
      </c>
      <c r="M56" s="104">
        <v>78.063647826590241</v>
      </c>
      <c r="N56" s="104">
        <v>94.869773595561242</v>
      </c>
      <c r="O56" s="104">
        <f>+O57</f>
        <v>95.638372000000004</v>
      </c>
      <c r="P56" s="29">
        <f t="shared" si="30"/>
        <v>495.21261752700048</v>
      </c>
      <c r="Q56" s="29">
        <f t="shared" si="31"/>
        <v>98.967591425167655</v>
      </c>
    </row>
    <row r="57" spans="2:18" ht="18" customHeight="1">
      <c r="B57" s="144" t="s">
        <v>133</v>
      </c>
      <c r="C57" s="145">
        <f>+[1]TESORERIA!J56</f>
        <v>85.6</v>
      </c>
      <c r="D57" s="145">
        <f>+[1]TESORERIA!K56</f>
        <v>83.2</v>
      </c>
      <c r="E57" s="145">
        <f>+[1]TESORERIA!L56</f>
        <v>89.9</v>
      </c>
      <c r="F57" s="145">
        <f>+[1]TESORERIA!M56</f>
        <v>76.3</v>
      </c>
      <c r="G57" s="145">
        <f>+[1]TESORERIA!N56</f>
        <v>82.2</v>
      </c>
      <c r="H57" s="145">
        <f>+[1]TESORERIA!O56</f>
        <v>72.900000000000006</v>
      </c>
      <c r="I57" s="130">
        <f>SUM(C57:H57)</f>
        <v>490.1</v>
      </c>
      <c r="J57" s="146">
        <v>84.772145382564744</v>
      </c>
      <c r="K57" s="146">
        <v>62.581021212544989</v>
      </c>
      <c r="L57" s="146">
        <v>79.256573227114245</v>
      </c>
      <c r="M57" s="146">
        <v>78.058872004112985</v>
      </c>
      <c r="N57" s="146">
        <v>94.863158745561236</v>
      </c>
      <c r="O57" s="146">
        <v>95.638372000000004</v>
      </c>
      <c r="P57" s="130">
        <f t="shared" si="30"/>
        <v>495.17014257189823</v>
      </c>
      <c r="Q57" s="131">
        <f t="shared" si="31"/>
        <v>98.976080717313835</v>
      </c>
    </row>
    <row r="58" spans="2:18" ht="18" customHeight="1">
      <c r="B58" s="124" t="s">
        <v>66</v>
      </c>
      <c r="C58" s="143">
        <f>+[1]TESORERIA!J58</f>
        <v>801.4</v>
      </c>
      <c r="D58" s="143">
        <f>+[1]TESORERIA!K58</f>
        <v>0</v>
      </c>
      <c r="E58" s="143">
        <f>+[1]TESORERIA!L58</f>
        <v>0</v>
      </c>
      <c r="F58" s="143">
        <f>+[1]TESORERIA!M58</f>
        <v>0</v>
      </c>
      <c r="G58" s="143">
        <f>+[1]TESORERIA!N58</f>
        <v>0</v>
      </c>
      <c r="H58" s="143">
        <f>+[1]TESORERIA!O58</f>
        <v>0</v>
      </c>
      <c r="I58" s="29">
        <f>SUM(C58:H58)</f>
        <v>801.4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9">
        <f t="shared" si="30"/>
        <v>0</v>
      </c>
      <c r="Q58" s="140">
        <v>0</v>
      </c>
      <c r="R58" s="147"/>
    </row>
    <row r="59" spans="2:18" ht="18" customHeight="1">
      <c r="B59" s="134" t="s">
        <v>68</v>
      </c>
      <c r="C59" s="25">
        <f t="shared" ref="C59:H59" si="32">+C60+C63</f>
        <v>0</v>
      </c>
      <c r="D59" s="25">
        <f t="shared" si="32"/>
        <v>0</v>
      </c>
      <c r="E59" s="25">
        <f t="shared" si="32"/>
        <v>826.2</v>
      </c>
      <c r="F59" s="25">
        <f t="shared" si="32"/>
        <v>0</v>
      </c>
      <c r="G59" s="25">
        <f t="shared" si="32"/>
        <v>18.600000000000001</v>
      </c>
      <c r="H59" s="25">
        <f t="shared" si="32"/>
        <v>2.7</v>
      </c>
      <c r="I59" s="25">
        <f>+I60+I63</f>
        <v>847.5</v>
      </c>
      <c r="J59" s="25">
        <f t="shared" ref="J59:O59" si="33">+J60+J63</f>
        <v>0</v>
      </c>
      <c r="K59" s="25">
        <f t="shared" si="33"/>
        <v>1812.8062259999995</v>
      </c>
      <c r="L59" s="25">
        <f t="shared" si="33"/>
        <v>906.40311299999973</v>
      </c>
      <c r="M59" s="25">
        <f t="shared" si="33"/>
        <v>906.40311299999973</v>
      </c>
      <c r="N59" s="25">
        <f t="shared" si="33"/>
        <v>906.40311299999973</v>
      </c>
      <c r="O59" s="25">
        <f t="shared" si="33"/>
        <v>906.40311299999973</v>
      </c>
      <c r="P59" s="29">
        <f t="shared" si="30"/>
        <v>5438.4186779999982</v>
      </c>
      <c r="Q59" s="140">
        <f t="shared" si="31"/>
        <v>15.58357401625562</v>
      </c>
      <c r="R59" s="147"/>
    </row>
    <row r="60" spans="2:18" ht="18" customHeight="1">
      <c r="B60" s="148" t="s">
        <v>134</v>
      </c>
      <c r="C60" s="149">
        <f>+C61+C62</f>
        <v>0</v>
      </c>
      <c r="D60" s="149">
        <f t="shared" ref="D60:H60" si="34">+D61+D62</f>
        <v>0</v>
      </c>
      <c r="E60" s="149">
        <f t="shared" si="34"/>
        <v>0</v>
      </c>
      <c r="F60" s="149">
        <f t="shared" si="34"/>
        <v>0</v>
      </c>
      <c r="G60" s="149">
        <f t="shared" si="34"/>
        <v>18.600000000000001</v>
      </c>
      <c r="H60" s="149">
        <f t="shared" si="34"/>
        <v>2.7</v>
      </c>
      <c r="I60" s="149">
        <f>+I61+I62</f>
        <v>21.3</v>
      </c>
      <c r="J60" s="149">
        <v>0</v>
      </c>
      <c r="K60" s="149">
        <v>0</v>
      </c>
      <c r="L60" s="149">
        <v>0</v>
      </c>
      <c r="M60" s="149">
        <v>0</v>
      </c>
      <c r="N60" s="149">
        <v>0</v>
      </c>
      <c r="O60" s="149">
        <v>0</v>
      </c>
      <c r="P60" s="149">
        <f t="shared" ref="P60" si="35">+P61+P62</f>
        <v>0</v>
      </c>
      <c r="Q60" s="140">
        <v>0</v>
      </c>
    </row>
    <row r="61" spans="2:18" ht="18" customHeight="1">
      <c r="B61" s="150" t="s">
        <v>135</v>
      </c>
      <c r="C61" s="32">
        <f>+[1]TESORERIA!J61</f>
        <v>0</v>
      </c>
      <c r="D61" s="32">
        <f>+[1]TESORERIA!K61</f>
        <v>0</v>
      </c>
      <c r="E61" s="32">
        <f>+[1]TESORERIA!L61</f>
        <v>0</v>
      </c>
      <c r="F61" s="32">
        <f>+[1]TESORERIA!M61</f>
        <v>0</v>
      </c>
      <c r="G61" s="32">
        <f>+[1]TESORERIA!N61</f>
        <v>18.600000000000001</v>
      </c>
      <c r="H61" s="32">
        <f>+[1]TESORERIA!O61</f>
        <v>2.7</v>
      </c>
      <c r="I61" s="33">
        <f>SUM(C61:H61)</f>
        <v>21.3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3">
        <f>SUM(J61:O61)</f>
        <v>0</v>
      </c>
      <c r="Q61" s="140">
        <v>0</v>
      </c>
    </row>
    <row r="62" spans="2:18" ht="18" customHeight="1">
      <c r="B62" s="150" t="s">
        <v>136</v>
      </c>
      <c r="C62" s="32">
        <f>+[1]TESORERIA!J62</f>
        <v>0</v>
      </c>
      <c r="D62" s="32">
        <f>+[1]TESORERIA!K62</f>
        <v>0</v>
      </c>
      <c r="E62" s="32">
        <f>+[1]TESORERIA!L62</f>
        <v>0</v>
      </c>
      <c r="F62" s="32">
        <f>+[1]TESORERIA!M62</f>
        <v>0</v>
      </c>
      <c r="G62" s="32">
        <f>+[1]TESORERIA!N62</f>
        <v>0</v>
      </c>
      <c r="H62" s="32">
        <f>+[1]TESORERIA!O62</f>
        <v>0</v>
      </c>
      <c r="I62" s="33">
        <f>SUM(C62:H62)</f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3">
        <f>SUM(J62:O62)</f>
        <v>0</v>
      </c>
      <c r="Q62" s="140">
        <v>0</v>
      </c>
    </row>
    <row r="63" spans="2:18" ht="18" customHeight="1">
      <c r="B63" s="151" t="s">
        <v>137</v>
      </c>
      <c r="C63" s="32">
        <f>+[1]TESORERIA!J63</f>
        <v>0</v>
      </c>
      <c r="D63" s="32">
        <f>+[1]TESORERIA!K63</f>
        <v>0</v>
      </c>
      <c r="E63" s="32">
        <f>+[1]TESORERIA!L63</f>
        <v>826.2</v>
      </c>
      <c r="F63" s="32">
        <f>+[1]TESORERIA!M63</f>
        <v>0</v>
      </c>
      <c r="G63" s="32">
        <f>+[1]TESORERIA!N63</f>
        <v>0</v>
      </c>
      <c r="H63" s="32">
        <f>+[1]TESORERIA!O63</f>
        <v>0</v>
      </c>
      <c r="I63" s="33">
        <f>SUM(C63:H63)</f>
        <v>826.2</v>
      </c>
      <c r="J63" s="32">
        <v>0</v>
      </c>
      <c r="K63" s="32">
        <v>1812.8062259999995</v>
      </c>
      <c r="L63" s="32">
        <v>906.40311299999973</v>
      </c>
      <c r="M63" s="32">
        <v>906.40311299999973</v>
      </c>
      <c r="N63" s="32">
        <v>906.40311299999973</v>
      </c>
      <c r="O63" s="32">
        <v>906.40311299999973</v>
      </c>
      <c r="P63" s="33">
        <f>SUM(J63:O63)</f>
        <v>5438.4186779999982</v>
      </c>
      <c r="Q63" s="140">
        <f t="shared" si="31"/>
        <v>15.191916049829372</v>
      </c>
    </row>
    <row r="64" spans="2:18" ht="27.75" customHeight="1" thickBot="1">
      <c r="B64" s="152" t="s">
        <v>138</v>
      </c>
      <c r="C64" s="61">
        <f t="shared" ref="C64:P64" si="36">+C59+C8</f>
        <v>5961.3</v>
      </c>
      <c r="D64" s="61">
        <f t="shared" si="36"/>
        <v>3205.5</v>
      </c>
      <c r="E64" s="61">
        <f t="shared" si="36"/>
        <v>4053.3</v>
      </c>
      <c r="F64" s="61">
        <f t="shared" si="36"/>
        <v>2627.4</v>
      </c>
      <c r="G64" s="61">
        <f t="shared" si="36"/>
        <v>3202.0000000000005</v>
      </c>
      <c r="H64" s="61">
        <f t="shared" si="36"/>
        <v>5453.4000000000005</v>
      </c>
      <c r="I64" s="61">
        <f t="shared" si="36"/>
        <v>24503</v>
      </c>
      <c r="J64" s="61">
        <f t="shared" si="36"/>
        <v>1818.5793462239521</v>
      </c>
      <c r="K64" s="61">
        <f t="shared" si="36"/>
        <v>3650.5257078630284</v>
      </c>
      <c r="L64" s="61">
        <f t="shared" si="36"/>
        <v>3126.1678632379098</v>
      </c>
      <c r="M64" s="61">
        <f t="shared" si="36"/>
        <v>2611.6349807752031</v>
      </c>
      <c r="N64" s="61">
        <f t="shared" si="36"/>
        <v>2795.9753360639061</v>
      </c>
      <c r="O64" s="61">
        <f t="shared" si="36"/>
        <v>3256.6719719125094</v>
      </c>
      <c r="P64" s="61">
        <f t="shared" si="36"/>
        <v>17259.555206076508</v>
      </c>
      <c r="Q64" s="61">
        <f>+I64/P64*100</f>
        <v>141.96773733411925</v>
      </c>
    </row>
    <row r="65" spans="2:17" ht="18" customHeight="1" thickTop="1">
      <c r="B65" s="64" t="s">
        <v>70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</row>
    <row r="66" spans="2:17" ht="15" customHeight="1">
      <c r="B66" s="68" t="s">
        <v>71</v>
      </c>
      <c r="C66" s="92"/>
      <c r="D66" s="92"/>
      <c r="E66" s="92"/>
      <c r="F66" s="92"/>
      <c r="G66" s="92"/>
      <c r="H66" s="92"/>
      <c r="I66" s="92"/>
      <c r="J66" s="154"/>
      <c r="K66" s="154"/>
      <c r="L66" s="154"/>
      <c r="M66" s="154"/>
      <c r="N66" s="154"/>
      <c r="O66" s="154"/>
      <c r="P66" s="154"/>
      <c r="Q66" s="155"/>
    </row>
    <row r="67" spans="2:17" ht="12" customHeight="1">
      <c r="B67" s="72" t="s">
        <v>139</v>
      </c>
      <c r="C67" s="92"/>
      <c r="D67" s="92"/>
      <c r="E67" s="92"/>
      <c r="F67" s="92"/>
      <c r="G67" s="92"/>
      <c r="H67" s="92"/>
      <c r="I67" s="92"/>
      <c r="J67" s="155"/>
      <c r="K67" s="155"/>
      <c r="L67" s="155"/>
      <c r="M67" s="155"/>
      <c r="N67" s="155"/>
      <c r="O67" s="155"/>
      <c r="P67" s="155"/>
      <c r="Q67" s="155"/>
    </row>
    <row r="68" spans="2:17" ht="12" customHeight="1">
      <c r="B68" s="156" t="s">
        <v>140</v>
      </c>
      <c r="C68" s="157"/>
      <c r="D68" s="157"/>
      <c r="E68" s="157"/>
      <c r="F68" s="157"/>
      <c r="G68" s="157"/>
      <c r="H68" s="157"/>
      <c r="I68" s="92"/>
      <c r="J68" s="157"/>
      <c r="K68" s="157"/>
      <c r="L68" s="157"/>
      <c r="M68" s="157"/>
      <c r="N68" s="157"/>
      <c r="O68" s="157"/>
      <c r="P68" s="157"/>
      <c r="Q68" s="157"/>
    </row>
    <row r="69" spans="2:17" ht="14.25">
      <c r="B69" s="72" t="s">
        <v>141</v>
      </c>
      <c r="C69" s="158"/>
      <c r="D69" s="158"/>
      <c r="E69" s="158"/>
      <c r="F69" s="158"/>
      <c r="G69" s="158"/>
      <c r="H69" s="158"/>
      <c r="I69" s="92"/>
      <c r="J69" s="73"/>
      <c r="K69" s="73"/>
      <c r="L69" s="73"/>
      <c r="M69" s="73"/>
      <c r="N69" s="73"/>
      <c r="O69" s="73"/>
      <c r="P69" s="73"/>
      <c r="Q69" s="73"/>
    </row>
    <row r="70" spans="2:17" ht="14.25">
      <c r="B70" s="72" t="s">
        <v>142</v>
      </c>
      <c r="C70" s="75"/>
      <c r="D70" s="75"/>
      <c r="E70" s="75"/>
      <c r="F70" s="75"/>
      <c r="G70" s="75"/>
      <c r="H70" s="75"/>
      <c r="I70" s="92"/>
      <c r="J70" s="73"/>
      <c r="K70" s="73"/>
      <c r="L70" s="73"/>
      <c r="M70" s="73"/>
      <c r="N70" s="73"/>
      <c r="O70" s="73"/>
      <c r="P70" s="73"/>
      <c r="Q70" s="73"/>
    </row>
    <row r="71" spans="2:17" ht="14.25">
      <c r="B71" s="77" t="s">
        <v>143</v>
      </c>
      <c r="C71" s="159"/>
      <c r="D71" s="159"/>
      <c r="E71" s="159"/>
      <c r="F71" s="159"/>
      <c r="G71" s="159"/>
      <c r="H71" s="159"/>
      <c r="I71" s="92"/>
      <c r="J71" s="159"/>
      <c r="K71" s="159"/>
      <c r="L71" s="159"/>
      <c r="M71" s="159"/>
      <c r="N71" s="159"/>
      <c r="O71" s="159"/>
      <c r="P71" s="159"/>
      <c r="Q71" s="159"/>
    </row>
    <row r="72" spans="2:17" ht="16.5">
      <c r="B72" s="75"/>
      <c r="C72" s="160"/>
      <c r="D72" s="160"/>
      <c r="E72" s="160"/>
      <c r="F72" s="160"/>
      <c r="G72" s="160"/>
      <c r="H72" s="160"/>
      <c r="I72" s="160"/>
      <c r="J72" s="159"/>
      <c r="K72" s="159"/>
      <c r="L72" s="159"/>
      <c r="M72" s="159"/>
      <c r="N72" s="159"/>
      <c r="O72" s="159"/>
      <c r="P72" s="159"/>
      <c r="Q72" s="159"/>
    </row>
    <row r="73" spans="2:17" ht="14.25">
      <c r="B73" s="75"/>
      <c r="C73" s="161"/>
      <c r="D73" s="161"/>
      <c r="E73" s="161"/>
      <c r="F73" s="161"/>
      <c r="G73" s="161"/>
      <c r="H73" s="161"/>
      <c r="I73" s="75"/>
      <c r="J73" s="75"/>
      <c r="K73" s="75"/>
      <c r="L73" s="75"/>
      <c r="M73" s="75"/>
      <c r="N73" s="75"/>
      <c r="O73" s="75"/>
      <c r="P73" s="162"/>
      <c r="Q73" s="75"/>
    </row>
    <row r="74" spans="2:17" ht="14.25">
      <c r="B74" s="87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</row>
    <row r="75" spans="2:17" ht="14.25">
      <c r="B75" s="87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2:17" ht="14.25">
      <c r="B76" s="87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2:17" ht="14.25">
      <c r="B77" s="87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</row>
    <row r="78" spans="2:17" ht="14.25">
      <c r="B78" s="87"/>
      <c r="C78" s="75"/>
      <c r="D78" s="75"/>
      <c r="E78" s="75"/>
      <c r="F78" s="75"/>
      <c r="G78" s="75"/>
      <c r="H78" s="75"/>
      <c r="I78" s="69"/>
      <c r="J78" s="75"/>
      <c r="K78" s="75"/>
      <c r="L78" s="75"/>
      <c r="M78" s="75"/>
      <c r="N78" s="75"/>
      <c r="O78" s="75"/>
      <c r="P78" s="75"/>
      <c r="Q78" s="75"/>
    </row>
    <row r="79" spans="2:17" ht="14.2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</row>
    <row r="80" spans="2:17" ht="14.25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</row>
    <row r="81" spans="2:17" ht="14.25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</row>
    <row r="82" spans="2:17" ht="14.25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</row>
    <row r="83" spans="2:17" ht="14.25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</row>
    <row r="84" spans="2:17" ht="14.25">
      <c r="B84" s="87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</row>
    <row r="85" spans="2:17" ht="14.25">
      <c r="B85" s="87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</row>
    <row r="86" spans="2:17" ht="14.25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</row>
    <row r="87" spans="2:17" ht="14.25">
      <c r="B87" s="87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</row>
    <row r="88" spans="2:17" ht="14.25">
      <c r="B88" s="87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</row>
    <row r="89" spans="2:17" ht="14.25">
      <c r="B89" s="87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</row>
    <row r="90" spans="2:17" ht="14.2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</row>
    <row r="91" spans="2:17" ht="14.25">
      <c r="B91" s="87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</row>
    <row r="92" spans="2:17" ht="14.25">
      <c r="B92" s="87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</row>
    <row r="93" spans="2:17" ht="14.25">
      <c r="B93" s="87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</row>
    <row r="94" spans="2:17" ht="14.2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</row>
    <row r="95" spans="2:17" ht="14.25">
      <c r="B95" s="87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</row>
    <row r="96" spans="2:17" ht="14.25">
      <c r="B96" s="87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</row>
    <row r="97" spans="2:17" ht="14.25">
      <c r="B97" s="87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</row>
    <row r="98" spans="2:17" ht="14.25">
      <c r="B98" s="87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</row>
    <row r="99" spans="2:17" ht="14.2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</row>
    <row r="100" spans="2:17" ht="14.2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</row>
    <row r="101" spans="2:17" ht="14.2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</row>
    <row r="102" spans="2:17" ht="14.2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</row>
    <row r="103" spans="2:17" ht="14.2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</row>
    <row r="104" spans="2:17" ht="14.2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</row>
    <row r="105" spans="2:17" ht="14.2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</row>
    <row r="106" spans="2:17" ht="14.2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</row>
    <row r="107" spans="2:17" ht="14.2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</row>
    <row r="108" spans="2:17" ht="14.2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</row>
    <row r="109" spans="2:17" ht="14.2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</row>
    <row r="110" spans="2:17" ht="14.2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</row>
    <row r="111" spans="2:17" ht="14.2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</row>
    <row r="112" spans="2:17" ht="14.2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</row>
    <row r="113" spans="2:17" ht="14.2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</row>
    <row r="114" spans="2:17" ht="14.2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</row>
    <row r="115" spans="2:17" ht="14.2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</row>
    <row r="116" spans="2:17" ht="14.2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</row>
    <row r="117" spans="2:17" ht="14.2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</row>
    <row r="118" spans="2:17" ht="14.25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</row>
    <row r="119" spans="2:17" ht="14.25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</row>
    <row r="120" spans="2:17" ht="14.25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</row>
    <row r="121" spans="2:17" ht="14.25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</row>
    <row r="122" spans="2:17" ht="14.25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</row>
    <row r="123" spans="2:17" ht="14.25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</row>
    <row r="124" spans="2:17" ht="14.25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</row>
    <row r="125" spans="2:17" ht="14.25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</row>
    <row r="126" spans="2:17" ht="14.25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</row>
    <row r="127" spans="2:17" ht="14.25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</row>
    <row r="128" spans="2:17" ht="14.25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</row>
    <row r="129" spans="2:17" ht="14.2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</row>
    <row r="130" spans="2:17" ht="14.2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</row>
    <row r="131" spans="2:17" ht="14.2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</row>
    <row r="132" spans="2:17" ht="14.2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</row>
    <row r="133" spans="2:17" ht="14.2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</row>
    <row r="134" spans="2:17" ht="14.2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</row>
    <row r="135" spans="2:17" ht="14.2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</row>
    <row r="136" spans="2:17" ht="14.2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</row>
    <row r="137" spans="2:17" ht="14.2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</row>
    <row r="138" spans="2:17" ht="14.2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</row>
    <row r="139" spans="2:17" ht="14.2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</row>
    <row r="140" spans="2:17" ht="14.2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</row>
    <row r="141" spans="2:17" ht="14.2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</row>
    <row r="142" spans="2:17" ht="14.2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</row>
    <row r="143" spans="2:17" ht="14.2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</row>
    <row r="144" spans="2:17" ht="14.2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</row>
    <row r="145" spans="2:17" ht="14.2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</row>
    <row r="146" spans="2:17" ht="14.2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</row>
    <row r="147" spans="2:17" ht="14.2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</row>
    <row r="148" spans="2:17" ht="14.2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</row>
    <row r="149" spans="2:17" ht="14.2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</row>
    <row r="150" spans="2:17" ht="14.2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</row>
    <row r="151" spans="2:17" ht="14.2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</row>
    <row r="152" spans="2:17" ht="14.2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</row>
    <row r="153" spans="2:17" ht="14.2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</row>
    <row r="154" spans="2:17" ht="14.2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</row>
    <row r="155" spans="2:17" ht="14.2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</row>
    <row r="156" spans="2:17" ht="14.2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</row>
    <row r="157" spans="2:17" ht="14.2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</row>
    <row r="158" spans="2:17" ht="14.2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</row>
    <row r="159" spans="2:17" ht="14.2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</row>
    <row r="160" spans="2:17" ht="14.2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</row>
    <row r="161" spans="2:17" ht="14.2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</row>
    <row r="162" spans="2:17" ht="14.2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</row>
    <row r="163" spans="2:17" ht="14.2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</row>
    <row r="164" spans="2:17" ht="14.2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</row>
    <row r="165" spans="2:17" ht="14.2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</row>
    <row r="166" spans="2:17" ht="14.2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  <row r="167" spans="2:17" ht="14.2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</row>
    <row r="168" spans="2:17" ht="14.2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</row>
    <row r="169" spans="2:17" ht="14.2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</row>
    <row r="170" spans="2:17" ht="14.2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</row>
    <row r="171" spans="2:17" ht="14.2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</row>
    <row r="172" spans="2:17" ht="14.2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</row>
    <row r="173" spans="2:17" ht="14.2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2:17" ht="14.2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</row>
    <row r="175" spans="2:17" ht="14.2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</row>
    <row r="176" spans="2:17" ht="14.2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2:17" ht="14.2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2:17" ht="14.2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2:17" ht="14.2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2:17" ht="14.2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2:17" ht="14.2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</row>
    <row r="182" spans="2:17" ht="14.2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</row>
    <row r="183" spans="2:17" ht="14.2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2:17" ht="14.2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</row>
    <row r="185" spans="2:17" ht="14.2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</row>
    <row r="186" spans="2:17" ht="14.2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</row>
    <row r="187" spans="2:17" ht="14.2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</row>
    <row r="188" spans="2:17" ht="14.2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</row>
    <row r="189" spans="2:17" ht="14.2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</row>
    <row r="190" spans="2:17" ht="14.2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</row>
    <row r="191" spans="2:17" ht="14.2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</row>
    <row r="192" spans="2:17" ht="14.2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</row>
    <row r="193" spans="2:17" ht="14.2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</row>
    <row r="194" spans="2:17" ht="14.2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</row>
    <row r="195" spans="2:17" ht="14.2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</row>
    <row r="196" spans="2:17" ht="14.2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</row>
    <row r="197" spans="2:17" ht="14.2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</row>
    <row r="198" spans="2:17" ht="14.2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</row>
    <row r="199" spans="2:17" ht="14.2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</row>
    <row r="200" spans="2:17" ht="14.2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</row>
    <row r="201" spans="2:17" ht="14.2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</row>
    <row r="202" spans="2:17" ht="14.2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</row>
    <row r="203" spans="2:17" ht="14.2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</row>
    <row r="204" spans="2:17" ht="14.2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</row>
    <row r="205" spans="2:17" ht="14.2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</row>
    <row r="206" spans="2:17" ht="14.2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</row>
    <row r="207" spans="2:17" ht="14.2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</row>
    <row r="208" spans="2:17" ht="14.2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</row>
    <row r="209" spans="2:17" ht="14.2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</row>
    <row r="210" spans="2:17" ht="14.2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</row>
    <row r="211" spans="2:17"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</row>
    <row r="212" spans="2:17"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</row>
    <row r="213" spans="2:17"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</row>
    <row r="214" spans="2:17"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</row>
    <row r="215" spans="2:17"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</row>
    <row r="216" spans="2:17"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</row>
    <row r="217" spans="2:17"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</row>
    <row r="218" spans="2:17"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</row>
    <row r="219" spans="2:17"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</row>
    <row r="220" spans="2:17"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</row>
    <row r="221" spans="2:17"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</row>
    <row r="222" spans="2:17"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</row>
    <row r="223" spans="2:17"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</row>
    <row r="224" spans="2:17"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</row>
    <row r="225" spans="2:17"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</row>
    <row r="226" spans="2:17"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</row>
    <row r="227" spans="2:17"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</row>
    <row r="228" spans="2:17"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</row>
    <row r="229" spans="2:17"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</row>
    <row r="230" spans="2:17"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</row>
    <row r="231" spans="2:17"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</row>
  </sheetData>
  <mergeCells count="10">
    <mergeCell ref="B1:Q1"/>
    <mergeCell ref="B3:Q3"/>
    <mergeCell ref="B4:Q4"/>
    <mergeCell ref="B5:Q5"/>
    <mergeCell ref="B6:B7"/>
    <mergeCell ref="C6:H6"/>
    <mergeCell ref="I6:I7"/>
    <mergeCell ref="J6:O6"/>
    <mergeCell ref="P6:P7"/>
    <mergeCell ref="Q6:Q7"/>
  </mergeCells>
  <printOptions horizontalCentered="1"/>
  <pageMargins left="0" right="0" top="0" bottom="0" header="0" footer="0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DGII (EST)</vt:lpstr>
      <vt:lpstr>DGA (EST)</vt:lpstr>
      <vt:lpstr>TESORERIA (EST)</vt:lpstr>
      <vt:lpstr>'DGII (EST)'!Área_de_impresión</vt:lpstr>
      <vt:lpstr>'TESORERIA (EST)'!Área_de_impresión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2022-07-25T17:16:12Z</dcterms:created>
  <dcterms:modified xsi:type="dcterms:W3CDTF">2022-07-25T17:17:20Z</dcterms:modified>
</cp:coreProperties>
</file>