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2\INGRESOS FISCALES PARA INTERNET 2022\"/>
    </mc:Choice>
  </mc:AlternateContent>
  <xr:revisionPtr revIDLastSave="0" documentId="8_{C6AF4820-1146-4508-989F-FC72B07F5DA4}" xr6:coauthVersionLast="47" xr6:coauthVersionMax="47" xr10:uidLastSave="{00000000-0000-0000-0000-000000000000}"/>
  <bookViews>
    <workbookView xWindow="-120" yWindow="-120" windowWidth="29040" windowHeight="15840" activeTab="2" xr2:uid="{46D00B38-6C8C-4B69-AC1A-AE4317B694A3}"/>
  </bookViews>
  <sheets>
    <sheet name="DGII" sheetId="1" r:id="rId1"/>
    <sheet name="DGA" sheetId="2" r:id="rId2"/>
    <sheet name="TESORERIA" sheetId="3" r:id="rId3"/>
  </sheets>
  <externalReferences>
    <externalReference r:id="rId4"/>
    <externalReference r:id="rId5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1">DGA!$B$3:$L$35</definedName>
    <definedName name="_xlnm.Print_Area" localSheetId="0">DGII!$B$4:$L$73</definedName>
    <definedName name="_xlnm.Print_Area" localSheetId="2">TESORERIA!$B$3:$L$101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DGII!$4:$8</definedName>
    <definedName name="_xlnm.Print_Titles" localSheetId="2">TESORERIA!$3:$7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2" i="3" l="1"/>
  <c r="H102" i="3"/>
  <c r="J102" i="3" s="1"/>
  <c r="G102" i="3"/>
  <c r="E102" i="3"/>
  <c r="D102" i="3"/>
  <c r="C102" i="3"/>
  <c r="F102" i="3" s="1"/>
  <c r="J100" i="3"/>
  <c r="I100" i="3"/>
  <c r="H100" i="3"/>
  <c r="F100" i="3"/>
  <c r="J99" i="3"/>
  <c r="K99" i="3" s="1"/>
  <c r="F99" i="3"/>
  <c r="J98" i="3"/>
  <c r="K98" i="3" s="1"/>
  <c r="F98" i="3"/>
  <c r="F96" i="3" s="1"/>
  <c r="J97" i="3"/>
  <c r="F97" i="3"/>
  <c r="I96" i="3"/>
  <c r="H96" i="3"/>
  <c r="G96" i="3"/>
  <c r="E96" i="3"/>
  <c r="D96" i="3"/>
  <c r="C96" i="3"/>
  <c r="J94" i="3"/>
  <c r="I94" i="3"/>
  <c r="H94" i="3"/>
  <c r="G94" i="3"/>
  <c r="G93" i="3" s="1"/>
  <c r="E94" i="3"/>
  <c r="D94" i="3"/>
  <c r="C94" i="3"/>
  <c r="I93" i="3"/>
  <c r="H93" i="3"/>
  <c r="E93" i="3"/>
  <c r="C93" i="3"/>
  <c r="J92" i="3"/>
  <c r="K92" i="3" s="1"/>
  <c r="L92" i="3" s="1"/>
  <c r="F92" i="3"/>
  <c r="F90" i="3" s="1"/>
  <c r="J91" i="3"/>
  <c r="F91" i="3"/>
  <c r="I90" i="3"/>
  <c r="H90" i="3"/>
  <c r="G90" i="3"/>
  <c r="E90" i="3"/>
  <c r="D90" i="3"/>
  <c r="C90" i="3"/>
  <c r="K89" i="3"/>
  <c r="J89" i="3"/>
  <c r="F89" i="3"/>
  <c r="J88" i="3"/>
  <c r="J87" i="3" s="1"/>
  <c r="F88" i="3"/>
  <c r="F87" i="3" s="1"/>
  <c r="F86" i="3" s="1"/>
  <c r="I87" i="3"/>
  <c r="I86" i="3" s="1"/>
  <c r="H87" i="3"/>
  <c r="H86" i="3" s="1"/>
  <c r="G87" i="3"/>
  <c r="G86" i="3" s="1"/>
  <c r="E87" i="3"/>
  <c r="D87" i="3"/>
  <c r="D86" i="3" s="1"/>
  <c r="C87" i="3"/>
  <c r="C86" i="3" s="1"/>
  <c r="E86" i="3"/>
  <c r="I85" i="3"/>
  <c r="J85" i="3" s="1"/>
  <c r="H85" i="3"/>
  <c r="G85" i="3"/>
  <c r="E85" i="3"/>
  <c r="D85" i="3"/>
  <c r="C85" i="3"/>
  <c r="F85" i="3" s="1"/>
  <c r="I84" i="3"/>
  <c r="I83" i="3" s="1"/>
  <c r="H84" i="3"/>
  <c r="H83" i="3" s="1"/>
  <c r="G84" i="3"/>
  <c r="J84" i="3" s="1"/>
  <c r="F84" i="3"/>
  <c r="F83" i="3" s="1"/>
  <c r="E84" i="3"/>
  <c r="D84" i="3"/>
  <c r="C84" i="3"/>
  <c r="E83" i="3"/>
  <c r="D83" i="3"/>
  <c r="J82" i="3"/>
  <c r="I82" i="3"/>
  <c r="I81" i="3" s="1"/>
  <c r="H82" i="3"/>
  <c r="H81" i="3" s="1"/>
  <c r="G82" i="3"/>
  <c r="E82" i="3"/>
  <c r="E81" i="3" s="1"/>
  <c r="D82" i="3"/>
  <c r="D81" i="3" s="1"/>
  <c r="C82" i="3"/>
  <c r="F82" i="3" s="1"/>
  <c r="F81" i="3" s="1"/>
  <c r="J80" i="3"/>
  <c r="K80" i="3" s="1"/>
  <c r="L80" i="3" s="1"/>
  <c r="I80" i="3"/>
  <c r="H80" i="3"/>
  <c r="G80" i="3"/>
  <c r="E80" i="3"/>
  <c r="D80" i="3"/>
  <c r="F80" i="3" s="1"/>
  <c r="C80" i="3"/>
  <c r="I79" i="3"/>
  <c r="I78" i="3" s="1"/>
  <c r="H79" i="3"/>
  <c r="G79" i="3"/>
  <c r="E79" i="3"/>
  <c r="E78" i="3" s="1"/>
  <c r="E75" i="3" s="1"/>
  <c r="D79" i="3"/>
  <c r="D78" i="3" s="1"/>
  <c r="C79" i="3"/>
  <c r="F79" i="3" s="1"/>
  <c r="G78" i="3"/>
  <c r="F78" i="3"/>
  <c r="J77" i="3"/>
  <c r="K77" i="3" s="1"/>
  <c r="F77" i="3"/>
  <c r="E77" i="3"/>
  <c r="D77" i="3"/>
  <c r="C77" i="3"/>
  <c r="J76" i="3"/>
  <c r="K76" i="3" s="1"/>
  <c r="L76" i="3" s="1"/>
  <c r="J74" i="3"/>
  <c r="I74" i="3"/>
  <c r="H74" i="3"/>
  <c r="G74" i="3"/>
  <c r="E74" i="3"/>
  <c r="E73" i="3" s="1"/>
  <c r="E72" i="3" s="1"/>
  <c r="E68" i="3" s="1"/>
  <c r="D74" i="3"/>
  <c r="C74" i="3"/>
  <c r="I73" i="3"/>
  <c r="H73" i="3"/>
  <c r="G73" i="3"/>
  <c r="C73" i="3"/>
  <c r="I71" i="3"/>
  <c r="H71" i="3"/>
  <c r="J71" i="3" s="1"/>
  <c r="K71" i="3" s="1"/>
  <c r="G71" i="3"/>
  <c r="E71" i="3"/>
  <c r="D71" i="3"/>
  <c r="C71" i="3"/>
  <c r="F71" i="3" s="1"/>
  <c r="I70" i="3"/>
  <c r="I69" i="3" s="1"/>
  <c r="H70" i="3"/>
  <c r="H69" i="3" s="1"/>
  <c r="G70" i="3"/>
  <c r="J70" i="3" s="1"/>
  <c r="K70" i="3" s="1"/>
  <c r="L70" i="3" s="1"/>
  <c r="F70" i="3"/>
  <c r="F69" i="3" s="1"/>
  <c r="E70" i="3"/>
  <c r="D70" i="3"/>
  <c r="C70" i="3"/>
  <c r="C69" i="3" s="1"/>
  <c r="J69" i="3"/>
  <c r="K69" i="3" s="1"/>
  <c r="L69" i="3" s="1"/>
  <c r="E69" i="3"/>
  <c r="D69" i="3"/>
  <c r="I67" i="3"/>
  <c r="H67" i="3"/>
  <c r="G67" i="3"/>
  <c r="J67" i="3" s="1"/>
  <c r="F67" i="3"/>
  <c r="E67" i="3"/>
  <c r="D67" i="3"/>
  <c r="C67" i="3"/>
  <c r="I65" i="3"/>
  <c r="H65" i="3"/>
  <c r="J65" i="3" s="1"/>
  <c r="K65" i="3" s="1"/>
  <c r="L65" i="3" s="1"/>
  <c r="G65" i="3"/>
  <c r="F65" i="3"/>
  <c r="J64" i="3"/>
  <c r="K64" i="3" s="1"/>
  <c r="I64" i="3"/>
  <c r="H64" i="3"/>
  <c r="G64" i="3"/>
  <c r="F64" i="3"/>
  <c r="J63" i="3"/>
  <c r="K63" i="3" s="1"/>
  <c r="I63" i="3"/>
  <c r="I62" i="3" s="1"/>
  <c r="I61" i="3" s="1"/>
  <c r="H63" i="3"/>
  <c r="G63" i="3"/>
  <c r="F63" i="3"/>
  <c r="L62" i="3"/>
  <c r="K62" i="3"/>
  <c r="G62" i="3"/>
  <c r="F62" i="3"/>
  <c r="E62" i="3"/>
  <c r="E61" i="3" s="1"/>
  <c r="D62" i="3"/>
  <c r="D61" i="3" s="1"/>
  <c r="G61" i="3"/>
  <c r="F61" i="3"/>
  <c r="C61" i="3"/>
  <c r="K60" i="3"/>
  <c r="J60" i="3"/>
  <c r="F60" i="3"/>
  <c r="I59" i="3"/>
  <c r="H59" i="3"/>
  <c r="H58" i="3" s="1"/>
  <c r="G59" i="3"/>
  <c r="J59" i="3" s="1"/>
  <c r="K59" i="3" s="1"/>
  <c r="L59" i="3" s="1"/>
  <c r="F59" i="3"/>
  <c r="F58" i="3"/>
  <c r="I57" i="3"/>
  <c r="H57" i="3"/>
  <c r="H49" i="3" s="1"/>
  <c r="G57" i="3"/>
  <c r="F57" i="3"/>
  <c r="J56" i="3"/>
  <c r="K56" i="3" s="1"/>
  <c r="F56" i="3"/>
  <c r="K55" i="3"/>
  <c r="L55" i="3" s="1"/>
  <c r="J55" i="3"/>
  <c r="I55" i="3"/>
  <c r="H55" i="3"/>
  <c r="G55" i="3"/>
  <c r="F55" i="3"/>
  <c r="L54" i="3"/>
  <c r="J54" i="3"/>
  <c r="K54" i="3" s="1"/>
  <c r="I54" i="3"/>
  <c r="H54" i="3"/>
  <c r="G54" i="3"/>
  <c r="F54" i="3"/>
  <c r="E54" i="3"/>
  <c r="D54" i="3"/>
  <c r="C54" i="3"/>
  <c r="J53" i="3"/>
  <c r="K53" i="3" s="1"/>
  <c r="F53" i="3"/>
  <c r="I52" i="3"/>
  <c r="H52" i="3"/>
  <c r="H50" i="3" s="1"/>
  <c r="G52" i="3"/>
  <c r="F52" i="3"/>
  <c r="J51" i="3"/>
  <c r="K51" i="3" s="1"/>
  <c r="F51" i="3"/>
  <c r="F50" i="3" s="1"/>
  <c r="F49" i="3" s="1"/>
  <c r="F48" i="3" s="1"/>
  <c r="I50" i="3"/>
  <c r="E50" i="3"/>
  <c r="E49" i="3" s="1"/>
  <c r="D50" i="3"/>
  <c r="D49" i="3" s="1"/>
  <c r="D48" i="3" s="1"/>
  <c r="C50" i="3"/>
  <c r="C49" i="3" s="1"/>
  <c r="C48" i="3" s="1"/>
  <c r="I49" i="3"/>
  <c r="I48" i="3" s="1"/>
  <c r="E48" i="3"/>
  <c r="J47" i="3"/>
  <c r="K47" i="3" s="1"/>
  <c r="F47" i="3"/>
  <c r="K46" i="3"/>
  <c r="J46" i="3"/>
  <c r="F46" i="3"/>
  <c r="K45" i="3"/>
  <c r="L45" i="3" s="1"/>
  <c r="J45" i="3"/>
  <c r="J44" i="3" s="1"/>
  <c r="F45" i="3"/>
  <c r="I44" i="3"/>
  <c r="H44" i="3"/>
  <c r="G44" i="3"/>
  <c r="E44" i="3"/>
  <c r="D44" i="3"/>
  <c r="C44" i="3"/>
  <c r="J43" i="3"/>
  <c r="K43" i="3" s="1"/>
  <c r="F43" i="3"/>
  <c r="I42" i="3"/>
  <c r="H42" i="3"/>
  <c r="H41" i="3" s="1"/>
  <c r="G42" i="3"/>
  <c r="F42" i="3"/>
  <c r="I41" i="3"/>
  <c r="G41" i="3"/>
  <c r="F41" i="3"/>
  <c r="E41" i="3"/>
  <c r="D41" i="3"/>
  <c r="C41" i="3"/>
  <c r="J40" i="3"/>
  <c r="F40" i="3"/>
  <c r="I39" i="3"/>
  <c r="H39" i="3"/>
  <c r="G39" i="3"/>
  <c r="J39" i="3" s="1"/>
  <c r="K39" i="3" s="1"/>
  <c r="L39" i="3" s="1"/>
  <c r="F39" i="3"/>
  <c r="I38" i="3"/>
  <c r="H38" i="3"/>
  <c r="H37" i="3" s="1"/>
  <c r="H31" i="3" s="1"/>
  <c r="H30" i="3" s="1"/>
  <c r="G38" i="3"/>
  <c r="J38" i="3" s="1"/>
  <c r="F38" i="3"/>
  <c r="F37" i="3" s="1"/>
  <c r="I37" i="3"/>
  <c r="E37" i="3"/>
  <c r="D37" i="3"/>
  <c r="C37" i="3"/>
  <c r="J36" i="3"/>
  <c r="K36" i="3" s="1"/>
  <c r="L36" i="3" s="1"/>
  <c r="F36" i="3"/>
  <c r="I35" i="3"/>
  <c r="H35" i="3"/>
  <c r="J35" i="3" s="1"/>
  <c r="K35" i="3" s="1"/>
  <c r="L35" i="3" s="1"/>
  <c r="G35" i="3"/>
  <c r="F35" i="3"/>
  <c r="I34" i="3"/>
  <c r="H34" i="3"/>
  <c r="H32" i="3" s="1"/>
  <c r="G34" i="3"/>
  <c r="F34" i="3"/>
  <c r="I33" i="3"/>
  <c r="I32" i="3" s="1"/>
  <c r="H33" i="3"/>
  <c r="G33" i="3"/>
  <c r="F33" i="3"/>
  <c r="G32" i="3"/>
  <c r="F32" i="3"/>
  <c r="E32" i="3"/>
  <c r="E31" i="3" s="1"/>
  <c r="E30" i="3" s="1"/>
  <c r="D32" i="3"/>
  <c r="C32" i="3"/>
  <c r="I31" i="3"/>
  <c r="I30" i="3" s="1"/>
  <c r="D31" i="3"/>
  <c r="D30" i="3" s="1"/>
  <c r="C31" i="3"/>
  <c r="C30" i="3" s="1"/>
  <c r="J29" i="3"/>
  <c r="K29" i="3" s="1"/>
  <c r="F29" i="3"/>
  <c r="J28" i="3"/>
  <c r="F28" i="3"/>
  <c r="J27" i="3"/>
  <c r="K27" i="3" s="1"/>
  <c r="F27" i="3"/>
  <c r="J26" i="3"/>
  <c r="K26" i="3" s="1"/>
  <c r="L26" i="3" s="1"/>
  <c r="F26" i="3"/>
  <c r="J25" i="3"/>
  <c r="K25" i="3" s="1"/>
  <c r="C25" i="3"/>
  <c r="F25" i="3" s="1"/>
  <c r="J24" i="3"/>
  <c r="J23" i="3" s="1"/>
  <c r="J22" i="3" s="1"/>
  <c r="C24" i="3"/>
  <c r="F24" i="3" s="1"/>
  <c r="I23" i="3"/>
  <c r="I22" i="3" s="1"/>
  <c r="H23" i="3"/>
  <c r="H22" i="3" s="1"/>
  <c r="G23" i="3"/>
  <c r="G22" i="3" s="1"/>
  <c r="E23" i="3"/>
  <c r="D23" i="3"/>
  <c r="D22" i="3" s="1"/>
  <c r="C23" i="3"/>
  <c r="C22" i="3" s="1"/>
  <c r="E22" i="3"/>
  <c r="K21" i="3"/>
  <c r="L21" i="3" s="1"/>
  <c r="J21" i="3"/>
  <c r="I21" i="3"/>
  <c r="H21" i="3"/>
  <c r="G21" i="3"/>
  <c r="F21" i="3"/>
  <c r="I20" i="3"/>
  <c r="H20" i="3"/>
  <c r="G20" i="3"/>
  <c r="J20" i="3" s="1"/>
  <c r="F20" i="3"/>
  <c r="F19" i="3" s="1"/>
  <c r="I19" i="3"/>
  <c r="H19" i="3"/>
  <c r="G19" i="3"/>
  <c r="E19" i="3"/>
  <c r="D19" i="3"/>
  <c r="C19" i="3"/>
  <c r="J18" i="3"/>
  <c r="K18" i="3" s="1"/>
  <c r="F18" i="3"/>
  <c r="I17" i="3"/>
  <c r="H17" i="3"/>
  <c r="G17" i="3"/>
  <c r="J17" i="3" s="1"/>
  <c r="F17" i="3"/>
  <c r="I16" i="3"/>
  <c r="I15" i="3" s="1"/>
  <c r="I14" i="3" s="1"/>
  <c r="H16" i="3"/>
  <c r="G16" i="3"/>
  <c r="F16" i="3"/>
  <c r="H15" i="3"/>
  <c r="H14" i="3" s="1"/>
  <c r="G15" i="3"/>
  <c r="G14" i="3" s="1"/>
  <c r="G10" i="3" s="1"/>
  <c r="G9" i="3" s="1"/>
  <c r="E15" i="3"/>
  <c r="E14" i="3"/>
  <c r="D14" i="3"/>
  <c r="C14" i="3"/>
  <c r="J13" i="3"/>
  <c r="F13" i="3"/>
  <c r="F11" i="3" s="1"/>
  <c r="K12" i="3"/>
  <c r="J12" i="3"/>
  <c r="F12" i="3"/>
  <c r="J11" i="3"/>
  <c r="I11" i="3"/>
  <c r="H11" i="3"/>
  <c r="H10" i="3" s="1"/>
  <c r="H9" i="3" s="1"/>
  <c r="G11" i="3"/>
  <c r="E11" i="3"/>
  <c r="E10" i="3" s="1"/>
  <c r="D11" i="3"/>
  <c r="D10" i="3" s="1"/>
  <c r="C11" i="3"/>
  <c r="C10" i="3"/>
  <c r="C9" i="3" s="1"/>
  <c r="E9" i="3"/>
  <c r="E8" i="3" s="1"/>
  <c r="E66" i="3" s="1"/>
  <c r="D9" i="3"/>
  <c r="D8" i="3" s="1"/>
  <c r="K34" i="2"/>
  <c r="J34" i="2"/>
  <c r="L32" i="2"/>
  <c r="K32" i="2"/>
  <c r="J32" i="2"/>
  <c r="F32" i="2"/>
  <c r="J31" i="2"/>
  <c r="J30" i="2" s="1"/>
  <c r="F31" i="2"/>
  <c r="F30" i="2" s="1"/>
  <c r="F29" i="2" s="1"/>
  <c r="I30" i="2"/>
  <c r="I29" i="2" s="1"/>
  <c r="H30" i="2"/>
  <c r="H29" i="2" s="1"/>
  <c r="G30" i="2"/>
  <c r="E30" i="2"/>
  <c r="D30" i="2"/>
  <c r="C30" i="2"/>
  <c r="C29" i="2" s="1"/>
  <c r="G29" i="2"/>
  <c r="E29" i="2"/>
  <c r="D29" i="2"/>
  <c r="J28" i="2"/>
  <c r="K28" i="2" s="1"/>
  <c r="L28" i="2" s="1"/>
  <c r="F28" i="2"/>
  <c r="J27" i="2"/>
  <c r="K27" i="2" s="1"/>
  <c r="L27" i="2" s="1"/>
  <c r="F27" i="2"/>
  <c r="F25" i="2" s="1"/>
  <c r="J26" i="2"/>
  <c r="K26" i="2" s="1"/>
  <c r="L26" i="2" s="1"/>
  <c r="F26" i="2"/>
  <c r="J25" i="2"/>
  <c r="I25" i="2"/>
  <c r="H25" i="2"/>
  <c r="G25" i="2"/>
  <c r="E25" i="2"/>
  <c r="D25" i="2"/>
  <c r="C25" i="2"/>
  <c r="I24" i="2"/>
  <c r="H24" i="2"/>
  <c r="G24" i="2"/>
  <c r="J24" i="2" s="1"/>
  <c r="K24" i="2" s="1"/>
  <c r="E24" i="2"/>
  <c r="D24" i="2"/>
  <c r="C24" i="2"/>
  <c r="F24" i="2" s="1"/>
  <c r="J23" i="2"/>
  <c r="I23" i="2"/>
  <c r="H23" i="2"/>
  <c r="G23" i="2"/>
  <c r="E23" i="2"/>
  <c r="E21" i="2" s="1"/>
  <c r="E20" i="2" s="1"/>
  <c r="D23" i="2"/>
  <c r="D21" i="2" s="1"/>
  <c r="D20" i="2" s="1"/>
  <c r="C23" i="2"/>
  <c r="F23" i="2" s="1"/>
  <c r="I22" i="2"/>
  <c r="I21" i="2" s="1"/>
  <c r="I20" i="2" s="1"/>
  <c r="H22" i="2"/>
  <c r="H21" i="2" s="1"/>
  <c r="H20" i="2" s="1"/>
  <c r="G22" i="2"/>
  <c r="J22" i="2" s="1"/>
  <c r="E22" i="2"/>
  <c r="D22" i="2"/>
  <c r="C22" i="2"/>
  <c r="F22" i="2" s="1"/>
  <c r="F21" i="2" s="1"/>
  <c r="G21" i="2"/>
  <c r="G20" i="2" s="1"/>
  <c r="J19" i="2"/>
  <c r="K19" i="2" s="1"/>
  <c r="L19" i="2" s="1"/>
  <c r="F19" i="2"/>
  <c r="K18" i="2"/>
  <c r="J18" i="2"/>
  <c r="F18" i="2"/>
  <c r="J17" i="2"/>
  <c r="K17" i="2" s="1"/>
  <c r="L17" i="2" s="1"/>
  <c r="F17" i="2"/>
  <c r="J16" i="2"/>
  <c r="K16" i="2" s="1"/>
  <c r="L16" i="2" s="1"/>
  <c r="F16" i="2"/>
  <c r="K15" i="2"/>
  <c r="L15" i="2" s="1"/>
  <c r="J15" i="2"/>
  <c r="F15" i="2"/>
  <c r="J14" i="2"/>
  <c r="K14" i="2" s="1"/>
  <c r="F14" i="2"/>
  <c r="F12" i="2" s="1"/>
  <c r="J13" i="2"/>
  <c r="K13" i="2" s="1"/>
  <c r="L13" i="2" s="1"/>
  <c r="F13" i="2"/>
  <c r="J12" i="2"/>
  <c r="I12" i="2"/>
  <c r="H12" i="2"/>
  <c r="G12" i="2"/>
  <c r="E12" i="2"/>
  <c r="D12" i="2"/>
  <c r="C12" i="2"/>
  <c r="I11" i="2"/>
  <c r="I10" i="2" s="1"/>
  <c r="H11" i="2"/>
  <c r="H9" i="2" s="1"/>
  <c r="H8" i="2" s="1"/>
  <c r="G11" i="2"/>
  <c r="J11" i="2" s="1"/>
  <c r="E11" i="2"/>
  <c r="D11" i="2"/>
  <c r="C11" i="2"/>
  <c r="F11" i="2" s="1"/>
  <c r="G10" i="2"/>
  <c r="E10" i="2"/>
  <c r="D10" i="2"/>
  <c r="G9" i="2"/>
  <c r="G8" i="2" s="1"/>
  <c r="G33" i="2" s="1"/>
  <c r="G35" i="2" s="1"/>
  <c r="E9" i="2"/>
  <c r="D9" i="2"/>
  <c r="D8" i="2" s="1"/>
  <c r="D33" i="2" s="1"/>
  <c r="D35" i="2" s="1"/>
  <c r="J72" i="1"/>
  <c r="K72" i="1" s="1"/>
  <c r="L72" i="1" s="1"/>
  <c r="F72" i="1"/>
  <c r="J71" i="1"/>
  <c r="F71" i="1"/>
  <c r="I70" i="1"/>
  <c r="H70" i="1"/>
  <c r="H67" i="1" s="1"/>
  <c r="G70" i="1"/>
  <c r="J70" i="1" s="1"/>
  <c r="E70" i="1"/>
  <c r="D70" i="1"/>
  <c r="D67" i="1" s="1"/>
  <c r="C70" i="1"/>
  <c r="K69" i="1"/>
  <c r="J69" i="1"/>
  <c r="F69" i="1"/>
  <c r="J68" i="1"/>
  <c r="J67" i="1" s="1"/>
  <c r="F68" i="1"/>
  <c r="K68" i="1" s="1"/>
  <c r="L68" i="1" s="1"/>
  <c r="I67" i="1"/>
  <c r="G67" i="1"/>
  <c r="E67" i="1"/>
  <c r="C67" i="1"/>
  <c r="J65" i="1"/>
  <c r="F65" i="1"/>
  <c r="I64" i="1"/>
  <c r="H64" i="1"/>
  <c r="J64" i="1" s="1"/>
  <c r="K64" i="1" s="1"/>
  <c r="L64" i="1" s="1"/>
  <c r="F64" i="1"/>
  <c r="I63" i="1"/>
  <c r="H63" i="1"/>
  <c r="J63" i="1" s="1"/>
  <c r="K63" i="1" s="1"/>
  <c r="L63" i="1" s="1"/>
  <c r="F63" i="1"/>
  <c r="L62" i="1"/>
  <c r="K62" i="1"/>
  <c r="J62" i="1"/>
  <c r="F62" i="1"/>
  <c r="J61" i="1"/>
  <c r="K61" i="1" s="1"/>
  <c r="L61" i="1" s="1"/>
  <c r="F61" i="1"/>
  <c r="J60" i="1"/>
  <c r="J59" i="1" s="1"/>
  <c r="F60" i="1"/>
  <c r="I59" i="1"/>
  <c r="H59" i="1"/>
  <c r="H58" i="1" s="1"/>
  <c r="H57" i="1" s="1"/>
  <c r="G59" i="1"/>
  <c r="G58" i="1" s="1"/>
  <c r="G57" i="1" s="1"/>
  <c r="F59" i="1"/>
  <c r="F58" i="1" s="1"/>
  <c r="F57" i="1" s="1"/>
  <c r="E59" i="1"/>
  <c r="D59" i="1"/>
  <c r="C59" i="1"/>
  <c r="I58" i="1"/>
  <c r="E58" i="1"/>
  <c r="E57" i="1" s="1"/>
  <c r="D58" i="1"/>
  <c r="D57" i="1" s="1"/>
  <c r="C58" i="1"/>
  <c r="I57" i="1"/>
  <c r="C57" i="1"/>
  <c r="I56" i="1"/>
  <c r="H56" i="1"/>
  <c r="J56" i="1" s="1"/>
  <c r="E56" i="1"/>
  <c r="F56" i="1" s="1"/>
  <c r="D56" i="1"/>
  <c r="C56" i="1"/>
  <c r="I55" i="1"/>
  <c r="I53" i="1" s="1"/>
  <c r="I49" i="1" s="1"/>
  <c r="H55" i="1"/>
  <c r="G55" i="1"/>
  <c r="F55" i="1"/>
  <c r="J54" i="1"/>
  <c r="I54" i="1"/>
  <c r="H54" i="1"/>
  <c r="E54" i="1"/>
  <c r="E53" i="1" s="1"/>
  <c r="E49" i="1" s="1"/>
  <c r="D54" i="1"/>
  <c r="D53" i="1" s="1"/>
  <c r="D49" i="1" s="1"/>
  <c r="C54" i="1"/>
  <c r="C53" i="1" s="1"/>
  <c r="C49" i="1" s="1"/>
  <c r="H53" i="1"/>
  <c r="G53" i="1"/>
  <c r="J52" i="1"/>
  <c r="K52" i="1" s="1"/>
  <c r="F52" i="1"/>
  <c r="J51" i="1"/>
  <c r="J50" i="1" s="1"/>
  <c r="F51" i="1"/>
  <c r="I50" i="1"/>
  <c r="H50" i="1"/>
  <c r="H49" i="1" s="1"/>
  <c r="G50" i="1"/>
  <c r="G49" i="1" s="1"/>
  <c r="F50" i="1"/>
  <c r="E50" i="1"/>
  <c r="D50" i="1"/>
  <c r="C50" i="1"/>
  <c r="I48" i="1"/>
  <c r="H48" i="1"/>
  <c r="J48" i="1" s="1"/>
  <c r="K48" i="1" s="1"/>
  <c r="F48" i="1"/>
  <c r="E48" i="1"/>
  <c r="D48" i="1"/>
  <c r="C48" i="1"/>
  <c r="J47" i="1"/>
  <c r="K47" i="1" s="1"/>
  <c r="L47" i="1" s="1"/>
  <c r="I47" i="1"/>
  <c r="H47" i="1"/>
  <c r="G47" i="1"/>
  <c r="E47" i="1"/>
  <c r="D47" i="1"/>
  <c r="F47" i="1" s="1"/>
  <c r="C47" i="1"/>
  <c r="J46" i="1"/>
  <c r="K46" i="1" s="1"/>
  <c r="L46" i="1" s="1"/>
  <c r="F46" i="1"/>
  <c r="I45" i="1"/>
  <c r="H45" i="1"/>
  <c r="H44" i="1" s="1"/>
  <c r="G45" i="1"/>
  <c r="J45" i="1" s="1"/>
  <c r="F45" i="1"/>
  <c r="F44" i="1" s="1"/>
  <c r="E45" i="1"/>
  <c r="D45" i="1"/>
  <c r="C45" i="1"/>
  <c r="I44" i="1"/>
  <c r="E44" i="1"/>
  <c r="D44" i="1"/>
  <c r="C44" i="1"/>
  <c r="J43" i="1"/>
  <c r="K43" i="1" s="1"/>
  <c r="L43" i="1" s="1"/>
  <c r="F43" i="1"/>
  <c r="I42" i="1"/>
  <c r="G42" i="1"/>
  <c r="J42" i="1" s="1"/>
  <c r="E42" i="1"/>
  <c r="F42" i="1" s="1"/>
  <c r="D42" i="1"/>
  <c r="C42" i="1"/>
  <c r="I41" i="1"/>
  <c r="J41" i="1" s="1"/>
  <c r="K41" i="1" s="1"/>
  <c r="L41" i="1" s="1"/>
  <c r="H41" i="1"/>
  <c r="G41" i="1"/>
  <c r="E41" i="1"/>
  <c r="D41" i="1"/>
  <c r="C41" i="1"/>
  <c r="F41" i="1" s="1"/>
  <c r="I40" i="1"/>
  <c r="H40" i="1"/>
  <c r="H38" i="1" s="1"/>
  <c r="G40" i="1"/>
  <c r="J40" i="1" s="1"/>
  <c r="K40" i="1" s="1"/>
  <c r="L40" i="1" s="1"/>
  <c r="E40" i="1"/>
  <c r="D40" i="1"/>
  <c r="C40" i="1"/>
  <c r="F40" i="1" s="1"/>
  <c r="I39" i="1"/>
  <c r="H39" i="1"/>
  <c r="G39" i="1"/>
  <c r="J39" i="1" s="1"/>
  <c r="E39" i="1"/>
  <c r="E38" i="1" s="1"/>
  <c r="D39" i="1"/>
  <c r="C39" i="1"/>
  <c r="I38" i="1"/>
  <c r="D38" i="1"/>
  <c r="C38" i="1"/>
  <c r="J37" i="1"/>
  <c r="F37" i="1"/>
  <c r="K37" i="1" s="1"/>
  <c r="L37" i="1" s="1"/>
  <c r="I36" i="1"/>
  <c r="H36" i="1"/>
  <c r="G36" i="1"/>
  <c r="J36" i="1" s="1"/>
  <c r="E36" i="1"/>
  <c r="F36" i="1" s="1"/>
  <c r="D36" i="1"/>
  <c r="C36" i="1"/>
  <c r="I35" i="1"/>
  <c r="J35" i="1" s="1"/>
  <c r="K35" i="1" s="1"/>
  <c r="L35" i="1" s="1"/>
  <c r="H35" i="1"/>
  <c r="G35" i="1"/>
  <c r="E35" i="1"/>
  <c r="D35" i="1"/>
  <c r="C35" i="1"/>
  <c r="F35" i="1" s="1"/>
  <c r="J34" i="1"/>
  <c r="F34" i="1"/>
  <c r="K34" i="1" s="1"/>
  <c r="L34" i="1" s="1"/>
  <c r="K33" i="1"/>
  <c r="L33" i="1" s="1"/>
  <c r="J33" i="1"/>
  <c r="F33" i="1"/>
  <c r="J32" i="1"/>
  <c r="K32" i="1" s="1"/>
  <c r="L32" i="1" s="1"/>
  <c r="F32" i="1"/>
  <c r="I31" i="1"/>
  <c r="H31" i="1"/>
  <c r="H29" i="1" s="1"/>
  <c r="G31" i="1"/>
  <c r="J31" i="1" s="1"/>
  <c r="K31" i="1" s="1"/>
  <c r="L31" i="1" s="1"/>
  <c r="E31" i="1"/>
  <c r="D31" i="1"/>
  <c r="C31" i="1"/>
  <c r="F31" i="1" s="1"/>
  <c r="I30" i="1"/>
  <c r="H30" i="1"/>
  <c r="G30" i="1"/>
  <c r="J30" i="1" s="1"/>
  <c r="E30" i="1"/>
  <c r="E29" i="1" s="1"/>
  <c r="D30" i="1"/>
  <c r="C30" i="1"/>
  <c r="I29" i="1"/>
  <c r="D29" i="1"/>
  <c r="C29" i="1"/>
  <c r="I28" i="1"/>
  <c r="I27" i="1" s="1"/>
  <c r="I26" i="1" s="1"/>
  <c r="H28" i="1"/>
  <c r="H27" i="1" s="1"/>
  <c r="G28" i="1"/>
  <c r="G27" i="1" s="1"/>
  <c r="E28" i="1"/>
  <c r="D28" i="1"/>
  <c r="C28" i="1"/>
  <c r="F28" i="1" s="1"/>
  <c r="F27" i="1" s="1"/>
  <c r="E27" i="1"/>
  <c r="E26" i="1" s="1"/>
  <c r="D27" i="1"/>
  <c r="D26" i="1"/>
  <c r="I25" i="1"/>
  <c r="H25" i="1"/>
  <c r="G25" i="1"/>
  <c r="J25" i="1" s="1"/>
  <c r="K25" i="1" s="1"/>
  <c r="L25" i="1" s="1"/>
  <c r="E25" i="1"/>
  <c r="D25" i="1"/>
  <c r="C25" i="1"/>
  <c r="F25" i="1" s="1"/>
  <c r="K24" i="1"/>
  <c r="L24" i="1" s="1"/>
  <c r="J24" i="1"/>
  <c r="F24" i="1"/>
  <c r="I23" i="1"/>
  <c r="J23" i="1" s="1"/>
  <c r="K23" i="1" s="1"/>
  <c r="L23" i="1" s="1"/>
  <c r="H23" i="1"/>
  <c r="G23" i="1"/>
  <c r="E23" i="1"/>
  <c r="D23" i="1"/>
  <c r="C23" i="1"/>
  <c r="F23" i="1" s="1"/>
  <c r="J22" i="1"/>
  <c r="F22" i="1"/>
  <c r="K22" i="1" s="1"/>
  <c r="L22" i="1" s="1"/>
  <c r="I21" i="1"/>
  <c r="H21" i="1"/>
  <c r="G21" i="1"/>
  <c r="J21" i="1" s="1"/>
  <c r="E21" i="1"/>
  <c r="F21" i="1" s="1"/>
  <c r="D21" i="1"/>
  <c r="C21" i="1"/>
  <c r="I20" i="1"/>
  <c r="J20" i="1" s="1"/>
  <c r="K20" i="1" s="1"/>
  <c r="L20" i="1" s="1"/>
  <c r="H20" i="1"/>
  <c r="G20" i="1"/>
  <c r="E20" i="1"/>
  <c r="D20" i="1"/>
  <c r="C20" i="1"/>
  <c r="F20" i="1" s="1"/>
  <c r="I19" i="1"/>
  <c r="H19" i="1"/>
  <c r="H17" i="1" s="1"/>
  <c r="H16" i="1" s="1"/>
  <c r="G19" i="1"/>
  <c r="J19" i="1" s="1"/>
  <c r="K19" i="1" s="1"/>
  <c r="L19" i="1" s="1"/>
  <c r="E19" i="1"/>
  <c r="D19" i="1"/>
  <c r="C19" i="1"/>
  <c r="F19" i="1" s="1"/>
  <c r="I18" i="1"/>
  <c r="H18" i="1"/>
  <c r="G18" i="1"/>
  <c r="J18" i="1" s="1"/>
  <c r="E18" i="1"/>
  <c r="F18" i="1" s="1"/>
  <c r="F17" i="1" s="1"/>
  <c r="F16" i="1" s="1"/>
  <c r="D18" i="1"/>
  <c r="C18" i="1"/>
  <c r="I17" i="1"/>
  <c r="I16" i="1" s="1"/>
  <c r="D17" i="1"/>
  <c r="D16" i="1" s="1"/>
  <c r="C17" i="1"/>
  <c r="C16" i="1" s="1"/>
  <c r="I15" i="1"/>
  <c r="H15" i="1"/>
  <c r="G15" i="1"/>
  <c r="J15" i="1" s="1"/>
  <c r="E15" i="1"/>
  <c r="F15" i="1" s="1"/>
  <c r="D15" i="1"/>
  <c r="C15" i="1"/>
  <c r="I14" i="1"/>
  <c r="J14" i="1" s="1"/>
  <c r="K14" i="1" s="1"/>
  <c r="L14" i="1" s="1"/>
  <c r="H14" i="1"/>
  <c r="G14" i="1"/>
  <c r="E14" i="1"/>
  <c r="D14" i="1"/>
  <c r="C14" i="1"/>
  <c r="F14" i="1" s="1"/>
  <c r="I13" i="1"/>
  <c r="H13" i="1"/>
  <c r="H11" i="1" s="1"/>
  <c r="G13" i="1"/>
  <c r="G11" i="1" s="1"/>
  <c r="E13" i="1"/>
  <c r="D13" i="1"/>
  <c r="C13" i="1"/>
  <c r="F13" i="1" s="1"/>
  <c r="I12" i="1"/>
  <c r="H12" i="1"/>
  <c r="G12" i="1"/>
  <c r="J12" i="1" s="1"/>
  <c r="E12" i="1"/>
  <c r="E11" i="1" s="1"/>
  <c r="D12" i="1"/>
  <c r="C12" i="1"/>
  <c r="I11" i="1"/>
  <c r="D11" i="1"/>
  <c r="D10" i="1" s="1"/>
  <c r="D9" i="1" s="1"/>
  <c r="D66" i="1" s="1"/>
  <c r="D73" i="1" s="1"/>
  <c r="C11" i="1"/>
  <c r="F23" i="3" l="1"/>
  <c r="F22" i="3" s="1"/>
  <c r="K22" i="3" s="1"/>
  <c r="L22" i="3" s="1"/>
  <c r="K24" i="3"/>
  <c r="F10" i="3"/>
  <c r="F9" i="3" s="1"/>
  <c r="K44" i="3"/>
  <c r="L44" i="3" s="1"/>
  <c r="C8" i="3"/>
  <c r="C66" i="3" s="1"/>
  <c r="I10" i="3"/>
  <c r="I9" i="3" s="1"/>
  <c r="I8" i="3" s="1"/>
  <c r="J19" i="3"/>
  <c r="K19" i="3" s="1"/>
  <c r="L19" i="3" s="1"/>
  <c r="K20" i="3"/>
  <c r="L20" i="3" s="1"/>
  <c r="I66" i="3"/>
  <c r="H48" i="3"/>
  <c r="H8" i="3" s="1"/>
  <c r="D66" i="3"/>
  <c r="F31" i="3"/>
  <c r="F75" i="3"/>
  <c r="J81" i="3"/>
  <c r="K81" i="3" s="1"/>
  <c r="L81" i="3" s="1"/>
  <c r="E95" i="3"/>
  <c r="E101" i="3" s="1"/>
  <c r="J90" i="3"/>
  <c r="K90" i="3" s="1"/>
  <c r="L90" i="3" s="1"/>
  <c r="K91" i="3"/>
  <c r="L91" i="3" s="1"/>
  <c r="J37" i="3"/>
  <c r="K37" i="3" s="1"/>
  <c r="L37" i="3" s="1"/>
  <c r="K13" i="3"/>
  <c r="L13" i="3" s="1"/>
  <c r="G72" i="3"/>
  <c r="J79" i="3"/>
  <c r="H78" i="3"/>
  <c r="H75" i="3" s="1"/>
  <c r="J96" i="3"/>
  <c r="K96" i="3" s="1"/>
  <c r="L96" i="3" s="1"/>
  <c r="K97" i="3"/>
  <c r="L97" i="3" s="1"/>
  <c r="K11" i="3"/>
  <c r="L11" i="3" s="1"/>
  <c r="K17" i="3"/>
  <c r="L17" i="3" s="1"/>
  <c r="K84" i="3"/>
  <c r="K87" i="3"/>
  <c r="L87" i="3" s="1"/>
  <c r="J86" i="3"/>
  <c r="K86" i="3" s="1"/>
  <c r="L86" i="3" s="1"/>
  <c r="F15" i="3"/>
  <c r="F14" i="3" s="1"/>
  <c r="J33" i="3"/>
  <c r="G58" i="3"/>
  <c r="J58" i="3" s="1"/>
  <c r="K58" i="3" s="1"/>
  <c r="L58" i="3" s="1"/>
  <c r="K67" i="3"/>
  <c r="L67" i="3" s="1"/>
  <c r="J83" i="3"/>
  <c r="K83" i="3" s="1"/>
  <c r="L83" i="3" s="1"/>
  <c r="J93" i="3"/>
  <c r="K94" i="3"/>
  <c r="L94" i="3" s="1"/>
  <c r="K100" i="3"/>
  <c r="L100" i="3" s="1"/>
  <c r="G37" i="3"/>
  <c r="G31" i="3" s="1"/>
  <c r="G30" i="3" s="1"/>
  <c r="G8" i="3" s="1"/>
  <c r="G66" i="3" s="1"/>
  <c r="K40" i="3"/>
  <c r="H72" i="3"/>
  <c r="H68" i="3" s="1"/>
  <c r="I75" i="3"/>
  <c r="I72" i="3" s="1"/>
  <c r="I68" i="3" s="1"/>
  <c r="I95" i="3" s="1"/>
  <c r="I101" i="3" s="1"/>
  <c r="J16" i="3"/>
  <c r="K28" i="3"/>
  <c r="J34" i="3"/>
  <c r="K34" i="3" s="1"/>
  <c r="K38" i="3"/>
  <c r="L38" i="3" s="1"/>
  <c r="J42" i="3"/>
  <c r="F44" i="3"/>
  <c r="J52" i="3"/>
  <c r="G50" i="3"/>
  <c r="G49" i="3" s="1"/>
  <c r="G48" i="3" s="1"/>
  <c r="H62" i="3"/>
  <c r="H61" i="3" s="1"/>
  <c r="J73" i="3"/>
  <c r="K74" i="3"/>
  <c r="D75" i="3"/>
  <c r="C83" i="3"/>
  <c r="C81" i="3" s="1"/>
  <c r="K85" i="3"/>
  <c r="L85" i="3" s="1"/>
  <c r="F94" i="3"/>
  <c r="F93" i="3" s="1"/>
  <c r="D93" i="3"/>
  <c r="K102" i="3"/>
  <c r="L102" i="3" s="1"/>
  <c r="J57" i="3"/>
  <c r="K57" i="3" s="1"/>
  <c r="J62" i="3"/>
  <c r="J61" i="3" s="1"/>
  <c r="D73" i="3"/>
  <c r="D72" i="3" s="1"/>
  <c r="D68" i="3" s="1"/>
  <c r="F74" i="3"/>
  <c r="F73" i="3" s="1"/>
  <c r="G69" i="3"/>
  <c r="K88" i="3"/>
  <c r="L88" i="3" s="1"/>
  <c r="C78" i="3"/>
  <c r="K82" i="3"/>
  <c r="L82" i="3" s="1"/>
  <c r="G83" i="3"/>
  <c r="G81" i="3" s="1"/>
  <c r="G75" i="3" s="1"/>
  <c r="J10" i="2"/>
  <c r="K11" i="2"/>
  <c r="L11" i="2" s="1"/>
  <c r="J21" i="2"/>
  <c r="K22" i="2"/>
  <c r="L22" i="2" s="1"/>
  <c r="H33" i="2"/>
  <c r="H35" i="2" s="1"/>
  <c r="F9" i="2"/>
  <c r="F10" i="2"/>
  <c r="K12" i="2"/>
  <c r="L12" i="2" s="1"/>
  <c r="F20" i="2"/>
  <c r="K23" i="2"/>
  <c r="J29" i="2"/>
  <c r="K29" i="2" s="1"/>
  <c r="L29" i="2" s="1"/>
  <c r="K30" i="2"/>
  <c r="L30" i="2" s="1"/>
  <c r="E8" i="2"/>
  <c r="E33" i="2" s="1"/>
  <c r="E35" i="2" s="1"/>
  <c r="K25" i="2"/>
  <c r="L25" i="2" s="1"/>
  <c r="K31" i="2"/>
  <c r="L31" i="2" s="1"/>
  <c r="C9" i="2"/>
  <c r="C8" i="2" s="1"/>
  <c r="C33" i="2" s="1"/>
  <c r="C35" i="2" s="1"/>
  <c r="I9" i="2"/>
  <c r="I8" i="2" s="1"/>
  <c r="I33" i="2" s="1"/>
  <c r="I35" i="2" s="1"/>
  <c r="H10" i="2"/>
  <c r="C10" i="2"/>
  <c r="C21" i="2"/>
  <c r="C20" i="2" s="1"/>
  <c r="I10" i="1"/>
  <c r="I9" i="1" s="1"/>
  <c r="I66" i="1" s="1"/>
  <c r="J29" i="1"/>
  <c r="K29" i="1" s="1"/>
  <c r="L29" i="1" s="1"/>
  <c r="K30" i="1"/>
  <c r="L30" i="1" s="1"/>
  <c r="J38" i="1"/>
  <c r="K38" i="1" s="1"/>
  <c r="L38" i="1" s="1"/>
  <c r="K42" i="1"/>
  <c r="L42" i="1" s="1"/>
  <c r="J44" i="1"/>
  <c r="K44" i="1" s="1"/>
  <c r="L44" i="1" s="1"/>
  <c r="K45" i="1"/>
  <c r="L45" i="1" s="1"/>
  <c r="K54" i="1"/>
  <c r="L54" i="1" s="1"/>
  <c r="J58" i="1"/>
  <c r="K59" i="1"/>
  <c r="L59" i="1" s="1"/>
  <c r="J17" i="1"/>
  <c r="K18" i="1"/>
  <c r="L18" i="1" s="1"/>
  <c r="K21" i="1"/>
  <c r="L21" i="1" s="1"/>
  <c r="K36" i="1"/>
  <c r="L36" i="1" s="1"/>
  <c r="K50" i="1"/>
  <c r="L50" i="1" s="1"/>
  <c r="K56" i="1"/>
  <c r="L56" i="1" s="1"/>
  <c r="K15" i="1"/>
  <c r="L15" i="1" s="1"/>
  <c r="H26" i="1"/>
  <c r="H10" i="1" s="1"/>
  <c r="H9" i="1" s="1"/>
  <c r="H66" i="1" s="1"/>
  <c r="H73" i="1" s="1"/>
  <c r="I73" i="1"/>
  <c r="F12" i="1"/>
  <c r="F11" i="1" s="1"/>
  <c r="E17" i="1"/>
  <c r="E16" i="1" s="1"/>
  <c r="E10" i="1" s="1"/>
  <c r="E9" i="1" s="1"/>
  <c r="E66" i="1" s="1"/>
  <c r="E73" i="1" s="1"/>
  <c r="J13" i="1"/>
  <c r="K13" i="1" s="1"/>
  <c r="L13" i="1" s="1"/>
  <c r="J28" i="1"/>
  <c r="G44" i="1"/>
  <c r="K51" i="1"/>
  <c r="L51" i="1" s="1"/>
  <c r="F54" i="1"/>
  <c r="F53" i="1" s="1"/>
  <c r="F49" i="1" s="1"/>
  <c r="K60" i="1"/>
  <c r="L60" i="1" s="1"/>
  <c r="K65" i="1"/>
  <c r="G17" i="1"/>
  <c r="G16" i="1" s="1"/>
  <c r="C27" i="1"/>
  <c r="C26" i="1" s="1"/>
  <c r="C10" i="1" s="1"/>
  <c r="C9" i="1" s="1"/>
  <c r="C66" i="1" s="1"/>
  <c r="C73" i="1" s="1"/>
  <c r="G29" i="1"/>
  <c r="G26" i="1" s="1"/>
  <c r="G10" i="1" s="1"/>
  <c r="G9" i="1" s="1"/>
  <c r="G66" i="1" s="1"/>
  <c r="G73" i="1" s="1"/>
  <c r="G38" i="1"/>
  <c r="F70" i="1"/>
  <c r="F30" i="1"/>
  <c r="F29" i="1" s="1"/>
  <c r="F26" i="1" s="1"/>
  <c r="F39" i="1"/>
  <c r="F38" i="1" s="1"/>
  <c r="J55" i="1"/>
  <c r="K55" i="1" s="1"/>
  <c r="L55" i="1" s="1"/>
  <c r="C75" i="3" l="1"/>
  <c r="C72" i="3" s="1"/>
  <c r="C68" i="3" s="1"/>
  <c r="C95" i="3" s="1"/>
  <c r="C101" i="3" s="1"/>
  <c r="K61" i="3"/>
  <c r="L61" i="3" s="1"/>
  <c r="K52" i="3"/>
  <c r="J50" i="3"/>
  <c r="K16" i="3"/>
  <c r="J15" i="3"/>
  <c r="K42" i="3"/>
  <c r="L42" i="3" s="1"/>
  <c r="J41" i="3"/>
  <c r="K41" i="3" s="1"/>
  <c r="L41" i="3" s="1"/>
  <c r="J78" i="3"/>
  <c r="K79" i="3"/>
  <c r="L79" i="3" s="1"/>
  <c r="D95" i="3"/>
  <c r="D101" i="3" s="1"/>
  <c r="K73" i="3"/>
  <c r="K93" i="3"/>
  <c r="L93" i="3" s="1"/>
  <c r="K33" i="3"/>
  <c r="L33" i="3" s="1"/>
  <c r="J32" i="3"/>
  <c r="G68" i="3"/>
  <c r="G95" i="3" s="1"/>
  <c r="G101" i="3" s="1"/>
  <c r="F8" i="3"/>
  <c r="F66" i="3" s="1"/>
  <c r="F72" i="3"/>
  <c r="F68" i="3" s="1"/>
  <c r="F95" i="3"/>
  <c r="F101" i="3" s="1"/>
  <c r="H66" i="3"/>
  <c r="H95" i="3" s="1"/>
  <c r="H101" i="3" s="1"/>
  <c r="F30" i="3"/>
  <c r="K23" i="3"/>
  <c r="L23" i="3" s="1"/>
  <c r="J20" i="2"/>
  <c r="K20" i="2" s="1"/>
  <c r="L20" i="2" s="1"/>
  <c r="K21" i="2"/>
  <c r="L21" i="2" s="1"/>
  <c r="F8" i="2"/>
  <c r="F33" i="2" s="1"/>
  <c r="F35" i="2" s="1"/>
  <c r="J9" i="2"/>
  <c r="K10" i="2"/>
  <c r="L10" i="2" s="1"/>
  <c r="J27" i="1"/>
  <c r="K28" i="1"/>
  <c r="L28" i="1" s="1"/>
  <c r="K70" i="1"/>
  <c r="L70" i="1" s="1"/>
  <c r="J57" i="1"/>
  <c r="K57" i="1" s="1"/>
  <c r="L57" i="1" s="1"/>
  <c r="K58" i="1"/>
  <c r="L58" i="1" s="1"/>
  <c r="J53" i="1"/>
  <c r="F10" i="1"/>
  <c r="F9" i="1" s="1"/>
  <c r="F66" i="1" s="1"/>
  <c r="F73" i="1" s="1"/>
  <c r="K12" i="1"/>
  <c r="L12" i="1" s="1"/>
  <c r="K17" i="1"/>
  <c r="L17" i="1" s="1"/>
  <c r="J16" i="1"/>
  <c r="K16" i="1" s="1"/>
  <c r="L16" i="1" s="1"/>
  <c r="F67" i="1"/>
  <c r="K67" i="1" s="1"/>
  <c r="L67" i="1" s="1"/>
  <c r="J11" i="1"/>
  <c r="K39" i="1"/>
  <c r="L39" i="1" s="1"/>
  <c r="J49" i="3" l="1"/>
  <c r="K50" i="3"/>
  <c r="J75" i="3"/>
  <c r="K78" i="3"/>
  <c r="L78" i="3" s="1"/>
  <c r="K15" i="3"/>
  <c r="L15" i="3" s="1"/>
  <c r="J14" i="3"/>
  <c r="K32" i="3"/>
  <c r="L32" i="3" s="1"/>
  <c r="J31" i="3"/>
  <c r="J8" i="2"/>
  <c r="K9" i="2"/>
  <c r="L9" i="2" s="1"/>
  <c r="J26" i="1"/>
  <c r="K26" i="1" s="1"/>
  <c r="L26" i="1" s="1"/>
  <c r="K27" i="1"/>
  <c r="L27" i="1" s="1"/>
  <c r="J10" i="1"/>
  <c r="K11" i="1"/>
  <c r="L11" i="1" s="1"/>
  <c r="K53" i="1"/>
  <c r="L53" i="1" s="1"/>
  <c r="J49" i="1"/>
  <c r="K49" i="1" s="1"/>
  <c r="L49" i="1" s="1"/>
  <c r="K14" i="3" l="1"/>
  <c r="L14" i="3" s="1"/>
  <c r="J10" i="3"/>
  <c r="K49" i="3"/>
  <c r="L49" i="3" s="1"/>
  <c r="J48" i="3"/>
  <c r="K48" i="3" s="1"/>
  <c r="L48" i="3" s="1"/>
  <c r="K75" i="3"/>
  <c r="L75" i="3" s="1"/>
  <c r="J72" i="3"/>
  <c r="J30" i="3"/>
  <c r="K30" i="3" s="1"/>
  <c r="L30" i="3" s="1"/>
  <c r="K31" i="3"/>
  <c r="L31" i="3" s="1"/>
  <c r="K8" i="2"/>
  <c r="L8" i="2" s="1"/>
  <c r="J33" i="2"/>
  <c r="J9" i="1"/>
  <c r="K10" i="1"/>
  <c r="L10" i="1" s="1"/>
  <c r="J68" i="3" l="1"/>
  <c r="K72" i="3"/>
  <c r="L72" i="3" s="1"/>
  <c r="K10" i="3"/>
  <c r="L10" i="3" s="1"/>
  <c r="J9" i="3"/>
  <c r="K33" i="2"/>
  <c r="L33" i="2" s="1"/>
  <c r="J35" i="2"/>
  <c r="K35" i="2" s="1"/>
  <c r="L35" i="2" s="1"/>
  <c r="K9" i="1"/>
  <c r="L9" i="1" s="1"/>
  <c r="J66" i="1"/>
  <c r="K9" i="3" l="1"/>
  <c r="L9" i="3" s="1"/>
  <c r="J8" i="3"/>
  <c r="K68" i="3"/>
  <c r="L68" i="3" s="1"/>
  <c r="K66" i="1"/>
  <c r="L66" i="1" s="1"/>
  <c r="J73" i="1"/>
  <c r="K73" i="1" s="1"/>
  <c r="L73" i="1" s="1"/>
  <c r="K8" i="3" l="1"/>
  <c r="L8" i="3" s="1"/>
  <c r="J66" i="3"/>
  <c r="K66" i="3" l="1"/>
  <c r="L66" i="3" s="1"/>
  <c r="J95" i="3"/>
  <c r="K95" i="3" l="1"/>
  <c r="L95" i="3" s="1"/>
  <c r="J101" i="3"/>
  <c r="K101" i="3" s="1"/>
  <c r="L101" i="3" s="1"/>
</calcChain>
</file>

<file path=xl/sharedStrings.xml><?xml version="1.0" encoding="utf-8"?>
<sst xmlns="http://schemas.openxmlformats.org/spreadsheetml/2006/main" count="250" uniqueCount="180">
  <si>
    <t xml:space="preserve"> CUADRO No.2</t>
  </si>
  <si>
    <t>INGRESOS FISCALES COMPARADOS POR PARTIDAS, DIRECCION GENERAL DE IMPUESTOS INTERNOS</t>
  </si>
  <si>
    <t>ENERO-MARZO 2022/2021</t>
  </si>
  <si>
    <t xml:space="preserve">(En millones RD$) </t>
  </si>
  <si>
    <t>PARTIDAS</t>
  </si>
  <si>
    <t>VARIACION</t>
  </si>
  <si>
    <t>ENERO</t>
  </si>
  <si>
    <t>FEBRERO</t>
  </si>
  <si>
    <t>MARZO</t>
  </si>
  <si>
    <t>Abs.</t>
  </si>
  <si>
    <t>%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</si>
  <si>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</si>
  <si>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</si>
  <si>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</si>
  <si>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</si>
  <si>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</si>
  <si>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</si>
  <si>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</si>
  <si>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</si>
  <si>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</si>
  <si>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</si>
  <si>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</si>
  <si>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</si>
  <si>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</si>
  <si>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</si>
  <si>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</si>
  <si>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</si>
  <si>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</si>
  <si>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</si>
  <si>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</si>
  <si>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</si>
  <si>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</si>
  <si>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</si>
  <si>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</si>
  <si>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</si>
  <si>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</si>
  <si>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</si>
  <si>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</si>
  <si>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</si>
  <si>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</si>
  <si>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</si>
  <si>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</si>
  <si>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</si>
  <si>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</si>
  <si>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</si>
  <si>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</si>
  <si>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</si>
  <si>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</si>
  <si>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</si>
  <si>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</si>
  <si>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</si>
  <si>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</si>
  <si>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</si>
  <si>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</si>
  <si>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</si>
  <si>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</si>
  <si>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</si>
  <si>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</si>
  <si>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</si>
  <si>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</si>
  <si>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</si>
  <si>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- Multas y Sanciones</t>
  </si>
  <si>
    <t>- Ingresos Diversos</t>
  </si>
  <si>
    <t>-Ingresos por diferencial del gas licuado de petróleo</t>
  </si>
  <si>
    <t>B)  INGRESOS DE CAPITAL</t>
  </si>
  <si>
    <t xml:space="preserve">   TOTAL </t>
  </si>
  <si>
    <t>Otros Ingresos:</t>
  </si>
  <si>
    <t>Depósitos a Cargo del Estado o Fondos Especiales y de Terceros</t>
  </si>
  <si>
    <t>8015-FONDO DE CONTRIBUCION ESPECIAL PARA LA GESTION INTEGRAL DE RESIDUOS</t>
  </si>
  <si>
    <t>Devolución impuesto selectivo al consumo de combustibles</t>
  </si>
  <si>
    <t>Ingresos de la CUT No Presupuestaria (10%Dividendos Banreservas)</t>
  </si>
  <si>
    <t xml:space="preserve">Fondo para Registro y Devolución de los Depositos en excesos en la Cuenta Unica del Tesoro 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</si>
  <si>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</si>
  <si>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</si>
  <si>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</si>
  <si>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</si>
  <si>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</si>
  <si>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</si>
  <si>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</si>
  <si>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</si>
  <si>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</si>
  <si>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ENERO-MARZO  2022/2021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</si>
  <si>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</si>
  <si>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</si>
  <si>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</si>
  <si>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</si>
  <si>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 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</si>
  <si>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</si>
  <si>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</si>
  <si>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</si>
  <si>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</si>
  <si>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</si>
  <si>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</si>
  <si>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</si>
  <si>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</si>
  <si>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</si>
  <si>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</si>
  <si>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Fondo para Registro y Devolución de los Depósitos en excesos en la Cuenta Única del Tesoro </t>
  </si>
  <si>
    <t xml:space="preserve">     Excluye los depósitos en exceso de la DGA.</t>
  </si>
  <si>
    <t>CUADRO No.4</t>
  </si>
  <si>
    <t xml:space="preserve"> INGRESOS FISCALES COMPARADOS  POR PARTIDAS, TESORERÍA NACIONAL</t>
  </si>
  <si>
    <t>ENERO-MARZO 2021/2022</t>
  </si>
  <si>
    <t>(En millones de RD$)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</si>
  <si>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</si>
  <si>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</si>
  <si>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</si>
  <si>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</si>
  <si>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</si>
  <si>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</si>
  <si>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2) IMPUESTOS SOBRE EL COMERCIO Y LAS TRANSACCIONES/COMERCIO EXTERIOR</t>
  </si>
  <si>
    <t>- Derechos Consulares</t>
  </si>
  <si>
    <t>II) CONTRIBUCIONES SOCIALES</t>
  </si>
  <si>
    <t xml:space="preserve">III) TRANSFERENCIAS 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</si>
  <si>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</si>
  <si>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</si>
  <si>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</si>
  <si>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- De Instituciones  Públicas Descentralizadas o Autónomas</t>
  </si>
  <si>
    <t>- Transferencias Corrientes Rec. de Inst. Públicas Fin. No Monetarias (Superintendencia de Bancos)</t>
  </si>
  <si>
    <t>- Donaciones Pecunarias Privadas de Personas Fìsicas  y Juridicas por  COVID-19 (CONEP)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</si>
  <si>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</si>
  <si>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</si>
  <si>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</si>
  <si>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</si>
  <si>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</si>
  <si>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</si>
  <si>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</si>
  <si>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</si>
  <si>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 xml:space="preserve"> - Recursos de Captación Directa para el Fomento y Desarrollo del Gas Natural en el Parque vehicular</t>
  </si>
  <si>
    <t>- Recursos de Captación Directa por Prestación de Servicios (MIVHED) LEY-160-21</t>
  </si>
  <si>
    <t xml:space="preserve">- Otros registros contratos y cobros 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</si>
  <si>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</si>
  <si>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</si>
  <si>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</si>
  <si>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</si>
  <si>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</si>
  <si>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</si>
  <si>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</si>
  <si>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Inversiones Financieras</t>
  </si>
  <si>
    <t>- Ingresos por Tenencia de Activos Financieros  (Instrumentos Derivados)</t>
  </si>
  <si>
    <t>Recursos de Captación Directa de la Procuradoria General de la República ( multas de tránsito)</t>
  </si>
  <si>
    <t>- Ventas de Activos No Financieros</t>
  </si>
  <si>
    <t>- Venta de  Activos Fijos</t>
  </si>
  <si>
    <t>- Ventas de Activos Intangibles</t>
  </si>
  <si>
    <t>- Transferencias Capital</t>
  </si>
  <si>
    <t xml:space="preserve">TOTAL </t>
  </si>
  <si>
    <t>DONACIONES</t>
  </si>
  <si>
    <t>FUENTES FINANCIERAS</t>
  </si>
  <si>
    <t>Disminición de Activos Financieros</t>
  </si>
  <si>
    <t>- Recuperación de Prestamos Internos</t>
  </si>
  <si>
    <t>-Disminución de Instrumentos Derivados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</si>
  <si>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</si>
  <si>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</si>
  <si>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</si>
  <si>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</si>
  <si>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</si>
  <si>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</si>
  <si>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</si>
  <si>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</si>
  <si>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</si>
  <si>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</si>
  <si>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</si>
  <si>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</si>
  <si>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Importes a devengar por primas en colocaciones de títulos valores</t>
  </si>
  <si>
    <t>- Primas por colocación de títulos valores internos y externos de largo plazo</t>
  </si>
  <si>
    <t>- valores internos</t>
  </si>
  <si>
    <t>-  valores externos</t>
  </si>
  <si>
    <t>- Intereses corridos internos y externos de largo plazo</t>
  </si>
  <si>
    <t xml:space="preserve">- títulos internos </t>
  </si>
  <si>
    <t>- títulos externos</t>
  </si>
  <si>
    <t>APLICACIONES FINANCIERAS</t>
  </si>
  <si>
    <t>- Incremento de disponibilidades</t>
  </si>
  <si>
    <t>Devolución de Recursos a empleados por retenciones excesivas por TSS</t>
  </si>
  <si>
    <t>Ingresos de la CUT No Presupuestaria (15% pago de deudas)</t>
  </si>
  <si>
    <t>Ingresos de la CUT No Presupuestaria</t>
  </si>
  <si>
    <t>Ingresos de las Inst. Centralizadas en la CUT Presupuestaria</t>
  </si>
  <si>
    <r>
      <t xml:space="preserve">(1) Cifras sujetas a rectificación.  Incluye los dólares convertidos a la tasa oficial.  </t>
    </r>
    <r>
      <rPr>
        <b/>
        <sz val="8"/>
        <color indexed="8"/>
        <rFont val="Segoe UI"/>
        <family val="2"/>
      </rPr>
      <t xml:space="preserve">Se realizaron cambios en la metodología de registro de los intereses y ganancias por </t>
    </r>
  </si>
  <si>
    <t>colocación de bonos internos y externos, según el Manual de Estadísticas de Finanzas Públicas del FMI.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</si>
  <si>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</si>
  <si>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</si>
  <si>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 xml:space="preserve">Las informaciones presentadas difieren de las presentadas en  Portal de Transparencia Fiscal,  ya que solo incluyen los ingresos presupuestarios.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</si>
</sst>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#,##0.0"/>
  </numFmts>
  <fonts count="35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2"/>
      <name val="Courier"/>
      <family val="3"/>
    </font>
    <font>
      <sz val="10"/>
      <color indexed="8"/>
      <name val="Segoe U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b/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sz val="9"/>
      <name val="Segoe UI"/>
      <family val="2"/>
    </font>
    <font>
      <sz val="10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b/>
      <sz val="6"/>
      <color indexed="8"/>
      <name val="Calibri"/>
      <family val="2"/>
      <scheme val="minor"/>
    </font>
    <font>
      <sz val="8"/>
      <name val="Segoe UI"/>
      <family val="2"/>
    </font>
    <font>
      <sz val="10"/>
      <name val="Antique Olive"/>
      <family val="2"/>
    </font>
    <font>
      <b/>
      <sz val="9"/>
      <color theme="0"/>
      <name val="Segoe UI"/>
      <family val="2"/>
    </font>
    <font>
      <sz val="9"/>
      <name val="Segoe UI"/>
      <family val="2"/>
    </font>
    <font>
      <sz val="10"/>
      <color rgb="FFFF0000"/>
      <name val="Arial"/>
      <family val="2"/>
    </font>
    <font>
      <sz val="12"/>
      <name val="Arial"/>
      <family val="2"/>
    </font>
    <font>
      <u/>
      <sz val="10"/>
      <color indexed="8"/>
      <name val="Segoe UI"/>
      <family val="2"/>
    </font>
    <font>
      <u/>
      <sz val="9"/>
      <color indexed="8"/>
      <name val="Segoe UI"/>
      <family val="2"/>
    </font>
    <font>
      <b/>
      <u/>
      <sz val="9"/>
      <color indexed="8"/>
      <name val="Segoe UI"/>
      <family val="2"/>
    </font>
    <font>
      <sz val="9"/>
      <color indexed="8"/>
      <name val="Arial"/>
      <family val="2"/>
    </font>
    <font>
      <b/>
      <sz val="8"/>
      <color indexed="8"/>
      <name val="Segoe UI"/>
      <family val="2"/>
    </font>
    <font>
      <sz val="12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9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39" fontId="9" fillId="0" borderId="0"/>
  </cellStyleXfs>
  <cellXfs count="303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8" fillId="0" borderId="11" xfId="3" applyNumberFormat="1" applyFont="1" applyBorder="1"/>
    <xf numFmtId="164" fontId="8" fillId="2" borderId="11" xfId="3" applyNumberFormat="1" applyFont="1" applyFill="1" applyBorder="1"/>
    <xf numFmtId="43" fontId="0" fillId="0" borderId="0" xfId="1" applyFont="1"/>
    <xf numFmtId="0" fontId="8" fillId="0" borderId="8" xfId="2" applyFont="1" applyBorder="1"/>
    <xf numFmtId="164" fontId="8" fillId="0" borderId="8" xfId="2" applyNumberFormat="1" applyFont="1" applyBorder="1"/>
    <xf numFmtId="164" fontId="8" fillId="2" borderId="12" xfId="2" applyNumberFormat="1" applyFont="1" applyFill="1" applyBorder="1"/>
    <xf numFmtId="164" fontId="0" fillId="0" borderId="0" xfId="0" applyNumberFormat="1"/>
    <xf numFmtId="49" fontId="10" fillId="0" borderId="8" xfId="4" applyNumberFormat="1" applyFont="1" applyBorder="1" applyAlignment="1">
      <alignment horizontal="left" indent="1"/>
    </xf>
    <xf numFmtId="164" fontId="10" fillId="0" borderId="8" xfId="2" applyNumberFormat="1" applyFont="1" applyBorder="1"/>
    <xf numFmtId="164" fontId="10" fillId="2" borderId="12" xfId="2" applyNumberFormat="1" applyFont="1" applyFill="1" applyBorder="1"/>
    <xf numFmtId="49" fontId="8" fillId="0" borderId="8" xfId="2" applyNumberFormat="1" applyFont="1" applyBorder="1" applyAlignment="1">
      <alignment horizontal="left" indent="1"/>
    </xf>
    <xf numFmtId="49" fontId="10" fillId="0" borderId="8" xfId="4" applyNumberFormat="1" applyFont="1" applyBorder="1" applyAlignment="1">
      <alignment horizontal="left" indent="2"/>
    </xf>
    <xf numFmtId="164" fontId="10" fillId="2" borderId="8" xfId="5" applyNumberFormat="1" applyFont="1" applyFill="1" applyBorder="1"/>
    <xf numFmtId="49" fontId="10" fillId="0" borderId="8" xfId="0" applyNumberFormat="1" applyFont="1" applyBorder="1" applyAlignment="1">
      <alignment horizontal="left" indent="2"/>
    </xf>
    <xf numFmtId="43" fontId="0" fillId="0" borderId="0" xfId="1" applyFont="1" applyBorder="1"/>
    <xf numFmtId="49" fontId="10" fillId="0" borderId="8" xfId="2" applyNumberFormat="1" applyFont="1" applyBorder="1" applyAlignment="1">
      <alignment horizontal="left" indent="2"/>
    </xf>
    <xf numFmtId="0" fontId="8" fillId="0" borderId="8" xfId="2" applyFont="1" applyBorder="1" applyAlignment="1">
      <alignment horizontal="left" indent="1"/>
    </xf>
    <xf numFmtId="165" fontId="10" fillId="2" borderId="8" xfId="5" applyNumberFormat="1" applyFont="1" applyFill="1" applyBorder="1"/>
    <xf numFmtId="49" fontId="10" fillId="0" borderId="8" xfId="6" applyNumberFormat="1" applyFont="1" applyBorder="1" applyAlignment="1">
      <alignment horizontal="left" indent="2"/>
    </xf>
    <xf numFmtId="164" fontId="8" fillId="2" borderId="8" xfId="5" applyNumberFormat="1" applyFont="1" applyFill="1" applyBorder="1"/>
    <xf numFmtId="0" fontId="11" fillId="0" borderId="8" xfId="0" applyFont="1" applyBorder="1"/>
    <xf numFmtId="0" fontId="12" fillId="0" borderId="0" xfId="0" applyFont="1"/>
    <xf numFmtId="49" fontId="8" fillId="0" borderId="8" xfId="6" applyNumberFormat="1" applyFont="1" applyBorder="1" applyAlignment="1">
      <alignment horizontal="left" indent="1"/>
    </xf>
    <xf numFmtId="0" fontId="0" fillId="0" borderId="0" xfId="0" applyAlignment="1">
      <alignment vertical="center"/>
    </xf>
    <xf numFmtId="164" fontId="8" fillId="2" borderId="8" xfId="2" applyNumberFormat="1" applyFont="1" applyFill="1" applyBorder="1"/>
    <xf numFmtId="49" fontId="8" fillId="0" borderId="8" xfId="6" applyNumberFormat="1" applyFont="1" applyBorder="1" applyAlignment="1">
      <alignment horizontal="left"/>
    </xf>
    <xf numFmtId="0" fontId="13" fillId="0" borderId="0" xfId="0" applyFont="1"/>
    <xf numFmtId="43" fontId="13" fillId="0" borderId="0" xfId="1" applyFont="1"/>
    <xf numFmtId="0" fontId="14" fillId="0" borderId="0" xfId="0" applyFont="1"/>
    <xf numFmtId="43" fontId="15" fillId="0" borderId="0" xfId="1" applyFont="1" applyAlignment="1" applyProtection="1"/>
    <xf numFmtId="0" fontId="15" fillId="0" borderId="0" xfId="7" applyFont="1" applyAlignment="1" applyProtection="1"/>
    <xf numFmtId="164" fontId="8" fillId="0" borderId="8" xfId="6" applyNumberFormat="1" applyFont="1" applyBorder="1"/>
    <xf numFmtId="0" fontId="7" fillId="3" borderId="6" xfId="2" applyFont="1" applyFill="1" applyBorder="1" applyAlignment="1">
      <alignment horizontal="left" vertical="center"/>
    </xf>
    <xf numFmtId="164" fontId="7" fillId="3" borderId="6" xfId="2" applyNumberFormat="1" applyFont="1" applyFill="1" applyBorder="1" applyAlignment="1">
      <alignment vertical="center"/>
    </xf>
    <xf numFmtId="0" fontId="8" fillId="0" borderId="11" xfId="2" applyFont="1" applyBorder="1" applyAlignment="1">
      <alignment horizontal="left" vertical="center"/>
    </xf>
    <xf numFmtId="164" fontId="8" fillId="0" borderId="12" xfId="2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left"/>
    </xf>
    <xf numFmtId="164" fontId="10" fillId="2" borderId="12" xfId="5" applyNumberFormat="1" applyFont="1" applyFill="1" applyBorder="1" applyAlignment="1">
      <alignment vertical="center"/>
    </xf>
    <xf numFmtId="164" fontId="10" fillId="2" borderId="8" xfId="2" applyNumberFormat="1" applyFont="1" applyFill="1" applyBorder="1" applyAlignment="1">
      <alignment vertical="center"/>
    </xf>
    <xf numFmtId="165" fontId="10" fillId="2" borderId="12" xfId="1" applyNumberFormat="1" applyFont="1" applyFill="1" applyBorder="1" applyAlignment="1" applyProtection="1">
      <alignment vertical="center"/>
    </xf>
    <xf numFmtId="165" fontId="10" fillId="2" borderId="8" xfId="1" applyNumberFormat="1" applyFont="1" applyFill="1" applyBorder="1" applyAlignment="1" applyProtection="1">
      <alignment vertical="center"/>
    </xf>
    <xf numFmtId="49" fontId="10" fillId="0" borderId="5" xfId="0" applyNumberFormat="1" applyFont="1" applyBorder="1" applyAlignment="1">
      <alignment horizontal="left"/>
    </xf>
    <xf numFmtId="164" fontId="10" fillId="2" borderId="13" xfId="5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horizontal="left" vertical="center"/>
    </xf>
    <xf numFmtId="165" fontId="7" fillId="3" borderId="15" xfId="0" applyNumberFormat="1" applyFont="1" applyFill="1" applyBorder="1" applyAlignment="1">
      <alignment vertical="center"/>
    </xf>
    <xf numFmtId="165" fontId="7" fillId="3" borderId="16" xfId="0" applyNumberFormat="1" applyFont="1" applyFill="1" applyBorder="1" applyAlignment="1">
      <alignment vertical="center"/>
    </xf>
    <xf numFmtId="164" fontId="7" fillId="3" borderId="16" xfId="0" applyNumberFormat="1" applyFont="1" applyFill="1" applyBorder="1" applyAlignment="1">
      <alignment vertical="center"/>
    </xf>
    <xf numFmtId="164" fontId="17" fillId="0" borderId="0" xfId="0" applyNumberFormat="1" applyFont="1"/>
    <xf numFmtId="164" fontId="10" fillId="0" borderId="0" xfId="2" applyNumberFormat="1" applyFont="1" applyAlignment="1">
      <alignment vertical="center"/>
    </xf>
    <xf numFmtId="165" fontId="18" fillId="0" borderId="0" xfId="0" applyNumberFormat="1" applyFont="1"/>
    <xf numFmtId="164" fontId="10" fillId="2" borderId="0" xfId="2" applyNumberFormat="1" applyFont="1" applyFill="1" applyAlignment="1">
      <alignment vertical="center"/>
    </xf>
    <xf numFmtId="164" fontId="10" fillId="0" borderId="0" xfId="2" applyNumberFormat="1" applyFont="1"/>
    <xf numFmtId="49" fontId="19" fillId="0" borderId="0" xfId="0" applyNumberFormat="1" applyFont="1"/>
    <xf numFmtId="165" fontId="8" fillId="0" borderId="0" xfId="2" applyNumberFormat="1" applyFont="1" applyAlignment="1">
      <alignment vertical="center"/>
    </xf>
    <xf numFmtId="164" fontId="8" fillId="2" borderId="0" xfId="2" applyNumberFormat="1" applyFont="1" applyFill="1" applyAlignment="1">
      <alignment vertical="center"/>
    </xf>
    <xf numFmtId="164" fontId="10" fillId="2" borderId="0" xfId="8" applyNumberFormat="1" applyFont="1" applyFill="1" applyAlignment="1">
      <alignment horizontal="right"/>
    </xf>
    <xf numFmtId="164" fontId="8" fillId="0" borderId="0" xfId="2" applyNumberFormat="1" applyFont="1" applyAlignment="1">
      <alignment vertical="center"/>
    </xf>
    <xf numFmtId="0" fontId="20" fillId="0" borderId="0" xfId="0" applyFont="1"/>
    <xf numFmtId="164" fontId="10" fillId="0" borderId="0" xfId="8" applyNumberFormat="1" applyFont="1" applyAlignment="1">
      <alignment horizontal="right"/>
    </xf>
    <xf numFmtId="164" fontId="8" fillId="0" borderId="0" xfId="2" applyNumberFormat="1" applyFont="1"/>
    <xf numFmtId="164" fontId="18" fillId="0" borderId="0" xfId="0" applyNumberFormat="1" applyFont="1"/>
    <xf numFmtId="43" fontId="21" fillId="2" borderId="0" xfId="0" applyNumberFormat="1" applyFont="1" applyFill="1" applyAlignment="1">
      <alignment horizontal="right"/>
    </xf>
    <xf numFmtId="164" fontId="22" fillId="0" borderId="0" xfId="0" applyNumberFormat="1" applyFont="1" applyAlignment="1">
      <alignment vertical="center" wrapText="1"/>
    </xf>
    <xf numFmtId="43" fontId="21" fillId="0" borderId="0" xfId="0" applyNumberFormat="1" applyFont="1" applyAlignment="1">
      <alignment horizontal="right"/>
    </xf>
    <xf numFmtId="164" fontId="18" fillId="2" borderId="0" xfId="0" applyNumberFormat="1" applyFont="1" applyFill="1"/>
    <xf numFmtId="0" fontId="18" fillId="0" borderId="0" xfId="0" applyFont="1"/>
    <xf numFmtId="0" fontId="20" fillId="0" borderId="0" xfId="0" applyFont="1" applyAlignment="1">
      <alignment horizontal="left" indent="1"/>
    </xf>
    <xf numFmtId="165" fontId="18" fillId="0" borderId="0" xfId="1" applyNumberFormat="1" applyFont="1" applyFill="1" applyBorder="1"/>
    <xf numFmtId="0" fontId="18" fillId="2" borderId="0" xfId="0" applyFont="1" applyFill="1"/>
    <xf numFmtId="165" fontId="18" fillId="2" borderId="0" xfId="1" applyNumberFormat="1" applyFont="1" applyFill="1" applyBorder="1"/>
    <xf numFmtId="165" fontId="18" fillId="0" borderId="0" xfId="0" applyNumberFormat="1" applyFont="1" applyAlignment="1">
      <alignment horizontal="center"/>
    </xf>
    <xf numFmtId="37" fontId="18" fillId="0" borderId="0" xfId="0" applyNumberFormat="1" applyFont="1"/>
    <xf numFmtId="165" fontId="18" fillId="2" borderId="0" xfId="0" applyNumberFormat="1" applyFont="1" applyFill="1"/>
    <xf numFmtId="164" fontId="23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23" fillId="2" borderId="0" xfId="1" applyNumberFormat="1" applyFont="1" applyFill="1" applyBorder="1" applyAlignment="1"/>
    <xf numFmtId="165" fontId="11" fillId="2" borderId="0" xfId="0" applyNumberFormat="1" applyFont="1" applyFill="1"/>
    <xf numFmtId="43" fontId="23" fillId="2" borderId="0" xfId="1" applyFont="1" applyFill="1" applyBorder="1" applyAlignment="1"/>
    <xf numFmtId="164" fontId="23" fillId="2" borderId="0" xfId="0" applyNumberFormat="1" applyFont="1" applyFill="1"/>
    <xf numFmtId="165" fontId="0" fillId="2" borderId="0" xfId="0" applyNumberFormat="1" applyFill="1"/>
    <xf numFmtId="0" fontId="0" fillId="2" borderId="0" xfId="0" applyFill="1"/>
    <xf numFmtId="0" fontId="24" fillId="0" borderId="0" xfId="0" applyFont="1"/>
    <xf numFmtId="0" fontId="3" fillId="0" borderId="0" xfId="0" applyFont="1" applyAlignment="1">
      <alignment horizontal="center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6" xfId="5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39" fontId="19" fillId="0" borderId="8" xfId="9" applyFont="1" applyBorder="1"/>
    <xf numFmtId="164" fontId="19" fillId="0" borderId="11" xfId="2" applyNumberFormat="1" applyFont="1" applyBorder="1"/>
    <xf numFmtId="164" fontId="19" fillId="0" borderId="12" xfId="2" applyNumberFormat="1" applyFont="1" applyBorder="1"/>
    <xf numFmtId="164" fontId="1" fillId="0" borderId="0" xfId="0" applyNumberFormat="1" applyFont="1"/>
    <xf numFmtId="49" fontId="19" fillId="0" borderId="8" xfId="9" applyNumberFormat="1" applyFont="1" applyBorder="1"/>
    <xf numFmtId="164" fontId="19" fillId="0" borderId="8" xfId="2" applyNumberFormat="1" applyFont="1" applyBorder="1"/>
    <xf numFmtId="49" fontId="19" fillId="0" borderId="8" xfId="9" applyNumberFormat="1" applyFont="1" applyBorder="1" applyAlignment="1">
      <alignment horizontal="left" indent="1"/>
    </xf>
    <xf numFmtId="0" fontId="26" fillId="0" borderId="8" xfId="2" applyFont="1" applyBorder="1" applyAlignment="1">
      <alignment horizontal="left" indent="2"/>
    </xf>
    <xf numFmtId="164" fontId="26" fillId="0" borderId="8" xfId="2" applyNumberFormat="1" applyFont="1" applyBorder="1" applyAlignment="1">
      <alignment horizontal="right"/>
    </xf>
    <xf numFmtId="164" fontId="26" fillId="0" borderId="12" xfId="2" applyNumberFormat="1" applyFont="1" applyBorder="1" applyAlignment="1">
      <alignment horizontal="right"/>
    </xf>
    <xf numFmtId="49" fontId="19" fillId="0" borderId="8" xfId="2" applyNumberFormat="1" applyFont="1" applyBorder="1" applyAlignment="1">
      <alignment horizontal="left" indent="1"/>
    </xf>
    <xf numFmtId="164" fontId="17" fillId="0" borderId="8" xfId="2" applyNumberFormat="1" applyFont="1" applyBorder="1" applyAlignment="1">
      <alignment horizontal="right"/>
    </xf>
    <xf numFmtId="164" fontId="17" fillId="0" borderId="12" xfId="2" applyNumberFormat="1" applyFont="1" applyBorder="1" applyAlignment="1">
      <alignment horizontal="right"/>
    </xf>
    <xf numFmtId="49" fontId="21" fillId="0" borderId="8" xfId="9" applyNumberFormat="1" applyFont="1" applyBorder="1" applyAlignment="1">
      <alignment horizontal="left" indent="2"/>
    </xf>
    <xf numFmtId="164" fontId="26" fillId="0" borderId="8" xfId="5" applyNumberFormat="1" applyFont="1" applyBorder="1" applyAlignment="1">
      <alignment horizontal="right"/>
    </xf>
    <xf numFmtId="164" fontId="26" fillId="2" borderId="8" xfId="2" applyNumberFormat="1" applyFont="1" applyFill="1" applyBorder="1" applyAlignment="1">
      <alignment horizontal="right"/>
    </xf>
    <xf numFmtId="0" fontId="27" fillId="0" borderId="0" xfId="0" applyFont="1"/>
    <xf numFmtId="49" fontId="26" fillId="0" borderId="8" xfId="9" applyNumberFormat="1" applyFont="1" applyBorder="1" applyAlignment="1">
      <alignment horizontal="left" indent="2"/>
    </xf>
    <xf numFmtId="43" fontId="26" fillId="0" borderId="8" xfId="1" applyFont="1" applyFill="1" applyBorder="1" applyAlignment="1" applyProtection="1">
      <alignment horizontal="right"/>
    </xf>
    <xf numFmtId="43" fontId="26" fillId="0" borderId="12" xfId="1" applyFont="1" applyFill="1" applyBorder="1" applyAlignment="1" applyProtection="1">
      <alignment horizontal="right"/>
    </xf>
    <xf numFmtId="164" fontId="19" fillId="0" borderId="8" xfId="9" applyNumberFormat="1" applyFont="1" applyBorder="1" applyAlignment="1">
      <alignment horizontal="left" indent="1"/>
    </xf>
    <xf numFmtId="164" fontId="17" fillId="0" borderId="8" xfId="5" applyNumberFormat="1" applyFont="1" applyBorder="1" applyAlignment="1">
      <alignment horizontal="right"/>
    </xf>
    <xf numFmtId="0" fontId="17" fillId="0" borderId="8" xfId="0" applyFont="1" applyBorder="1"/>
    <xf numFmtId="49" fontId="21" fillId="0" borderId="8" xfId="2" applyNumberFormat="1" applyFont="1" applyBorder="1" applyAlignment="1">
      <alignment horizontal="left" indent="2"/>
    </xf>
    <xf numFmtId="164" fontId="26" fillId="0" borderId="8" xfId="2" applyNumberFormat="1" applyFont="1" applyBorder="1"/>
    <xf numFmtId="164" fontId="17" fillId="0" borderId="8" xfId="2" applyNumberFormat="1" applyFont="1" applyBorder="1"/>
    <xf numFmtId="43" fontId="17" fillId="0" borderId="12" xfId="1" applyFont="1" applyFill="1" applyBorder="1" applyAlignment="1" applyProtection="1">
      <alignment horizontal="right"/>
    </xf>
    <xf numFmtId="164" fontId="21" fillId="0" borderId="8" xfId="5" applyNumberFormat="1" applyFont="1" applyBorder="1"/>
    <xf numFmtId="164" fontId="21" fillId="0" borderId="8" xfId="2" applyNumberFormat="1" applyFont="1" applyBorder="1"/>
    <xf numFmtId="49" fontId="26" fillId="0" borderId="8" xfId="2" applyNumberFormat="1" applyFont="1" applyBorder="1" applyAlignment="1">
      <alignment horizontal="left" indent="2"/>
    </xf>
    <xf numFmtId="49" fontId="17" fillId="0" borderId="8" xfId="2" applyNumberFormat="1" applyFont="1" applyBorder="1" applyAlignment="1">
      <alignment horizontal="left"/>
    </xf>
    <xf numFmtId="39" fontId="19" fillId="0" borderId="8" xfId="9" applyFont="1" applyBorder="1" applyAlignment="1">
      <alignment horizontal="left" indent="1"/>
    </xf>
    <xf numFmtId="39" fontId="21" fillId="0" borderId="8" xfId="9" applyFont="1" applyBorder="1" applyAlignment="1">
      <alignment horizontal="left" indent="2"/>
    </xf>
    <xf numFmtId="164" fontId="19" fillId="0" borderId="8" xfId="5" applyNumberFormat="1" applyFont="1" applyBorder="1"/>
    <xf numFmtId="0" fontId="28" fillId="0" borderId="0" xfId="0" applyFont="1"/>
    <xf numFmtId="0" fontId="25" fillId="3" borderId="6" xfId="2" applyFont="1" applyFill="1" applyBorder="1" applyAlignment="1">
      <alignment horizontal="left" vertical="center"/>
    </xf>
    <xf numFmtId="164" fontId="25" fillId="3" borderId="6" xfId="2" applyNumberFormat="1" applyFont="1" applyFill="1" applyBorder="1" applyAlignment="1">
      <alignment vertical="center"/>
    </xf>
    <xf numFmtId="164" fontId="25" fillId="3" borderId="9" xfId="2" applyNumberFormat="1" applyFont="1" applyFill="1" applyBorder="1" applyAlignment="1">
      <alignment vertical="center"/>
    </xf>
    <xf numFmtId="0" fontId="21" fillId="0" borderId="17" xfId="2" applyFont="1" applyBorder="1" applyAlignment="1">
      <alignment horizontal="left" vertical="center"/>
    </xf>
    <xf numFmtId="164" fontId="21" fillId="0" borderId="18" xfId="2" applyNumberFormat="1" applyFont="1" applyBorder="1" applyAlignment="1">
      <alignment vertical="center"/>
    </xf>
    <xf numFmtId="164" fontId="21" fillId="0" borderId="19" xfId="2" applyNumberFormat="1" applyFont="1" applyBorder="1" applyAlignment="1">
      <alignment vertical="center"/>
    </xf>
    <xf numFmtId="43" fontId="26" fillId="0" borderId="12" xfId="1" applyFont="1" applyFill="1" applyBorder="1" applyAlignment="1" applyProtection="1">
      <alignment horizontal="right" vertical="center"/>
    </xf>
    <xf numFmtId="49" fontId="25" fillId="3" borderId="20" xfId="0" applyNumberFormat="1" applyFont="1" applyFill="1" applyBorder="1" applyAlignment="1">
      <alignment horizontal="left" vertical="center"/>
    </xf>
    <xf numFmtId="165" fontId="25" fillId="3" borderId="18" xfId="0" applyNumberFormat="1" applyFont="1" applyFill="1" applyBorder="1" applyAlignment="1">
      <alignment vertical="center"/>
    </xf>
    <xf numFmtId="165" fontId="25" fillId="3" borderId="19" xfId="0" applyNumberFormat="1" applyFont="1" applyFill="1" applyBorder="1" applyAlignment="1">
      <alignment vertical="center"/>
    </xf>
    <xf numFmtId="164" fontId="25" fillId="3" borderId="19" xfId="0" applyNumberFormat="1" applyFont="1" applyFill="1" applyBorder="1" applyAlignment="1">
      <alignment vertical="center"/>
    </xf>
    <xf numFmtId="164" fontId="18" fillId="0" borderId="0" xfId="2" applyNumberFormat="1" applyFont="1" applyAlignment="1">
      <alignment horizontal="center" vertical="center"/>
    </xf>
    <xf numFmtId="164" fontId="11" fillId="0" borderId="0" xfId="0" applyNumberFormat="1" applyFont="1"/>
    <xf numFmtId="39" fontId="18" fillId="0" borderId="0" xfId="0" applyNumberFormat="1" applyFont="1"/>
    <xf numFmtId="43" fontId="18" fillId="0" borderId="0" xfId="0" applyNumberFormat="1" applyFont="1" applyAlignment="1">
      <alignment horizontal="center"/>
    </xf>
    <xf numFmtId="0" fontId="10" fillId="0" borderId="0" xfId="0" applyFont="1"/>
    <xf numFmtId="165" fontId="23" fillId="0" borderId="0" xfId="1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Font="1"/>
    <xf numFmtId="43" fontId="23" fillId="0" borderId="0" xfId="1" applyFont="1" applyFill="1" applyBorder="1" applyAlignment="1">
      <alignment horizontal="center"/>
    </xf>
    <xf numFmtId="165" fontId="23" fillId="2" borderId="0" xfId="1" applyNumberFormat="1" applyFont="1" applyFill="1" applyBorder="1" applyAlignment="1">
      <alignment horizontal="center"/>
    </xf>
    <xf numFmtId="0" fontId="4" fillId="2" borderId="0" xfId="0" applyFont="1" applyFill="1"/>
    <xf numFmtId="0" fontId="25" fillId="3" borderId="21" xfId="0" applyFont="1" applyFill="1" applyBorder="1" applyAlignment="1">
      <alignment horizontal="center" vertical="center"/>
    </xf>
    <xf numFmtId="0" fontId="25" fillId="3" borderId="7" xfId="5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64" fontId="19" fillId="0" borderId="8" xfId="3" applyNumberFormat="1" applyFont="1" applyBorder="1"/>
    <xf numFmtId="164" fontId="19" fillId="2" borderId="8" xfId="3" applyNumberFormat="1" applyFont="1" applyFill="1" applyBorder="1"/>
    <xf numFmtId="164" fontId="19" fillId="0" borderId="12" xfId="3" applyNumberFormat="1" applyFont="1" applyBorder="1"/>
    <xf numFmtId="49" fontId="19" fillId="0" borderId="8" xfId="0" applyNumberFormat="1" applyFont="1" applyBorder="1"/>
    <xf numFmtId="164" fontId="19" fillId="2" borderId="8" xfId="2" applyNumberFormat="1" applyFont="1" applyFill="1" applyBorder="1"/>
    <xf numFmtId="49" fontId="19" fillId="0" borderId="8" xfId="0" applyNumberFormat="1" applyFont="1" applyBorder="1" applyAlignment="1">
      <alignment horizontal="left" indent="1"/>
    </xf>
    <xf numFmtId="0" fontId="21" fillId="0" borderId="8" xfId="0" applyFont="1" applyBorder="1" applyAlignment="1">
      <alignment horizontal="left" indent="2"/>
    </xf>
    <xf numFmtId="164" fontId="21" fillId="0" borderId="12" xfId="2" applyNumberFormat="1" applyFont="1" applyBorder="1"/>
    <xf numFmtId="164" fontId="21" fillId="2" borderId="8" xfId="2" applyNumberFormat="1" applyFont="1" applyFill="1" applyBorder="1"/>
    <xf numFmtId="49" fontId="21" fillId="0" borderId="8" xfId="0" applyNumberFormat="1" applyFont="1" applyBorder="1" applyAlignment="1">
      <alignment horizontal="left" indent="2"/>
    </xf>
    <xf numFmtId="164" fontId="21" fillId="0" borderId="8" xfId="0" applyNumberFormat="1" applyFont="1" applyBorder="1" applyAlignment="1">
      <alignment horizontal="left" indent="3"/>
    </xf>
    <xf numFmtId="164" fontId="21" fillId="2" borderId="8" xfId="5" applyNumberFormat="1" applyFont="1" applyFill="1" applyBorder="1"/>
    <xf numFmtId="164" fontId="21" fillId="4" borderId="8" xfId="0" applyNumberFormat="1" applyFont="1" applyFill="1" applyBorder="1" applyAlignment="1">
      <alignment horizontal="left" indent="3"/>
    </xf>
    <xf numFmtId="164" fontId="21" fillId="4" borderId="8" xfId="5" applyNumberFormat="1" applyFont="1" applyFill="1" applyBorder="1"/>
    <xf numFmtId="164" fontId="21" fillId="4" borderId="12" xfId="2" applyNumberFormat="1" applyFont="1" applyFill="1" applyBorder="1"/>
    <xf numFmtId="164" fontId="21" fillId="4" borderId="8" xfId="2" applyNumberFormat="1" applyFont="1" applyFill="1" applyBorder="1"/>
    <xf numFmtId="43" fontId="21" fillId="0" borderId="8" xfId="1" applyFont="1" applyFill="1" applyBorder="1" applyProtection="1"/>
    <xf numFmtId="49" fontId="19" fillId="0" borderId="8" xfId="3" applyNumberFormat="1" applyFont="1" applyBorder="1" applyAlignment="1">
      <alignment horizontal="left"/>
    </xf>
    <xf numFmtId="164" fontId="19" fillId="2" borderId="12" xfId="3" applyNumberFormat="1" applyFont="1" applyFill="1" applyBorder="1"/>
    <xf numFmtId="49" fontId="19" fillId="0" borderId="8" xfId="0" applyNumberFormat="1" applyFont="1" applyBorder="1" applyAlignment="1">
      <alignment horizontal="left"/>
    </xf>
    <xf numFmtId="43" fontId="19" fillId="0" borderId="8" xfId="1" applyFont="1" applyFill="1" applyBorder="1" applyProtection="1"/>
    <xf numFmtId="49" fontId="8" fillId="0" borderId="8" xfId="8" applyNumberFormat="1" applyFont="1" applyBorder="1" applyAlignment="1">
      <alignment horizontal="left" indent="1"/>
    </xf>
    <xf numFmtId="164" fontId="19" fillId="0" borderId="12" xfId="8" applyNumberFormat="1" applyFont="1" applyBorder="1"/>
    <xf numFmtId="164" fontId="19" fillId="2" borderId="12" xfId="8" applyNumberFormat="1" applyFont="1" applyFill="1" applyBorder="1"/>
    <xf numFmtId="43" fontId="1" fillId="0" borderId="0" xfId="1" applyFont="1"/>
    <xf numFmtId="49" fontId="10" fillId="4" borderId="8" xfId="2" applyNumberFormat="1" applyFont="1" applyFill="1" applyBorder="1" applyAlignment="1">
      <alignment horizontal="left" indent="3"/>
    </xf>
    <xf numFmtId="164" fontId="10" fillId="4" borderId="12" xfId="8" applyNumberFormat="1" applyFont="1" applyFill="1" applyBorder="1"/>
    <xf numFmtId="164" fontId="10" fillId="4" borderId="12" xfId="3" applyNumberFormat="1" applyFont="1" applyFill="1" applyBorder="1"/>
    <xf numFmtId="43" fontId="0" fillId="0" borderId="0" xfId="1" applyFont="1" applyFill="1"/>
    <xf numFmtId="49" fontId="10" fillId="0" borderId="8" xfId="2" applyNumberFormat="1" applyFont="1" applyBorder="1" applyAlignment="1">
      <alignment horizontal="left" indent="3"/>
    </xf>
    <xf numFmtId="164" fontId="10" fillId="0" borderId="12" xfId="8" applyNumberFormat="1" applyFont="1" applyBorder="1"/>
    <xf numFmtId="164" fontId="10" fillId="2" borderId="12" xfId="8" applyNumberFormat="1" applyFont="1" applyFill="1" applyBorder="1"/>
    <xf numFmtId="164" fontId="10" fillId="0" borderId="12" xfId="3" applyNumberFormat="1" applyFont="1" applyBorder="1"/>
    <xf numFmtId="43" fontId="0" fillId="2" borderId="0" xfId="1" applyFont="1" applyFill="1"/>
    <xf numFmtId="49" fontId="10" fillId="2" borderId="8" xfId="2" applyNumberFormat="1" applyFont="1" applyFill="1" applyBorder="1" applyAlignment="1">
      <alignment horizontal="left" indent="3"/>
    </xf>
    <xf numFmtId="49" fontId="19" fillId="0" borderId="8" xfId="0" applyNumberFormat="1" applyFont="1" applyBorder="1" applyAlignment="1">
      <alignment horizontal="left" indent="2"/>
    </xf>
    <xf numFmtId="49" fontId="19" fillId="0" borderId="8" xfId="0" applyNumberFormat="1" applyFont="1" applyBorder="1" applyAlignment="1">
      <alignment horizontal="left" indent="3"/>
    </xf>
    <xf numFmtId="49" fontId="21" fillId="0" borderId="8" xfId="0" applyNumberFormat="1" applyFont="1" applyBorder="1" applyAlignment="1">
      <alignment horizontal="left" indent="4"/>
    </xf>
    <xf numFmtId="49" fontId="21" fillId="4" borderId="8" xfId="0" applyNumberFormat="1" applyFont="1" applyFill="1" applyBorder="1" applyAlignment="1">
      <alignment horizontal="left" indent="4"/>
    </xf>
    <xf numFmtId="165" fontId="21" fillId="0" borderId="8" xfId="1" applyNumberFormat="1" applyFont="1" applyFill="1" applyBorder="1" applyProtection="1"/>
    <xf numFmtId="43" fontId="21" fillId="4" borderId="8" xfId="1" applyFont="1" applyFill="1" applyBorder="1" applyProtection="1"/>
    <xf numFmtId="49" fontId="19" fillId="0" borderId="8" xfId="0" applyNumberFormat="1" applyFont="1" applyBorder="1" applyAlignment="1">
      <alignment horizontal="left" vertical="center" indent="1"/>
    </xf>
    <xf numFmtId="164" fontId="26" fillId="0" borderId="8" xfId="0" applyNumberFormat="1" applyFont="1" applyBorder="1"/>
    <xf numFmtId="164" fontId="26" fillId="2" borderId="8" xfId="0" applyNumberFormat="1" applyFont="1" applyFill="1" applyBorder="1"/>
    <xf numFmtId="164" fontId="17" fillId="0" borderId="8" xfId="0" applyNumberFormat="1" applyFont="1" applyBorder="1"/>
    <xf numFmtId="164" fontId="17" fillId="2" borderId="8" xfId="0" applyNumberFormat="1" applyFont="1" applyFill="1" applyBorder="1"/>
    <xf numFmtId="43" fontId="0" fillId="0" borderId="0" xfId="0" applyNumberFormat="1"/>
    <xf numFmtId="164" fontId="17" fillId="2" borderId="8" xfId="2" applyNumberFormat="1" applyFont="1" applyFill="1" applyBorder="1"/>
    <xf numFmtId="164" fontId="17" fillId="4" borderId="8" xfId="2" applyNumberFormat="1" applyFont="1" applyFill="1" applyBorder="1"/>
    <xf numFmtId="164" fontId="19" fillId="4" borderId="12" xfId="2" applyNumberFormat="1" applyFont="1" applyFill="1" applyBorder="1"/>
    <xf numFmtId="165" fontId="19" fillId="0" borderId="8" xfId="1" applyNumberFormat="1" applyFont="1" applyFill="1" applyBorder="1" applyProtection="1"/>
    <xf numFmtId="49" fontId="29" fillId="0" borderId="8" xfId="3" applyNumberFormat="1" applyFont="1" applyBorder="1" applyAlignment="1">
      <alignment horizontal="left" indent="2"/>
    </xf>
    <xf numFmtId="164" fontId="30" fillId="0" borderId="8" xfId="2" applyNumberFormat="1" applyFont="1" applyBorder="1"/>
    <xf numFmtId="164" fontId="30" fillId="2" borderId="8" xfId="2" applyNumberFormat="1" applyFont="1" applyFill="1" applyBorder="1"/>
    <xf numFmtId="49" fontId="10" fillId="0" borderId="8" xfId="3" applyNumberFormat="1" applyFont="1" applyBorder="1" applyAlignment="1">
      <alignment horizontal="left" indent="2"/>
    </xf>
    <xf numFmtId="49" fontId="10" fillId="0" borderId="8" xfId="8" applyNumberFormat="1" applyFont="1" applyBorder="1" applyAlignment="1">
      <alignment horizontal="left" indent="1"/>
    </xf>
    <xf numFmtId="49" fontId="25" fillId="3" borderId="7" xfId="0" applyNumberFormat="1" applyFont="1" applyFill="1" applyBorder="1" applyAlignment="1">
      <alignment vertical="center"/>
    </xf>
    <xf numFmtId="164" fontId="25" fillId="3" borderId="7" xfId="2" applyNumberFormat="1" applyFont="1" applyFill="1" applyBorder="1" applyAlignment="1">
      <alignment vertical="center"/>
    </xf>
    <xf numFmtId="164" fontId="25" fillId="3" borderId="4" xfId="2" applyNumberFormat="1" applyFont="1" applyFill="1" applyBorder="1" applyAlignment="1">
      <alignment vertical="center"/>
    </xf>
    <xf numFmtId="164" fontId="19" fillId="0" borderId="8" xfId="0" applyNumberFormat="1" applyFont="1" applyBorder="1"/>
    <xf numFmtId="164" fontId="19" fillId="2" borderId="8" xfId="0" applyNumberFormat="1" applyFont="1" applyFill="1" applyBorder="1"/>
    <xf numFmtId="164" fontId="19" fillId="0" borderId="12" xfId="0" applyNumberFormat="1" applyFont="1" applyBorder="1"/>
    <xf numFmtId="49" fontId="31" fillId="0" borderId="8" xfId="0" applyNumberFormat="1" applyFont="1" applyBorder="1" applyAlignment="1">
      <alignment horizontal="left"/>
    </xf>
    <xf numFmtId="164" fontId="31" fillId="0" borderId="8" xfId="0" applyNumberFormat="1" applyFont="1" applyBorder="1"/>
    <xf numFmtId="164" fontId="31" fillId="2" borderId="8" xfId="0" applyNumberFormat="1" applyFont="1" applyFill="1" applyBorder="1"/>
    <xf numFmtId="164" fontId="31" fillId="0" borderId="12" xfId="0" applyNumberFormat="1" applyFont="1" applyBorder="1"/>
    <xf numFmtId="49" fontId="21" fillId="0" borderId="8" xfId="0" applyNumberFormat="1" applyFont="1" applyBorder="1" applyAlignment="1">
      <alignment horizontal="left" indent="1"/>
    </xf>
    <xf numFmtId="164" fontId="21" fillId="0" borderId="8" xfId="0" applyNumberFormat="1" applyFont="1" applyBorder="1"/>
    <xf numFmtId="164" fontId="21" fillId="0" borderId="12" xfId="0" applyNumberFormat="1" applyFont="1" applyBorder="1"/>
    <xf numFmtId="164" fontId="21" fillId="2" borderId="8" xfId="0" applyNumberFormat="1" applyFont="1" applyFill="1" applyBorder="1"/>
    <xf numFmtId="49" fontId="10" fillId="0" borderId="8" xfId="0" applyNumberFormat="1" applyFont="1" applyBorder="1" applyAlignment="1">
      <alignment horizontal="left" indent="1"/>
    </xf>
    <xf numFmtId="43" fontId="21" fillId="0" borderId="12" xfId="1" applyFont="1" applyFill="1" applyBorder="1" applyProtection="1"/>
    <xf numFmtId="49" fontId="30" fillId="0" borderId="8" xfId="0" applyNumberFormat="1" applyFont="1" applyBorder="1" applyAlignment="1">
      <alignment horizontal="left" indent="1"/>
    </xf>
    <xf numFmtId="164" fontId="30" fillId="0" borderId="8" xfId="0" applyNumberFormat="1" applyFont="1" applyBorder="1"/>
    <xf numFmtId="164" fontId="30" fillId="2" borderId="8" xfId="0" applyNumberFormat="1" applyFont="1" applyFill="1" applyBorder="1"/>
    <xf numFmtId="164" fontId="30" fillId="0" borderId="12" xfId="0" applyNumberFormat="1" applyFont="1" applyBorder="1"/>
    <xf numFmtId="49" fontId="19" fillId="0" borderId="8" xfId="0" applyNumberFormat="1" applyFont="1" applyBorder="1" applyAlignment="1" applyProtection="1">
      <alignment horizontal="left" indent="2"/>
      <protection locked="0"/>
    </xf>
    <xf numFmtId="164" fontId="21" fillId="0" borderId="12" xfId="0" applyNumberFormat="1" applyFont="1" applyBorder="1" applyAlignment="1">
      <alignment horizontal="left" indent="3"/>
    </xf>
    <xf numFmtId="49" fontId="21" fillId="0" borderId="8" xfId="0" applyNumberFormat="1" applyFont="1" applyBorder="1" applyAlignment="1" applyProtection="1">
      <alignment horizontal="left" indent="2"/>
      <protection locked="0"/>
    </xf>
    <xf numFmtId="49" fontId="21" fillId="0" borderId="8" xfId="0" applyNumberFormat="1" applyFont="1" applyBorder="1" applyAlignment="1" applyProtection="1">
      <alignment horizontal="left" indent="3"/>
      <protection locked="0"/>
    </xf>
    <xf numFmtId="164" fontId="8" fillId="0" borderId="12" xfId="0" applyNumberFormat="1" applyFont="1" applyBorder="1"/>
    <xf numFmtId="164" fontId="8" fillId="2" borderId="12" xfId="0" applyNumberFormat="1" applyFont="1" applyFill="1" applyBorder="1"/>
    <xf numFmtId="164" fontId="8" fillId="0" borderId="12" xfId="2" applyNumberFormat="1" applyFont="1" applyBorder="1"/>
    <xf numFmtId="49" fontId="8" fillId="0" borderId="8" xfId="0" applyNumberFormat="1" applyFont="1" applyBorder="1" applyAlignment="1" applyProtection="1">
      <alignment horizontal="left" indent="3"/>
      <protection locked="0"/>
    </xf>
    <xf numFmtId="49" fontId="10" fillId="0" borderId="8" xfId="0" applyNumberFormat="1" applyFont="1" applyBorder="1" applyAlignment="1" applyProtection="1">
      <alignment horizontal="left" indent="4"/>
      <protection locked="0"/>
    </xf>
    <xf numFmtId="164" fontId="10" fillId="0" borderId="12" xfId="0" applyNumberFormat="1" applyFont="1" applyBorder="1"/>
    <xf numFmtId="164" fontId="10" fillId="2" borderId="12" xfId="0" applyNumberFormat="1" applyFont="1" applyFill="1" applyBorder="1"/>
    <xf numFmtId="164" fontId="10" fillId="0" borderId="12" xfId="2" applyNumberFormat="1" applyFont="1" applyBorder="1"/>
    <xf numFmtId="165" fontId="10" fillId="0" borderId="8" xfId="1" applyNumberFormat="1" applyFont="1" applyFill="1" applyBorder="1" applyProtection="1"/>
    <xf numFmtId="43" fontId="10" fillId="0" borderId="12" xfId="1" applyFont="1" applyFill="1" applyBorder="1" applyProtection="1"/>
    <xf numFmtId="164" fontId="19" fillId="2" borderId="12" xfId="0" applyNumberFormat="1" applyFont="1" applyFill="1" applyBorder="1"/>
    <xf numFmtId="164" fontId="21" fillId="2" borderId="12" xfId="0" applyNumberFormat="1" applyFont="1" applyFill="1" applyBorder="1"/>
    <xf numFmtId="49" fontId="25" fillId="3" borderId="6" xfId="0" applyNumberFormat="1" applyFont="1" applyFill="1" applyBorder="1" applyAlignment="1">
      <alignment horizontal="left" vertical="center"/>
    </xf>
    <xf numFmtId="164" fontId="25" fillId="3" borderId="6" xfId="0" applyNumberFormat="1" applyFont="1" applyFill="1" applyBorder="1" applyAlignment="1">
      <alignment vertical="center"/>
    </xf>
    <xf numFmtId="164" fontId="25" fillId="3" borderId="9" xfId="0" applyNumberFormat="1" applyFont="1" applyFill="1" applyBorder="1" applyAlignment="1">
      <alignment vertical="center"/>
    </xf>
    <xf numFmtId="49" fontId="19" fillId="0" borderId="10" xfId="0" applyNumberFormat="1" applyFont="1" applyBorder="1"/>
    <xf numFmtId="164" fontId="19" fillId="0" borderId="8" xfId="0" applyNumberFormat="1" applyFont="1" applyBorder="1" applyAlignment="1">
      <alignment vertical="center"/>
    </xf>
    <xf numFmtId="164" fontId="19" fillId="2" borderId="8" xfId="0" applyNumberFormat="1" applyFont="1" applyFill="1" applyBorder="1" applyAlignment="1">
      <alignment vertical="center"/>
    </xf>
    <xf numFmtId="165" fontId="19" fillId="0" borderId="12" xfId="1" applyNumberFormat="1" applyFont="1" applyFill="1" applyBorder="1" applyAlignment="1" applyProtection="1">
      <alignment vertical="center"/>
    </xf>
    <xf numFmtId="49" fontId="21" fillId="0" borderId="10" xfId="0" applyNumberFormat="1" applyFont="1" applyBorder="1"/>
    <xf numFmtId="164" fontId="21" fillId="0" borderId="8" xfId="0" applyNumberFormat="1" applyFont="1" applyBorder="1" applyAlignment="1">
      <alignment vertical="center"/>
    </xf>
    <xf numFmtId="164" fontId="21" fillId="0" borderId="12" xfId="0" applyNumberFormat="1" applyFont="1" applyBorder="1" applyAlignment="1">
      <alignment vertical="center"/>
    </xf>
    <xf numFmtId="164" fontId="21" fillId="2" borderId="8" xfId="0" applyNumberFormat="1" applyFont="1" applyFill="1" applyBorder="1" applyAlignment="1">
      <alignment vertical="center"/>
    </xf>
    <xf numFmtId="43" fontId="21" fillId="0" borderId="12" xfId="1" applyFont="1" applyFill="1" applyBorder="1" applyAlignment="1" applyProtection="1">
      <alignment vertical="center"/>
    </xf>
    <xf numFmtId="164" fontId="21" fillId="2" borderId="12" xfId="0" applyNumberFormat="1" applyFont="1" applyFill="1" applyBorder="1" applyAlignment="1">
      <alignment vertical="center"/>
    </xf>
    <xf numFmtId="164" fontId="21" fillId="0" borderId="21" xfId="0" applyNumberFormat="1" applyFont="1" applyBorder="1" applyAlignment="1">
      <alignment vertical="center"/>
    </xf>
    <xf numFmtId="49" fontId="25" fillId="3" borderId="22" xfId="0" applyNumberFormat="1" applyFont="1" applyFill="1" applyBorder="1" applyAlignment="1">
      <alignment vertical="center"/>
    </xf>
    <xf numFmtId="164" fontId="25" fillId="3" borderId="1" xfId="0" applyNumberFormat="1" applyFont="1" applyFill="1" applyBorder="1" applyAlignment="1">
      <alignment vertical="center"/>
    </xf>
    <xf numFmtId="164" fontId="25" fillId="3" borderId="23" xfId="0" applyNumberFormat="1" applyFont="1" applyFill="1" applyBorder="1" applyAlignment="1">
      <alignment vertical="center"/>
    </xf>
    <xf numFmtId="49" fontId="17" fillId="4" borderId="6" xfId="0" applyNumberFormat="1" applyFont="1" applyFill="1" applyBorder="1" applyAlignment="1">
      <alignment vertical="center"/>
    </xf>
    <xf numFmtId="164" fontId="17" fillId="4" borderId="6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0" xfId="0" applyNumberFormat="1" applyFont="1" applyFill="1" applyAlignment="1">
      <alignment vertical="center"/>
    </xf>
    <xf numFmtId="164" fontId="32" fillId="0" borderId="0" xfId="0" applyNumberFormat="1" applyFont="1" applyAlignment="1">
      <alignment horizontal="right"/>
    </xf>
    <xf numFmtId="164" fontId="32" fillId="2" borderId="0" xfId="0" applyNumberFormat="1" applyFont="1" applyFill="1" applyAlignment="1">
      <alignment horizontal="right"/>
    </xf>
    <xf numFmtId="164" fontId="10" fillId="0" borderId="0" xfId="0" applyNumberFormat="1" applyFont="1"/>
    <xf numFmtId="0" fontId="19" fillId="0" borderId="0" xfId="0" applyFont="1" applyAlignment="1">
      <alignment horizontal="left" indent="1"/>
    </xf>
    <xf numFmtId="165" fontId="21" fillId="0" borderId="0" xfId="0" applyNumberFormat="1" applyFont="1" applyAlignment="1">
      <alignment horizontal="right"/>
    </xf>
    <xf numFmtId="166" fontId="34" fillId="2" borderId="0" xfId="0" applyNumberFormat="1" applyFont="1" applyFill="1" applyAlignment="1">
      <alignment horizontal="right"/>
    </xf>
    <xf numFmtId="165" fontId="5" fillId="2" borderId="0" xfId="1" applyNumberFormat="1" applyFont="1" applyFill="1" applyBorder="1" applyAlignment="1">
      <alignment horizontal="center"/>
    </xf>
    <xf numFmtId="167" fontId="18" fillId="0" borderId="0" xfId="0" applyNumberFormat="1" applyFont="1"/>
    <xf numFmtId="165" fontId="5" fillId="0" borderId="0" xfId="1" applyNumberFormat="1" applyFont="1" applyFill="1" applyBorder="1" applyAlignment="1"/>
    <xf numFmtId="165" fontId="23" fillId="0" borderId="0" xfId="1" applyNumberFormat="1" applyFont="1" applyFill="1" applyBorder="1" applyAlignment="1"/>
    <xf numFmtId="165" fontId="5" fillId="2" borderId="0" xfId="1" applyNumberFormat="1" applyFont="1" applyFill="1" applyBorder="1" applyAlignment="1"/>
    <xf numFmtId="165" fontId="34" fillId="2" borderId="0" xfId="1" applyNumberFormat="1" applyFont="1" applyFill="1" applyBorder="1"/>
    <xf numFmtId="165" fontId="5" fillId="2" borderId="0" xfId="1" applyNumberFormat="1" applyFont="1" applyFill="1" applyBorder="1"/>
    <xf numFmtId="165" fontId="5" fillId="0" borderId="0" xfId="1" applyNumberFormat="1" applyFont="1" applyFill="1" applyBorder="1"/>
    <xf numFmtId="164" fontId="10" fillId="2" borderId="0" xfId="0" applyNumberFormat="1" applyFont="1" applyFill="1"/>
    <xf numFmtId="167" fontId="18" fillId="2" borderId="0" xfId="0" applyNumberFormat="1" applyFont="1" applyFill="1"/>
  </cellXfs>
  <cellStyles count="10">
    <cellStyle name="Hipervínculo" xfId="7" builtinId="8"/>
    <cellStyle name="Millares" xfId="1" builtinId="3"/>
    <cellStyle name="Normal" xfId="0" builtinId="0"/>
    <cellStyle name="Normal 2 2 2" xfId="3" xr:uid="{0A4E8C6B-3728-4C9B-A200-3819081319C7}"/>
    <cellStyle name="Normal 2 2 2 2" xfId="8" xr:uid="{17AC7C0F-A770-4945-AF69-74AD23D4759C}"/>
    <cellStyle name="Normal 3" xfId="6" xr:uid="{9320DAAF-E632-4B56-BF9A-5D4B55462A75}"/>
    <cellStyle name="Normal_COMPARACION 2002-2001" xfId="2" xr:uid="{563BD3D9-A1DC-424B-8A78-1B5E89F9E9CC}"/>
    <cellStyle name="Normal_COMPARACION 2002-2001 2" xfId="5" xr:uid="{7A995390-F5C9-41E1-A17D-D2D4B308293B}"/>
    <cellStyle name="Normal_Hoja4" xfId="4" xr:uid="{8CCF513D-BDDA-47BB-A387-E798EFE6006F}"/>
    <cellStyle name="Normal_Hoja6" xfId="9" xr:uid="{E016CC12-436A-4D7B-B419-10F82E322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esktop/INGRESOS%20ENERO-MARZO%20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1-2022"/>
      <sheetName val="FINANCIERO (2022 Est. 2022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2 (REC)"/>
      <sheetName val="2022 (RESUMEN"/>
      <sheetName val="2022 REC- EST "/>
      <sheetName val="2022 REC-EST RESUMEN"/>
    </sheetNames>
    <sheetDataSet>
      <sheetData sheetId="0"/>
      <sheetData sheetId="1"/>
      <sheetData sheetId="2"/>
      <sheetData sheetId="3">
        <row r="11">
          <cell r="C11">
            <v>6347.1</v>
          </cell>
          <cell r="D11">
            <v>5866.4</v>
          </cell>
          <cell r="E11">
            <v>6287.3</v>
          </cell>
          <cell r="G11">
            <v>8213.5</v>
          </cell>
          <cell r="H11">
            <v>6823.1</v>
          </cell>
          <cell r="I11">
            <v>7665.7</v>
          </cell>
        </row>
        <row r="12">
          <cell r="C12">
            <v>11336.3</v>
          </cell>
          <cell r="D12">
            <v>11432.6</v>
          </cell>
          <cell r="E12">
            <v>6592.9</v>
          </cell>
          <cell r="G12">
            <v>10863.5</v>
          </cell>
          <cell r="H12">
            <v>6754.3</v>
          </cell>
          <cell r="I12">
            <v>7280.9</v>
          </cell>
        </row>
        <row r="13">
          <cell r="C13">
            <v>4044.1</v>
          </cell>
          <cell r="D13">
            <v>2100.1999999999998</v>
          </cell>
          <cell r="E13">
            <v>2215.3000000000002</v>
          </cell>
          <cell r="G13">
            <v>5706.1</v>
          </cell>
          <cell r="H13">
            <v>2498.9</v>
          </cell>
          <cell r="I13">
            <v>2985.9</v>
          </cell>
        </row>
        <row r="14">
          <cell r="C14">
            <v>75.8</v>
          </cell>
          <cell r="D14">
            <v>66.3</v>
          </cell>
          <cell r="E14">
            <v>84.3</v>
          </cell>
          <cell r="G14">
            <v>99.1</v>
          </cell>
          <cell r="H14">
            <v>170</v>
          </cell>
          <cell r="I14">
            <v>133</v>
          </cell>
        </row>
        <row r="17">
          <cell r="C17">
            <v>116.3</v>
          </cell>
          <cell r="D17">
            <v>270.7</v>
          </cell>
          <cell r="E17">
            <v>1198.3</v>
          </cell>
          <cell r="G17">
            <v>95.3</v>
          </cell>
          <cell r="H17">
            <v>354</v>
          </cell>
          <cell r="I17">
            <v>1483.5</v>
          </cell>
        </row>
        <row r="18">
          <cell r="C18">
            <v>248.2</v>
          </cell>
          <cell r="D18">
            <v>181.9</v>
          </cell>
          <cell r="E18">
            <v>264.8</v>
          </cell>
          <cell r="G18">
            <v>257.10000000000002</v>
          </cell>
          <cell r="H18">
            <v>217.9</v>
          </cell>
          <cell r="I18">
            <v>234.2</v>
          </cell>
        </row>
        <row r="19">
          <cell r="C19">
            <v>515.29999999999995</v>
          </cell>
          <cell r="D19">
            <v>901.1</v>
          </cell>
          <cell r="E19">
            <v>1133.2</v>
          </cell>
          <cell r="G19">
            <v>810.2</v>
          </cell>
          <cell r="H19">
            <v>983.3</v>
          </cell>
          <cell r="I19">
            <v>1189.0999999999999</v>
          </cell>
        </row>
        <row r="20">
          <cell r="C20">
            <v>105.3</v>
          </cell>
          <cell r="D20">
            <v>159.6</v>
          </cell>
          <cell r="E20">
            <v>187.4</v>
          </cell>
          <cell r="G20">
            <v>150.19999999999999</v>
          </cell>
          <cell r="H20">
            <v>186.7</v>
          </cell>
          <cell r="I20">
            <v>205</v>
          </cell>
        </row>
        <row r="21">
          <cell r="C21">
            <v>773.8</v>
          </cell>
          <cell r="D21">
            <v>777.5</v>
          </cell>
          <cell r="E21">
            <v>795.8</v>
          </cell>
          <cell r="G21">
            <v>833.9</v>
          </cell>
          <cell r="H21">
            <v>1008.5</v>
          </cell>
          <cell r="I21">
            <v>1007.9</v>
          </cell>
        </row>
        <row r="23">
          <cell r="C23">
            <v>56.1</v>
          </cell>
          <cell r="D23">
            <v>80.2</v>
          </cell>
          <cell r="E23">
            <v>94.4</v>
          </cell>
          <cell r="G23">
            <v>128.69999999999999</v>
          </cell>
          <cell r="H23">
            <v>194.2</v>
          </cell>
          <cell r="I23">
            <v>246.1</v>
          </cell>
        </row>
        <row r="26">
          <cell r="C26">
            <v>12113.7</v>
          </cell>
          <cell r="D26">
            <v>9274.2000000000007</v>
          </cell>
          <cell r="E26">
            <v>9410.5</v>
          </cell>
          <cell r="G26">
            <v>15662.9</v>
          </cell>
          <cell r="H26">
            <v>11723.7</v>
          </cell>
          <cell r="I26">
            <v>11685.4</v>
          </cell>
        </row>
        <row r="27">
          <cell r="C27">
            <v>7976.4</v>
          </cell>
          <cell r="D27">
            <v>8538.7999999999993</v>
          </cell>
          <cell r="E27">
            <v>9633.1</v>
          </cell>
          <cell r="G27">
            <v>11744.6</v>
          </cell>
          <cell r="H27">
            <v>11918.2</v>
          </cell>
          <cell r="I27">
            <v>12451.6</v>
          </cell>
        </row>
        <row r="29">
          <cell r="C29">
            <v>3073.3</v>
          </cell>
          <cell r="D29">
            <v>3024.6</v>
          </cell>
          <cell r="E29">
            <v>3906</v>
          </cell>
          <cell r="G29">
            <v>3331.9</v>
          </cell>
          <cell r="H29">
            <v>3380</v>
          </cell>
          <cell r="I29">
            <v>4348.7</v>
          </cell>
        </row>
        <row r="30">
          <cell r="C30">
            <v>1429.9</v>
          </cell>
          <cell r="D30">
            <v>1585.9</v>
          </cell>
          <cell r="E30">
            <v>2115.8000000000002</v>
          </cell>
          <cell r="G30">
            <v>2150.6999999999998</v>
          </cell>
          <cell r="H30">
            <v>2365.4</v>
          </cell>
          <cell r="I30">
            <v>3121.7</v>
          </cell>
        </row>
        <row r="33">
          <cell r="C33">
            <v>670.1</v>
          </cell>
          <cell r="D33">
            <v>660.3</v>
          </cell>
          <cell r="E33">
            <v>657.5</v>
          </cell>
          <cell r="G33">
            <v>746</v>
          </cell>
          <cell r="H33">
            <v>692.8</v>
          </cell>
          <cell r="I33">
            <v>704</v>
          </cell>
        </row>
        <row r="34">
          <cell r="C34">
            <v>710.6</v>
          </cell>
          <cell r="D34">
            <v>543.6</v>
          </cell>
          <cell r="E34">
            <v>689.7</v>
          </cell>
          <cell r="G34">
            <v>873.5</v>
          </cell>
          <cell r="H34">
            <v>631.5</v>
          </cell>
          <cell r="I34">
            <v>748.5</v>
          </cell>
        </row>
        <row r="37">
          <cell r="C37">
            <v>797.8</v>
          </cell>
          <cell r="D37">
            <v>1147.8</v>
          </cell>
          <cell r="E37">
            <v>1420.9</v>
          </cell>
          <cell r="G37">
            <v>1169.5</v>
          </cell>
          <cell r="H37">
            <v>1542.1</v>
          </cell>
          <cell r="I37">
            <v>1576.3</v>
          </cell>
        </row>
        <row r="38">
          <cell r="C38">
            <v>781.9</v>
          </cell>
          <cell r="D38">
            <v>779.4</v>
          </cell>
          <cell r="E38">
            <v>148.6</v>
          </cell>
          <cell r="G38">
            <v>759.7</v>
          </cell>
          <cell r="H38">
            <v>640.1</v>
          </cell>
          <cell r="I38">
            <v>229.9</v>
          </cell>
        </row>
        <row r="40">
          <cell r="G40">
            <v>24.6</v>
          </cell>
          <cell r="H40">
            <v>9.1999999999999993</v>
          </cell>
          <cell r="I40">
            <v>10.7</v>
          </cell>
        </row>
        <row r="41">
          <cell r="G41">
            <v>8.6</v>
          </cell>
          <cell r="H41">
            <v>8.1999999999999993</v>
          </cell>
          <cell r="I41">
            <v>9.4</v>
          </cell>
        </row>
        <row r="42">
          <cell r="C42">
            <v>82.2</v>
          </cell>
          <cell r="D42">
            <v>72.5</v>
          </cell>
          <cell r="E42">
            <v>80.8</v>
          </cell>
          <cell r="G42">
            <v>83.2</v>
          </cell>
          <cell r="H42">
            <v>83.2</v>
          </cell>
          <cell r="I42">
            <v>89.2</v>
          </cell>
        </row>
        <row r="43">
          <cell r="C43">
            <v>25.7</v>
          </cell>
          <cell r="D43">
            <v>25.8</v>
          </cell>
          <cell r="E43">
            <v>26.9</v>
          </cell>
          <cell r="G43">
            <v>26.2</v>
          </cell>
          <cell r="I43">
            <v>30.6</v>
          </cell>
        </row>
        <row r="47">
          <cell r="C47">
            <v>2709.6</v>
          </cell>
          <cell r="D47">
            <v>2948.2</v>
          </cell>
          <cell r="E47">
            <v>3253.8</v>
          </cell>
          <cell r="G47">
            <v>4000.2</v>
          </cell>
          <cell r="H47">
            <v>4024.5</v>
          </cell>
          <cell r="I47">
            <v>4272.2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1">
          <cell r="C51">
            <v>356.8</v>
          </cell>
          <cell r="D51">
            <v>322.3</v>
          </cell>
          <cell r="E51">
            <v>287.10000000000002</v>
          </cell>
          <cell r="G51">
            <v>757.5</v>
          </cell>
          <cell r="H51">
            <v>724.9</v>
          </cell>
          <cell r="I51">
            <v>684.6</v>
          </cell>
        </row>
        <row r="52">
          <cell r="G52">
            <v>4.8</v>
          </cell>
          <cell r="H52">
            <v>5</v>
          </cell>
          <cell r="I52">
            <v>5.8</v>
          </cell>
        </row>
        <row r="54">
          <cell r="C54">
            <v>56.4</v>
          </cell>
          <cell r="D54">
            <v>83.9</v>
          </cell>
          <cell r="E54">
            <v>101.7</v>
          </cell>
          <cell r="G54">
            <v>82.7</v>
          </cell>
          <cell r="H54">
            <v>106.1</v>
          </cell>
          <cell r="I54">
            <v>108.8</v>
          </cell>
        </row>
        <row r="55">
          <cell r="C55">
            <v>0</v>
          </cell>
          <cell r="D55">
            <v>0.2</v>
          </cell>
          <cell r="E55">
            <v>0.1</v>
          </cell>
          <cell r="H55">
            <v>0.8</v>
          </cell>
          <cell r="I55">
            <v>0.1</v>
          </cell>
        </row>
        <row r="56">
          <cell r="G56">
            <v>686.2</v>
          </cell>
          <cell r="H56">
            <v>405.9</v>
          </cell>
          <cell r="I56">
            <v>692</v>
          </cell>
        </row>
        <row r="59">
          <cell r="C59">
            <v>0</v>
          </cell>
        </row>
        <row r="60">
          <cell r="C60">
            <v>0</v>
          </cell>
        </row>
        <row r="68">
          <cell r="G68">
            <v>85.7</v>
          </cell>
          <cell r="H68">
            <v>83.6</v>
          </cell>
          <cell r="I68">
            <v>96.8</v>
          </cell>
        </row>
        <row r="69">
          <cell r="G69">
            <v>0</v>
          </cell>
          <cell r="H69">
            <v>0</v>
          </cell>
          <cell r="I69">
            <v>0</v>
          </cell>
        </row>
        <row r="70">
          <cell r="G70">
            <v>1.8</v>
          </cell>
          <cell r="H70">
            <v>394.4</v>
          </cell>
          <cell r="I70">
            <v>92.8</v>
          </cell>
        </row>
        <row r="73">
          <cell r="G73">
            <v>45</v>
          </cell>
          <cell r="H73">
            <v>38.1</v>
          </cell>
          <cell r="I73">
            <v>37.4</v>
          </cell>
        </row>
        <row r="74">
          <cell r="G74">
            <v>1535.2</v>
          </cell>
          <cell r="H74">
            <v>1383.3</v>
          </cell>
          <cell r="I74">
            <v>1330.2</v>
          </cell>
        </row>
        <row r="77">
          <cell r="C77">
            <v>184.5</v>
          </cell>
          <cell r="D77">
            <v>175.3</v>
          </cell>
          <cell r="E77">
            <v>198.8</v>
          </cell>
          <cell r="H77">
            <v>387.7</v>
          </cell>
          <cell r="I77">
            <v>391.8</v>
          </cell>
        </row>
        <row r="78">
          <cell r="G78">
            <v>76.8</v>
          </cell>
          <cell r="H78">
            <v>80.5</v>
          </cell>
          <cell r="I78">
            <v>111.5</v>
          </cell>
        </row>
        <row r="79">
          <cell r="G79">
            <v>2.2000000000000002</v>
          </cell>
          <cell r="H79">
            <v>2.7</v>
          </cell>
          <cell r="I79">
            <v>3.3</v>
          </cell>
        </row>
        <row r="82">
          <cell r="C82">
            <v>3.7</v>
          </cell>
          <cell r="D82">
            <v>4</v>
          </cell>
          <cell r="E82">
            <v>5.3</v>
          </cell>
          <cell r="H82">
            <v>3.8</v>
          </cell>
          <cell r="I82">
            <v>5.6</v>
          </cell>
        </row>
        <row r="85">
          <cell r="G85">
            <v>2500.1999999999998</v>
          </cell>
          <cell r="H85">
            <v>0</v>
          </cell>
          <cell r="I85">
            <v>0</v>
          </cell>
        </row>
        <row r="86">
          <cell r="G86">
            <v>102.3</v>
          </cell>
          <cell r="H86">
            <v>396.2</v>
          </cell>
          <cell r="I86">
            <v>88.8</v>
          </cell>
          <cell r="J86">
            <v>587.29999999999995</v>
          </cell>
        </row>
        <row r="89">
          <cell r="G89">
            <v>149.5</v>
          </cell>
          <cell r="H89">
            <v>192.1</v>
          </cell>
          <cell r="I89">
            <v>243.3</v>
          </cell>
        </row>
        <row r="91">
          <cell r="G91">
            <v>85.6</v>
          </cell>
          <cell r="H91">
            <v>83.2</v>
          </cell>
          <cell r="I91">
            <v>89.9</v>
          </cell>
        </row>
        <row r="92">
          <cell r="H92">
            <v>797.9</v>
          </cell>
          <cell r="I92">
            <v>913.2</v>
          </cell>
        </row>
        <row r="93">
          <cell r="H93">
            <v>785.9</v>
          </cell>
          <cell r="I93">
            <v>908.1</v>
          </cell>
        </row>
        <row r="97">
          <cell r="G97">
            <v>0</v>
          </cell>
          <cell r="H97">
            <v>0</v>
          </cell>
          <cell r="I97">
            <v>0</v>
          </cell>
        </row>
        <row r="98">
          <cell r="G98">
            <v>0</v>
          </cell>
          <cell r="H98">
            <v>0</v>
          </cell>
          <cell r="I98">
            <v>0</v>
          </cell>
        </row>
        <row r="99">
          <cell r="G99">
            <v>0</v>
          </cell>
          <cell r="H99">
            <v>0</v>
          </cell>
          <cell r="I99">
            <v>826.2</v>
          </cell>
        </row>
        <row r="101">
          <cell r="C101">
            <v>108.6</v>
          </cell>
          <cell r="D101">
            <v>6</v>
          </cell>
          <cell r="E101">
            <v>12.2</v>
          </cell>
          <cell r="F101">
            <v>126.8</v>
          </cell>
          <cell r="G101">
            <v>324.3</v>
          </cell>
          <cell r="H101">
            <v>3.9</v>
          </cell>
          <cell r="I101">
            <v>45.4</v>
          </cell>
        </row>
        <row r="104">
          <cell r="C104">
            <v>0</v>
          </cell>
          <cell r="D104">
            <v>36.1</v>
          </cell>
          <cell r="E104">
            <v>43.4</v>
          </cell>
          <cell r="G104">
            <v>0</v>
          </cell>
          <cell r="H104">
            <v>32.1</v>
          </cell>
          <cell r="I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I105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I108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2">
          <cell r="C112">
            <v>0</v>
          </cell>
          <cell r="D112">
            <v>7000</v>
          </cell>
          <cell r="E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C113">
            <v>144893.4</v>
          </cell>
          <cell r="D113">
            <v>119.6</v>
          </cell>
          <cell r="E113">
            <v>0</v>
          </cell>
          <cell r="G113">
            <v>0</v>
          </cell>
          <cell r="H113">
            <v>128323.2</v>
          </cell>
          <cell r="I113">
            <v>164.2</v>
          </cell>
        </row>
        <row r="115">
          <cell r="C115">
            <v>0</v>
          </cell>
          <cell r="D115">
            <v>0</v>
          </cell>
          <cell r="E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20.7</v>
          </cell>
          <cell r="D118">
            <v>29.8</v>
          </cell>
          <cell r="E118">
            <v>1992.1</v>
          </cell>
          <cell r="G118">
            <v>17312.3</v>
          </cell>
          <cell r="H118">
            <v>187.5</v>
          </cell>
          <cell r="I118">
            <v>479.6</v>
          </cell>
        </row>
        <row r="127">
          <cell r="C127">
            <v>141.5</v>
          </cell>
          <cell r="D127">
            <v>228.3</v>
          </cell>
          <cell r="E127">
            <v>54.3</v>
          </cell>
          <cell r="G127">
            <v>64.599999999999994</v>
          </cell>
          <cell r="H127">
            <v>89.4</v>
          </cell>
          <cell r="I127">
            <v>43.5</v>
          </cell>
        </row>
        <row r="133">
          <cell r="C133">
            <v>236.9</v>
          </cell>
          <cell r="D133">
            <v>242.7</v>
          </cell>
          <cell r="E133">
            <v>316.89999999999998</v>
          </cell>
          <cell r="G133">
            <v>288.5</v>
          </cell>
          <cell r="H133">
            <v>302.39999999999998</v>
          </cell>
          <cell r="I133">
            <v>393.2</v>
          </cell>
        </row>
        <row r="136">
          <cell r="H136">
            <v>87.1</v>
          </cell>
          <cell r="I136">
            <v>130.69999999999999</v>
          </cell>
        </row>
        <row r="138">
          <cell r="C138">
            <v>1125.2000000000003</v>
          </cell>
          <cell r="D138">
            <v>899.1</v>
          </cell>
          <cell r="E138">
            <v>975.4</v>
          </cell>
          <cell r="G138">
            <v>1634.2999999999997</v>
          </cell>
          <cell r="H138">
            <v>1914.6</v>
          </cell>
          <cell r="I138">
            <v>1551.3000000000002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61235-FF5F-4C96-84B9-08C33842DFD4}">
  <dimension ref="A1:FO386"/>
  <sheetViews>
    <sheetView showGridLines="0" topLeftCell="A58" zoomScale="106" zoomScaleNormal="106" workbookViewId="0">
      <selection activeCell="C66" sqref="C66"/>
    </sheetView>
  </sheetViews>
  <sheetFormatPr baseColWidth="10" defaultColWidth="11.42578125" defaultRowHeight="12.75"/>
  <cols>
    <col min="1" max="1" width="0.85546875" customWidth="1"/>
    <col min="2" max="2" width="75" customWidth="1"/>
    <col min="3" max="5" width="10.7109375" customWidth="1"/>
    <col min="6" max="9" width="11" style="101" customWidth="1"/>
    <col min="10" max="11" width="11" customWidth="1"/>
    <col min="12" max="12" width="8.7109375" customWidth="1"/>
  </cols>
  <sheetData>
    <row r="1" spans="2:15" ht="7.15" customHeight="1">
      <c r="B1" s="1"/>
      <c r="C1" s="1"/>
      <c r="D1" s="1"/>
      <c r="E1" s="1"/>
      <c r="F1" s="2"/>
      <c r="G1" s="2"/>
      <c r="H1" s="2"/>
      <c r="I1" s="2"/>
      <c r="J1" s="3"/>
      <c r="K1" s="3"/>
      <c r="L1" s="3"/>
    </row>
    <row r="2" spans="2:15" ht="17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5" ht="15" customHeight="1">
      <c r="B3" s="5"/>
      <c r="C3" s="5"/>
      <c r="D3" s="5"/>
      <c r="E3" s="5"/>
      <c r="F3" s="6"/>
      <c r="G3" s="6"/>
      <c r="H3" s="6"/>
      <c r="I3" s="6"/>
      <c r="J3" s="7"/>
      <c r="K3" s="7"/>
      <c r="L3" s="7"/>
    </row>
    <row r="4" spans="2:15" ht="18" customHeight="1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2:15" ht="15.75" customHeight="1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2:15" ht="16.5">
      <c r="B6" s="9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5" ht="20.25" customHeight="1">
      <c r="B7" s="10" t="s">
        <v>4</v>
      </c>
      <c r="C7" s="11">
        <v>2021</v>
      </c>
      <c r="D7" s="12"/>
      <c r="E7" s="12"/>
      <c r="F7" s="10">
        <v>2021</v>
      </c>
      <c r="G7" s="11">
        <v>2022</v>
      </c>
      <c r="H7" s="12"/>
      <c r="I7" s="12"/>
      <c r="J7" s="10">
        <v>2022</v>
      </c>
      <c r="K7" s="13" t="s">
        <v>5</v>
      </c>
      <c r="L7" s="14"/>
    </row>
    <row r="8" spans="2:15" ht="19.5" customHeight="1" thickBot="1">
      <c r="B8" s="15"/>
      <c r="C8" s="16" t="s">
        <v>6</v>
      </c>
      <c r="D8" s="16" t="s">
        <v>7</v>
      </c>
      <c r="E8" s="16" t="s">
        <v>8</v>
      </c>
      <c r="F8" s="15"/>
      <c r="G8" s="17" t="s">
        <v>6</v>
      </c>
      <c r="H8" s="17" t="s">
        <v>7</v>
      </c>
      <c r="I8" s="17" t="s">
        <v>8</v>
      </c>
      <c r="J8" s="18"/>
      <c r="K8" s="16" t="s">
        <v>9</v>
      </c>
      <c r="L8" s="19" t="s">
        <v>10</v>
      </c>
    </row>
    <row r="9" spans="2:15" ht="18" customHeight="1" thickTop="1">
      <c r="B9" s="20" t="s">
        <v>11</v>
      </c>
      <c r="C9" s="21">
        <f t="shared" ref="C9:I9" si="0">+C10+C49+C57</f>
        <v>48049.8</v>
      </c>
      <c r="D9" s="21">
        <f t="shared" si="0"/>
        <v>42273.200000000004</v>
      </c>
      <c r="E9" s="21">
        <f t="shared" si="0"/>
        <v>41046.300000000003</v>
      </c>
      <c r="F9" s="22">
        <f t="shared" si="0"/>
        <v>131369.30000000002</v>
      </c>
      <c r="G9" s="22">
        <f t="shared" si="0"/>
        <v>57188.009999999987</v>
      </c>
      <c r="H9" s="22">
        <f t="shared" si="0"/>
        <v>45285.600000000006</v>
      </c>
      <c r="I9" s="22">
        <f t="shared" si="0"/>
        <v>49562.5</v>
      </c>
      <c r="J9" s="22">
        <f>+J10+J49+J57</f>
        <v>152036.11000000002</v>
      </c>
      <c r="K9" s="22">
        <f t="shared" ref="K9:K70" si="1">+J9-F9</f>
        <v>20666.809999999998</v>
      </c>
      <c r="L9" s="22">
        <f t="shared" ref="L9:L47" si="2">+K9/F9*100</f>
        <v>15.731841457631269</v>
      </c>
      <c r="M9" s="23"/>
      <c r="N9" s="23"/>
    </row>
    <row r="10" spans="2:15" ht="18" customHeight="1">
      <c r="B10" s="24" t="s">
        <v>12</v>
      </c>
      <c r="C10" s="25">
        <f t="shared" ref="C10:J10" si="3">+C11+C16+C26+C44+C47+C48</f>
        <v>46786.3</v>
      </c>
      <c r="D10" s="25">
        <f t="shared" si="3"/>
        <v>41336.400000000001</v>
      </c>
      <c r="E10" s="25">
        <f t="shared" si="3"/>
        <v>39996.400000000001</v>
      </c>
      <c r="F10" s="26">
        <f t="shared" si="3"/>
        <v>128119.1</v>
      </c>
      <c r="G10" s="26">
        <f t="shared" si="3"/>
        <v>55946.299999999988</v>
      </c>
      <c r="H10" s="26">
        <f t="shared" si="3"/>
        <v>44022.600000000006</v>
      </c>
      <c r="I10" s="26">
        <f t="shared" si="3"/>
        <v>48223.5</v>
      </c>
      <c r="J10" s="26">
        <f t="shared" si="3"/>
        <v>148192.40000000002</v>
      </c>
      <c r="K10" s="26">
        <f t="shared" si="1"/>
        <v>20073.300000000017</v>
      </c>
      <c r="L10" s="26">
        <f t="shared" si="2"/>
        <v>15.667687331553232</v>
      </c>
      <c r="M10" s="23"/>
      <c r="N10" s="23"/>
    </row>
    <row r="11" spans="2:15" ht="18" customHeight="1">
      <c r="B11" s="24" t="s">
        <v>13</v>
      </c>
      <c r="C11" s="25">
        <f t="shared" ref="C11:J11" si="4">SUM(C12:C15)</f>
        <v>21803.3</v>
      </c>
      <c r="D11" s="25">
        <f t="shared" ref="D11:E11" si="5">SUM(D12:D15)</f>
        <v>19465.5</v>
      </c>
      <c r="E11" s="25">
        <f t="shared" si="5"/>
        <v>15179.8</v>
      </c>
      <c r="F11" s="26">
        <f t="shared" si="4"/>
        <v>56448.600000000006</v>
      </c>
      <c r="G11" s="26">
        <f t="shared" si="4"/>
        <v>24882.199999999997</v>
      </c>
      <c r="H11" s="26">
        <f t="shared" ref="H11:I11" si="6">SUM(H12:H15)</f>
        <v>16246.300000000001</v>
      </c>
      <c r="I11" s="26">
        <f t="shared" si="6"/>
        <v>18065.5</v>
      </c>
      <c r="J11" s="26">
        <f t="shared" si="4"/>
        <v>59194</v>
      </c>
      <c r="K11" s="26">
        <f t="shared" si="1"/>
        <v>2745.3999999999942</v>
      </c>
      <c r="L11" s="26">
        <f t="shared" si="2"/>
        <v>4.8635395740549701</v>
      </c>
      <c r="M11" s="23"/>
      <c r="N11" s="23"/>
      <c r="O11" s="27"/>
    </row>
    <row r="12" spans="2:15" ht="18" customHeight="1">
      <c r="B12" s="28" t="s">
        <v>14</v>
      </c>
      <c r="C12" s="29">
        <f>+[1]PP!C11</f>
        <v>6347.1</v>
      </c>
      <c r="D12" s="29">
        <f>+[1]PP!D11</f>
        <v>5866.4</v>
      </c>
      <c r="E12" s="29">
        <f>+[1]PP!E11</f>
        <v>6287.3</v>
      </c>
      <c r="F12" s="30">
        <f>SUM(C12:E12)</f>
        <v>18500.8</v>
      </c>
      <c r="G12" s="30">
        <f>+[1]PP!G11</f>
        <v>8213.5</v>
      </c>
      <c r="H12" s="30">
        <f>+[1]PP!H11</f>
        <v>6823.1</v>
      </c>
      <c r="I12" s="30">
        <f>+[1]PP!I11</f>
        <v>7665.7</v>
      </c>
      <c r="J12" s="30">
        <f>SUM(G12:I12)</f>
        <v>22702.3</v>
      </c>
      <c r="K12" s="30">
        <f t="shared" si="1"/>
        <v>4201.5</v>
      </c>
      <c r="L12" s="30">
        <f t="shared" si="2"/>
        <v>22.709828764161553</v>
      </c>
      <c r="M12" s="23"/>
      <c r="N12" s="23"/>
      <c r="O12" s="27"/>
    </row>
    <row r="13" spans="2:15" ht="18" customHeight="1">
      <c r="B13" s="28" t="s">
        <v>15</v>
      </c>
      <c r="C13" s="29">
        <f>+[1]PP!C12</f>
        <v>11336.3</v>
      </c>
      <c r="D13" s="29">
        <f>+[1]PP!D12</f>
        <v>11432.6</v>
      </c>
      <c r="E13" s="29">
        <f>+[1]PP!E12</f>
        <v>6592.9</v>
      </c>
      <c r="F13" s="30">
        <f>SUM(C13:E13)</f>
        <v>29361.800000000003</v>
      </c>
      <c r="G13" s="30">
        <f>+[1]PP!G12</f>
        <v>10863.5</v>
      </c>
      <c r="H13" s="30">
        <f>+[1]PP!H12</f>
        <v>6754.3</v>
      </c>
      <c r="I13" s="30">
        <f>+[1]PP!I12</f>
        <v>7280.9</v>
      </c>
      <c r="J13" s="30">
        <f>SUM(G13:I13)</f>
        <v>24898.699999999997</v>
      </c>
      <c r="K13" s="30">
        <f t="shared" si="1"/>
        <v>-4463.1000000000058</v>
      </c>
      <c r="L13" s="30">
        <f t="shared" si="2"/>
        <v>-15.200362375603692</v>
      </c>
      <c r="M13" s="23"/>
      <c r="N13" s="23"/>
      <c r="O13" s="27"/>
    </row>
    <row r="14" spans="2:15" ht="18" customHeight="1">
      <c r="B14" s="28" t="s">
        <v>16</v>
      </c>
      <c r="C14" s="29">
        <f>+[1]PP!C13</f>
        <v>4044.1</v>
      </c>
      <c r="D14" s="29">
        <f>+[1]PP!D13</f>
        <v>2100.1999999999998</v>
      </c>
      <c r="E14" s="29">
        <f>+[1]PP!E13</f>
        <v>2215.3000000000002</v>
      </c>
      <c r="F14" s="30">
        <f>SUM(C14:E14)</f>
        <v>8359.5999999999985</v>
      </c>
      <c r="G14" s="30">
        <f>+[1]PP!G13</f>
        <v>5706.1</v>
      </c>
      <c r="H14" s="30">
        <f>+[1]PP!H13</f>
        <v>2498.9</v>
      </c>
      <c r="I14" s="30">
        <f>+[1]PP!I13</f>
        <v>2985.9</v>
      </c>
      <c r="J14" s="30">
        <f>SUM(G14:I14)</f>
        <v>11190.9</v>
      </c>
      <c r="K14" s="30">
        <f t="shared" si="1"/>
        <v>2831.3000000000011</v>
      </c>
      <c r="L14" s="30">
        <f t="shared" si="2"/>
        <v>33.868845399301421</v>
      </c>
      <c r="M14" s="23"/>
      <c r="N14" s="23"/>
      <c r="O14" s="27"/>
    </row>
    <row r="15" spans="2:15" ht="18" customHeight="1">
      <c r="B15" s="28" t="s">
        <v>17</v>
      </c>
      <c r="C15" s="29">
        <f>+[1]PP!C14</f>
        <v>75.8</v>
      </c>
      <c r="D15" s="29">
        <f>+[1]PP!D14</f>
        <v>66.3</v>
      </c>
      <c r="E15" s="29">
        <f>+[1]PP!E14</f>
        <v>84.3</v>
      </c>
      <c r="F15" s="30">
        <f>SUM(C15:E15)</f>
        <v>226.39999999999998</v>
      </c>
      <c r="G15" s="30">
        <f>+[1]PP!G14</f>
        <v>99.1</v>
      </c>
      <c r="H15" s="30">
        <f>+[1]PP!H14</f>
        <v>170</v>
      </c>
      <c r="I15" s="30">
        <f>+[1]PP!I14</f>
        <v>133</v>
      </c>
      <c r="J15" s="30">
        <f>SUM(G15:I15)</f>
        <v>402.1</v>
      </c>
      <c r="K15" s="30">
        <f t="shared" si="1"/>
        <v>175.70000000000005</v>
      </c>
      <c r="L15" s="30">
        <f t="shared" si="2"/>
        <v>77.606007067137838</v>
      </c>
      <c r="M15" s="23"/>
      <c r="N15" s="23"/>
      <c r="O15" s="27"/>
    </row>
    <row r="16" spans="2:15" ht="18" customHeight="1">
      <c r="B16" s="24" t="s">
        <v>18</v>
      </c>
      <c r="C16" s="25">
        <f t="shared" ref="C16:J16" si="7">+C17+C25</f>
        <v>1866.6999999999998</v>
      </c>
      <c r="D16" s="25">
        <f t="shared" si="7"/>
        <v>2499.3999999999996</v>
      </c>
      <c r="E16" s="25">
        <f t="shared" si="7"/>
        <v>3880</v>
      </c>
      <c r="F16" s="26">
        <f t="shared" si="7"/>
        <v>8246.1</v>
      </c>
      <c r="G16" s="26">
        <f t="shared" si="7"/>
        <v>2422.7999999999997</v>
      </c>
      <c r="H16" s="26">
        <f t="shared" si="7"/>
        <v>3160.1</v>
      </c>
      <c r="I16" s="26">
        <f t="shared" si="7"/>
        <v>4727.2000000000007</v>
      </c>
      <c r="J16" s="26">
        <f t="shared" si="7"/>
        <v>10310.1</v>
      </c>
      <c r="K16" s="26">
        <f t="shared" si="1"/>
        <v>2064</v>
      </c>
      <c r="L16" s="26">
        <f t="shared" si="2"/>
        <v>25.030014188525485</v>
      </c>
      <c r="M16" s="23"/>
      <c r="N16" s="23"/>
      <c r="O16" s="27"/>
    </row>
    <row r="17" spans="2:16" ht="18" customHeight="1">
      <c r="B17" s="31" t="s">
        <v>19</v>
      </c>
      <c r="C17" s="25">
        <f t="shared" ref="C17:J17" si="8">SUM(C18:C24)</f>
        <v>1810.6</v>
      </c>
      <c r="D17" s="25">
        <f t="shared" si="8"/>
        <v>2419.1999999999998</v>
      </c>
      <c r="E17" s="25">
        <f t="shared" si="8"/>
        <v>3785.6</v>
      </c>
      <c r="F17" s="26">
        <f t="shared" si="8"/>
        <v>8015.4</v>
      </c>
      <c r="G17" s="26">
        <f t="shared" si="8"/>
        <v>2294.1</v>
      </c>
      <c r="H17" s="26">
        <f t="shared" si="8"/>
        <v>2965.9</v>
      </c>
      <c r="I17" s="26">
        <f t="shared" si="8"/>
        <v>4481.1000000000004</v>
      </c>
      <c r="J17" s="26">
        <f t="shared" si="8"/>
        <v>9741.1</v>
      </c>
      <c r="K17" s="26">
        <f t="shared" si="1"/>
        <v>1725.7000000000007</v>
      </c>
      <c r="L17" s="26">
        <f t="shared" si="2"/>
        <v>21.529805125134128</v>
      </c>
      <c r="M17" s="23"/>
      <c r="N17" s="23"/>
      <c r="O17" s="27"/>
    </row>
    <row r="18" spans="2:16" ht="18" customHeight="1">
      <c r="B18" s="32" t="s">
        <v>20</v>
      </c>
      <c r="C18" s="29">
        <f>+[1]PP!C17</f>
        <v>116.3</v>
      </c>
      <c r="D18" s="29">
        <f>+[1]PP!D17</f>
        <v>270.7</v>
      </c>
      <c r="E18" s="29">
        <f>+[1]PP!E17</f>
        <v>1198.3</v>
      </c>
      <c r="F18" s="30">
        <f t="shared" ref="F18:F25" si="9">SUM(C18:E18)</f>
        <v>1585.3</v>
      </c>
      <c r="G18" s="30">
        <f>+[1]PP!G17</f>
        <v>95.3</v>
      </c>
      <c r="H18" s="30">
        <f>+[1]PP!H17</f>
        <v>354</v>
      </c>
      <c r="I18" s="30">
        <f>+[1]PP!I17</f>
        <v>1483.5</v>
      </c>
      <c r="J18" s="30">
        <f t="shared" ref="J18:J25" si="10">SUM(G18:I18)</f>
        <v>1932.8</v>
      </c>
      <c r="K18" s="30">
        <f t="shared" si="1"/>
        <v>347.5</v>
      </c>
      <c r="L18" s="30">
        <f t="shared" si="2"/>
        <v>21.920141298177001</v>
      </c>
      <c r="M18" s="23"/>
      <c r="N18" s="23"/>
      <c r="O18" s="27"/>
    </row>
    <row r="19" spans="2:16" ht="18" customHeight="1">
      <c r="B19" s="32" t="s">
        <v>21</v>
      </c>
      <c r="C19" s="29">
        <f>+[1]PP!C18</f>
        <v>248.2</v>
      </c>
      <c r="D19" s="29">
        <f>+[1]PP!D18</f>
        <v>181.9</v>
      </c>
      <c r="E19" s="29">
        <f>+[1]PP!E18</f>
        <v>264.8</v>
      </c>
      <c r="F19" s="30">
        <f t="shared" si="9"/>
        <v>694.90000000000009</v>
      </c>
      <c r="G19" s="30">
        <f>+[1]PP!G18</f>
        <v>257.10000000000002</v>
      </c>
      <c r="H19" s="30">
        <f>+[1]PP!H18</f>
        <v>217.9</v>
      </c>
      <c r="I19" s="30">
        <f>+[1]PP!I18</f>
        <v>234.2</v>
      </c>
      <c r="J19" s="30">
        <f t="shared" si="10"/>
        <v>709.2</v>
      </c>
      <c r="K19" s="30">
        <f t="shared" si="1"/>
        <v>14.299999999999955</v>
      </c>
      <c r="L19" s="30">
        <f t="shared" si="2"/>
        <v>2.0578500503669526</v>
      </c>
      <c r="M19" s="23"/>
      <c r="N19" s="23"/>
      <c r="O19" s="27"/>
    </row>
    <row r="20" spans="2:16" ht="18" customHeight="1">
      <c r="B20" s="32" t="s">
        <v>22</v>
      </c>
      <c r="C20" s="29">
        <f>+[1]PP!C19</f>
        <v>515.29999999999995</v>
      </c>
      <c r="D20" s="29">
        <f>+[1]PP!D19</f>
        <v>901.1</v>
      </c>
      <c r="E20" s="29">
        <f>+[1]PP!E19</f>
        <v>1133.2</v>
      </c>
      <c r="F20" s="30">
        <f t="shared" si="9"/>
        <v>2549.6000000000004</v>
      </c>
      <c r="G20" s="30">
        <f>+[1]PP!G19</f>
        <v>810.2</v>
      </c>
      <c r="H20" s="30">
        <f>+[1]PP!H19</f>
        <v>983.3</v>
      </c>
      <c r="I20" s="30">
        <f>+[1]PP!I19</f>
        <v>1189.0999999999999</v>
      </c>
      <c r="J20" s="30">
        <f t="shared" si="10"/>
        <v>2982.6</v>
      </c>
      <c r="K20" s="30">
        <f t="shared" si="1"/>
        <v>432.99999999999955</v>
      </c>
      <c r="L20" s="30">
        <f t="shared" si="2"/>
        <v>16.983056165673027</v>
      </c>
      <c r="M20" s="23"/>
      <c r="N20" s="23"/>
      <c r="O20" s="27"/>
    </row>
    <row r="21" spans="2:16" ht="18" customHeight="1">
      <c r="B21" s="32" t="s">
        <v>23</v>
      </c>
      <c r="C21" s="29">
        <f>+[1]PP!C20</f>
        <v>105.3</v>
      </c>
      <c r="D21" s="29">
        <f>+[1]PP!D20</f>
        <v>159.6</v>
      </c>
      <c r="E21" s="29">
        <f>+[1]PP!E20</f>
        <v>187.4</v>
      </c>
      <c r="F21" s="30">
        <f t="shared" si="9"/>
        <v>452.29999999999995</v>
      </c>
      <c r="G21" s="30">
        <f>+[1]PP!G20</f>
        <v>150.19999999999999</v>
      </c>
      <c r="H21" s="30">
        <f>+[1]PP!H20</f>
        <v>186.7</v>
      </c>
      <c r="I21" s="30">
        <f>+[1]PP!I20</f>
        <v>205</v>
      </c>
      <c r="J21" s="30">
        <f t="shared" si="10"/>
        <v>541.9</v>
      </c>
      <c r="K21" s="30">
        <f t="shared" si="1"/>
        <v>89.600000000000023</v>
      </c>
      <c r="L21" s="30">
        <f t="shared" si="2"/>
        <v>19.809860711916876</v>
      </c>
      <c r="M21" s="23"/>
      <c r="N21" s="23"/>
      <c r="O21" s="27"/>
      <c r="P21" s="27"/>
    </row>
    <row r="22" spans="2:16" ht="18" customHeight="1">
      <c r="B22" s="32" t="s">
        <v>24</v>
      </c>
      <c r="C22" s="33">
        <v>35.5</v>
      </c>
      <c r="D22" s="33">
        <v>64.3</v>
      </c>
      <c r="E22" s="33">
        <v>99.5</v>
      </c>
      <c r="F22" s="30">
        <f t="shared" si="9"/>
        <v>199.3</v>
      </c>
      <c r="G22" s="30">
        <v>79.3</v>
      </c>
      <c r="H22" s="30">
        <v>102.1</v>
      </c>
      <c r="I22" s="30">
        <v>147.30000000000001</v>
      </c>
      <c r="J22" s="30">
        <f t="shared" si="10"/>
        <v>328.7</v>
      </c>
      <c r="K22" s="30">
        <f t="shared" si="1"/>
        <v>129.39999999999998</v>
      </c>
      <c r="L22" s="30">
        <f t="shared" si="2"/>
        <v>64.927245358755627</v>
      </c>
      <c r="M22" s="23"/>
      <c r="N22" s="23"/>
      <c r="O22" s="27"/>
    </row>
    <row r="23" spans="2:16" ht="18" customHeight="1">
      <c r="B23" s="34" t="s">
        <v>25</v>
      </c>
      <c r="C23" s="29">
        <f>+[1]PP!C21</f>
        <v>773.8</v>
      </c>
      <c r="D23" s="29">
        <f>+[1]PP!D21</f>
        <v>777.5</v>
      </c>
      <c r="E23" s="29">
        <f>+[1]PP!E21</f>
        <v>795.8</v>
      </c>
      <c r="F23" s="30">
        <f t="shared" si="9"/>
        <v>2347.1</v>
      </c>
      <c r="G23" s="30">
        <f>+[1]PP!G21</f>
        <v>833.9</v>
      </c>
      <c r="H23" s="30">
        <f>+[1]PP!H21</f>
        <v>1008.5</v>
      </c>
      <c r="I23" s="30">
        <f>+[1]PP!I21</f>
        <v>1007.9</v>
      </c>
      <c r="J23" s="30">
        <f t="shared" si="10"/>
        <v>2850.3</v>
      </c>
      <c r="K23" s="30">
        <f t="shared" si="1"/>
        <v>503.20000000000027</v>
      </c>
      <c r="L23" s="30">
        <f t="shared" si="2"/>
        <v>21.439222870776717</v>
      </c>
      <c r="M23" s="23"/>
      <c r="N23" s="23"/>
      <c r="O23" s="27"/>
    </row>
    <row r="24" spans="2:16" ht="18" customHeight="1">
      <c r="B24" s="34" t="s">
        <v>26</v>
      </c>
      <c r="C24" s="33">
        <v>16.2</v>
      </c>
      <c r="D24" s="33">
        <v>64.099999999999994</v>
      </c>
      <c r="E24" s="33">
        <v>106.6</v>
      </c>
      <c r="F24" s="30">
        <f t="shared" si="9"/>
        <v>186.89999999999998</v>
      </c>
      <c r="G24" s="30">
        <v>68.099999999999994</v>
      </c>
      <c r="H24" s="30">
        <v>113.4</v>
      </c>
      <c r="I24" s="30">
        <v>214.1</v>
      </c>
      <c r="J24" s="30">
        <f t="shared" si="10"/>
        <v>395.6</v>
      </c>
      <c r="K24" s="30">
        <f t="shared" si="1"/>
        <v>208.70000000000005</v>
      </c>
      <c r="L24" s="30">
        <f t="shared" si="2"/>
        <v>111.66399143927237</v>
      </c>
      <c r="M24" s="35"/>
      <c r="N24" s="23"/>
      <c r="O24" s="27"/>
    </row>
    <row r="25" spans="2:16" ht="18" customHeight="1">
      <c r="B25" s="31" t="s">
        <v>27</v>
      </c>
      <c r="C25" s="25">
        <f>+[1]PP!C23</f>
        <v>56.1</v>
      </c>
      <c r="D25" s="25">
        <f>+[1]PP!D23</f>
        <v>80.2</v>
      </c>
      <c r="E25" s="25">
        <f>+[1]PP!E23</f>
        <v>94.4</v>
      </c>
      <c r="F25" s="26">
        <f t="shared" si="9"/>
        <v>230.70000000000002</v>
      </c>
      <c r="G25" s="26">
        <f>+[1]PP!G23</f>
        <v>128.69999999999999</v>
      </c>
      <c r="H25" s="26">
        <f>+[1]PP!H23</f>
        <v>194.2</v>
      </c>
      <c r="I25" s="26">
        <f>+[1]PP!I23</f>
        <v>246.1</v>
      </c>
      <c r="J25" s="26">
        <f t="shared" si="10"/>
        <v>569</v>
      </c>
      <c r="K25" s="26">
        <f t="shared" si="1"/>
        <v>338.29999999999995</v>
      </c>
      <c r="L25" s="26">
        <f t="shared" si="2"/>
        <v>146.64065886432593</v>
      </c>
      <c r="M25" s="35"/>
      <c r="N25" s="23"/>
      <c r="O25" s="27"/>
    </row>
    <row r="26" spans="2:16" ht="18" customHeight="1">
      <c r="B26" s="24" t="s">
        <v>28</v>
      </c>
      <c r="C26" s="25">
        <f t="shared" ref="C26:J26" si="11">+C27+C29+C38+C43</f>
        <v>22703</v>
      </c>
      <c r="D26" s="25">
        <f t="shared" si="11"/>
        <v>18964.800000000003</v>
      </c>
      <c r="E26" s="25">
        <f t="shared" si="11"/>
        <v>20547.500000000004</v>
      </c>
      <c r="F26" s="26">
        <f t="shared" si="11"/>
        <v>62215.299999999996</v>
      </c>
      <c r="G26" s="26">
        <f t="shared" si="11"/>
        <v>27800.799999999999</v>
      </c>
      <c r="H26" s="26">
        <f t="shared" si="11"/>
        <v>23784.400000000001</v>
      </c>
      <c r="I26" s="26">
        <f t="shared" si="11"/>
        <v>24637.200000000001</v>
      </c>
      <c r="J26" s="26">
        <f t="shared" si="11"/>
        <v>76222.399999999994</v>
      </c>
      <c r="K26" s="26">
        <f t="shared" si="1"/>
        <v>14007.099999999999</v>
      </c>
      <c r="L26" s="26">
        <f t="shared" si="2"/>
        <v>22.51391538737256</v>
      </c>
      <c r="M26" s="35"/>
      <c r="N26" s="23"/>
      <c r="O26" s="27"/>
    </row>
    <row r="27" spans="2:16" ht="18" customHeight="1">
      <c r="B27" s="31" t="s">
        <v>29</v>
      </c>
      <c r="C27" s="25">
        <f t="shared" ref="C27:J27" si="12">+C28</f>
        <v>12113.7</v>
      </c>
      <c r="D27" s="25">
        <f t="shared" si="12"/>
        <v>9274.2000000000007</v>
      </c>
      <c r="E27" s="25">
        <f t="shared" si="12"/>
        <v>9410.5</v>
      </c>
      <c r="F27" s="26">
        <f t="shared" si="12"/>
        <v>30798.400000000001</v>
      </c>
      <c r="G27" s="26">
        <f t="shared" si="12"/>
        <v>15662.9</v>
      </c>
      <c r="H27" s="26">
        <f t="shared" si="12"/>
        <v>11723.7</v>
      </c>
      <c r="I27" s="26">
        <f t="shared" si="12"/>
        <v>11685.4</v>
      </c>
      <c r="J27" s="26">
        <f t="shared" si="12"/>
        <v>39072</v>
      </c>
      <c r="K27" s="26">
        <f t="shared" si="1"/>
        <v>8273.5999999999985</v>
      </c>
      <c r="L27" s="26">
        <f t="shared" si="2"/>
        <v>26.863733180944461</v>
      </c>
      <c r="M27" s="35"/>
      <c r="N27" s="23"/>
      <c r="O27" s="27"/>
    </row>
    <row r="28" spans="2:16" ht="18" customHeight="1">
      <c r="B28" s="36" t="s">
        <v>30</v>
      </c>
      <c r="C28" s="29">
        <f>+[1]PP!C26</f>
        <v>12113.7</v>
      </c>
      <c r="D28" s="29">
        <f>+[1]PP!D26</f>
        <v>9274.2000000000007</v>
      </c>
      <c r="E28" s="29">
        <f>+[1]PP!E26</f>
        <v>9410.5</v>
      </c>
      <c r="F28" s="30">
        <f>SUM(C28:E28)</f>
        <v>30798.400000000001</v>
      </c>
      <c r="G28" s="30">
        <f>+[1]PP!G26</f>
        <v>15662.9</v>
      </c>
      <c r="H28" s="30">
        <f>+[1]PP!H26</f>
        <v>11723.7</v>
      </c>
      <c r="I28" s="30">
        <f>+[1]PP!I26</f>
        <v>11685.4</v>
      </c>
      <c r="J28" s="30">
        <f>SUM(G28:I28)</f>
        <v>39072</v>
      </c>
      <c r="K28" s="30">
        <f t="shared" si="1"/>
        <v>8273.5999999999985</v>
      </c>
      <c r="L28" s="30">
        <f t="shared" si="2"/>
        <v>26.863733180944461</v>
      </c>
      <c r="M28" s="35"/>
      <c r="N28" s="23"/>
      <c r="O28" s="27"/>
    </row>
    <row r="29" spans="2:16" ht="18" customHeight="1">
      <c r="B29" s="37" t="s">
        <v>31</v>
      </c>
      <c r="C29" s="25">
        <f t="shared" ref="C29:J29" si="13">SUM(C30:C37)</f>
        <v>8863.8000000000011</v>
      </c>
      <c r="D29" s="25">
        <f t="shared" si="13"/>
        <v>7621.1000000000013</v>
      </c>
      <c r="E29" s="25">
        <f t="shared" si="13"/>
        <v>9414.6000000000022</v>
      </c>
      <c r="F29" s="26">
        <f t="shared" si="13"/>
        <v>25899.5</v>
      </c>
      <c r="G29" s="26">
        <f t="shared" si="13"/>
        <v>10048.000000000002</v>
      </c>
      <c r="H29" s="26">
        <f t="shared" si="13"/>
        <v>9575.6999999999989</v>
      </c>
      <c r="I29" s="26">
        <f t="shared" si="13"/>
        <v>10954.5</v>
      </c>
      <c r="J29" s="26">
        <f t="shared" si="13"/>
        <v>30578.199999999997</v>
      </c>
      <c r="K29" s="26">
        <f t="shared" si="1"/>
        <v>4678.6999999999971</v>
      </c>
      <c r="L29" s="26">
        <f t="shared" si="2"/>
        <v>18.064827506322505</v>
      </c>
      <c r="M29" s="35"/>
      <c r="N29" s="23"/>
      <c r="O29" s="27"/>
    </row>
    <row r="30" spans="2:16" ht="18" customHeight="1">
      <c r="B30" s="36" t="s">
        <v>32</v>
      </c>
      <c r="C30" s="29">
        <f>+[1]PP!C29</f>
        <v>3073.3</v>
      </c>
      <c r="D30" s="29">
        <f>+[1]PP!D29</f>
        <v>3024.6</v>
      </c>
      <c r="E30" s="29">
        <f>+[1]PP!E29</f>
        <v>3906</v>
      </c>
      <c r="F30" s="30">
        <f t="shared" ref="F30:F37" si="14">SUM(C30:E30)</f>
        <v>10003.9</v>
      </c>
      <c r="G30" s="30">
        <f>+[1]PP!G29</f>
        <v>3331.9</v>
      </c>
      <c r="H30" s="30">
        <f>+[1]PP!H29</f>
        <v>3380</v>
      </c>
      <c r="I30" s="30">
        <f>+[1]PP!I29</f>
        <v>4348.7</v>
      </c>
      <c r="J30" s="30">
        <f t="shared" ref="J30:J37" si="15">SUM(G30:I30)</f>
        <v>11060.599999999999</v>
      </c>
      <c r="K30" s="30">
        <f t="shared" si="1"/>
        <v>1056.6999999999989</v>
      </c>
      <c r="L30" s="30">
        <f t="shared" si="2"/>
        <v>10.56288047661411</v>
      </c>
      <c r="M30" s="35"/>
      <c r="N30" s="23"/>
      <c r="O30" s="27"/>
    </row>
    <row r="31" spans="2:16" ht="18" customHeight="1">
      <c r="B31" s="36" t="s">
        <v>33</v>
      </c>
      <c r="C31" s="29">
        <f>+[1]PP!C30</f>
        <v>1429.9</v>
      </c>
      <c r="D31" s="29">
        <f>+[1]PP!D30</f>
        <v>1585.9</v>
      </c>
      <c r="E31" s="29">
        <f>+[1]PP!E30</f>
        <v>2115.8000000000002</v>
      </c>
      <c r="F31" s="30">
        <f t="shared" si="14"/>
        <v>5131.6000000000004</v>
      </c>
      <c r="G31" s="30">
        <f>+[1]PP!G30</f>
        <v>2150.6999999999998</v>
      </c>
      <c r="H31" s="30">
        <f>+[1]PP!H30</f>
        <v>2365.4</v>
      </c>
      <c r="I31" s="30">
        <f>+[1]PP!I30</f>
        <v>3121.7</v>
      </c>
      <c r="J31" s="30">
        <f t="shared" si="15"/>
        <v>7637.8</v>
      </c>
      <c r="K31" s="30">
        <f t="shared" si="1"/>
        <v>2506.1999999999998</v>
      </c>
      <c r="L31" s="30">
        <f t="shared" si="2"/>
        <v>48.838568867409762</v>
      </c>
      <c r="M31" s="35"/>
      <c r="N31" s="23"/>
      <c r="O31" s="27"/>
    </row>
    <row r="32" spans="2:16" ht="18" customHeight="1">
      <c r="B32" s="36" t="s">
        <v>34</v>
      </c>
      <c r="C32" s="33">
        <v>1162.8</v>
      </c>
      <c r="D32" s="33">
        <v>509.1</v>
      </c>
      <c r="E32" s="33">
        <v>752.3</v>
      </c>
      <c r="F32" s="30">
        <f t="shared" si="14"/>
        <v>2424.1999999999998</v>
      </c>
      <c r="G32" s="30">
        <v>1295.8</v>
      </c>
      <c r="H32" s="30">
        <v>1135.9000000000001</v>
      </c>
      <c r="I32" s="30">
        <v>721.7</v>
      </c>
      <c r="J32" s="30">
        <f t="shared" si="15"/>
        <v>3153.3999999999996</v>
      </c>
      <c r="K32" s="30">
        <f t="shared" si="1"/>
        <v>729.19999999999982</v>
      </c>
      <c r="L32" s="30">
        <f t="shared" si="2"/>
        <v>30.080026400462</v>
      </c>
      <c r="M32" s="35"/>
      <c r="N32" s="23"/>
      <c r="O32" s="27"/>
    </row>
    <row r="33" spans="1:15" ht="18" customHeight="1">
      <c r="B33" s="36" t="s">
        <v>35</v>
      </c>
      <c r="C33" s="38">
        <v>1771.6</v>
      </c>
      <c r="D33" s="38">
        <v>1253.5</v>
      </c>
      <c r="E33" s="38">
        <v>1252.8</v>
      </c>
      <c r="F33" s="30">
        <f t="shared" si="14"/>
        <v>4277.8999999999996</v>
      </c>
      <c r="G33" s="30">
        <v>1603.5</v>
      </c>
      <c r="H33" s="30">
        <v>1327.9</v>
      </c>
      <c r="I33" s="30">
        <v>1265.8</v>
      </c>
      <c r="J33" s="30">
        <f t="shared" si="15"/>
        <v>4197.2</v>
      </c>
      <c r="K33" s="30">
        <f t="shared" si="1"/>
        <v>-80.699999999999818</v>
      </c>
      <c r="L33" s="30">
        <f t="shared" si="2"/>
        <v>-1.886439608218982</v>
      </c>
      <c r="M33" s="35"/>
      <c r="N33" s="23"/>
      <c r="O33" s="27"/>
    </row>
    <row r="34" spans="1:15" ht="18" customHeight="1">
      <c r="B34" s="36" t="s">
        <v>36</v>
      </c>
      <c r="C34" s="33">
        <v>45.5</v>
      </c>
      <c r="D34" s="33">
        <v>40.799999999999997</v>
      </c>
      <c r="E34" s="33">
        <v>39.799999999999997</v>
      </c>
      <c r="F34" s="30">
        <f t="shared" si="14"/>
        <v>126.1</v>
      </c>
      <c r="G34" s="30">
        <v>45.9</v>
      </c>
      <c r="H34" s="30">
        <v>42.2</v>
      </c>
      <c r="I34" s="30">
        <v>43.9</v>
      </c>
      <c r="J34" s="30">
        <f t="shared" si="15"/>
        <v>132</v>
      </c>
      <c r="K34" s="30">
        <f t="shared" si="1"/>
        <v>5.9000000000000057</v>
      </c>
      <c r="L34" s="30">
        <f t="shared" si="2"/>
        <v>4.6788263283108691</v>
      </c>
      <c r="M34" s="35"/>
      <c r="N34" s="23"/>
      <c r="O34" s="27"/>
    </row>
    <row r="35" spans="1:15" ht="18" customHeight="1">
      <c r="B35" s="36" t="s">
        <v>37</v>
      </c>
      <c r="C35" s="29">
        <f>+[1]PP!C33</f>
        <v>670.1</v>
      </c>
      <c r="D35" s="29">
        <f>+[1]PP!D33</f>
        <v>660.3</v>
      </c>
      <c r="E35" s="29">
        <f>+[1]PP!E33</f>
        <v>657.5</v>
      </c>
      <c r="F35" s="30">
        <f t="shared" si="14"/>
        <v>1987.9</v>
      </c>
      <c r="G35" s="30">
        <f>+[1]PP!G33</f>
        <v>746</v>
      </c>
      <c r="H35" s="30">
        <f>+[1]PP!H33</f>
        <v>692.8</v>
      </c>
      <c r="I35" s="30">
        <f>+[1]PP!I33</f>
        <v>704</v>
      </c>
      <c r="J35" s="30">
        <f t="shared" si="15"/>
        <v>2142.8000000000002</v>
      </c>
      <c r="K35" s="30">
        <f t="shared" si="1"/>
        <v>154.90000000000009</v>
      </c>
      <c r="L35" s="30">
        <f t="shared" si="2"/>
        <v>7.7921424618944659</v>
      </c>
      <c r="M35" s="35"/>
      <c r="N35" s="23"/>
      <c r="O35" s="27"/>
    </row>
    <row r="36" spans="1:15" ht="18" customHeight="1">
      <c r="B36" s="36" t="s">
        <v>38</v>
      </c>
      <c r="C36" s="29">
        <f>+[1]PP!C34</f>
        <v>710.6</v>
      </c>
      <c r="D36" s="29">
        <f>+[1]PP!D34</f>
        <v>543.6</v>
      </c>
      <c r="E36" s="29">
        <f>+[1]PP!E34</f>
        <v>689.7</v>
      </c>
      <c r="F36" s="30">
        <f t="shared" si="14"/>
        <v>1943.9</v>
      </c>
      <c r="G36" s="30">
        <f>+[1]PP!G34</f>
        <v>873.5</v>
      </c>
      <c r="H36" s="30">
        <f>+[1]PP!H34</f>
        <v>631.5</v>
      </c>
      <c r="I36" s="30">
        <f>+[1]PP!I34</f>
        <v>748.5</v>
      </c>
      <c r="J36" s="30">
        <f t="shared" si="15"/>
        <v>2253.5</v>
      </c>
      <c r="K36" s="30">
        <f t="shared" si="1"/>
        <v>309.59999999999991</v>
      </c>
      <c r="L36" s="30">
        <f t="shared" si="2"/>
        <v>15.926745202942532</v>
      </c>
      <c r="M36" s="35"/>
      <c r="N36" s="23"/>
      <c r="O36" s="27"/>
    </row>
    <row r="37" spans="1:15" ht="18" customHeight="1">
      <c r="B37" s="36" t="s">
        <v>26</v>
      </c>
      <c r="C37" s="33">
        <v>0</v>
      </c>
      <c r="D37" s="33">
        <v>3.3</v>
      </c>
      <c r="E37" s="33">
        <v>0.7</v>
      </c>
      <c r="F37" s="30">
        <f t="shared" si="14"/>
        <v>4</v>
      </c>
      <c r="G37" s="30">
        <v>0.7</v>
      </c>
      <c r="H37" s="30">
        <v>0</v>
      </c>
      <c r="I37" s="30">
        <v>0.2</v>
      </c>
      <c r="J37" s="30">
        <f t="shared" si="15"/>
        <v>0.89999999999999991</v>
      </c>
      <c r="K37" s="30">
        <f t="shared" si="1"/>
        <v>-3.1</v>
      </c>
      <c r="L37" s="30">
        <f t="shared" si="2"/>
        <v>-77.5</v>
      </c>
      <c r="M37" s="35"/>
      <c r="N37" s="23"/>
      <c r="O37" s="27"/>
    </row>
    <row r="38" spans="1:15" ht="18" customHeight="1">
      <c r="B38" s="37" t="s">
        <v>39</v>
      </c>
      <c r="C38" s="25">
        <f t="shared" ref="C38:J38" si="16">SUM(C39:C42)</f>
        <v>1687.6</v>
      </c>
      <c r="D38" s="25">
        <f t="shared" si="16"/>
        <v>2025.4999999999998</v>
      </c>
      <c r="E38" s="25">
        <f t="shared" si="16"/>
        <v>1677.2</v>
      </c>
      <c r="F38" s="26">
        <f t="shared" si="16"/>
        <v>5390.2999999999993</v>
      </c>
      <c r="G38" s="26">
        <f t="shared" si="16"/>
        <v>2038.6000000000001</v>
      </c>
      <c r="H38" s="26">
        <f t="shared" si="16"/>
        <v>2292.1999999999998</v>
      </c>
      <c r="I38" s="26">
        <f t="shared" si="16"/>
        <v>1926</v>
      </c>
      <c r="J38" s="26">
        <f t="shared" si="16"/>
        <v>6256.8000000000011</v>
      </c>
      <c r="K38" s="26">
        <f t="shared" si="1"/>
        <v>866.50000000000182</v>
      </c>
      <c r="L38" s="26">
        <f t="shared" si="2"/>
        <v>16.075172068345026</v>
      </c>
      <c r="M38" s="35"/>
      <c r="N38" s="23"/>
      <c r="O38" s="27"/>
    </row>
    <row r="39" spans="1:15" ht="18" customHeight="1">
      <c r="B39" s="39" t="s">
        <v>40</v>
      </c>
      <c r="C39" s="29">
        <f>+[1]PP!C37</f>
        <v>797.8</v>
      </c>
      <c r="D39" s="29">
        <f>+[1]PP!D37</f>
        <v>1147.8</v>
      </c>
      <c r="E39" s="29">
        <f>+[1]PP!E37</f>
        <v>1420.9</v>
      </c>
      <c r="F39" s="30">
        <f>SUM(C39:E39)</f>
        <v>3366.5</v>
      </c>
      <c r="G39" s="30">
        <f>+[1]PP!G37</f>
        <v>1169.5</v>
      </c>
      <c r="H39" s="30">
        <f>+[1]PP!H37</f>
        <v>1542.1</v>
      </c>
      <c r="I39" s="30">
        <f>+[1]PP!I37</f>
        <v>1576.3</v>
      </c>
      <c r="J39" s="30">
        <f>SUM(G39:I39)</f>
        <v>4287.8999999999996</v>
      </c>
      <c r="K39" s="30">
        <f t="shared" si="1"/>
        <v>921.39999999999964</v>
      </c>
      <c r="L39" s="30">
        <f t="shared" si="2"/>
        <v>27.369671765928992</v>
      </c>
      <c r="M39" s="35"/>
      <c r="N39" s="23"/>
      <c r="O39" s="27"/>
    </row>
    <row r="40" spans="1:15" ht="18" customHeight="1">
      <c r="B40" s="39" t="s">
        <v>41</v>
      </c>
      <c r="C40" s="29">
        <f>+[1]PP!C38</f>
        <v>781.9</v>
      </c>
      <c r="D40" s="29">
        <f>+[1]PP!D38</f>
        <v>779.4</v>
      </c>
      <c r="E40" s="29">
        <f>+[1]PP!E38</f>
        <v>148.6</v>
      </c>
      <c r="F40" s="30">
        <f>SUM(C40:E40)</f>
        <v>1709.8999999999999</v>
      </c>
      <c r="G40" s="30">
        <f>+[1]PP!G38</f>
        <v>759.7</v>
      </c>
      <c r="H40" s="30">
        <f>+[1]PP!H38</f>
        <v>640.1</v>
      </c>
      <c r="I40" s="30">
        <f>+[1]PP!I38</f>
        <v>229.9</v>
      </c>
      <c r="J40" s="30">
        <f>SUM(G40:I40)</f>
        <v>1629.7000000000003</v>
      </c>
      <c r="K40" s="30">
        <f t="shared" si="1"/>
        <v>-80.199999999999591</v>
      </c>
      <c r="L40" s="30">
        <f t="shared" si="2"/>
        <v>-4.6903327679981048</v>
      </c>
      <c r="M40" s="35"/>
      <c r="N40" s="23"/>
      <c r="O40" s="27"/>
    </row>
    <row r="41" spans="1:15" ht="18" customHeight="1">
      <c r="B41" s="36" t="s">
        <v>42</v>
      </c>
      <c r="C41" s="29">
        <f>+[1]PP!C42</f>
        <v>82.2</v>
      </c>
      <c r="D41" s="29">
        <f>+[1]PP!D42</f>
        <v>72.5</v>
      </c>
      <c r="E41" s="29">
        <f>+[1]PP!E42</f>
        <v>80.8</v>
      </c>
      <c r="F41" s="30">
        <f>SUM(C41:E41)</f>
        <v>235.5</v>
      </c>
      <c r="G41" s="30">
        <f>+[1]PP!G42</f>
        <v>83.2</v>
      </c>
      <c r="H41" s="30">
        <f>+[1]PP!H42</f>
        <v>83.2</v>
      </c>
      <c r="I41" s="30">
        <f>+[1]PP!I42</f>
        <v>89.2</v>
      </c>
      <c r="J41" s="30">
        <f>SUM(G41:I41)</f>
        <v>255.60000000000002</v>
      </c>
      <c r="K41" s="30">
        <f t="shared" si="1"/>
        <v>20.100000000000023</v>
      </c>
      <c r="L41" s="30">
        <f t="shared" si="2"/>
        <v>8.5350318471337676</v>
      </c>
      <c r="M41" s="35"/>
      <c r="N41" s="23"/>
      <c r="O41" s="27"/>
    </row>
    <row r="42" spans="1:15" ht="18" customHeight="1">
      <c r="B42" s="36" t="s">
        <v>43</v>
      </c>
      <c r="C42" s="29">
        <f>+[1]PP!C43</f>
        <v>25.7</v>
      </c>
      <c r="D42" s="29">
        <f>+[1]PP!D43</f>
        <v>25.8</v>
      </c>
      <c r="E42" s="29">
        <f>+[1]PP!E43</f>
        <v>26.9</v>
      </c>
      <c r="F42" s="30">
        <f>SUM(C42:E42)</f>
        <v>78.400000000000006</v>
      </c>
      <c r="G42" s="30">
        <f>+[1]PP!G43</f>
        <v>26.2</v>
      </c>
      <c r="H42" s="30">
        <v>26.8</v>
      </c>
      <c r="I42" s="30">
        <f>+[1]PP!I43</f>
        <v>30.6</v>
      </c>
      <c r="J42" s="30">
        <f>SUM(G42:I42)</f>
        <v>83.6</v>
      </c>
      <c r="K42" s="30">
        <f t="shared" si="1"/>
        <v>5.1999999999999886</v>
      </c>
      <c r="L42" s="30">
        <f t="shared" si="2"/>
        <v>6.6326530612244747</v>
      </c>
      <c r="M42" s="35"/>
      <c r="N42" s="23"/>
      <c r="O42" s="27"/>
    </row>
    <row r="43" spans="1:15" ht="18" customHeight="1">
      <c r="B43" s="31" t="s">
        <v>44</v>
      </c>
      <c r="C43" s="40">
        <v>37.9</v>
      </c>
      <c r="D43" s="40">
        <v>44</v>
      </c>
      <c r="E43" s="40">
        <v>45.2</v>
      </c>
      <c r="F43" s="26">
        <f>SUM(C43:E43)</f>
        <v>127.10000000000001</v>
      </c>
      <c r="G43" s="26">
        <v>51.3</v>
      </c>
      <c r="H43" s="26">
        <v>192.8</v>
      </c>
      <c r="I43" s="26">
        <v>71.3</v>
      </c>
      <c r="J43" s="26">
        <f>SUM(G43:I43)</f>
        <v>315.40000000000003</v>
      </c>
      <c r="K43" s="26">
        <f t="shared" si="1"/>
        <v>188.3</v>
      </c>
      <c r="L43" s="26">
        <f t="shared" si="2"/>
        <v>148.15106215578285</v>
      </c>
      <c r="M43" s="35"/>
      <c r="N43" s="23"/>
      <c r="O43" s="27"/>
    </row>
    <row r="44" spans="1:15" ht="18" customHeight="1">
      <c r="B44" s="41" t="s">
        <v>45</v>
      </c>
      <c r="C44" s="25">
        <f t="shared" ref="C44:J44" si="17">SUM(C45:C46)</f>
        <v>356.90000000000003</v>
      </c>
      <c r="D44" s="25">
        <f t="shared" si="17"/>
        <v>322.60000000000002</v>
      </c>
      <c r="E44" s="25">
        <f t="shared" si="17"/>
        <v>287.3</v>
      </c>
      <c r="F44" s="26">
        <f t="shared" si="17"/>
        <v>966.80000000000007</v>
      </c>
      <c r="G44" s="26">
        <f t="shared" si="17"/>
        <v>757.6</v>
      </c>
      <c r="H44" s="26">
        <f t="shared" si="17"/>
        <v>724.9</v>
      </c>
      <c r="I44" s="26">
        <f t="shared" si="17"/>
        <v>684.7</v>
      </c>
      <c r="J44" s="26">
        <f t="shared" si="17"/>
        <v>2167.1999999999998</v>
      </c>
      <c r="K44" s="26">
        <f t="shared" si="1"/>
        <v>1200.3999999999996</v>
      </c>
      <c r="L44" s="26">
        <f t="shared" si="2"/>
        <v>124.16218452627218</v>
      </c>
      <c r="M44" s="35"/>
      <c r="N44" s="23"/>
      <c r="O44" s="27"/>
    </row>
    <row r="45" spans="1:15" ht="18" customHeight="1">
      <c r="B45" s="36" t="s">
        <v>46</v>
      </c>
      <c r="C45" s="29">
        <f>+[1]PP!C51</f>
        <v>356.8</v>
      </c>
      <c r="D45" s="29">
        <f>+[1]PP!D51</f>
        <v>322.3</v>
      </c>
      <c r="E45" s="29">
        <f>+[1]PP!E51</f>
        <v>287.10000000000002</v>
      </c>
      <c r="F45" s="30">
        <f>SUM(C45:E45)</f>
        <v>966.2</v>
      </c>
      <c r="G45" s="30">
        <f>+[1]PP!G51</f>
        <v>757.5</v>
      </c>
      <c r="H45" s="30">
        <f>+[1]PP!H51</f>
        <v>724.9</v>
      </c>
      <c r="I45" s="30">
        <f>+[1]PP!I51</f>
        <v>684.6</v>
      </c>
      <c r="J45" s="30">
        <f>SUM(G45:I45)</f>
        <v>2167</v>
      </c>
      <c r="K45" s="30">
        <f t="shared" si="1"/>
        <v>1200.8</v>
      </c>
      <c r="L45" s="30">
        <f t="shared" si="2"/>
        <v>124.28068722831711</v>
      </c>
      <c r="M45" s="35"/>
      <c r="N45" s="23"/>
      <c r="O45" s="27"/>
    </row>
    <row r="46" spans="1:15" ht="18" customHeight="1">
      <c r="B46" s="36" t="s">
        <v>26</v>
      </c>
      <c r="C46" s="29">
        <v>0.1</v>
      </c>
      <c r="D46" s="29">
        <v>0.3</v>
      </c>
      <c r="E46" s="29">
        <v>0.2</v>
      </c>
      <c r="F46" s="30">
        <f>SUM(C46:E46)</f>
        <v>0.60000000000000009</v>
      </c>
      <c r="G46" s="30">
        <v>0.1</v>
      </c>
      <c r="H46" s="30">
        <v>0</v>
      </c>
      <c r="I46" s="30">
        <v>0.1</v>
      </c>
      <c r="J46" s="30">
        <f>SUM(G46:I46)</f>
        <v>0.2</v>
      </c>
      <c r="K46" s="30">
        <f t="shared" si="1"/>
        <v>-0.40000000000000008</v>
      </c>
      <c r="L46" s="30">
        <f t="shared" si="2"/>
        <v>-66.666666666666671</v>
      </c>
      <c r="M46" s="35"/>
      <c r="N46" s="23"/>
      <c r="O46" s="27"/>
    </row>
    <row r="47" spans="1:15" ht="18" customHeight="1">
      <c r="B47" s="41" t="s">
        <v>47</v>
      </c>
      <c r="C47" s="25">
        <f>+[1]PP!C54</f>
        <v>56.4</v>
      </c>
      <c r="D47" s="25">
        <f>+[1]PP!D54</f>
        <v>83.9</v>
      </c>
      <c r="E47" s="25">
        <f>+[1]PP!E54</f>
        <v>101.7</v>
      </c>
      <c r="F47" s="26">
        <f>SUM(C47:E47)</f>
        <v>242</v>
      </c>
      <c r="G47" s="26">
        <f>+[1]PP!G54</f>
        <v>82.7</v>
      </c>
      <c r="H47" s="26">
        <f>+[1]PP!H54</f>
        <v>106.1</v>
      </c>
      <c r="I47" s="26">
        <f>+[1]PP!I54</f>
        <v>108.8</v>
      </c>
      <c r="J47" s="26">
        <f>SUM(G47:I47)</f>
        <v>297.60000000000002</v>
      </c>
      <c r="K47" s="26">
        <f t="shared" si="1"/>
        <v>55.600000000000023</v>
      </c>
      <c r="L47" s="26">
        <f t="shared" si="2"/>
        <v>22.975206611570258</v>
      </c>
      <c r="M47" s="23"/>
      <c r="N47" s="23"/>
      <c r="O47" s="27"/>
    </row>
    <row r="48" spans="1:15" ht="18" customHeight="1">
      <c r="A48" s="42"/>
      <c r="B48" s="41" t="s">
        <v>48</v>
      </c>
      <c r="C48" s="25">
        <f>+[1]PP!C55</f>
        <v>0</v>
      </c>
      <c r="D48" s="25">
        <f>+[1]PP!D55</f>
        <v>0.2</v>
      </c>
      <c r="E48" s="25">
        <f>+[1]PP!E55</f>
        <v>0.1</v>
      </c>
      <c r="F48" s="26">
        <f>SUM(C48:E48)</f>
        <v>0.30000000000000004</v>
      </c>
      <c r="G48" s="26">
        <v>0.2</v>
      </c>
      <c r="H48" s="26">
        <f>+[1]PP!H55</f>
        <v>0.8</v>
      </c>
      <c r="I48" s="26">
        <f>+[1]PP!I55</f>
        <v>0.1</v>
      </c>
      <c r="J48" s="26">
        <f>SUM(G48:I48)</f>
        <v>1.1000000000000001</v>
      </c>
      <c r="K48" s="26">
        <f t="shared" si="1"/>
        <v>0.8</v>
      </c>
      <c r="L48" s="26">
        <v>0</v>
      </c>
      <c r="M48" s="23"/>
      <c r="N48" s="23"/>
      <c r="O48" s="27"/>
    </row>
    <row r="49" spans="1:171" ht="18" customHeight="1">
      <c r="B49" s="24" t="s">
        <v>49</v>
      </c>
      <c r="C49" s="25">
        <f t="shared" ref="C49:J49" si="18">+C50+C53+C56</f>
        <v>189.89999999999998</v>
      </c>
      <c r="D49" s="25">
        <f t="shared" si="18"/>
        <v>181.9</v>
      </c>
      <c r="E49" s="25">
        <f t="shared" si="18"/>
        <v>208.30000000000004</v>
      </c>
      <c r="F49" s="26">
        <f t="shared" si="18"/>
        <v>580.1</v>
      </c>
      <c r="G49" s="26">
        <f t="shared" si="18"/>
        <v>323.61</v>
      </c>
      <c r="H49" s="26">
        <f t="shared" si="18"/>
        <v>394.3</v>
      </c>
      <c r="I49" s="26">
        <f t="shared" si="18"/>
        <v>400.80000000000007</v>
      </c>
      <c r="J49" s="26">
        <f t="shared" si="18"/>
        <v>1118.71</v>
      </c>
      <c r="K49" s="26">
        <f t="shared" si="1"/>
        <v>538.61</v>
      </c>
      <c r="L49" s="26">
        <f>+K49/F49*100</f>
        <v>92.847784864678502</v>
      </c>
      <c r="M49" s="23"/>
      <c r="N49" s="23"/>
      <c r="O49" s="27"/>
    </row>
    <row r="50" spans="1:171" ht="18" customHeight="1">
      <c r="B50" s="43" t="s">
        <v>50</v>
      </c>
      <c r="C50" s="25">
        <f t="shared" ref="C50:J50" si="19">+C51+C52</f>
        <v>0.1</v>
      </c>
      <c r="D50" s="25">
        <f t="shared" si="19"/>
        <v>0.1</v>
      </c>
      <c r="E50" s="25">
        <f t="shared" si="19"/>
        <v>1.4</v>
      </c>
      <c r="F50" s="26">
        <f t="shared" si="19"/>
        <v>1.5999999999999999</v>
      </c>
      <c r="G50" s="26">
        <f t="shared" si="19"/>
        <v>0.01</v>
      </c>
      <c r="H50" s="26">
        <f t="shared" si="19"/>
        <v>0.1</v>
      </c>
      <c r="I50" s="26">
        <f t="shared" si="19"/>
        <v>0.1</v>
      </c>
      <c r="J50" s="26">
        <f t="shared" si="19"/>
        <v>0.21000000000000002</v>
      </c>
      <c r="K50" s="26">
        <f t="shared" si="1"/>
        <v>-1.39</v>
      </c>
      <c r="L50" s="26">
        <f>+K50/F50*100</f>
        <v>-86.875</v>
      </c>
      <c r="M50" s="23"/>
      <c r="N50" s="23"/>
      <c r="O50" s="27"/>
    </row>
    <row r="51" spans="1:171" ht="18" customHeight="1">
      <c r="B51" s="39" t="s">
        <v>51</v>
      </c>
      <c r="C51" s="33">
        <v>0.1</v>
      </c>
      <c r="D51" s="33">
        <v>0.1</v>
      </c>
      <c r="E51" s="33">
        <v>1.4</v>
      </c>
      <c r="F51" s="30">
        <f>SUM(C51:E51)</f>
        <v>1.5999999999999999</v>
      </c>
      <c r="G51" s="30">
        <v>0.01</v>
      </c>
      <c r="H51" s="30">
        <v>0.1</v>
      </c>
      <c r="I51" s="30">
        <v>0.1</v>
      </c>
      <c r="J51" s="30">
        <f>SUM(G51:I51)</f>
        <v>0.21000000000000002</v>
      </c>
      <c r="K51" s="30">
        <f t="shared" si="1"/>
        <v>-1.39</v>
      </c>
      <c r="L51" s="30">
        <f>+K51/F51*100</f>
        <v>-86.875</v>
      </c>
      <c r="M51" s="23"/>
      <c r="N51" s="23"/>
      <c r="O51" s="27"/>
    </row>
    <row r="52" spans="1:171" ht="18" customHeight="1">
      <c r="B52" s="39" t="s">
        <v>52</v>
      </c>
      <c r="C52" s="29">
        <v>0</v>
      </c>
      <c r="D52" s="29">
        <v>0</v>
      </c>
      <c r="E52" s="29">
        <v>0</v>
      </c>
      <c r="F52" s="30">
        <f>SUM(C52:E52)</f>
        <v>0</v>
      </c>
      <c r="G52" s="30">
        <v>0</v>
      </c>
      <c r="H52" s="30">
        <v>0</v>
      </c>
      <c r="I52" s="30">
        <v>0</v>
      </c>
      <c r="J52" s="30">
        <f>SUM(G52:I52)</f>
        <v>0</v>
      </c>
      <c r="K52" s="30">
        <f t="shared" si="1"/>
        <v>0</v>
      </c>
      <c r="L52" s="30" t="s">
        <v>53</v>
      </c>
      <c r="M52" s="23"/>
      <c r="N52" s="23"/>
      <c r="O52" s="27"/>
    </row>
    <row r="53" spans="1:171" ht="18" customHeight="1">
      <c r="B53" s="43" t="s">
        <v>54</v>
      </c>
      <c r="C53" s="25">
        <f t="shared" ref="C53:J53" si="20">+C54+C55</f>
        <v>186.1</v>
      </c>
      <c r="D53" s="25">
        <f t="shared" si="20"/>
        <v>177.8</v>
      </c>
      <c r="E53" s="25">
        <f t="shared" si="20"/>
        <v>201.60000000000002</v>
      </c>
      <c r="F53" s="26">
        <f t="shared" si="20"/>
        <v>565.5</v>
      </c>
      <c r="G53" s="26">
        <f t="shared" si="20"/>
        <v>320.3</v>
      </c>
      <c r="H53" s="26">
        <f t="shared" si="20"/>
        <v>390.4</v>
      </c>
      <c r="I53" s="26">
        <f t="shared" si="20"/>
        <v>395.1</v>
      </c>
      <c r="J53" s="26">
        <f t="shared" si="20"/>
        <v>1105.8</v>
      </c>
      <c r="K53" s="26">
        <f t="shared" si="1"/>
        <v>540.29999999999995</v>
      </c>
      <c r="L53" s="26">
        <f t="shared" ref="L53:L64" si="21">+K53/F53*100</f>
        <v>95.543766578249333</v>
      </c>
      <c r="M53" s="23"/>
      <c r="N53" s="23"/>
      <c r="O53" s="27"/>
    </row>
    <row r="54" spans="1:171" ht="18" customHeight="1">
      <c r="A54" s="44"/>
      <c r="B54" s="36" t="s">
        <v>55</v>
      </c>
      <c r="C54" s="29">
        <f>+[1]PP!C77</f>
        <v>184.5</v>
      </c>
      <c r="D54" s="29">
        <f>+[1]PP!D77</f>
        <v>175.3</v>
      </c>
      <c r="E54" s="29">
        <f>+[1]PP!E77</f>
        <v>198.8</v>
      </c>
      <c r="F54" s="30">
        <f>SUM(C54:E54)</f>
        <v>558.6</v>
      </c>
      <c r="G54" s="30">
        <v>318.10000000000002</v>
      </c>
      <c r="H54" s="30">
        <f>+[1]PP!H77</f>
        <v>387.7</v>
      </c>
      <c r="I54" s="30">
        <f>+[1]PP!I77</f>
        <v>391.8</v>
      </c>
      <c r="J54" s="30">
        <f>SUM(G54:I54)</f>
        <v>1097.5999999999999</v>
      </c>
      <c r="K54" s="30">
        <f t="shared" si="1"/>
        <v>538.99999999999989</v>
      </c>
      <c r="L54" s="30">
        <f t="shared" si="21"/>
        <v>96.49122807017541</v>
      </c>
      <c r="M54" s="23"/>
      <c r="N54" s="23"/>
      <c r="O54" s="27"/>
    </row>
    <row r="55" spans="1:171" ht="18" customHeight="1">
      <c r="B55" s="36" t="s">
        <v>26</v>
      </c>
      <c r="C55" s="29">
        <v>1.6</v>
      </c>
      <c r="D55" s="29">
        <v>2.5</v>
      </c>
      <c r="E55" s="29">
        <v>2.8</v>
      </c>
      <c r="F55" s="30">
        <f>SUM(C55:E55)</f>
        <v>6.8999999999999995</v>
      </c>
      <c r="G55" s="30">
        <f>+[1]PP!G79</f>
        <v>2.2000000000000002</v>
      </c>
      <c r="H55" s="30">
        <f>+[1]PP!H79</f>
        <v>2.7</v>
      </c>
      <c r="I55" s="30">
        <f>+[1]PP!I79</f>
        <v>3.3</v>
      </c>
      <c r="J55" s="30">
        <f>SUM(G55:I55)</f>
        <v>8.1999999999999993</v>
      </c>
      <c r="K55" s="30">
        <f t="shared" si="1"/>
        <v>1.2999999999999998</v>
      </c>
      <c r="L55" s="30">
        <f t="shared" si="21"/>
        <v>18.840579710144926</v>
      </c>
      <c r="M55" s="23"/>
      <c r="N55" s="23"/>
      <c r="O55" s="27"/>
    </row>
    <row r="56" spans="1:171" ht="18" customHeight="1">
      <c r="B56" s="43" t="s">
        <v>56</v>
      </c>
      <c r="C56" s="25">
        <f>+[1]PP!C82</f>
        <v>3.7</v>
      </c>
      <c r="D56" s="25">
        <f>+[1]PP!D82</f>
        <v>4</v>
      </c>
      <c r="E56" s="25">
        <f>+[1]PP!E82</f>
        <v>5.3</v>
      </c>
      <c r="F56" s="45">
        <f>SUM(C56:E56)</f>
        <v>13</v>
      </c>
      <c r="G56" s="45">
        <v>3.3</v>
      </c>
      <c r="H56" s="45">
        <f>+[1]PP!H82</f>
        <v>3.8</v>
      </c>
      <c r="I56" s="45">
        <f>+[1]PP!I82</f>
        <v>5.6</v>
      </c>
      <c r="J56" s="45">
        <f>SUM(G56:I56)</f>
        <v>12.7</v>
      </c>
      <c r="K56" s="45">
        <f t="shared" si="1"/>
        <v>-0.30000000000000071</v>
      </c>
      <c r="L56" s="45">
        <f t="shared" si="21"/>
        <v>-2.3076923076923128</v>
      </c>
      <c r="M56" s="23"/>
      <c r="N56" s="23"/>
      <c r="O56" s="27"/>
    </row>
    <row r="57" spans="1:171" ht="18" customHeight="1">
      <c r="B57" s="46" t="s">
        <v>57</v>
      </c>
      <c r="C57" s="25">
        <f t="shared" ref="C57:J57" si="22">+C58+C62+C63</f>
        <v>1073.5999999999999</v>
      </c>
      <c r="D57" s="25">
        <f t="shared" si="22"/>
        <v>754.9</v>
      </c>
      <c r="E57" s="25">
        <f t="shared" si="22"/>
        <v>841.59999999999991</v>
      </c>
      <c r="F57" s="26">
        <f t="shared" si="22"/>
        <v>2670.1</v>
      </c>
      <c r="G57" s="26">
        <f t="shared" si="22"/>
        <v>918.1</v>
      </c>
      <c r="H57" s="26">
        <f t="shared" si="22"/>
        <v>868.69999999999993</v>
      </c>
      <c r="I57" s="26">
        <f t="shared" si="22"/>
        <v>938.2</v>
      </c>
      <c r="J57" s="26">
        <f t="shared" si="22"/>
        <v>2725</v>
      </c>
      <c r="K57" s="26">
        <f t="shared" si="1"/>
        <v>54.900000000000091</v>
      </c>
      <c r="L57" s="26">
        <f t="shared" si="21"/>
        <v>2.0561027676866068</v>
      </c>
      <c r="M57" s="23"/>
      <c r="N57" s="23"/>
      <c r="O57" s="27"/>
    </row>
    <row r="58" spans="1:171" s="47" customFormat="1" ht="18" customHeight="1">
      <c r="B58" s="46" t="s">
        <v>58</v>
      </c>
      <c r="C58" s="25">
        <f t="shared" ref="C58:J58" si="23">+C59</f>
        <v>336.8</v>
      </c>
      <c r="D58" s="25">
        <f t="shared" si="23"/>
        <v>0</v>
      </c>
      <c r="E58" s="25">
        <f t="shared" si="23"/>
        <v>0</v>
      </c>
      <c r="F58" s="26">
        <f t="shared" si="23"/>
        <v>336.8</v>
      </c>
      <c r="G58" s="26">
        <f t="shared" si="23"/>
        <v>207.1</v>
      </c>
      <c r="H58" s="26">
        <f t="shared" si="23"/>
        <v>0</v>
      </c>
      <c r="I58" s="26">
        <f t="shared" si="23"/>
        <v>0.1</v>
      </c>
      <c r="J58" s="26">
        <f t="shared" si="23"/>
        <v>207.2</v>
      </c>
      <c r="K58" s="26">
        <f t="shared" si="1"/>
        <v>-129.60000000000002</v>
      </c>
      <c r="L58" s="26">
        <f t="shared" si="21"/>
        <v>-38.47980997624704</v>
      </c>
      <c r="M58" s="48"/>
      <c r="N58" s="23"/>
      <c r="O58" s="27"/>
    </row>
    <row r="59" spans="1:171" ht="18" customHeight="1">
      <c r="B59" s="43" t="s">
        <v>59</v>
      </c>
      <c r="C59" s="25">
        <f t="shared" ref="C59:J59" si="24">+C60+C61</f>
        <v>336.8</v>
      </c>
      <c r="D59" s="25">
        <f t="shared" si="24"/>
        <v>0</v>
      </c>
      <c r="E59" s="25">
        <f t="shared" si="24"/>
        <v>0</v>
      </c>
      <c r="F59" s="26">
        <f t="shared" si="24"/>
        <v>336.8</v>
      </c>
      <c r="G59" s="26">
        <f t="shared" si="24"/>
        <v>207.1</v>
      </c>
      <c r="H59" s="26">
        <f t="shared" si="24"/>
        <v>0</v>
      </c>
      <c r="I59" s="26">
        <f t="shared" si="24"/>
        <v>0.1</v>
      </c>
      <c r="J59" s="26">
        <f t="shared" si="24"/>
        <v>207.2</v>
      </c>
      <c r="K59" s="26">
        <f t="shared" si="1"/>
        <v>-129.60000000000002</v>
      </c>
      <c r="L59" s="26">
        <f t="shared" si="21"/>
        <v>-38.47980997624704</v>
      </c>
      <c r="M59" s="23"/>
      <c r="N59" s="23"/>
      <c r="O59" s="27"/>
    </row>
    <row r="60" spans="1:171" s="49" customFormat="1" ht="18" customHeight="1">
      <c r="B60" s="36" t="s">
        <v>60</v>
      </c>
      <c r="C60" s="33">
        <v>336.7</v>
      </c>
      <c r="D60" s="33">
        <v>0</v>
      </c>
      <c r="E60" s="33">
        <v>0</v>
      </c>
      <c r="F60" s="30">
        <f t="shared" ref="F60:F65" si="25">SUM(C60:E60)</f>
        <v>336.7</v>
      </c>
      <c r="G60" s="30">
        <v>207.1</v>
      </c>
      <c r="H60" s="30">
        <v>0</v>
      </c>
      <c r="I60" s="30">
        <v>0</v>
      </c>
      <c r="J60" s="30">
        <f t="shared" ref="J60:J65" si="26">SUM(G60:I60)</f>
        <v>207.1</v>
      </c>
      <c r="K60" s="30">
        <f t="shared" si="1"/>
        <v>-129.6</v>
      </c>
      <c r="L60" s="30">
        <f t="shared" si="21"/>
        <v>-38.491238491238491</v>
      </c>
      <c r="M60" s="50"/>
      <c r="N60" s="23"/>
      <c r="O60" s="27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</row>
    <row r="61" spans="1:171" ht="18" customHeight="1">
      <c r="B61" s="36" t="s">
        <v>26</v>
      </c>
      <c r="C61" s="33">
        <v>0.1</v>
      </c>
      <c r="D61" s="33">
        <v>0</v>
      </c>
      <c r="E61" s="33">
        <v>0</v>
      </c>
      <c r="F61" s="30">
        <f t="shared" si="25"/>
        <v>0.1</v>
      </c>
      <c r="G61" s="30">
        <v>0</v>
      </c>
      <c r="H61" s="30">
        <v>0</v>
      </c>
      <c r="I61" s="30">
        <v>0.1</v>
      </c>
      <c r="J61" s="30">
        <f t="shared" si="26"/>
        <v>0.1</v>
      </c>
      <c r="K61" s="30">
        <f t="shared" si="1"/>
        <v>0</v>
      </c>
      <c r="L61" s="30">
        <f t="shared" si="21"/>
        <v>0</v>
      </c>
      <c r="M61" s="23"/>
      <c r="N61" s="23"/>
      <c r="O61" s="27"/>
    </row>
    <row r="62" spans="1:171" ht="18" customHeight="1">
      <c r="B62" s="43" t="s">
        <v>61</v>
      </c>
      <c r="C62" s="40">
        <v>35.299999999999997</v>
      </c>
      <c r="D62" s="40">
        <v>29.1</v>
      </c>
      <c r="E62" s="40">
        <v>20.8</v>
      </c>
      <c r="F62" s="26">
        <f t="shared" si="25"/>
        <v>85.2</v>
      </c>
      <c r="G62" s="26">
        <v>14.9</v>
      </c>
      <c r="H62" s="26">
        <v>70.8</v>
      </c>
      <c r="I62" s="26">
        <v>24.9</v>
      </c>
      <c r="J62" s="26">
        <f t="shared" si="26"/>
        <v>110.6</v>
      </c>
      <c r="K62" s="26">
        <f t="shared" si="1"/>
        <v>25.399999999999991</v>
      </c>
      <c r="L62" s="26">
        <f t="shared" si="21"/>
        <v>29.812206572769945</v>
      </c>
      <c r="M62" s="23"/>
      <c r="N62" s="23"/>
      <c r="O62" s="27"/>
    </row>
    <row r="63" spans="1:171" ht="18" customHeight="1">
      <c r="B63" s="43" t="s">
        <v>62</v>
      </c>
      <c r="C63" s="40">
        <v>701.5</v>
      </c>
      <c r="D63" s="40">
        <v>725.8</v>
      </c>
      <c r="E63" s="40">
        <v>820.8</v>
      </c>
      <c r="F63" s="26">
        <f t="shared" si="25"/>
        <v>2248.1</v>
      </c>
      <c r="G63" s="26">
        <v>696.1</v>
      </c>
      <c r="H63" s="26">
        <f>+[1]PP!H92</f>
        <v>797.9</v>
      </c>
      <c r="I63" s="26">
        <f>+[1]PP!I92</f>
        <v>913.2</v>
      </c>
      <c r="J63" s="26">
        <f t="shared" si="26"/>
        <v>2407.1999999999998</v>
      </c>
      <c r="K63" s="26">
        <f t="shared" si="1"/>
        <v>159.09999999999991</v>
      </c>
      <c r="L63" s="26">
        <f t="shared" si="21"/>
        <v>7.0770873181797924</v>
      </c>
      <c r="M63" s="23"/>
      <c r="N63" s="23"/>
      <c r="O63" s="27"/>
    </row>
    <row r="64" spans="1:171" ht="18" customHeight="1">
      <c r="B64" s="39" t="s">
        <v>63</v>
      </c>
      <c r="C64" s="33">
        <v>694.6</v>
      </c>
      <c r="D64" s="33">
        <v>721.7</v>
      </c>
      <c r="E64" s="33">
        <v>794.3</v>
      </c>
      <c r="F64" s="30">
        <f t="shared" si="25"/>
        <v>2210.6000000000004</v>
      </c>
      <c r="G64" s="30">
        <v>693.1</v>
      </c>
      <c r="H64" s="30">
        <f>+[1]PP!H93</f>
        <v>785.9</v>
      </c>
      <c r="I64" s="30">
        <f>+[1]PP!I93</f>
        <v>908.1</v>
      </c>
      <c r="J64" s="30">
        <f t="shared" si="26"/>
        <v>2387.1</v>
      </c>
      <c r="K64" s="30">
        <f t="shared" si="1"/>
        <v>176.49999999999955</v>
      </c>
      <c r="L64" s="30">
        <f t="shared" si="21"/>
        <v>7.9842576676015335</v>
      </c>
      <c r="M64" s="23"/>
      <c r="N64" s="23"/>
      <c r="O64" s="27"/>
    </row>
    <row r="65" spans="2:15" ht="18" customHeight="1">
      <c r="B65" s="52" t="s">
        <v>64</v>
      </c>
      <c r="C65" s="25">
        <v>0</v>
      </c>
      <c r="D65" s="25">
        <v>0</v>
      </c>
      <c r="E65" s="25">
        <v>0</v>
      </c>
      <c r="F65" s="26">
        <f t="shared" si="25"/>
        <v>0</v>
      </c>
      <c r="G65" s="26">
        <v>0</v>
      </c>
      <c r="H65" s="26">
        <v>0</v>
      </c>
      <c r="I65" s="26">
        <v>0</v>
      </c>
      <c r="J65" s="26">
        <f t="shared" si="26"/>
        <v>0</v>
      </c>
      <c r="K65" s="26">
        <f t="shared" si="1"/>
        <v>0</v>
      </c>
      <c r="L65" s="26">
        <v>0</v>
      </c>
      <c r="M65" s="23"/>
      <c r="N65" s="23"/>
      <c r="O65" s="27"/>
    </row>
    <row r="66" spans="2:15" ht="18" customHeight="1" thickBot="1">
      <c r="B66" s="53" t="s">
        <v>65</v>
      </c>
      <c r="C66" s="54">
        <f t="shared" ref="C66:J66" si="27">+C65+C9</f>
        <v>48049.8</v>
      </c>
      <c r="D66" s="54">
        <f t="shared" si="27"/>
        <v>42273.200000000004</v>
      </c>
      <c r="E66" s="54">
        <f t="shared" si="27"/>
        <v>41046.300000000003</v>
      </c>
      <c r="F66" s="54">
        <f t="shared" si="27"/>
        <v>131369.30000000002</v>
      </c>
      <c r="G66" s="54">
        <f>+G65+G9</f>
        <v>57188.009999999987</v>
      </c>
      <c r="H66" s="54">
        <f t="shared" ref="H66" si="28">+H65+H9</f>
        <v>45285.600000000006</v>
      </c>
      <c r="I66" s="54">
        <f t="shared" si="27"/>
        <v>49562.5</v>
      </c>
      <c r="J66" s="54">
        <f t="shared" si="27"/>
        <v>152036.11000000002</v>
      </c>
      <c r="K66" s="54">
        <f t="shared" si="1"/>
        <v>20666.809999999998</v>
      </c>
      <c r="L66" s="54">
        <f>+K66/F66*100</f>
        <v>15.731841457631269</v>
      </c>
      <c r="M66" s="23"/>
      <c r="N66" s="23"/>
      <c r="O66" s="27"/>
    </row>
    <row r="67" spans="2:15" ht="18" customHeight="1" thickTop="1">
      <c r="B67" s="55" t="s">
        <v>66</v>
      </c>
      <c r="C67" s="56">
        <f>SUM(C68:C72)</f>
        <v>241.1</v>
      </c>
      <c r="D67" s="56">
        <f t="shared" ref="D67:J67" si="29">SUM(D68:D72)</f>
        <v>261.90000000000003</v>
      </c>
      <c r="E67" s="56">
        <f t="shared" si="29"/>
        <v>324.49999999999994</v>
      </c>
      <c r="F67" s="56">
        <f t="shared" si="29"/>
        <v>827.5</v>
      </c>
      <c r="G67" s="56">
        <f t="shared" si="29"/>
        <v>360.2</v>
      </c>
      <c r="H67" s="56">
        <f t="shared" si="29"/>
        <v>328.7</v>
      </c>
      <c r="I67" s="56">
        <f t="shared" si="29"/>
        <v>450.19999999999993</v>
      </c>
      <c r="J67" s="56">
        <f t="shared" si="29"/>
        <v>1139.0999999999999</v>
      </c>
      <c r="K67" s="56">
        <f t="shared" si="1"/>
        <v>311.59999999999991</v>
      </c>
      <c r="L67" s="56">
        <f>+K67/F67*100</f>
        <v>37.655589123867053</v>
      </c>
      <c r="N67" s="23"/>
    </row>
    <row r="68" spans="2:15" ht="18" customHeight="1">
      <c r="B68" s="57" t="s">
        <v>67</v>
      </c>
      <c r="C68" s="58">
        <v>4.2</v>
      </c>
      <c r="D68" s="58">
        <v>19.100000000000001</v>
      </c>
      <c r="E68" s="58">
        <v>7.4</v>
      </c>
      <c r="F68" s="59">
        <f>SUM(C68:E68)</f>
        <v>30.700000000000003</v>
      </c>
      <c r="G68" s="59">
        <v>22.7</v>
      </c>
      <c r="H68" s="59">
        <v>10.9</v>
      </c>
      <c r="I68" s="59">
        <v>14.7</v>
      </c>
      <c r="J68" s="59">
        <f>SUM(G68:I68)</f>
        <v>48.3</v>
      </c>
      <c r="K68" s="59">
        <f t="shared" si="1"/>
        <v>17.599999999999994</v>
      </c>
      <c r="L68" s="59">
        <f>+K68/F68*100</f>
        <v>57.328990228013012</v>
      </c>
      <c r="N68" s="23"/>
    </row>
    <row r="69" spans="2:15" ht="18" customHeight="1">
      <c r="B69" s="57" t="s">
        <v>68</v>
      </c>
      <c r="C69" s="58">
        <v>0</v>
      </c>
      <c r="D69" s="58">
        <v>0</v>
      </c>
      <c r="E69" s="58">
        <v>0</v>
      </c>
      <c r="F69" s="59">
        <f>SUM(C69:E69)</f>
        <v>0</v>
      </c>
      <c r="G69" s="59">
        <v>49</v>
      </c>
      <c r="H69" s="59">
        <v>14.7</v>
      </c>
      <c r="I69" s="59">
        <v>41.9</v>
      </c>
      <c r="J69" s="59">
        <f>SUM(G69:I69)</f>
        <v>105.6</v>
      </c>
      <c r="K69" s="59">
        <f t="shared" si="1"/>
        <v>105.6</v>
      </c>
      <c r="L69" s="59">
        <v>0</v>
      </c>
      <c r="N69" s="23"/>
    </row>
    <row r="70" spans="2:15" ht="15.75" customHeight="1">
      <c r="B70" s="57" t="s">
        <v>69</v>
      </c>
      <c r="C70" s="60">
        <f>+[1]PP!C133</f>
        <v>236.9</v>
      </c>
      <c r="D70" s="60">
        <f>+[1]PP!D133</f>
        <v>242.7</v>
      </c>
      <c r="E70" s="60">
        <f>+[1]PP!E133</f>
        <v>316.89999999999998</v>
      </c>
      <c r="F70" s="61">
        <f>SUM(C70:E70)</f>
        <v>796.5</v>
      </c>
      <c r="G70" s="61">
        <f>+[1]PP!G133</f>
        <v>288.5</v>
      </c>
      <c r="H70" s="61">
        <f>+[1]PP!H133</f>
        <v>302.39999999999998</v>
      </c>
      <c r="I70" s="61">
        <f>+[1]PP!I133</f>
        <v>393.2</v>
      </c>
      <c r="J70" s="61">
        <f>SUM(G70:I70)</f>
        <v>984.09999999999991</v>
      </c>
      <c r="K70" s="61">
        <f t="shared" si="1"/>
        <v>187.59999999999991</v>
      </c>
      <c r="L70" s="61">
        <f>+K70/F70*100</f>
        <v>23.553044569993713</v>
      </c>
      <c r="N70" s="23"/>
    </row>
    <row r="71" spans="2:15" ht="15.75" customHeight="1">
      <c r="B71" s="57" t="s">
        <v>70</v>
      </c>
      <c r="C71" s="60">
        <v>0</v>
      </c>
      <c r="D71" s="60">
        <v>0</v>
      </c>
      <c r="E71" s="60">
        <v>0</v>
      </c>
      <c r="F71" s="61">
        <f>SUM(C71:E71)</f>
        <v>0</v>
      </c>
      <c r="G71" s="61">
        <v>0</v>
      </c>
      <c r="H71" s="61">
        <v>0</v>
      </c>
      <c r="I71" s="61">
        <v>0</v>
      </c>
      <c r="J71" s="61">
        <f>SUM(G71:I71)</f>
        <v>0</v>
      </c>
      <c r="K71" s="61">
        <v>0</v>
      </c>
      <c r="L71" s="61">
        <v>0</v>
      </c>
      <c r="N71" s="23"/>
    </row>
    <row r="72" spans="2:15" ht="18.75" customHeight="1" thickBot="1">
      <c r="B72" s="62" t="s">
        <v>71</v>
      </c>
      <c r="C72" s="63">
        <v>0</v>
      </c>
      <c r="D72" s="63">
        <v>0.1</v>
      </c>
      <c r="E72" s="63">
        <v>0.2</v>
      </c>
      <c r="F72" s="59">
        <f>SUM(C72:E72)</f>
        <v>0.30000000000000004</v>
      </c>
      <c r="G72" s="59">
        <v>0</v>
      </c>
      <c r="H72" s="59">
        <v>0.7</v>
      </c>
      <c r="I72" s="59">
        <v>0.4</v>
      </c>
      <c r="J72" s="59">
        <f>SUM(G72:I72)</f>
        <v>1.1000000000000001</v>
      </c>
      <c r="K72" s="59">
        <f>+J72-F72</f>
        <v>0.8</v>
      </c>
      <c r="L72" s="59">
        <f>+K72/F72*100</f>
        <v>266.66666666666663</v>
      </c>
      <c r="N72" s="23"/>
    </row>
    <row r="73" spans="2:15" ht="26.25" customHeight="1" thickTop="1">
      <c r="B73" s="64" t="s">
        <v>72</v>
      </c>
      <c r="C73" s="65">
        <f t="shared" ref="C73:E73" si="30">+C72+C70+C68+C66</f>
        <v>48290.9</v>
      </c>
      <c r="D73" s="65">
        <f t="shared" si="30"/>
        <v>42535.100000000006</v>
      </c>
      <c r="E73" s="65">
        <f t="shared" si="30"/>
        <v>41370.800000000003</v>
      </c>
      <c r="F73" s="65">
        <f t="shared" ref="F73" si="31">+F72+F70+F68+F66+F71</f>
        <v>132196.80000000002</v>
      </c>
      <c r="G73" s="66">
        <f>+G72+G70+G68+G66+G69</f>
        <v>57548.209999999985</v>
      </c>
      <c r="H73" s="66">
        <f t="shared" ref="H73:J73" si="32">+H72+H70+H68+H66+H69</f>
        <v>45614.3</v>
      </c>
      <c r="I73" s="65">
        <f t="shared" si="32"/>
        <v>50012.700000000004</v>
      </c>
      <c r="J73" s="66">
        <f t="shared" si="32"/>
        <v>153175.21000000002</v>
      </c>
      <c r="K73" s="67">
        <f>+J73-F73</f>
        <v>20978.410000000003</v>
      </c>
      <c r="L73" s="67">
        <f>+K73/F73*100</f>
        <v>15.869075499558235</v>
      </c>
      <c r="N73" s="23"/>
    </row>
    <row r="74" spans="2:15" ht="14.25" customHeight="1">
      <c r="B74" s="68" t="s">
        <v>73</v>
      </c>
      <c r="C74" s="69"/>
      <c r="D74" s="69"/>
      <c r="E74" s="69"/>
      <c r="F74" s="70"/>
      <c r="G74" s="71"/>
      <c r="H74" s="71"/>
      <c r="I74" s="71"/>
      <c r="J74" s="69"/>
      <c r="K74" s="69"/>
      <c r="L74" s="72"/>
    </row>
    <row r="75" spans="2:15" ht="15" customHeight="1">
      <c r="B75" s="73" t="s">
        <v>74</v>
      </c>
      <c r="C75" s="74"/>
      <c r="D75" s="74"/>
      <c r="E75" s="74"/>
      <c r="F75" s="75"/>
      <c r="G75" s="76"/>
      <c r="H75" s="76"/>
      <c r="I75" s="76"/>
      <c r="J75" s="76"/>
      <c r="K75" s="77"/>
      <c r="L75" s="77"/>
    </row>
    <row r="76" spans="2:15" ht="17.25" customHeight="1">
      <c r="B76" s="78" t="s">
        <v>75</v>
      </c>
      <c r="C76" s="70"/>
      <c r="D76" s="70"/>
      <c r="E76" s="70"/>
      <c r="F76" s="70"/>
      <c r="G76" s="79"/>
      <c r="H76" s="79"/>
      <c r="I76" s="79"/>
      <c r="J76" s="79"/>
      <c r="K76" s="80"/>
      <c r="L76" s="80"/>
    </row>
    <row r="77" spans="2:15" ht="12" customHeight="1">
      <c r="B77" s="78" t="s">
        <v>76</v>
      </c>
      <c r="C77" s="81"/>
      <c r="D77" s="81"/>
      <c r="E77" s="81"/>
      <c r="F77" s="82"/>
      <c r="G77" s="83"/>
      <c r="H77" s="83"/>
      <c r="I77" s="83"/>
      <c r="J77" s="83"/>
      <c r="K77" s="84"/>
      <c r="L77" s="84"/>
    </row>
    <row r="78" spans="2:15" ht="14.25">
      <c r="B78" s="78" t="s">
        <v>77</v>
      </c>
      <c r="C78" s="81"/>
      <c r="D78" s="81"/>
      <c r="E78" s="81"/>
      <c r="F78" s="85"/>
      <c r="G78" s="79"/>
      <c r="H78" s="79"/>
      <c r="I78" s="79"/>
      <c r="J78" s="79"/>
      <c r="K78" s="86"/>
      <c r="L78" s="85"/>
    </row>
    <row r="79" spans="2:15" ht="14.25">
      <c r="B79" s="87" t="s">
        <v>78</v>
      </c>
      <c r="C79" s="81"/>
      <c r="D79" s="81"/>
      <c r="E79" s="81"/>
      <c r="F79" s="81"/>
      <c r="G79" s="88"/>
      <c r="H79" s="88"/>
      <c r="I79" s="88"/>
      <c r="J79" s="88"/>
      <c r="K79" s="86"/>
      <c r="L79" s="89"/>
    </row>
    <row r="80" spans="2:15" ht="14.25">
      <c r="B80" s="86"/>
      <c r="C80" s="88"/>
      <c r="D80" s="88"/>
      <c r="E80" s="88"/>
      <c r="F80" s="90"/>
      <c r="G80" s="81"/>
      <c r="H80" s="81"/>
      <c r="I80" s="81"/>
      <c r="J80" s="81"/>
      <c r="K80" s="86"/>
      <c r="L80" s="85"/>
    </row>
    <row r="81" spans="2:12" ht="14.25">
      <c r="B81" s="86"/>
      <c r="C81" s="81"/>
      <c r="D81" s="76"/>
      <c r="E81" s="81"/>
      <c r="F81" s="85"/>
      <c r="G81" s="91"/>
      <c r="H81" s="91"/>
      <c r="I81" s="91"/>
      <c r="J81" s="91"/>
      <c r="K81" s="92"/>
      <c r="L81" s="89"/>
    </row>
    <row r="82" spans="2:12" ht="14.25">
      <c r="B82" s="86"/>
      <c r="C82" s="70"/>
      <c r="D82" s="79"/>
      <c r="E82" s="70"/>
      <c r="F82" s="93"/>
      <c r="G82" s="91"/>
      <c r="H82" s="91"/>
      <c r="I82" s="91"/>
      <c r="J82" s="91"/>
      <c r="K82" s="86"/>
      <c r="L82" s="89"/>
    </row>
    <row r="83" spans="2:12" ht="14.25">
      <c r="B83" s="86"/>
      <c r="C83" s="81"/>
      <c r="D83" s="81"/>
      <c r="E83" s="81"/>
      <c r="F83" s="85"/>
      <c r="G83" s="94"/>
      <c r="H83" s="94"/>
      <c r="I83" s="94"/>
      <c r="J83" s="95"/>
      <c r="K83" s="81"/>
      <c r="L83" s="85"/>
    </row>
    <row r="84" spans="2:12" ht="14.25">
      <c r="B84" s="86"/>
      <c r="C84" s="81"/>
      <c r="D84" s="81"/>
      <c r="E84" s="81"/>
      <c r="F84" s="89"/>
      <c r="G84" s="96"/>
      <c r="H84" s="96"/>
      <c r="I84" s="96"/>
      <c r="J84" s="97"/>
      <c r="K84" s="89"/>
      <c r="L84" s="89"/>
    </row>
    <row r="85" spans="2:12" ht="14.25">
      <c r="B85" s="86"/>
      <c r="C85" s="86"/>
      <c r="D85" s="86"/>
      <c r="E85" s="86"/>
      <c r="F85" s="89"/>
      <c r="G85" s="98"/>
      <c r="H85" s="98"/>
      <c r="I85" s="98"/>
      <c r="J85" s="97"/>
      <c r="K85" s="89"/>
      <c r="L85" s="89"/>
    </row>
    <row r="86" spans="2:12" ht="14.25">
      <c r="B86" s="86"/>
      <c r="C86" s="86"/>
      <c r="D86" s="86"/>
      <c r="E86" s="86"/>
      <c r="F86" s="89"/>
      <c r="G86" s="99"/>
      <c r="H86" s="99"/>
      <c r="I86" s="99"/>
      <c r="J86" s="97"/>
      <c r="K86" s="89"/>
      <c r="L86" s="89"/>
    </row>
    <row r="87" spans="2:12" ht="14.25">
      <c r="B87" s="86"/>
      <c r="C87" s="86"/>
      <c r="D87" s="86"/>
      <c r="E87" s="86"/>
      <c r="F87" s="89"/>
      <c r="G87" s="96"/>
      <c r="H87" s="96"/>
      <c r="I87" s="96"/>
      <c r="J87" s="97"/>
      <c r="K87" s="89"/>
      <c r="L87" s="89"/>
    </row>
    <row r="88" spans="2:12" ht="14.25">
      <c r="B88" s="86"/>
      <c r="C88" s="86"/>
      <c r="D88" s="86"/>
      <c r="E88" s="86"/>
      <c r="F88" s="89"/>
      <c r="G88" s="96"/>
      <c r="H88" s="96"/>
      <c r="I88" s="96"/>
      <c r="J88" s="97"/>
      <c r="K88" s="89"/>
      <c r="L88" s="89"/>
    </row>
    <row r="89" spans="2:12" ht="14.25">
      <c r="B89" s="86"/>
      <c r="C89" s="86"/>
      <c r="D89" s="86"/>
      <c r="E89" s="86"/>
      <c r="F89" s="89"/>
      <c r="G89" s="89"/>
      <c r="H89" s="89"/>
      <c r="I89" s="89"/>
      <c r="J89" s="89"/>
      <c r="K89" s="89"/>
      <c r="L89" s="89"/>
    </row>
    <row r="90" spans="2:12" ht="14.25">
      <c r="B90" s="86"/>
      <c r="C90" s="86"/>
      <c r="D90" s="86"/>
      <c r="E90" s="86"/>
      <c r="F90" s="89"/>
      <c r="G90" s="93"/>
      <c r="H90" s="93"/>
      <c r="I90" s="93"/>
      <c r="J90" s="93"/>
      <c r="K90" s="89"/>
      <c r="L90" s="89"/>
    </row>
    <row r="91" spans="2:12" ht="14.25">
      <c r="B91" s="86"/>
      <c r="C91" s="86"/>
      <c r="D91" s="86"/>
      <c r="E91" s="86"/>
      <c r="F91" s="89"/>
      <c r="G91" s="100"/>
      <c r="H91" s="100"/>
      <c r="I91" s="100"/>
      <c r="J91" s="100"/>
      <c r="K91" s="89"/>
      <c r="L91" s="89"/>
    </row>
    <row r="92" spans="2:12" ht="14.25">
      <c r="B92" s="86"/>
      <c r="C92" s="86"/>
      <c r="D92" s="86"/>
      <c r="E92" s="86"/>
      <c r="F92" s="89"/>
      <c r="G92" s="100"/>
      <c r="H92" s="100"/>
      <c r="I92" s="100"/>
      <c r="J92" s="93"/>
      <c r="K92" s="89"/>
      <c r="L92" s="89"/>
    </row>
    <row r="93" spans="2:12" ht="14.25">
      <c r="B93" s="86"/>
      <c r="C93" s="86"/>
      <c r="D93" s="86"/>
      <c r="E93" s="86"/>
      <c r="F93" s="89"/>
      <c r="J93" s="89"/>
      <c r="K93" s="89"/>
      <c r="L93" s="89"/>
    </row>
    <row r="94" spans="2:12" ht="14.25">
      <c r="B94" s="86"/>
      <c r="C94" s="86"/>
      <c r="D94" s="86"/>
      <c r="E94" s="86"/>
      <c r="F94" s="89"/>
      <c r="J94" s="89"/>
      <c r="K94" s="89"/>
      <c r="L94" s="89"/>
    </row>
    <row r="95" spans="2:12" ht="14.25">
      <c r="B95" s="86"/>
      <c r="C95" s="86"/>
      <c r="D95" s="86"/>
      <c r="E95" s="86"/>
      <c r="F95" s="89"/>
      <c r="J95" s="101"/>
      <c r="K95" s="89"/>
      <c r="L95" s="89"/>
    </row>
    <row r="96" spans="2:12" ht="14.25">
      <c r="B96" s="86"/>
      <c r="C96" s="86"/>
      <c r="D96" s="86"/>
      <c r="E96" s="86"/>
      <c r="F96" s="89"/>
      <c r="J96" s="101"/>
      <c r="K96" s="89"/>
      <c r="L96" s="89"/>
    </row>
    <row r="97" spans="2:12" ht="14.25">
      <c r="B97" s="86"/>
      <c r="C97" s="86"/>
      <c r="D97" s="86"/>
      <c r="E97" s="86"/>
      <c r="F97" s="89"/>
      <c r="K97" s="86"/>
      <c r="L97" s="86"/>
    </row>
    <row r="98" spans="2:12" ht="14.25">
      <c r="B98" s="86"/>
      <c r="C98" s="86"/>
      <c r="D98" s="86"/>
      <c r="E98" s="86"/>
      <c r="F98" s="89"/>
      <c r="J98" s="101"/>
      <c r="K98" s="86"/>
      <c r="L98" s="86"/>
    </row>
    <row r="99" spans="2:12" ht="14.25">
      <c r="B99" s="86"/>
      <c r="C99" s="86"/>
      <c r="D99" s="86"/>
      <c r="E99" s="86"/>
      <c r="F99" s="89"/>
      <c r="J99" s="86"/>
      <c r="K99" s="86"/>
      <c r="L99" s="86"/>
    </row>
    <row r="100" spans="2:12" ht="14.25">
      <c r="B100" s="86"/>
      <c r="C100" s="86"/>
      <c r="D100" s="86"/>
      <c r="E100" s="86"/>
      <c r="F100" s="89"/>
      <c r="J100" s="86"/>
      <c r="K100" s="86"/>
      <c r="L100" s="86"/>
    </row>
    <row r="101" spans="2:12" ht="14.25">
      <c r="B101" s="86"/>
      <c r="C101" s="86"/>
      <c r="D101" s="86"/>
      <c r="E101" s="86"/>
      <c r="F101" s="89"/>
      <c r="G101" s="89"/>
      <c r="H101" s="89"/>
      <c r="I101" s="89"/>
      <c r="J101" s="86"/>
      <c r="K101" s="86"/>
      <c r="L101" s="86"/>
    </row>
    <row r="102" spans="2:12" ht="14.25">
      <c r="B102" s="86"/>
      <c r="C102" s="86"/>
      <c r="D102" s="86"/>
      <c r="E102" s="86"/>
      <c r="F102" s="89"/>
      <c r="G102" s="89"/>
      <c r="H102" s="89"/>
      <c r="I102" s="89"/>
      <c r="J102" s="86"/>
      <c r="K102" s="86"/>
      <c r="L102" s="86"/>
    </row>
    <row r="103" spans="2:12" ht="14.25">
      <c r="B103" s="86"/>
      <c r="C103" s="86"/>
      <c r="D103" s="86"/>
      <c r="E103" s="86"/>
      <c r="F103" s="89"/>
      <c r="G103" s="89"/>
      <c r="H103" s="89"/>
      <c r="I103" s="89"/>
      <c r="J103" s="86"/>
      <c r="K103" s="86"/>
      <c r="L103" s="86"/>
    </row>
    <row r="104" spans="2:12" ht="14.25">
      <c r="B104" s="86"/>
      <c r="C104" s="86"/>
      <c r="D104" s="86"/>
      <c r="E104" s="86"/>
      <c r="F104" s="89"/>
      <c r="G104" s="89"/>
      <c r="H104" s="89"/>
      <c r="I104" s="89"/>
      <c r="J104" s="86"/>
      <c r="K104" s="86"/>
      <c r="L104" s="86"/>
    </row>
    <row r="105" spans="2:12" ht="14.25">
      <c r="B105" s="86"/>
      <c r="C105" s="86"/>
      <c r="D105" s="86"/>
      <c r="E105" s="86"/>
      <c r="F105" s="89"/>
      <c r="G105" s="89"/>
      <c r="H105" s="89"/>
      <c r="I105" s="89"/>
      <c r="J105" s="86"/>
      <c r="K105" s="86"/>
      <c r="L105" s="86"/>
    </row>
    <row r="106" spans="2:12" ht="14.25">
      <c r="B106" s="86"/>
      <c r="C106" s="86"/>
      <c r="D106" s="86"/>
      <c r="E106" s="86"/>
      <c r="F106" s="89"/>
      <c r="G106" s="89"/>
      <c r="H106" s="89"/>
      <c r="I106" s="89"/>
      <c r="J106" s="86"/>
      <c r="K106" s="86"/>
      <c r="L106" s="86"/>
    </row>
    <row r="107" spans="2:12" ht="14.25">
      <c r="B107" s="86"/>
      <c r="C107" s="86"/>
      <c r="D107" s="86"/>
      <c r="E107" s="86"/>
      <c r="F107" s="89"/>
      <c r="G107" s="89"/>
      <c r="H107" s="89"/>
      <c r="I107" s="89"/>
      <c r="J107" s="86"/>
      <c r="K107" s="86"/>
      <c r="L107" s="86"/>
    </row>
    <row r="108" spans="2:12" ht="14.25">
      <c r="B108" s="86"/>
      <c r="C108" s="86"/>
      <c r="D108" s="86"/>
      <c r="E108" s="86"/>
      <c r="F108" s="89"/>
      <c r="G108" s="89"/>
      <c r="H108" s="89"/>
      <c r="I108" s="89"/>
      <c r="J108" s="86"/>
      <c r="K108" s="86"/>
      <c r="L108" s="86"/>
    </row>
    <row r="109" spans="2:12" ht="14.25">
      <c r="B109" s="86"/>
      <c r="C109" s="86"/>
      <c r="D109" s="86"/>
      <c r="E109" s="86"/>
      <c r="F109" s="89"/>
      <c r="G109" s="89"/>
      <c r="H109" s="89"/>
      <c r="I109" s="89"/>
      <c r="J109" s="86"/>
      <c r="K109" s="86"/>
      <c r="L109" s="86"/>
    </row>
    <row r="110" spans="2:12" ht="14.25">
      <c r="B110" s="86"/>
      <c r="C110" s="86"/>
      <c r="D110" s="86"/>
      <c r="E110" s="86"/>
      <c r="F110" s="89"/>
      <c r="G110" s="89"/>
      <c r="H110" s="89"/>
      <c r="I110" s="89"/>
      <c r="J110" s="86"/>
      <c r="K110" s="86"/>
      <c r="L110" s="86"/>
    </row>
    <row r="111" spans="2:12" ht="14.25">
      <c r="B111" s="86"/>
      <c r="C111" s="86"/>
      <c r="D111" s="86"/>
      <c r="E111" s="86"/>
      <c r="F111" s="89"/>
      <c r="G111" s="89"/>
      <c r="H111" s="89"/>
      <c r="I111" s="89"/>
      <c r="J111" s="86"/>
      <c r="K111" s="86"/>
      <c r="L111" s="86"/>
    </row>
    <row r="112" spans="2:12" ht="14.25">
      <c r="B112" s="86"/>
      <c r="C112" s="86"/>
      <c r="D112" s="86"/>
      <c r="E112" s="86"/>
      <c r="F112" s="89"/>
      <c r="G112" s="89"/>
      <c r="H112" s="89"/>
      <c r="I112" s="89"/>
      <c r="J112" s="86"/>
      <c r="K112" s="86"/>
      <c r="L112" s="86"/>
    </row>
    <row r="113" spans="2:12" ht="14.25">
      <c r="B113" s="86"/>
      <c r="C113" s="86"/>
      <c r="D113" s="86"/>
      <c r="E113" s="86"/>
      <c r="F113" s="89"/>
      <c r="G113" s="89"/>
      <c r="H113" s="89"/>
      <c r="I113" s="89"/>
      <c r="J113" s="86"/>
      <c r="K113" s="86"/>
      <c r="L113" s="86"/>
    </row>
    <row r="114" spans="2:12" ht="14.25">
      <c r="B114" s="86"/>
      <c r="C114" s="86"/>
      <c r="D114" s="86"/>
      <c r="E114" s="86"/>
      <c r="F114" s="89"/>
      <c r="G114" s="89"/>
      <c r="H114" s="89"/>
      <c r="I114" s="89"/>
      <c r="J114" s="86"/>
      <c r="K114" s="86"/>
      <c r="L114" s="86"/>
    </row>
    <row r="115" spans="2:12" ht="14.25">
      <c r="B115" s="86"/>
      <c r="C115" s="86"/>
      <c r="D115" s="86"/>
      <c r="E115" s="86"/>
      <c r="F115" s="89"/>
      <c r="G115" s="89"/>
      <c r="H115" s="89"/>
      <c r="I115" s="89"/>
      <c r="J115" s="86"/>
      <c r="K115" s="86"/>
      <c r="L115" s="86"/>
    </row>
    <row r="116" spans="2:12" ht="14.25">
      <c r="B116" s="86"/>
      <c r="C116" s="86"/>
      <c r="D116" s="86"/>
      <c r="E116" s="86"/>
      <c r="F116" s="89"/>
      <c r="G116" s="89"/>
      <c r="H116" s="89"/>
      <c r="I116" s="89"/>
      <c r="J116" s="86"/>
      <c r="K116" s="86"/>
      <c r="L116" s="86"/>
    </row>
    <row r="117" spans="2:12" ht="14.25">
      <c r="B117" s="86"/>
      <c r="C117" s="86"/>
      <c r="D117" s="86"/>
      <c r="E117" s="86"/>
      <c r="F117" s="89"/>
      <c r="G117" s="89"/>
      <c r="H117" s="89"/>
      <c r="I117" s="89"/>
      <c r="J117" s="86"/>
      <c r="K117" s="86"/>
      <c r="L117" s="86"/>
    </row>
    <row r="118" spans="2:12" ht="14.25">
      <c r="B118" s="86"/>
      <c r="C118" s="86"/>
      <c r="D118" s="86"/>
      <c r="E118" s="86"/>
      <c r="F118" s="89"/>
      <c r="G118" s="89"/>
      <c r="H118" s="89"/>
      <c r="I118" s="89"/>
      <c r="J118" s="86"/>
      <c r="K118" s="86"/>
      <c r="L118" s="86"/>
    </row>
    <row r="119" spans="2:12" ht="14.25">
      <c r="B119" s="86"/>
      <c r="C119" s="86"/>
      <c r="D119" s="86"/>
      <c r="E119" s="86"/>
      <c r="F119" s="89"/>
      <c r="G119" s="89"/>
      <c r="H119" s="89"/>
      <c r="I119" s="89"/>
      <c r="J119" s="86"/>
      <c r="K119" s="86"/>
      <c r="L119" s="86"/>
    </row>
    <row r="120" spans="2:12" ht="14.25">
      <c r="B120" s="86"/>
      <c r="C120" s="86"/>
      <c r="D120" s="86"/>
      <c r="E120" s="86"/>
      <c r="F120" s="89"/>
      <c r="G120" s="89"/>
      <c r="H120" s="89"/>
      <c r="I120" s="89"/>
      <c r="J120" s="86"/>
      <c r="K120" s="86"/>
      <c r="L120" s="86"/>
    </row>
    <row r="121" spans="2:12" ht="14.25">
      <c r="B121" s="86"/>
      <c r="C121" s="86"/>
      <c r="D121" s="86"/>
      <c r="E121" s="86"/>
      <c r="F121" s="89"/>
      <c r="G121" s="89"/>
      <c r="H121" s="89"/>
      <c r="I121" s="89"/>
      <c r="J121" s="86"/>
      <c r="K121" s="86"/>
      <c r="L121" s="86"/>
    </row>
    <row r="122" spans="2:12" ht="14.25">
      <c r="B122" s="86"/>
      <c r="C122" s="86"/>
      <c r="D122" s="86"/>
      <c r="E122" s="86"/>
      <c r="F122" s="89"/>
      <c r="G122" s="89"/>
      <c r="H122" s="89"/>
      <c r="I122" s="89"/>
      <c r="J122" s="86"/>
      <c r="K122" s="86"/>
      <c r="L122" s="86"/>
    </row>
    <row r="123" spans="2:12" ht="14.25">
      <c r="B123" s="86"/>
      <c r="C123" s="86"/>
      <c r="D123" s="86"/>
      <c r="E123" s="86"/>
      <c r="F123" s="89"/>
      <c r="G123" s="89"/>
      <c r="H123" s="89"/>
      <c r="I123" s="89"/>
      <c r="J123" s="86"/>
      <c r="K123" s="86"/>
      <c r="L123" s="86"/>
    </row>
    <row r="124" spans="2:12" ht="14.25">
      <c r="B124" s="86"/>
      <c r="C124" s="86"/>
      <c r="D124" s="86"/>
      <c r="E124" s="86"/>
      <c r="F124" s="89"/>
      <c r="G124" s="89"/>
      <c r="H124" s="89"/>
      <c r="I124" s="89"/>
      <c r="J124" s="86"/>
      <c r="K124" s="86"/>
      <c r="L124" s="86"/>
    </row>
    <row r="125" spans="2:12" ht="14.25">
      <c r="B125" s="86"/>
      <c r="C125" s="86"/>
      <c r="D125" s="86"/>
      <c r="E125" s="86"/>
      <c r="F125" s="89"/>
      <c r="G125" s="89"/>
      <c r="H125" s="89"/>
      <c r="I125" s="89"/>
      <c r="J125" s="86"/>
      <c r="K125" s="86"/>
      <c r="L125" s="86"/>
    </row>
    <row r="126" spans="2:12" ht="14.25">
      <c r="B126" s="86"/>
      <c r="C126" s="86"/>
      <c r="D126" s="86"/>
      <c r="E126" s="86"/>
      <c r="F126" s="89"/>
      <c r="G126" s="89"/>
      <c r="H126" s="89"/>
      <c r="I126" s="89"/>
      <c r="J126" s="86"/>
      <c r="K126" s="86"/>
      <c r="L126" s="86"/>
    </row>
    <row r="127" spans="2:12" ht="14.25">
      <c r="B127" s="86"/>
      <c r="C127" s="86"/>
      <c r="D127" s="86"/>
      <c r="E127" s="86"/>
      <c r="F127" s="89"/>
      <c r="G127" s="89"/>
      <c r="H127" s="89"/>
      <c r="I127" s="89"/>
      <c r="J127" s="86"/>
      <c r="K127" s="86"/>
      <c r="L127" s="86"/>
    </row>
    <row r="128" spans="2:12" ht="14.25">
      <c r="B128" s="86"/>
      <c r="C128" s="86"/>
      <c r="D128" s="86"/>
      <c r="E128" s="86"/>
      <c r="F128" s="89"/>
      <c r="G128" s="89"/>
      <c r="H128" s="89"/>
      <c r="I128" s="89"/>
      <c r="J128" s="86"/>
      <c r="K128" s="86"/>
      <c r="L128" s="86"/>
    </row>
    <row r="129" spans="2:12" ht="14.25">
      <c r="B129" s="86"/>
      <c r="C129" s="86"/>
      <c r="D129" s="86"/>
      <c r="E129" s="86"/>
      <c r="F129" s="89"/>
      <c r="G129" s="89"/>
      <c r="H129" s="89"/>
      <c r="I129" s="89"/>
      <c r="J129" s="86"/>
      <c r="K129" s="86"/>
      <c r="L129" s="86"/>
    </row>
    <row r="130" spans="2:12" ht="14.25">
      <c r="B130" s="86"/>
      <c r="C130" s="86"/>
      <c r="D130" s="86"/>
      <c r="E130" s="86"/>
      <c r="F130" s="89"/>
      <c r="G130" s="89"/>
      <c r="H130" s="89"/>
      <c r="I130" s="89"/>
      <c r="J130" s="86"/>
      <c r="K130" s="86"/>
      <c r="L130" s="86"/>
    </row>
    <row r="131" spans="2:12" ht="14.25">
      <c r="B131" s="86"/>
      <c r="C131" s="86"/>
      <c r="D131" s="86"/>
      <c r="E131" s="86"/>
      <c r="F131" s="89"/>
      <c r="G131" s="89"/>
      <c r="H131" s="89"/>
      <c r="I131" s="89"/>
      <c r="J131" s="86"/>
      <c r="K131" s="86"/>
      <c r="L131" s="86"/>
    </row>
    <row r="132" spans="2:12" ht="14.25">
      <c r="B132" s="86"/>
      <c r="C132" s="86"/>
      <c r="D132" s="86"/>
      <c r="E132" s="86"/>
      <c r="F132" s="89"/>
      <c r="G132" s="89"/>
      <c r="H132" s="89"/>
      <c r="I132" s="89"/>
      <c r="J132" s="86"/>
      <c r="K132" s="86"/>
      <c r="L132" s="86"/>
    </row>
    <row r="133" spans="2:12" ht="14.25">
      <c r="B133" s="86"/>
      <c r="C133" s="86"/>
      <c r="D133" s="86"/>
      <c r="E133" s="86"/>
      <c r="F133" s="89"/>
      <c r="G133" s="89"/>
      <c r="H133" s="89"/>
      <c r="I133" s="89"/>
      <c r="J133" s="86"/>
      <c r="K133" s="86"/>
      <c r="L133" s="86"/>
    </row>
    <row r="134" spans="2:12" ht="14.25">
      <c r="B134" s="86"/>
      <c r="C134" s="86"/>
      <c r="D134" s="86"/>
      <c r="E134" s="86"/>
      <c r="F134" s="89"/>
      <c r="G134" s="89"/>
      <c r="H134" s="89"/>
      <c r="I134" s="89"/>
      <c r="J134" s="86"/>
      <c r="K134" s="86"/>
      <c r="L134" s="86"/>
    </row>
    <row r="135" spans="2:12" ht="14.25">
      <c r="B135" s="86"/>
      <c r="C135" s="86"/>
      <c r="D135" s="86"/>
      <c r="E135" s="86"/>
      <c r="F135" s="89"/>
      <c r="G135" s="89"/>
      <c r="H135" s="89"/>
      <c r="I135" s="89"/>
      <c r="J135" s="86"/>
      <c r="K135" s="86"/>
      <c r="L135" s="86"/>
    </row>
    <row r="136" spans="2:12" ht="14.25">
      <c r="B136" s="86"/>
      <c r="C136" s="86"/>
      <c r="D136" s="86"/>
      <c r="E136" s="86"/>
      <c r="F136" s="89"/>
      <c r="G136" s="89"/>
      <c r="H136" s="89"/>
      <c r="I136" s="89"/>
      <c r="J136" s="86"/>
      <c r="K136" s="86"/>
      <c r="L136" s="86"/>
    </row>
    <row r="137" spans="2:12" ht="14.25">
      <c r="B137" s="86"/>
      <c r="C137" s="86"/>
      <c r="D137" s="86"/>
      <c r="E137" s="86"/>
      <c r="F137" s="89"/>
      <c r="G137" s="89"/>
      <c r="H137" s="89"/>
      <c r="I137" s="89"/>
      <c r="J137" s="86"/>
      <c r="K137" s="86"/>
      <c r="L137" s="86"/>
    </row>
    <row r="138" spans="2:12" ht="14.25">
      <c r="B138" s="86"/>
      <c r="C138" s="86"/>
      <c r="D138" s="86"/>
      <c r="E138" s="86"/>
      <c r="F138" s="89"/>
      <c r="G138" s="89"/>
      <c r="H138" s="89"/>
      <c r="I138" s="89"/>
      <c r="J138" s="86"/>
      <c r="K138" s="86"/>
      <c r="L138" s="86"/>
    </row>
    <row r="139" spans="2:12" ht="14.25">
      <c r="B139" s="86"/>
      <c r="C139" s="86"/>
      <c r="D139" s="86"/>
      <c r="E139" s="86"/>
      <c r="F139" s="89"/>
      <c r="G139" s="89"/>
      <c r="H139" s="89"/>
      <c r="I139" s="89"/>
      <c r="J139" s="86"/>
      <c r="K139" s="86"/>
      <c r="L139" s="86"/>
    </row>
    <row r="140" spans="2:12" ht="14.25">
      <c r="B140" s="86"/>
      <c r="C140" s="86"/>
      <c r="D140" s="86"/>
      <c r="E140" s="86"/>
      <c r="F140" s="89"/>
      <c r="G140" s="89"/>
      <c r="H140" s="89"/>
      <c r="I140" s="89"/>
      <c r="J140" s="86"/>
      <c r="K140" s="86"/>
      <c r="L140" s="86"/>
    </row>
    <row r="141" spans="2:12" ht="14.25">
      <c r="B141" s="86"/>
      <c r="C141" s="86"/>
      <c r="D141" s="86"/>
      <c r="E141" s="86"/>
      <c r="F141" s="89"/>
      <c r="G141" s="89"/>
      <c r="H141" s="89"/>
      <c r="I141" s="89"/>
      <c r="J141" s="86"/>
      <c r="K141" s="86"/>
      <c r="L141" s="86"/>
    </row>
    <row r="142" spans="2:12" ht="14.25">
      <c r="B142" s="86"/>
      <c r="C142" s="86"/>
      <c r="D142" s="86"/>
      <c r="E142" s="86"/>
      <c r="F142" s="89"/>
      <c r="G142" s="89"/>
      <c r="H142" s="89"/>
      <c r="I142" s="89"/>
      <c r="J142" s="86"/>
      <c r="K142" s="86"/>
      <c r="L142" s="86"/>
    </row>
    <row r="143" spans="2:12" ht="14.25">
      <c r="B143" s="86"/>
      <c r="C143" s="86"/>
      <c r="D143" s="86"/>
      <c r="E143" s="86"/>
      <c r="F143" s="89"/>
      <c r="G143" s="89"/>
      <c r="H143" s="89"/>
      <c r="I143" s="89"/>
      <c r="J143" s="86"/>
      <c r="K143" s="86"/>
      <c r="L143" s="86"/>
    </row>
    <row r="144" spans="2:12" ht="14.25">
      <c r="B144" s="86"/>
      <c r="C144" s="86"/>
      <c r="D144" s="86"/>
      <c r="E144" s="86"/>
      <c r="F144" s="89"/>
      <c r="G144" s="89"/>
      <c r="H144" s="89"/>
      <c r="I144" s="89"/>
      <c r="J144" s="86"/>
      <c r="K144" s="86"/>
      <c r="L144" s="86"/>
    </row>
    <row r="145" spans="2:12" ht="14.25">
      <c r="B145" s="86"/>
      <c r="C145" s="86"/>
      <c r="D145" s="86"/>
      <c r="E145" s="86"/>
      <c r="F145" s="89"/>
      <c r="G145" s="89"/>
      <c r="H145" s="89"/>
      <c r="I145" s="89"/>
      <c r="J145" s="86"/>
      <c r="K145" s="86"/>
      <c r="L145" s="86"/>
    </row>
    <row r="146" spans="2:12" ht="14.25">
      <c r="B146" s="86"/>
      <c r="C146" s="86"/>
      <c r="D146" s="86"/>
      <c r="E146" s="86"/>
      <c r="F146" s="89"/>
      <c r="G146" s="89"/>
      <c r="H146" s="89"/>
      <c r="I146" s="89"/>
      <c r="J146" s="86"/>
      <c r="K146" s="86"/>
      <c r="L146" s="86"/>
    </row>
    <row r="147" spans="2:12" ht="14.25">
      <c r="B147" s="86"/>
      <c r="C147" s="86"/>
      <c r="D147" s="86"/>
      <c r="E147" s="86"/>
      <c r="F147" s="89"/>
      <c r="G147" s="89"/>
      <c r="H147" s="89"/>
      <c r="I147" s="89"/>
      <c r="J147" s="86"/>
      <c r="K147" s="86"/>
      <c r="L147" s="86"/>
    </row>
    <row r="148" spans="2:12" ht="14.25">
      <c r="B148" s="86"/>
      <c r="C148" s="86"/>
      <c r="D148" s="86"/>
      <c r="E148" s="86"/>
      <c r="F148" s="89"/>
      <c r="G148" s="89"/>
      <c r="H148" s="89"/>
      <c r="I148" s="89"/>
      <c r="J148" s="86"/>
      <c r="K148" s="86"/>
      <c r="L148" s="86"/>
    </row>
    <row r="149" spans="2:12" ht="14.25">
      <c r="B149" s="86"/>
      <c r="C149" s="86"/>
      <c r="D149" s="86"/>
      <c r="E149" s="86"/>
      <c r="F149" s="89"/>
      <c r="G149" s="89"/>
      <c r="H149" s="89"/>
      <c r="I149" s="89"/>
      <c r="J149" s="86"/>
      <c r="K149" s="86"/>
      <c r="L149" s="86"/>
    </row>
    <row r="150" spans="2:12" ht="14.25">
      <c r="B150" s="86"/>
      <c r="C150" s="86"/>
      <c r="D150" s="86"/>
      <c r="E150" s="86"/>
      <c r="F150" s="89"/>
      <c r="G150" s="89"/>
      <c r="H150" s="89"/>
      <c r="I150" s="89"/>
      <c r="J150" s="86"/>
      <c r="K150" s="86"/>
      <c r="L150" s="86"/>
    </row>
    <row r="151" spans="2:12" ht="14.25">
      <c r="B151" s="86"/>
      <c r="C151" s="86"/>
      <c r="D151" s="86"/>
      <c r="E151" s="86"/>
      <c r="F151" s="89"/>
      <c r="G151" s="89"/>
      <c r="H151" s="89"/>
      <c r="I151" s="89"/>
      <c r="J151" s="86"/>
      <c r="K151" s="86"/>
      <c r="L151" s="86"/>
    </row>
    <row r="152" spans="2:12" ht="14.25">
      <c r="B152" s="86"/>
      <c r="C152" s="86"/>
      <c r="D152" s="86"/>
      <c r="E152" s="86"/>
      <c r="F152" s="89"/>
      <c r="G152" s="89"/>
      <c r="H152" s="89"/>
      <c r="I152" s="89"/>
      <c r="J152" s="86"/>
      <c r="K152" s="86"/>
      <c r="L152" s="86"/>
    </row>
    <row r="153" spans="2:12" ht="14.25">
      <c r="B153" s="86"/>
      <c r="C153" s="86"/>
      <c r="D153" s="86"/>
      <c r="E153" s="86"/>
      <c r="F153" s="89"/>
      <c r="G153" s="89"/>
      <c r="H153" s="89"/>
      <c r="I153" s="89"/>
      <c r="J153" s="86"/>
      <c r="K153" s="86"/>
      <c r="L153" s="86"/>
    </row>
    <row r="154" spans="2:12" ht="14.25">
      <c r="B154" s="86"/>
      <c r="C154" s="86"/>
      <c r="D154" s="86"/>
      <c r="E154" s="86"/>
      <c r="F154" s="89"/>
      <c r="G154" s="89"/>
      <c r="H154" s="89"/>
      <c r="I154" s="89"/>
      <c r="J154" s="86"/>
      <c r="K154" s="86"/>
      <c r="L154" s="86"/>
    </row>
    <row r="155" spans="2:12" ht="14.25">
      <c r="B155" s="86"/>
      <c r="C155" s="86"/>
      <c r="D155" s="86"/>
      <c r="E155" s="86"/>
      <c r="F155" s="89"/>
      <c r="G155" s="89"/>
      <c r="H155" s="89"/>
      <c r="I155" s="89"/>
      <c r="J155" s="86"/>
      <c r="K155" s="86"/>
      <c r="L155" s="86"/>
    </row>
    <row r="156" spans="2:12" ht="14.25">
      <c r="B156" s="86"/>
      <c r="C156" s="86"/>
      <c r="D156" s="86"/>
      <c r="E156" s="86"/>
      <c r="F156" s="89"/>
      <c r="G156" s="89"/>
      <c r="H156" s="89"/>
      <c r="I156" s="89"/>
      <c r="J156" s="86"/>
      <c r="K156" s="86"/>
      <c r="L156" s="86"/>
    </row>
    <row r="157" spans="2:12" ht="14.25">
      <c r="B157" s="86"/>
      <c r="C157" s="86"/>
      <c r="D157" s="86"/>
      <c r="E157" s="86"/>
      <c r="F157" s="89"/>
      <c r="G157" s="89"/>
      <c r="H157" s="89"/>
      <c r="I157" s="89"/>
      <c r="J157" s="86"/>
      <c r="K157" s="86"/>
      <c r="L157" s="86"/>
    </row>
    <row r="158" spans="2:12" ht="14.25">
      <c r="B158" s="86"/>
      <c r="C158" s="86"/>
      <c r="D158" s="86"/>
      <c r="E158" s="86"/>
      <c r="F158" s="89"/>
      <c r="G158" s="89"/>
      <c r="H158" s="89"/>
      <c r="I158" s="89"/>
      <c r="J158" s="86"/>
      <c r="K158" s="86"/>
      <c r="L158" s="86"/>
    </row>
    <row r="159" spans="2:12" ht="14.25">
      <c r="B159" s="86"/>
      <c r="C159" s="86"/>
      <c r="D159" s="86"/>
      <c r="E159" s="86"/>
      <c r="F159" s="89"/>
      <c r="G159" s="89"/>
      <c r="H159" s="89"/>
      <c r="I159" s="89"/>
      <c r="J159" s="86"/>
      <c r="K159" s="86"/>
      <c r="L159" s="86"/>
    </row>
    <row r="160" spans="2:12" ht="14.25">
      <c r="B160" s="86"/>
      <c r="C160" s="86"/>
      <c r="D160" s="86"/>
      <c r="E160" s="86"/>
      <c r="F160" s="89"/>
      <c r="G160" s="89"/>
      <c r="H160" s="89"/>
      <c r="I160" s="89"/>
      <c r="J160" s="86"/>
      <c r="K160" s="86"/>
      <c r="L160" s="86"/>
    </row>
    <row r="161" spans="2:12" ht="14.25">
      <c r="B161" s="86"/>
      <c r="C161" s="86"/>
      <c r="D161" s="86"/>
      <c r="E161" s="86"/>
      <c r="F161" s="89"/>
      <c r="G161" s="89"/>
      <c r="H161" s="89"/>
      <c r="I161" s="89"/>
      <c r="J161" s="86"/>
      <c r="K161" s="86"/>
      <c r="L161" s="86"/>
    </row>
    <row r="162" spans="2:12" ht="14.25">
      <c r="B162" s="86"/>
      <c r="C162" s="86"/>
      <c r="D162" s="86"/>
      <c r="E162" s="86"/>
      <c r="F162" s="89"/>
      <c r="G162" s="89"/>
      <c r="H162" s="89"/>
      <c r="I162" s="89"/>
      <c r="J162" s="86"/>
      <c r="K162" s="86"/>
      <c r="L162" s="86"/>
    </row>
    <row r="163" spans="2:12" ht="14.25">
      <c r="B163" s="86"/>
      <c r="C163" s="86"/>
      <c r="D163" s="86"/>
      <c r="E163" s="86"/>
      <c r="F163" s="89"/>
      <c r="G163" s="89"/>
      <c r="H163" s="89"/>
      <c r="I163" s="89"/>
      <c r="J163" s="86"/>
      <c r="K163" s="86"/>
      <c r="L163" s="86"/>
    </row>
    <row r="164" spans="2:12" ht="14.25">
      <c r="B164" s="86"/>
      <c r="C164" s="86"/>
      <c r="D164" s="86"/>
      <c r="E164" s="86"/>
      <c r="F164" s="89"/>
      <c r="G164" s="89"/>
      <c r="H164" s="89"/>
      <c r="I164" s="89"/>
      <c r="J164" s="86"/>
      <c r="K164" s="86"/>
      <c r="L164" s="86"/>
    </row>
    <row r="165" spans="2:12" ht="14.25">
      <c r="B165" s="86"/>
      <c r="C165" s="86"/>
      <c r="D165" s="86"/>
      <c r="E165" s="86"/>
      <c r="F165" s="89"/>
      <c r="G165" s="89"/>
      <c r="H165" s="89"/>
      <c r="I165" s="89"/>
      <c r="J165" s="86"/>
      <c r="K165" s="86"/>
      <c r="L165" s="86"/>
    </row>
    <row r="166" spans="2:12" ht="14.25">
      <c r="B166" s="86"/>
      <c r="C166" s="86"/>
      <c r="D166" s="86"/>
      <c r="E166" s="86"/>
      <c r="F166" s="89"/>
      <c r="G166" s="89"/>
      <c r="H166" s="89"/>
      <c r="I166" s="89"/>
      <c r="J166" s="86"/>
      <c r="K166" s="86"/>
      <c r="L166" s="86"/>
    </row>
    <row r="167" spans="2:12" ht="14.25">
      <c r="B167" s="86"/>
      <c r="C167" s="86"/>
      <c r="D167" s="86"/>
      <c r="E167" s="86"/>
      <c r="F167" s="89"/>
      <c r="G167" s="89"/>
      <c r="H167" s="89"/>
      <c r="I167" s="89"/>
      <c r="J167" s="86"/>
      <c r="K167" s="86"/>
      <c r="L167" s="86"/>
    </row>
    <row r="168" spans="2:12" ht="14.25">
      <c r="B168" s="86"/>
      <c r="C168" s="86"/>
      <c r="D168" s="86"/>
      <c r="E168" s="86"/>
      <c r="F168" s="89"/>
      <c r="G168" s="89"/>
      <c r="H168" s="89"/>
      <c r="I168" s="89"/>
      <c r="J168" s="86"/>
      <c r="K168" s="86"/>
      <c r="L168" s="86"/>
    </row>
    <row r="169" spans="2:12" ht="14.25">
      <c r="B169" s="86"/>
      <c r="C169" s="86"/>
      <c r="D169" s="86"/>
      <c r="E169" s="86"/>
      <c r="F169" s="89"/>
      <c r="G169" s="89"/>
      <c r="H169" s="89"/>
      <c r="I169" s="89"/>
      <c r="J169" s="86"/>
      <c r="K169" s="86"/>
      <c r="L169" s="86"/>
    </row>
    <row r="170" spans="2:12" ht="14.25">
      <c r="B170" s="86"/>
      <c r="C170" s="86"/>
      <c r="D170" s="86"/>
      <c r="E170" s="86"/>
      <c r="F170" s="89"/>
      <c r="G170" s="89"/>
      <c r="H170" s="89"/>
      <c r="I170" s="89"/>
      <c r="J170" s="86"/>
      <c r="K170" s="86"/>
      <c r="L170" s="86"/>
    </row>
    <row r="171" spans="2:12" ht="14.25">
      <c r="B171" s="86"/>
      <c r="C171" s="86"/>
      <c r="D171" s="86"/>
      <c r="E171" s="86"/>
      <c r="F171" s="89"/>
      <c r="G171" s="89"/>
      <c r="H171" s="89"/>
      <c r="I171" s="89"/>
      <c r="J171" s="86"/>
      <c r="K171" s="86"/>
      <c r="L171" s="86"/>
    </row>
    <row r="172" spans="2:12" ht="14.25">
      <c r="B172" s="86"/>
      <c r="C172" s="86"/>
      <c r="D172" s="86"/>
      <c r="E172" s="86"/>
      <c r="F172" s="89"/>
      <c r="G172" s="89"/>
      <c r="H172" s="89"/>
      <c r="I172" s="89"/>
      <c r="J172" s="86"/>
      <c r="K172" s="86"/>
      <c r="L172" s="86"/>
    </row>
    <row r="173" spans="2:12" ht="14.25">
      <c r="B173" s="86"/>
      <c r="C173" s="86"/>
      <c r="D173" s="86"/>
      <c r="E173" s="86"/>
      <c r="F173" s="89"/>
      <c r="G173" s="89"/>
      <c r="H173" s="89"/>
      <c r="I173" s="89"/>
      <c r="J173" s="86"/>
      <c r="K173" s="86"/>
      <c r="L173" s="86"/>
    </row>
    <row r="174" spans="2:12" ht="14.25">
      <c r="B174" s="86"/>
      <c r="C174" s="86"/>
      <c r="D174" s="86"/>
      <c r="E174" s="86"/>
      <c r="F174" s="89"/>
      <c r="G174" s="89"/>
      <c r="H174" s="89"/>
      <c r="I174" s="89"/>
      <c r="J174" s="86"/>
      <c r="K174" s="86"/>
      <c r="L174" s="86"/>
    </row>
    <row r="175" spans="2:12" ht="14.25">
      <c r="B175" s="86"/>
      <c r="C175" s="86"/>
      <c r="D175" s="86"/>
      <c r="E175" s="86"/>
      <c r="F175" s="89"/>
      <c r="G175" s="89"/>
      <c r="H175" s="89"/>
      <c r="I175" s="89"/>
      <c r="J175" s="86"/>
      <c r="K175" s="86"/>
      <c r="L175" s="86"/>
    </row>
    <row r="176" spans="2:12" ht="14.25">
      <c r="B176" s="86"/>
      <c r="C176" s="86"/>
      <c r="D176" s="86"/>
      <c r="E176" s="86"/>
      <c r="F176" s="89"/>
      <c r="G176" s="89"/>
      <c r="H176" s="89"/>
      <c r="I176" s="89"/>
      <c r="J176" s="86"/>
      <c r="K176" s="86"/>
      <c r="L176" s="86"/>
    </row>
    <row r="177" spans="2:12" ht="14.25">
      <c r="B177" s="86"/>
      <c r="C177" s="86"/>
      <c r="D177" s="86"/>
      <c r="E177" s="86"/>
      <c r="F177" s="89"/>
      <c r="G177" s="89"/>
      <c r="H177" s="89"/>
      <c r="I177" s="89"/>
      <c r="J177" s="86"/>
      <c r="K177" s="86"/>
      <c r="L177" s="86"/>
    </row>
    <row r="178" spans="2:12" ht="14.25">
      <c r="B178" s="86"/>
      <c r="C178" s="86"/>
      <c r="D178" s="86"/>
      <c r="E178" s="86"/>
      <c r="F178" s="89"/>
      <c r="G178" s="89"/>
      <c r="H178" s="89"/>
      <c r="I178" s="89"/>
      <c r="J178" s="86"/>
      <c r="K178" s="86"/>
      <c r="L178" s="86"/>
    </row>
    <row r="179" spans="2:12" ht="14.25">
      <c r="B179" s="86"/>
      <c r="C179" s="86"/>
      <c r="D179" s="86"/>
      <c r="E179" s="86"/>
      <c r="F179" s="89"/>
      <c r="G179" s="89"/>
      <c r="H179" s="89"/>
      <c r="I179" s="89"/>
      <c r="J179" s="86"/>
      <c r="K179" s="86"/>
      <c r="L179" s="86"/>
    </row>
    <row r="180" spans="2:12" ht="14.25">
      <c r="B180" s="86"/>
      <c r="C180" s="86"/>
      <c r="D180" s="86"/>
      <c r="E180" s="86"/>
      <c r="F180" s="89"/>
      <c r="G180" s="89"/>
      <c r="H180" s="89"/>
      <c r="I180" s="89"/>
      <c r="J180" s="86"/>
      <c r="K180" s="86"/>
      <c r="L180" s="86"/>
    </row>
    <row r="181" spans="2:12" ht="14.25">
      <c r="B181" s="86"/>
      <c r="C181" s="86"/>
      <c r="D181" s="86"/>
      <c r="E181" s="86"/>
      <c r="F181" s="89"/>
      <c r="G181" s="89"/>
      <c r="H181" s="89"/>
      <c r="I181" s="89"/>
      <c r="J181" s="86"/>
      <c r="K181" s="86"/>
      <c r="L181" s="86"/>
    </row>
    <row r="182" spans="2:12" ht="14.25">
      <c r="B182" s="86"/>
      <c r="C182" s="86"/>
      <c r="D182" s="86"/>
      <c r="E182" s="86"/>
      <c r="F182" s="89"/>
      <c r="G182" s="89"/>
      <c r="H182" s="89"/>
      <c r="I182" s="89"/>
      <c r="J182" s="86"/>
      <c r="K182" s="86"/>
      <c r="L182" s="86"/>
    </row>
    <row r="183" spans="2:12" ht="14.25">
      <c r="B183" s="86"/>
      <c r="C183" s="86"/>
      <c r="D183" s="86"/>
      <c r="E183" s="86"/>
      <c r="F183" s="89"/>
      <c r="G183" s="89"/>
      <c r="H183" s="89"/>
      <c r="I183" s="89"/>
      <c r="J183" s="86"/>
      <c r="K183" s="86"/>
      <c r="L183" s="86"/>
    </row>
    <row r="184" spans="2:12" ht="14.25">
      <c r="B184" s="86"/>
      <c r="C184" s="86"/>
      <c r="D184" s="86"/>
      <c r="E184" s="86"/>
      <c r="F184" s="89"/>
      <c r="G184" s="89"/>
      <c r="H184" s="89"/>
      <c r="I184" s="89"/>
      <c r="J184" s="86"/>
      <c r="K184" s="86"/>
      <c r="L184" s="86"/>
    </row>
    <row r="185" spans="2:12" ht="14.25">
      <c r="B185" s="86"/>
      <c r="C185" s="86"/>
      <c r="D185" s="86"/>
      <c r="E185" s="86"/>
      <c r="F185" s="89"/>
      <c r="G185" s="89"/>
      <c r="H185" s="89"/>
      <c r="I185" s="89"/>
      <c r="J185" s="86"/>
      <c r="K185" s="86"/>
      <c r="L185" s="86"/>
    </row>
    <row r="186" spans="2:12" ht="14.25">
      <c r="B186" s="86"/>
      <c r="C186" s="86"/>
      <c r="D186" s="86"/>
      <c r="E186" s="86"/>
      <c r="F186" s="89"/>
      <c r="G186" s="89"/>
      <c r="H186" s="89"/>
      <c r="I186" s="89"/>
      <c r="J186" s="86"/>
      <c r="K186" s="86"/>
      <c r="L186" s="86"/>
    </row>
    <row r="187" spans="2:12" ht="14.25">
      <c r="B187" s="86"/>
      <c r="C187" s="86"/>
      <c r="D187" s="86"/>
      <c r="E187" s="86"/>
      <c r="F187" s="89"/>
      <c r="G187" s="89"/>
      <c r="H187" s="89"/>
      <c r="I187" s="89"/>
      <c r="J187" s="86"/>
      <c r="K187" s="86"/>
      <c r="L187" s="86"/>
    </row>
    <row r="188" spans="2:12" ht="14.25">
      <c r="B188" s="86"/>
      <c r="C188" s="86"/>
      <c r="D188" s="86"/>
      <c r="E188" s="86"/>
      <c r="F188" s="89"/>
      <c r="G188" s="89"/>
      <c r="H188" s="89"/>
      <c r="I188" s="89"/>
      <c r="J188" s="86"/>
      <c r="K188" s="86"/>
      <c r="L188" s="86"/>
    </row>
    <row r="189" spans="2:12" ht="14.25">
      <c r="B189" s="86"/>
      <c r="C189" s="86"/>
      <c r="D189" s="86"/>
      <c r="E189" s="86"/>
      <c r="F189" s="89"/>
      <c r="G189" s="89"/>
      <c r="H189" s="89"/>
      <c r="I189" s="89"/>
      <c r="J189" s="86"/>
      <c r="K189" s="86"/>
      <c r="L189" s="86"/>
    </row>
    <row r="190" spans="2:12" ht="14.25">
      <c r="B190" s="86"/>
      <c r="C190" s="86"/>
      <c r="D190" s="86"/>
      <c r="E190" s="86"/>
      <c r="F190" s="89"/>
      <c r="G190" s="89"/>
      <c r="H190" s="89"/>
      <c r="I190" s="89"/>
      <c r="J190" s="86"/>
      <c r="K190" s="86"/>
      <c r="L190" s="86"/>
    </row>
    <row r="191" spans="2:12" ht="14.25">
      <c r="B191" s="86"/>
      <c r="C191" s="86"/>
      <c r="D191" s="86"/>
      <c r="E191" s="86"/>
      <c r="F191" s="89"/>
      <c r="G191" s="89"/>
      <c r="H191" s="89"/>
      <c r="I191" s="89"/>
      <c r="J191" s="86"/>
      <c r="K191" s="86"/>
      <c r="L191" s="86"/>
    </row>
    <row r="192" spans="2:12" ht="14.25">
      <c r="B192" s="86"/>
      <c r="C192" s="86"/>
      <c r="D192" s="86"/>
      <c r="E192" s="86"/>
      <c r="F192" s="89"/>
      <c r="G192" s="89"/>
      <c r="H192" s="89"/>
      <c r="I192" s="89"/>
      <c r="J192" s="86"/>
      <c r="K192" s="86"/>
      <c r="L192" s="86"/>
    </row>
    <row r="193" spans="2:12" ht="14.25">
      <c r="B193" s="86"/>
      <c r="C193" s="86"/>
      <c r="D193" s="86"/>
      <c r="E193" s="86"/>
      <c r="F193" s="89"/>
      <c r="G193" s="89"/>
      <c r="H193" s="89"/>
      <c r="I193" s="89"/>
      <c r="J193" s="86"/>
      <c r="K193" s="86"/>
      <c r="L193" s="86"/>
    </row>
    <row r="194" spans="2:12" ht="14.25">
      <c r="B194" s="86"/>
      <c r="C194" s="86"/>
      <c r="D194" s="86"/>
      <c r="E194" s="86"/>
      <c r="F194" s="89"/>
      <c r="G194" s="89"/>
      <c r="H194" s="89"/>
      <c r="I194" s="89"/>
      <c r="J194" s="86"/>
      <c r="K194" s="86"/>
      <c r="L194" s="86"/>
    </row>
    <row r="195" spans="2:12" ht="14.25">
      <c r="B195" s="86"/>
      <c r="C195" s="86"/>
      <c r="D195" s="86"/>
      <c r="E195" s="86"/>
      <c r="F195" s="89"/>
      <c r="G195" s="89"/>
      <c r="H195" s="89"/>
      <c r="I195" s="89"/>
      <c r="J195" s="86"/>
      <c r="K195" s="86"/>
      <c r="L195" s="86"/>
    </row>
    <row r="196" spans="2:12" ht="14.25">
      <c r="B196" s="86"/>
      <c r="C196" s="86"/>
      <c r="D196" s="86"/>
      <c r="E196" s="86"/>
      <c r="F196" s="89"/>
      <c r="G196" s="89"/>
      <c r="H196" s="89"/>
      <c r="I196" s="89"/>
      <c r="J196" s="86"/>
      <c r="K196" s="86"/>
      <c r="L196" s="86"/>
    </row>
    <row r="197" spans="2:12" ht="14.25">
      <c r="B197" s="86"/>
      <c r="C197" s="86"/>
      <c r="D197" s="86"/>
      <c r="E197" s="86"/>
      <c r="F197" s="89"/>
      <c r="G197" s="89"/>
      <c r="H197" s="89"/>
      <c r="I197" s="89"/>
      <c r="J197" s="86"/>
      <c r="K197" s="86"/>
      <c r="L197" s="86"/>
    </row>
    <row r="198" spans="2:12" ht="14.25">
      <c r="B198" s="86"/>
      <c r="C198" s="86"/>
      <c r="D198" s="86"/>
      <c r="E198" s="86"/>
      <c r="F198" s="89"/>
      <c r="G198" s="89"/>
      <c r="H198" s="89"/>
      <c r="I198" s="89"/>
      <c r="J198" s="86"/>
      <c r="K198" s="86"/>
      <c r="L198" s="86"/>
    </row>
    <row r="199" spans="2:12">
      <c r="B199" s="3"/>
      <c r="C199" s="3"/>
      <c r="D199" s="3"/>
      <c r="E199" s="3"/>
      <c r="F199" s="2"/>
      <c r="G199" s="2"/>
      <c r="H199" s="2"/>
      <c r="I199" s="2"/>
      <c r="J199" s="3"/>
      <c r="K199" s="3"/>
      <c r="L199" s="3"/>
    </row>
    <row r="200" spans="2:12">
      <c r="B200" s="3"/>
      <c r="C200" s="3"/>
      <c r="D200" s="3"/>
      <c r="E200" s="3"/>
      <c r="F200" s="2"/>
      <c r="G200" s="2"/>
      <c r="H200" s="2"/>
      <c r="I200" s="2"/>
      <c r="J200" s="3"/>
      <c r="K200" s="3"/>
      <c r="L200" s="3"/>
    </row>
    <row r="201" spans="2:12">
      <c r="B201" s="3"/>
      <c r="C201" s="3"/>
      <c r="D201" s="3"/>
      <c r="E201" s="3"/>
      <c r="F201" s="2"/>
      <c r="G201" s="2"/>
      <c r="H201" s="2"/>
      <c r="I201" s="2"/>
      <c r="J201" s="3"/>
      <c r="K201" s="3"/>
      <c r="L201" s="3"/>
    </row>
    <row r="202" spans="2:12">
      <c r="B202" s="3"/>
      <c r="C202" s="3"/>
      <c r="D202" s="3"/>
      <c r="E202" s="3"/>
      <c r="F202" s="2"/>
      <c r="G202" s="2"/>
      <c r="H202" s="2"/>
      <c r="I202" s="2"/>
      <c r="J202" s="3"/>
      <c r="K202" s="3"/>
      <c r="L202" s="3"/>
    </row>
    <row r="203" spans="2:12">
      <c r="B203" s="3"/>
      <c r="C203" s="3"/>
      <c r="D203" s="3"/>
      <c r="E203" s="3"/>
      <c r="F203" s="2"/>
      <c r="G203" s="2"/>
      <c r="H203" s="2"/>
      <c r="I203" s="2"/>
      <c r="J203" s="3"/>
      <c r="K203" s="3"/>
      <c r="L203" s="3"/>
    </row>
    <row r="204" spans="2:12">
      <c r="B204" s="3"/>
      <c r="C204" s="3"/>
      <c r="D204" s="3"/>
      <c r="E204" s="3"/>
      <c r="F204" s="2"/>
      <c r="G204" s="2"/>
      <c r="H204" s="2"/>
      <c r="I204" s="2"/>
      <c r="J204" s="3"/>
      <c r="K204" s="3"/>
      <c r="L204" s="3"/>
    </row>
    <row r="205" spans="2:12">
      <c r="B205" s="3"/>
      <c r="C205" s="3"/>
      <c r="D205" s="3"/>
      <c r="E205" s="3"/>
      <c r="F205" s="2"/>
      <c r="G205" s="2"/>
      <c r="H205" s="2"/>
      <c r="I205" s="2"/>
      <c r="J205" s="3"/>
      <c r="K205" s="3"/>
      <c r="L205" s="3"/>
    </row>
    <row r="206" spans="2:12">
      <c r="B206" s="3"/>
      <c r="C206" s="3"/>
      <c r="D206" s="3"/>
      <c r="E206" s="3"/>
      <c r="F206" s="2"/>
      <c r="G206" s="2"/>
      <c r="H206" s="2"/>
      <c r="I206" s="2"/>
      <c r="J206" s="3"/>
      <c r="K206" s="3"/>
      <c r="L206" s="3"/>
    </row>
    <row r="207" spans="2:12">
      <c r="B207" s="3"/>
      <c r="C207" s="3"/>
      <c r="D207" s="3"/>
      <c r="E207" s="3"/>
      <c r="F207" s="2"/>
      <c r="G207" s="2"/>
      <c r="H207" s="2"/>
      <c r="I207" s="2"/>
      <c r="J207" s="3"/>
      <c r="K207" s="3"/>
      <c r="L207" s="3"/>
    </row>
    <row r="208" spans="2:12">
      <c r="B208" s="3"/>
      <c r="C208" s="3"/>
      <c r="D208" s="3"/>
      <c r="E208" s="3"/>
      <c r="F208" s="2"/>
      <c r="G208" s="2"/>
      <c r="H208" s="2"/>
      <c r="I208" s="2"/>
      <c r="J208" s="3"/>
      <c r="K208" s="3"/>
      <c r="L208" s="3"/>
    </row>
    <row r="209" spans="2:12">
      <c r="B209" s="3"/>
      <c r="C209" s="3"/>
      <c r="D209" s="3"/>
      <c r="E209" s="3"/>
      <c r="F209" s="2"/>
      <c r="G209" s="2"/>
      <c r="H209" s="2"/>
      <c r="I209" s="2"/>
      <c r="J209" s="3"/>
      <c r="K209" s="3"/>
      <c r="L209" s="3"/>
    </row>
    <row r="210" spans="2:12">
      <c r="B210" s="3"/>
      <c r="C210" s="3"/>
      <c r="D210" s="3"/>
      <c r="E210" s="3"/>
      <c r="F210" s="2"/>
      <c r="G210" s="2"/>
      <c r="H210" s="2"/>
      <c r="I210" s="2"/>
      <c r="J210" s="3"/>
      <c r="K210" s="3"/>
      <c r="L210" s="3"/>
    </row>
    <row r="211" spans="2:12">
      <c r="B211" s="3"/>
      <c r="C211" s="3"/>
      <c r="D211" s="3"/>
      <c r="E211" s="3"/>
      <c r="F211" s="2"/>
      <c r="G211" s="2"/>
      <c r="H211" s="2"/>
      <c r="I211" s="2"/>
      <c r="J211" s="3"/>
      <c r="K211" s="3"/>
      <c r="L211" s="3"/>
    </row>
    <row r="212" spans="2:12">
      <c r="B212" s="3"/>
      <c r="C212" s="3"/>
      <c r="D212" s="3"/>
      <c r="E212" s="3"/>
      <c r="F212" s="2"/>
      <c r="G212" s="2"/>
      <c r="H212" s="2"/>
      <c r="I212" s="2"/>
      <c r="J212" s="3"/>
      <c r="K212" s="3"/>
      <c r="L212" s="3"/>
    </row>
    <row r="213" spans="2:12">
      <c r="B213" s="3"/>
      <c r="C213" s="3"/>
      <c r="D213" s="3"/>
      <c r="E213" s="3"/>
      <c r="F213" s="2"/>
      <c r="G213" s="2"/>
      <c r="H213" s="2"/>
      <c r="I213" s="2"/>
      <c r="J213" s="3"/>
      <c r="K213" s="3"/>
      <c r="L213" s="3"/>
    </row>
    <row r="214" spans="2:12">
      <c r="B214" s="3"/>
      <c r="C214" s="3"/>
      <c r="D214" s="3"/>
      <c r="E214" s="3"/>
      <c r="F214" s="2"/>
      <c r="G214" s="2"/>
      <c r="H214" s="2"/>
      <c r="I214" s="2"/>
      <c r="J214" s="3"/>
      <c r="K214" s="3"/>
      <c r="L214" s="3"/>
    </row>
    <row r="215" spans="2:12">
      <c r="B215" s="3"/>
      <c r="C215" s="3"/>
      <c r="D215" s="3"/>
      <c r="E215" s="3"/>
      <c r="F215" s="2"/>
      <c r="G215" s="2"/>
      <c r="H215" s="2"/>
      <c r="I215" s="2"/>
      <c r="J215" s="3"/>
      <c r="K215" s="3"/>
      <c r="L215" s="3"/>
    </row>
    <row r="216" spans="2:12">
      <c r="B216" s="3"/>
      <c r="C216" s="3"/>
      <c r="D216" s="3"/>
      <c r="E216" s="3"/>
      <c r="F216" s="2"/>
      <c r="G216" s="2"/>
      <c r="H216" s="2"/>
      <c r="I216" s="2"/>
      <c r="J216" s="3"/>
      <c r="K216" s="3"/>
      <c r="L216" s="3"/>
    </row>
    <row r="217" spans="2:12">
      <c r="B217" s="3"/>
      <c r="C217" s="3"/>
      <c r="D217" s="3"/>
      <c r="E217" s="3"/>
      <c r="F217" s="2"/>
      <c r="G217" s="2"/>
      <c r="H217" s="2"/>
      <c r="I217" s="2"/>
      <c r="J217" s="3"/>
      <c r="K217" s="3"/>
      <c r="L217" s="3"/>
    </row>
    <row r="218" spans="2:12">
      <c r="B218" s="3"/>
      <c r="C218" s="3"/>
      <c r="D218" s="3"/>
      <c r="E218" s="3"/>
      <c r="F218" s="2"/>
      <c r="G218" s="2"/>
      <c r="H218" s="2"/>
      <c r="I218" s="2"/>
      <c r="J218" s="3"/>
      <c r="K218" s="3"/>
      <c r="L218" s="3"/>
    </row>
    <row r="219" spans="2:12">
      <c r="B219" s="3"/>
      <c r="C219" s="3"/>
      <c r="D219" s="3"/>
      <c r="E219" s="3"/>
      <c r="F219" s="2"/>
      <c r="G219" s="2"/>
      <c r="H219" s="2"/>
      <c r="I219" s="2"/>
      <c r="J219" s="3"/>
      <c r="K219" s="3"/>
      <c r="L219" s="3"/>
    </row>
    <row r="220" spans="2:12">
      <c r="B220" s="3"/>
      <c r="C220" s="3"/>
      <c r="D220" s="3"/>
      <c r="E220" s="3"/>
      <c r="F220" s="2"/>
      <c r="G220" s="2"/>
      <c r="H220" s="2"/>
      <c r="I220" s="2"/>
      <c r="J220" s="3"/>
      <c r="K220" s="3"/>
      <c r="L220" s="3"/>
    </row>
    <row r="221" spans="2:12">
      <c r="B221" s="3"/>
      <c r="C221" s="3"/>
      <c r="D221" s="3"/>
      <c r="E221" s="3"/>
      <c r="F221" s="2"/>
      <c r="G221" s="2"/>
      <c r="H221" s="2"/>
      <c r="I221" s="2"/>
      <c r="J221" s="3"/>
      <c r="K221" s="3"/>
      <c r="L221" s="3"/>
    </row>
    <row r="222" spans="2:12">
      <c r="B222" s="3"/>
      <c r="C222" s="3"/>
      <c r="D222" s="3"/>
      <c r="E222" s="3"/>
      <c r="F222" s="2"/>
      <c r="G222" s="2"/>
      <c r="H222" s="2"/>
      <c r="I222" s="2"/>
      <c r="J222" s="3"/>
      <c r="K222" s="3"/>
      <c r="L222" s="3"/>
    </row>
    <row r="223" spans="2:12">
      <c r="B223" s="3"/>
      <c r="C223" s="3"/>
      <c r="D223" s="3"/>
      <c r="E223" s="3"/>
      <c r="F223" s="2"/>
      <c r="G223" s="2"/>
      <c r="H223" s="2"/>
      <c r="I223" s="2"/>
      <c r="J223" s="3"/>
      <c r="K223" s="3"/>
      <c r="L223" s="3"/>
    </row>
    <row r="224" spans="2:12">
      <c r="B224" s="3"/>
      <c r="C224" s="3"/>
      <c r="D224" s="3"/>
      <c r="E224" s="3"/>
      <c r="F224" s="2"/>
      <c r="G224" s="2"/>
      <c r="H224" s="2"/>
      <c r="I224" s="2"/>
      <c r="J224" s="3"/>
      <c r="K224" s="3"/>
      <c r="L224" s="3"/>
    </row>
    <row r="225" spans="2:12">
      <c r="B225" s="3"/>
      <c r="C225" s="3"/>
      <c r="D225" s="3"/>
      <c r="E225" s="3"/>
      <c r="F225" s="2"/>
      <c r="G225" s="2"/>
      <c r="H225" s="2"/>
      <c r="I225" s="2"/>
      <c r="J225" s="3"/>
      <c r="K225" s="3"/>
      <c r="L225" s="3"/>
    </row>
    <row r="226" spans="2:12">
      <c r="B226" s="3"/>
      <c r="C226" s="3"/>
      <c r="D226" s="3"/>
      <c r="E226" s="3"/>
      <c r="F226" s="2"/>
      <c r="G226" s="2"/>
      <c r="H226" s="2"/>
      <c r="I226" s="2"/>
      <c r="J226" s="3"/>
      <c r="K226" s="3"/>
      <c r="L226" s="3"/>
    </row>
    <row r="227" spans="2:12">
      <c r="B227" s="3"/>
      <c r="C227" s="3"/>
      <c r="D227" s="3"/>
      <c r="E227" s="3"/>
      <c r="F227" s="2"/>
      <c r="G227" s="2"/>
      <c r="H227" s="2"/>
      <c r="I227" s="2"/>
      <c r="J227" s="3"/>
      <c r="K227" s="3"/>
      <c r="L227" s="3"/>
    </row>
    <row r="228" spans="2:12">
      <c r="B228" s="3"/>
      <c r="C228" s="3"/>
      <c r="D228" s="3"/>
      <c r="E228" s="3"/>
      <c r="F228" s="2"/>
      <c r="G228" s="2"/>
      <c r="H228" s="2"/>
      <c r="I228" s="2"/>
      <c r="J228" s="3"/>
      <c r="K228" s="3"/>
      <c r="L228" s="3"/>
    </row>
    <row r="229" spans="2:12">
      <c r="B229" s="3"/>
      <c r="C229" s="3"/>
      <c r="D229" s="3"/>
      <c r="E229" s="3"/>
      <c r="F229" s="2"/>
      <c r="G229" s="2"/>
      <c r="H229" s="2"/>
      <c r="I229" s="2"/>
      <c r="J229" s="3"/>
      <c r="K229" s="3"/>
      <c r="L229" s="3"/>
    </row>
    <row r="230" spans="2:12">
      <c r="B230" s="3"/>
      <c r="C230" s="3"/>
      <c r="D230" s="3"/>
      <c r="E230" s="3"/>
      <c r="F230" s="2"/>
      <c r="G230" s="2"/>
      <c r="H230" s="2"/>
      <c r="I230" s="2"/>
      <c r="J230" s="3"/>
      <c r="K230" s="3"/>
      <c r="L230" s="3"/>
    </row>
    <row r="231" spans="2:12">
      <c r="B231" s="3"/>
      <c r="C231" s="3"/>
      <c r="D231" s="3"/>
      <c r="E231" s="3"/>
      <c r="F231" s="2"/>
      <c r="G231" s="2"/>
      <c r="H231" s="2"/>
      <c r="I231" s="2"/>
      <c r="J231" s="3"/>
      <c r="K231" s="3"/>
      <c r="L231" s="3"/>
    </row>
    <row r="232" spans="2:12">
      <c r="B232" s="3"/>
      <c r="C232" s="3"/>
      <c r="D232" s="3"/>
      <c r="E232" s="3"/>
      <c r="F232" s="2"/>
      <c r="G232" s="2"/>
      <c r="H232" s="2"/>
      <c r="I232" s="2"/>
      <c r="J232" s="3"/>
      <c r="K232" s="3"/>
      <c r="L232" s="3"/>
    </row>
    <row r="233" spans="2:12">
      <c r="B233" s="3"/>
      <c r="C233" s="3"/>
      <c r="D233" s="3"/>
      <c r="E233" s="3"/>
      <c r="F233" s="2"/>
      <c r="G233" s="2"/>
      <c r="H233" s="2"/>
      <c r="I233" s="2"/>
      <c r="J233" s="3"/>
      <c r="K233" s="3"/>
      <c r="L233" s="3"/>
    </row>
    <row r="234" spans="2:12">
      <c r="B234" s="3"/>
      <c r="C234" s="3"/>
      <c r="D234" s="3"/>
      <c r="E234" s="3"/>
      <c r="F234" s="2"/>
      <c r="G234" s="2"/>
      <c r="H234" s="2"/>
      <c r="I234" s="2"/>
      <c r="J234" s="3"/>
      <c r="K234" s="3"/>
      <c r="L234" s="3"/>
    </row>
    <row r="235" spans="2:12">
      <c r="B235" s="3"/>
      <c r="C235" s="3"/>
      <c r="D235" s="3"/>
      <c r="E235" s="3"/>
      <c r="F235" s="2"/>
      <c r="G235" s="2"/>
      <c r="H235" s="2"/>
      <c r="I235" s="2"/>
      <c r="J235" s="3"/>
      <c r="K235" s="3"/>
      <c r="L235" s="3"/>
    </row>
    <row r="236" spans="2:12">
      <c r="B236" s="3"/>
      <c r="C236" s="3"/>
      <c r="D236" s="3"/>
      <c r="E236" s="3"/>
      <c r="F236" s="2"/>
      <c r="G236" s="2"/>
      <c r="H236" s="2"/>
      <c r="I236" s="2"/>
      <c r="J236" s="3"/>
      <c r="K236" s="3"/>
      <c r="L236" s="3"/>
    </row>
    <row r="237" spans="2:12">
      <c r="B237" s="3"/>
      <c r="C237" s="3"/>
      <c r="D237" s="3"/>
      <c r="E237" s="3"/>
      <c r="F237" s="2"/>
      <c r="G237" s="2"/>
      <c r="H237" s="2"/>
      <c r="I237" s="2"/>
      <c r="J237" s="3"/>
      <c r="K237" s="3"/>
      <c r="L237" s="3"/>
    </row>
    <row r="238" spans="2:12">
      <c r="B238" s="3"/>
      <c r="C238" s="3"/>
      <c r="D238" s="3"/>
      <c r="E238" s="3"/>
      <c r="F238" s="2"/>
      <c r="G238" s="2"/>
      <c r="H238" s="2"/>
      <c r="I238" s="2"/>
      <c r="J238" s="3"/>
      <c r="K238" s="3"/>
      <c r="L238" s="3"/>
    </row>
    <row r="239" spans="2:12">
      <c r="B239" s="3"/>
      <c r="C239" s="3"/>
      <c r="D239" s="3"/>
      <c r="E239" s="3"/>
      <c r="F239" s="2"/>
      <c r="G239" s="2"/>
      <c r="H239" s="2"/>
      <c r="I239" s="2"/>
      <c r="J239" s="3"/>
      <c r="K239" s="3"/>
      <c r="L239" s="3"/>
    </row>
    <row r="240" spans="2:12">
      <c r="B240" s="3"/>
      <c r="C240" s="3"/>
      <c r="D240" s="3"/>
      <c r="E240" s="3"/>
      <c r="F240" s="2"/>
      <c r="G240" s="2"/>
      <c r="H240" s="2"/>
      <c r="I240" s="2"/>
      <c r="J240" s="3"/>
      <c r="K240" s="3"/>
      <c r="L240" s="3"/>
    </row>
    <row r="241" spans="2:12">
      <c r="B241" s="3"/>
      <c r="C241" s="3"/>
      <c r="D241" s="3"/>
      <c r="E241" s="3"/>
      <c r="F241" s="2"/>
      <c r="G241" s="2"/>
      <c r="H241" s="2"/>
      <c r="I241" s="2"/>
      <c r="J241" s="3"/>
      <c r="K241" s="3"/>
      <c r="L241" s="3"/>
    </row>
    <row r="242" spans="2:12">
      <c r="B242" s="3"/>
      <c r="C242" s="3"/>
      <c r="D242" s="3"/>
      <c r="E242" s="3"/>
      <c r="F242" s="2"/>
      <c r="G242" s="2"/>
      <c r="H242" s="2"/>
      <c r="I242" s="2"/>
      <c r="J242" s="3"/>
      <c r="K242" s="3"/>
      <c r="L242" s="3"/>
    </row>
    <row r="243" spans="2:12">
      <c r="B243" s="3"/>
      <c r="C243" s="3"/>
      <c r="D243" s="3"/>
      <c r="E243" s="3"/>
      <c r="F243" s="2"/>
      <c r="G243" s="2"/>
      <c r="H243" s="2"/>
      <c r="I243" s="2"/>
      <c r="J243" s="3"/>
      <c r="K243" s="3"/>
      <c r="L243" s="3"/>
    </row>
    <row r="244" spans="2:12">
      <c r="B244" s="3"/>
      <c r="C244" s="3"/>
      <c r="D244" s="3"/>
      <c r="E244" s="3"/>
      <c r="F244" s="2"/>
      <c r="G244" s="2"/>
      <c r="H244" s="2"/>
      <c r="I244" s="2"/>
      <c r="J244" s="3"/>
      <c r="K244" s="3"/>
      <c r="L244" s="3"/>
    </row>
    <row r="245" spans="2:12">
      <c r="B245" s="3"/>
      <c r="C245" s="3"/>
      <c r="D245" s="3"/>
      <c r="E245" s="3"/>
      <c r="F245" s="2"/>
      <c r="G245" s="2"/>
      <c r="H245" s="2"/>
      <c r="I245" s="2"/>
      <c r="J245" s="3"/>
      <c r="K245" s="3"/>
      <c r="L245" s="3"/>
    </row>
    <row r="246" spans="2:12">
      <c r="B246" s="3"/>
      <c r="C246" s="3"/>
      <c r="D246" s="3"/>
      <c r="E246" s="3"/>
      <c r="F246" s="2"/>
      <c r="G246" s="2"/>
      <c r="H246" s="2"/>
      <c r="I246" s="2"/>
      <c r="J246" s="3"/>
      <c r="K246" s="3"/>
      <c r="L246" s="3"/>
    </row>
    <row r="247" spans="2:12">
      <c r="B247" s="3"/>
      <c r="C247" s="3"/>
      <c r="D247" s="3"/>
      <c r="E247" s="3"/>
      <c r="F247" s="2"/>
      <c r="G247" s="2"/>
      <c r="H247" s="2"/>
      <c r="I247" s="2"/>
      <c r="J247" s="3"/>
      <c r="K247" s="3"/>
      <c r="L247" s="3"/>
    </row>
    <row r="248" spans="2:12">
      <c r="B248" s="3"/>
      <c r="C248" s="3"/>
      <c r="D248" s="3"/>
      <c r="E248" s="3"/>
      <c r="F248" s="2"/>
      <c r="G248" s="2"/>
      <c r="H248" s="2"/>
      <c r="I248" s="2"/>
      <c r="J248" s="3"/>
      <c r="K248" s="3"/>
      <c r="L248" s="3"/>
    </row>
    <row r="249" spans="2:12">
      <c r="B249" s="3"/>
      <c r="C249" s="3"/>
      <c r="D249" s="3"/>
      <c r="E249" s="3"/>
      <c r="F249" s="2"/>
      <c r="G249" s="2"/>
      <c r="H249" s="2"/>
      <c r="I249" s="2"/>
      <c r="J249" s="3"/>
      <c r="K249" s="3"/>
      <c r="L249" s="3"/>
    </row>
    <row r="250" spans="2:12">
      <c r="B250" s="3"/>
      <c r="C250" s="3"/>
      <c r="D250" s="3"/>
      <c r="E250" s="3"/>
      <c r="F250" s="2"/>
      <c r="G250" s="2"/>
      <c r="H250" s="2"/>
      <c r="I250" s="2"/>
      <c r="J250" s="3"/>
      <c r="K250" s="3"/>
      <c r="L250" s="3"/>
    </row>
    <row r="251" spans="2:12">
      <c r="B251" s="3"/>
      <c r="C251" s="3"/>
      <c r="D251" s="3"/>
      <c r="E251" s="3"/>
      <c r="F251" s="2"/>
      <c r="G251" s="2"/>
      <c r="H251" s="2"/>
      <c r="I251" s="2"/>
      <c r="J251" s="3"/>
      <c r="K251" s="3"/>
      <c r="L251" s="3"/>
    </row>
    <row r="252" spans="2:12">
      <c r="B252" s="3"/>
      <c r="C252" s="3"/>
      <c r="D252" s="3"/>
      <c r="E252" s="3"/>
      <c r="F252" s="2"/>
      <c r="G252" s="2"/>
      <c r="H252" s="2"/>
      <c r="I252" s="2"/>
      <c r="J252" s="3"/>
      <c r="K252" s="3"/>
      <c r="L252" s="3"/>
    </row>
    <row r="253" spans="2:12">
      <c r="B253" s="3"/>
      <c r="C253" s="3"/>
      <c r="D253" s="3"/>
      <c r="E253" s="3"/>
      <c r="F253" s="2"/>
      <c r="G253" s="2"/>
      <c r="H253" s="2"/>
      <c r="I253" s="2"/>
      <c r="J253" s="3"/>
      <c r="K253" s="3"/>
      <c r="L253" s="3"/>
    </row>
    <row r="254" spans="2:12">
      <c r="B254" s="3"/>
      <c r="C254" s="3"/>
      <c r="D254" s="3"/>
      <c r="E254" s="3"/>
      <c r="F254" s="2"/>
      <c r="G254" s="2"/>
      <c r="H254" s="2"/>
      <c r="I254" s="2"/>
      <c r="J254" s="3"/>
      <c r="K254" s="3"/>
      <c r="L254" s="3"/>
    </row>
    <row r="255" spans="2:12">
      <c r="B255" s="3"/>
      <c r="C255" s="3"/>
      <c r="D255" s="3"/>
      <c r="E255" s="3"/>
      <c r="F255" s="2"/>
      <c r="G255" s="2"/>
      <c r="H255" s="2"/>
      <c r="I255" s="2"/>
      <c r="J255" s="3"/>
      <c r="K255" s="3"/>
      <c r="L255" s="3"/>
    </row>
    <row r="256" spans="2:12">
      <c r="B256" s="3"/>
      <c r="C256" s="3"/>
      <c r="D256" s="3"/>
      <c r="E256" s="3"/>
      <c r="F256" s="2"/>
      <c r="G256" s="2"/>
      <c r="H256" s="2"/>
      <c r="I256" s="2"/>
      <c r="J256" s="3"/>
      <c r="K256" s="3"/>
      <c r="L256" s="3"/>
    </row>
    <row r="257" spans="2:12">
      <c r="B257" s="3"/>
      <c r="C257" s="3"/>
      <c r="D257" s="3"/>
      <c r="E257" s="3"/>
      <c r="F257" s="2"/>
      <c r="G257" s="2"/>
      <c r="H257" s="2"/>
      <c r="I257" s="2"/>
      <c r="J257" s="3"/>
      <c r="K257" s="3"/>
      <c r="L257" s="3"/>
    </row>
    <row r="258" spans="2:12">
      <c r="B258" s="3"/>
      <c r="C258" s="3"/>
      <c r="D258" s="3"/>
      <c r="E258" s="3"/>
      <c r="F258" s="2"/>
      <c r="G258" s="2"/>
      <c r="H258" s="2"/>
      <c r="I258" s="2"/>
      <c r="J258" s="3"/>
      <c r="K258" s="3"/>
      <c r="L258" s="3"/>
    </row>
    <row r="259" spans="2:12">
      <c r="B259" s="3"/>
      <c r="C259" s="3"/>
      <c r="D259" s="3"/>
      <c r="E259" s="3"/>
      <c r="F259" s="2"/>
      <c r="G259" s="2"/>
      <c r="H259" s="2"/>
      <c r="I259" s="2"/>
      <c r="J259" s="3"/>
      <c r="K259" s="3"/>
      <c r="L259" s="3"/>
    </row>
    <row r="260" spans="2:12">
      <c r="B260" s="3"/>
      <c r="C260" s="3"/>
      <c r="D260" s="3"/>
      <c r="E260" s="3"/>
      <c r="F260" s="2"/>
      <c r="G260" s="2"/>
      <c r="H260" s="2"/>
      <c r="I260" s="2"/>
      <c r="J260" s="3"/>
      <c r="K260" s="3"/>
      <c r="L260" s="3"/>
    </row>
    <row r="261" spans="2:12">
      <c r="B261" s="3"/>
      <c r="C261" s="3"/>
      <c r="D261" s="3"/>
      <c r="E261" s="3"/>
      <c r="F261" s="2"/>
      <c r="G261" s="2"/>
      <c r="H261" s="2"/>
      <c r="I261" s="2"/>
      <c r="J261" s="3"/>
      <c r="K261" s="3"/>
      <c r="L261" s="3"/>
    </row>
    <row r="262" spans="2:12">
      <c r="B262" s="3"/>
      <c r="C262" s="3"/>
      <c r="D262" s="3"/>
      <c r="E262" s="3"/>
      <c r="F262" s="2"/>
      <c r="G262" s="2"/>
      <c r="H262" s="2"/>
      <c r="I262" s="2"/>
      <c r="J262" s="3"/>
      <c r="K262" s="3"/>
      <c r="L262" s="3"/>
    </row>
    <row r="263" spans="2:12">
      <c r="B263" s="3"/>
      <c r="C263" s="3"/>
      <c r="D263" s="3"/>
      <c r="E263" s="3"/>
      <c r="F263" s="2"/>
      <c r="G263" s="2"/>
      <c r="H263" s="2"/>
      <c r="I263" s="2"/>
      <c r="J263" s="3"/>
      <c r="K263" s="3"/>
      <c r="L263" s="3"/>
    </row>
    <row r="264" spans="2:12">
      <c r="B264" s="3"/>
      <c r="C264" s="3"/>
      <c r="D264" s="3"/>
      <c r="E264" s="3"/>
      <c r="F264" s="2"/>
      <c r="G264" s="2"/>
      <c r="H264" s="2"/>
      <c r="I264" s="2"/>
      <c r="J264" s="3"/>
      <c r="K264" s="3"/>
      <c r="L264" s="3"/>
    </row>
    <row r="265" spans="2:12">
      <c r="B265" s="3"/>
      <c r="C265" s="3"/>
      <c r="D265" s="3"/>
      <c r="E265" s="3"/>
      <c r="F265" s="2"/>
      <c r="G265" s="2"/>
      <c r="H265" s="2"/>
      <c r="I265" s="2"/>
      <c r="J265" s="3"/>
      <c r="K265" s="3"/>
      <c r="L265" s="3"/>
    </row>
    <row r="266" spans="2:12">
      <c r="B266" s="3"/>
      <c r="C266" s="3"/>
      <c r="D266" s="3"/>
      <c r="E266" s="3"/>
      <c r="F266" s="2"/>
      <c r="G266" s="2"/>
      <c r="H266" s="2"/>
      <c r="I266" s="2"/>
      <c r="J266" s="3"/>
      <c r="K266" s="3"/>
      <c r="L266" s="3"/>
    </row>
    <row r="267" spans="2:12">
      <c r="B267" s="3"/>
      <c r="C267" s="3"/>
      <c r="D267" s="3"/>
      <c r="E267" s="3"/>
      <c r="F267" s="2"/>
      <c r="G267" s="2"/>
      <c r="H267" s="2"/>
      <c r="I267" s="2"/>
      <c r="J267" s="3"/>
      <c r="K267" s="3"/>
      <c r="L267" s="3"/>
    </row>
    <row r="268" spans="2:12">
      <c r="B268" s="3"/>
      <c r="C268" s="3"/>
      <c r="D268" s="3"/>
      <c r="E268" s="3"/>
      <c r="F268" s="2"/>
      <c r="G268" s="2"/>
      <c r="H268" s="2"/>
      <c r="I268" s="2"/>
      <c r="J268" s="3"/>
      <c r="K268" s="3"/>
      <c r="L268" s="3"/>
    </row>
    <row r="269" spans="2:12">
      <c r="B269" s="3"/>
      <c r="C269" s="3"/>
      <c r="D269" s="3"/>
      <c r="E269" s="3"/>
      <c r="F269" s="2"/>
      <c r="G269" s="2"/>
      <c r="H269" s="2"/>
      <c r="I269" s="2"/>
      <c r="J269" s="3"/>
      <c r="K269" s="3"/>
      <c r="L269" s="3"/>
    </row>
    <row r="270" spans="2:12">
      <c r="B270" s="3"/>
      <c r="C270" s="3"/>
      <c r="D270" s="3"/>
      <c r="E270" s="3"/>
      <c r="F270" s="2"/>
      <c r="G270" s="2"/>
      <c r="H270" s="2"/>
      <c r="I270" s="2"/>
      <c r="J270" s="3"/>
      <c r="K270" s="3"/>
      <c r="L270" s="3"/>
    </row>
    <row r="271" spans="2:12">
      <c r="B271" s="3"/>
      <c r="C271" s="3"/>
      <c r="D271" s="3"/>
      <c r="E271" s="3"/>
      <c r="F271" s="2"/>
      <c r="G271" s="2"/>
      <c r="H271" s="2"/>
      <c r="I271" s="2"/>
      <c r="J271" s="3"/>
      <c r="K271" s="3"/>
      <c r="L271" s="3"/>
    </row>
    <row r="272" spans="2:12">
      <c r="B272" s="3"/>
      <c r="C272" s="3"/>
      <c r="D272" s="3"/>
      <c r="E272" s="3"/>
      <c r="F272" s="2"/>
      <c r="G272" s="2"/>
      <c r="H272" s="2"/>
      <c r="I272" s="2"/>
      <c r="J272" s="3"/>
      <c r="K272" s="3"/>
      <c r="L272" s="3"/>
    </row>
    <row r="273" spans="2:12">
      <c r="B273" s="3"/>
      <c r="C273" s="3"/>
      <c r="D273" s="3"/>
      <c r="E273" s="3"/>
      <c r="F273" s="2"/>
      <c r="G273" s="2"/>
      <c r="H273" s="2"/>
      <c r="I273" s="2"/>
      <c r="J273" s="3"/>
      <c r="K273" s="3"/>
      <c r="L273" s="3"/>
    </row>
    <row r="274" spans="2:12">
      <c r="B274" s="3"/>
      <c r="C274" s="3"/>
      <c r="D274" s="3"/>
      <c r="E274" s="3"/>
      <c r="F274" s="2"/>
      <c r="G274" s="2"/>
      <c r="H274" s="2"/>
      <c r="I274" s="2"/>
      <c r="J274" s="3"/>
      <c r="K274" s="3"/>
      <c r="L274" s="3"/>
    </row>
    <row r="275" spans="2:12">
      <c r="B275" s="3"/>
      <c r="C275" s="3"/>
      <c r="D275" s="3"/>
      <c r="E275" s="3"/>
      <c r="F275" s="2"/>
      <c r="G275" s="2"/>
      <c r="H275" s="2"/>
      <c r="I275" s="2"/>
      <c r="J275" s="3"/>
      <c r="K275" s="3"/>
      <c r="L275" s="3"/>
    </row>
    <row r="276" spans="2:12">
      <c r="B276" s="3"/>
      <c r="C276" s="3"/>
      <c r="D276" s="3"/>
      <c r="E276" s="3"/>
      <c r="F276" s="2"/>
      <c r="G276" s="2"/>
      <c r="H276" s="2"/>
      <c r="I276" s="2"/>
      <c r="J276" s="3"/>
      <c r="K276" s="3"/>
      <c r="L276" s="3"/>
    </row>
    <row r="277" spans="2:12">
      <c r="B277" s="3"/>
      <c r="C277" s="3"/>
      <c r="D277" s="3"/>
      <c r="E277" s="3"/>
      <c r="F277" s="2"/>
      <c r="G277" s="2"/>
      <c r="H277" s="2"/>
      <c r="I277" s="2"/>
      <c r="J277" s="3"/>
      <c r="K277" s="3"/>
      <c r="L277" s="3"/>
    </row>
    <row r="278" spans="2:12">
      <c r="B278" s="3"/>
      <c r="C278" s="3"/>
      <c r="D278" s="3"/>
      <c r="E278" s="3"/>
      <c r="F278" s="2"/>
      <c r="G278" s="2"/>
      <c r="H278" s="2"/>
      <c r="I278" s="2"/>
      <c r="J278" s="3"/>
      <c r="K278" s="3"/>
      <c r="L278" s="3"/>
    </row>
    <row r="279" spans="2:12">
      <c r="B279" s="3"/>
      <c r="C279" s="3"/>
      <c r="D279" s="3"/>
      <c r="E279" s="3"/>
      <c r="F279" s="2"/>
      <c r="G279" s="2"/>
      <c r="H279" s="2"/>
      <c r="I279" s="2"/>
      <c r="J279" s="3"/>
      <c r="K279" s="3"/>
      <c r="L279" s="3"/>
    </row>
    <row r="280" spans="2:12">
      <c r="B280" s="3"/>
      <c r="C280" s="3"/>
      <c r="D280" s="3"/>
      <c r="E280" s="3"/>
      <c r="F280" s="2"/>
      <c r="G280" s="2"/>
      <c r="H280" s="2"/>
      <c r="I280" s="2"/>
      <c r="J280" s="3"/>
      <c r="K280" s="3"/>
      <c r="L280" s="3"/>
    </row>
    <row r="281" spans="2:12">
      <c r="B281" s="3"/>
      <c r="C281" s="3"/>
      <c r="D281" s="3"/>
      <c r="E281" s="3"/>
      <c r="F281" s="2"/>
      <c r="G281" s="2"/>
      <c r="H281" s="2"/>
      <c r="I281" s="2"/>
      <c r="J281" s="3"/>
      <c r="K281" s="3"/>
      <c r="L281" s="3"/>
    </row>
    <row r="282" spans="2:12">
      <c r="B282" s="3"/>
      <c r="C282" s="3"/>
      <c r="D282" s="3"/>
      <c r="E282" s="3"/>
      <c r="F282" s="2"/>
      <c r="G282" s="2"/>
      <c r="H282" s="2"/>
      <c r="I282" s="2"/>
      <c r="J282" s="3"/>
      <c r="K282" s="3"/>
      <c r="L282" s="3"/>
    </row>
    <row r="283" spans="2:12">
      <c r="B283" s="3"/>
      <c r="C283" s="3"/>
      <c r="D283" s="3"/>
      <c r="E283" s="3"/>
      <c r="F283" s="2"/>
      <c r="G283" s="2"/>
      <c r="H283" s="2"/>
      <c r="I283" s="2"/>
      <c r="J283" s="3"/>
      <c r="K283" s="3"/>
      <c r="L283" s="3"/>
    </row>
    <row r="284" spans="2:12">
      <c r="B284" s="3"/>
      <c r="C284" s="3"/>
      <c r="D284" s="3"/>
      <c r="E284" s="3"/>
      <c r="F284" s="2"/>
      <c r="G284" s="2"/>
      <c r="H284" s="2"/>
      <c r="I284" s="2"/>
      <c r="J284" s="3"/>
      <c r="K284" s="3"/>
      <c r="L284" s="3"/>
    </row>
    <row r="285" spans="2:12">
      <c r="B285" s="3"/>
      <c r="C285" s="3"/>
      <c r="D285" s="3"/>
      <c r="E285" s="3"/>
      <c r="F285" s="2"/>
      <c r="G285" s="2"/>
      <c r="H285" s="2"/>
      <c r="I285" s="2"/>
      <c r="J285" s="3"/>
      <c r="K285" s="3"/>
      <c r="L285" s="3"/>
    </row>
    <row r="286" spans="2:12">
      <c r="B286" s="3"/>
      <c r="C286" s="3"/>
      <c r="D286" s="3"/>
      <c r="E286" s="3"/>
      <c r="F286" s="2"/>
      <c r="G286" s="2"/>
      <c r="H286" s="2"/>
      <c r="I286" s="2"/>
      <c r="J286" s="3"/>
      <c r="K286" s="3"/>
      <c r="L286" s="3"/>
    </row>
    <row r="287" spans="2:12">
      <c r="B287" s="3"/>
      <c r="C287" s="3"/>
      <c r="D287" s="3"/>
      <c r="E287" s="3"/>
      <c r="F287" s="2"/>
      <c r="G287" s="2"/>
      <c r="H287" s="2"/>
      <c r="I287" s="2"/>
      <c r="J287" s="3"/>
      <c r="K287" s="3"/>
      <c r="L287" s="3"/>
    </row>
    <row r="288" spans="2:12">
      <c r="B288" s="3"/>
      <c r="C288" s="3"/>
      <c r="D288" s="3"/>
      <c r="E288" s="3"/>
      <c r="F288" s="2"/>
      <c r="G288" s="2"/>
      <c r="H288" s="2"/>
      <c r="I288" s="2"/>
      <c r="J288" s="3"/>
      <c r="K288" s="3"/>
      <c r="L288" s="3"/>
    </row>
    <row r="289" spans="2:12">
      <c r="B289" s="3"/>
      <c r="C289" s="3"/>
      <c r="D289" s="3"/>
      <c r="E289" s="3"/>
      <c r="F289" s="2"/>
      <c r="G289" s="2"/>
      <c r="H289" s="2"/>
      <c r="I289" s="2"/>
      <c r="J289" s="3"/>
      <c r="K289" s="3"/>
      <c r="L289" s="3"/>
    </row>
    <row r="290" spans="2:12">
      <c r="B290" s="3"/>
      <c r="C290" s="3"/>
      <c r="D290" s="3"/>
      <c r="E290" s="3"/>
      <c r="F290" s="2"/>
      <c r="G290" s="2"/>
      <c r="H290" s="2"/>
      <c r="I290" s="2"/>
      <c r="J290" s="3"/>
      <c r="K290" s="3"/>
      <c r="L290" s="3"/>
    </row>
    <row r="291" spans="2:12">
      <c r="B291" s="3"/>
      <c r="C291" s="3"/>
      <c r="D291" s="3"/>
      <c r="E291" s="3"/>
      <c r="F291" s="2"/>
      <c r="G291" s="2"/>
      <c r="H291" s="2"/>
      <c r="I291" s="2"/>
      <c r="J291" s="3"/>
      <c r="K291" s="3"/>
      <c r="L291" s="3"/>
    </row>
    <row r="292" spans="2:12">
      <c r="B292" s="3"/>
      <c r="C292" s="3"/>
      <c r="D292" s="3"/>
      <c r="E292" s="3"/>
      <c r="F292" s="2"/>
      <c r="G292" s="2"/>
      <c r="H292" s="2"/>
      <c r="I292" s="2"/>
      <c r="J292" s="3"/>
      <c r="K292" s="3"/>
      <c r="L292" s="3"/>
    </row>
    <row r="293" spans="2:12">
      <c r="B293" s="3"/>
      <c r="C293" s="3"/>
      <c r="D293" s="3"/>
      <c r="E293" s="3"/>
      <c r="F293" s="2"/>
      <c r="G293" s="2"/>
      <c r="H293" s="2"/>
      <c r="I293" s="2"/>
      <c r="J293" s="3"/>
      <c r="K293" s="3"/>
      <c r="L293" s="3"/>
    </row>
    <row r="294" spans="2:12">
      <c r="B294" s="3"/>
      <c r="C294" s="3"/>
      <c r="D294" s="3"/>
      <c r="E294" s="3"/>
      <c r="F294" s="2"/>
      <c r="G294" s="2"/>
      <c r="H294" s="2"/>
      <c r="I294" s="2"/>
      <c r="J294" s="3"/>
      <c r="K294" s="3"/>
      <c r="L294" s="3"/>
    </row>
    <row r="295" spans="2:12">
      <c r="B295" s="3"/>
      <c r="C295" s="3"/>
      <c r="D295" s="3"/>
      <c r="E295" s="3"/>
      <c r="F295" s="2"/>
      <c r="G295" s="2"/>
      <c r="H295" s="2"/>
      <c r="I295" s="2"/>
      <c r="J295" s="3"/>
      <c r="K295" s="3"/>
      <c r="L295" s="3"/>
    </row>
    <row r="296" spans="2:12">
      <c r="B296" s="3"/>
      <c r="C296" s="3"/>
      <c r="D296" s="3"/>
      <c r="E296" s="3"/>
      <c r="F296" s="2"/>
      <c r="G296" s="2"/>
      <c r="H296" s="2"/>
      <c r="I296" s="2"/>
      <c r="J296" s="3"/>
      <c r="K296" s="3"/>
      <c r="L296" s="3"/>
    </row>
    <row r="297" spans="2:12">
      <c r="B297" s="3"/>
      <c r="C297" s="3"/>
      <c r="D297" s="3"/>
      <c r="E297" s="3"/>
      <c r="F297" s="2"/>
      <c r="G297" s="2"/>
      <c r="H297" s="2"/>
      <c r="I297" s="2"/>
      <c r="J297" s="3"/>
      <c r="K297" s="3"/>
      <c r="L297" s="3"/>
    </row>
    <row r="298" spans="2:12">
      <c r="B298" s="102"/>
    </row>
    <row r="299" spans="2:12">
      <c r="B299" s="102"/>
    </row>
    <row r="300" spans="2:12">
      <c r="B300" s="102"/>
    </row>
    <row r="301" spans="2:12">
      <c r="B301" s="102"/>
    </row>
    <row r="302" spans="2:12">
      <c r="B302" s="102"/>
    </row>
    <row r="303" spans="2:12">
      <c r="B303" s="102"/>
    </row>
    <row r="304" spans="2:12">
      <c r="B304" s="102"/>
    </row>
    <row r="305" spans="2:2">
      <c r="B305" s="102"/>
    </row>
    <row r="306" spans="2:2">
      <c r="B306" s="102"/>
    </row>
    <row r="307" spans="2:2">
      <c r="B307" s="102"/>
    </row>
    <row r="308" spans="2:2">
      <c r="B308" s="102"/>
    </row>
    <row r="309" spans="2:2">
      <c r="B309" s="102"/>
    </row>
    <row r="310" spans="2:2">
      <c r="B310" s="102"/>
    </row>
    <row r="311" spans="2:2">
      <c r="B311" s="102"/>
    </row>
    <row r="312" spans="2:2">
      <c r="B312" s="102"/>
    </row>
    <row r="313" spans="2:2">
      <c r="B313" s="102"/>
    </row>
    <row r="314" spans="2:2">
      <c r="B314" s="102"/>
    </row>
    <row r="315" spans="2:2">
      <c r="B315" s="102"/>
    </row>
    <row r="316" spans="2:2">
      <c r="B316" s="102"/>
    </row>
    <row r="317" spans="2:2">
      <c r="B317" s="102"/>
    </row>
    <row r="318" spans="2:2">
      <c r="B318" s="102"/>
    </row>
    <row r="319" spans="2:2">
      <c r="B319" s="102"/>
    </row>
    <row r="320" spans="2:2">
      <c r="B320" s="102"/>
    </row>
    <row r="321" spans="2:2">
      <c r="B321" s="102"/>
    </row>
    <row r="322" spans="2:2">
      <c r="B322" s="102"/>
    </row>
    <row r="323" spans="2:2">
      <c r="B323" s="102"/>
    </row>
    <row r="324" spans="2:2">
      <c r="B324" s="102"/>
    </row>
    <row r="325" spans="2:2">
      <c r="B325" s="102"/>
    </row>
    <row r="326" spans="2:2">
      <c r="B326" s="102"/>
    </row>
    <row r="327" spans="2:2">
      <c r="B327" s="102"/>
    </row>
    <row r="328" spans="2:2">
      <c r="B328" s="102"/>
    </row>
    <row r="329" spans="2:2">
      <c r="B329" s="102"/>
    </row>
    <row r="330" spans="2:2">
      <c r="B330" s="102"/>
    </row>
    <row r="331" spans="2:2">
      <c r="B331" s="102"/>
    </row>
    <row r="332" spans="2:2">
      <c r="B332" s="102"/>
    </row>
    <row r="333" spans="2:2">
      <c r="B333" s="102"/>
    </row>
    <row r="334" spans="2:2">
      <c r="B334" s="102"/>
    </row>
    <row r="335" spans="2:2">
      <c r="B335" s="102"/>
    </row>
    <row r="336" spans="2:2">
      <c r="B336" s="102"/>
    </row>
    <row r="337" spans="2:2">
      <c r="B337" s="102"/>
    </row>
    <row r="338" spans="2:2">
      <c r="B338" s="102"/>
    </row>
    <row r="339" spans="2:2">
      <c r="B339" s="102"/>
    </row>
    <row r="340" spans="2:2">
      <c r="B340" s="102"/>
    </row>
    <row r="341" spans="2:2">
      <c r="B341" s="102"/>
    </row>
    <row r="342" spans="2:2">
      <c r="B342" s="102"/>
    </row>
    <row r="343" spans="2:2">
      <c r="B343" s="102"/>
    </row>
    <row r="344" spans="2:2">
      <c r="B344" s="102"/>
    </row>
    <row r="345" spans="2:2">
      <c r="B345" s="102"/>
    </row>
    <row r="346" spans="2:2">
      <c r="B346" s="102"/>
    </row>
    <row r="347" spans="2:2">
      <c r="B347" s="102"/>
    </row>
    <row r="348" spans="2:2">
      <c r="B348" s="102"/>
    </row>
    <row r="349" spans="2:2">
      <c r="B349" s="102"/>
    </row>
    <row r="350" spans="2:2">
      <c r="B350" s="102"/>
    </row>
    <row r="351" spans="2:2">
      <c r="B351" s="102"/>
    </row>
    <row r="352" spans="2:2">
      <c r="B352" s="102"/>
    </row>
    <row r="353" spans="2:2">
      <c r="B353" s="102"/>
    </row>
    <row r="354" spans="2:2">
      <c r="B354" s="102"/>
    </row>
    <row r="355" spans="2:2">
      <c r="B355" s="102"/>
    </row>
    <row r="356" spans="2:2">
      <c r="B356" s="102"/>
    </row>
    <row r="357" spans="2:2">
      <c r="B357" s="102"/>
    </row>
    <row r="358" spans="2:2">
      <c r="B358" s="102"/>
    </row>
    <row r="359" spans="2:2">
      <c r="B359" s="102"/>
    </row>
    <row r="360" spans="2:2">
      <c r="B360" s="102"/>
    </row>
    <row r="361" spans="2:2">
      <c r="B361" s="102"/>
    </row>
    <row r="362" spans="2:2">
      <c r="B362" s="102"/>
    </row>
    <row r="363" spans="2:2">
      <c r="B363" s="102"/>
    </row>
    <row r="364" spans="2:2">
      <c r="B364" s="102"/>
    </row>
    <row r="365" spans="2:2">
      <c r="B365" s="102"/>
    </row>
    <row r="366" spans="2:2">
      <c r="B366" s="102"/>
    </row>
    <row r="367" spans="2:2">
      <c r="B367" s="102"/>
    </row>
    <row r="368" spans="2:2">
      <c r="B368" s="102"/>
    </row>
    <row r="369" spans="2:2">
      <c r="B369" s="102"/>
    </row>
    <row r="370" spans="2:2">
      <c r="B370" s="102"/>
    </row>
    <row r="371" spans="2:2">
      <c r="B371" s="102"/>
    </row>
    <row r="372" spans="2:2">
      <c r="B372" s="102"/>
    </row>
    <row r="373" spans="2:2">
      <c r="B373" s="102"/>
    </row>
    <row r="374" spans="2:2">
      <c r="B374" s="102"/>
    </row>
    <row r="375" spans="2:2">
      <c r="B375" s="102"/>
    </row>
    <row r="376" spans="2:2">
      <c r="B376" s="102"/>
    </row>
    <row r="377" spans="2:2">
      <c r="B377" s="102"/>
    </row>
    <row r="378" spans="2:2">
      <c r="B378" s="102"/>
    </row>
    <row r="379" spans="2:2">
      <c r="B379" s="102"/>
    </row>
    <row r="380" spans="2:2">
      <c r="B380" s="102"/>
    </row>
    <row r="381" spans="2:2">
      <c r="B381" s="102"/>
    </row>
    <row r="382" spans="2:2">
      <c r="B382" s="102"/>
    </row>
    <row r="383" spans="2:2">
      <c r="B383" s="102"/>
    </row>
    <row r="384" spans="2:2">
      <c r="B384" s="102"/>
    </row>
    <row r="385" spans="2:2">
      <c r="B385" s="102"/>
    </row>
    <row r="386" spans="2:2">
      <c r="B386" s="102"/>
    </row>
  </sheetData>
  <mergeCells count="10">
    <mergeCell ref="B2:L2"/>
    <mergeCell ref="B4:L4"/>
    <mergeCell ref="B5:L5"/>
    <mergeCell ref="B6:L6"/>
    <mergeCell ref="B7:B8"/>
    <mergeCell ref="C7:E7"/>
    <mergeCell ref="F7:F8"/>
    <mergeCell ref="G7:I7"/>
    <mergeCell ref="J7:J8"/>
    <mergeCell ref="K7:L7"/>
  </mergeCells>
  <printOptions horizontalCentered="1"/>
  <pageMargins left="0.54" right="0" top="0.39370078740157483" bottom="0.19685039370078741" header="0" footer="0.31496062992125984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77967-C058-4178-A254-93FF1DDF7C65}">
  <sheetPr>
    <pageSetUpPr fitToPage="1"/>
  </sheetPr>
  <dimension ref="A1:AY218"/>
  <sheetViews>
    <sheetView showGridLines="0" topLeftCell="B16" zoomScaleNormal="100" workbookViewId="0">
      <selection activeCell="G36" sqref="G36:L41"/>
    </sheetView>
  </sheetViews>
  <sheetFormatPr baseColWidth="10" defaultColWidth="11.42578125" defaultRowHeight="12.75"/>
  <cols>
    <col min="1" max="1" width="1.28515625" customWidth="1"/>
    <col min="2" max="2" width="73.140625" customWidth="1"/>
    <col min="3" max="5" width="10.7109375" customWidth="1"/>
    <col min="6" max="6" width="9.85546875" customWidth="1"/>
    <col min="7" max="8" width="10" customWidth="1"/>
    <col min="9" max="9" width="9.42578125" bestFit="1" customWidth="1"/>
    <col min="10" max="10" width="11.140625" customWidth="1"/>
    <col min="11" max="11" width="9.28515625" customWidth="1"/>
    <col min="12" max="12" width="9" customWidth="1"/>
  </cols>
  <sheetData>
    <row r="1" spans="2:51" ht="17.25">
      <c r="B1" s="4" t="s">
        <v>79</v>
      </c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2:51" ht="17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2:51" ht="16.5" customHeight="1">
      <c r="B3" s="8" t="s">
        <v>80</v>
      </c>
      <c r="C3" s="8"/>
      <c r="D3" s="8"/>
      <c r="E3" s="8"/>
      <c r="F3" s="8"/>
      <c r="G3" s="8"/>
      <c r="H3" s="8"/>
      <c r="I3" s="8"/>
      <c r="J3" s="8"/>
      <c r="K3" s="8"/>
      <c r="L3" s="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2:51" ht="16.5" customHeight="1">
      <c r="B4" s="9" t="s">
        <v>81</v>
      </c>
      <c r="C4" s="9"/>
      <c r="D4" s="9"/>
      <c r="E4" s="9"/>
      <c r="F4" s="9"/>
      <c r="G4" s="9"/>
      <c r="H4" s="9"/>
      <c r="I4" s="9"/>
      <c r="J4" s="9"/>
      <c r="K4" s="9"/>
      <c r="L4" s="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2:51" ht="16.5"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2:51" ht="16.5" customHeight="1">
      <c r="B6" s="104" t="s">
        <v>4</v>
      </c>
      <c r="C6" s="105">
        <v>2021</v>
      </c>
      <c r="D6" s="106"/>
      <c r="E6" s="106"/>
      <c r="F6" s="104">
        <v>2021</v>
      </c>
      <c r="G6" s="105">
        <v>2022</v>
      </c>
      <c r="H6" s="106"/>
      <c r="I6" s="106"/>
      <c r="J6" s="104">
        <v>2022</v>
      </c>
      <c r="K6" s="106" t="s">
        <v>5</v>
      </c>
      <c r="L6" s="10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2:51" ht="22.5" customHeight="1" thickBot="1">
      <c r="B7" s="108"/>
      <c r="C7" s="109" t="s">
        <v>6</v>
      </c>
      <c r="D7" s="109" t="s">
        <v>7</v>
      </c>
      <c r="E7" s="109" t="s">
        <v>8</v>
      </c>
      <c r="F7" s="108"/>
      <c r="G7" s="109" t="s">
        <v>6</v>
      </c>
      <c r="H7" s="109" t="s">
        <v>7</v>
      </c>
      <c r="I7" s="109" t="s">
        <v>8</v>
      </c>
      <c r="J7" s="108"/>
      <c r="K7" s="110" t="s">
        <v>9</v>
      </c>
      <c r="L7" s="111" t="s">
        <v>10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2:51" ht="18" customHeight="1" thickTop="1">
      <c r="B8" s="112" t="s">
        <v>12</v>
      </c>
      <c r="C8" s="113">
        <f t="shared" ref="C8:J8" si="0">+C9+C20</f>
        <v>12176.399999999998</v>
      </c>
      <c r="D8" s="113">
        <f t="shared" si="0"/>
        <v>12714.3</v>
      </c>
      <c r="E8" s="113">
        <f t="shared" si="0"/>
        <v>14277.900000000001</v>
      </c>
      <c r="F8" s="114">
        <f t="shared" si="0"/>
        <v>39168.599999999991</v>
      </c>
      <c r="G8" s="113">
        <f t="shared" si="0"/>
        <v>17526.2</v>
      </c>
      <c r="H8" s="113">
        <f t="shared" si="0"/>
        <v>17562.400000000001</v>
      </c>
      <c r="I8" s="113">
        <f t="shared" si="0"/>
        <v>18796.400000000001</v>
      </c>
      <c r="J8" s="114">
        <f t="shared" si="0"/>
        <v>53885</v>
      </c>
      <c r="K8" s="113">
        <f t="shared" ref="K8:K35" si="1">+J8-F8</f>
        <v>14716.400000000009</v>
      </c>
      <c r="L8" s="114">
        <f t="shared" ref="L8:L13" si="2">+K8/F8*100</f>
        <v>37.571932619496259</v>
      </c>
      <c r="M8" s="3"/>
      <c r="N8" s="11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2:51" ht="18" customHeight="1">
      <c r="B9" s="116" t="s">
        <v>82</v>
      </c>
      <c r="C9" s="117">
        <f>+C11+C12+C19</f>
        <v>9435.5999999999985</v>
      </c>
      <c r="D9" s="117">
        <f t="shared" ref="D9:I9" si="3">+D11+D12+D19</f>
        <v>9745.7999999999993</v>
      </c>
      <c r="E9" s="117">
        <f t="shared" si="3"/>
        <v>11000.300000000001</v>
      </c>
      <c r="F9" s="117">
        <f t="shared" si="3"/>
        <v>30181.699999999997</v>
      </c>
      <c r="G9" s="117">
        <f t="shared" si="3"/>
        <v>13499.9</v>
      </c>
      <c r="H9" s="117">
        <f t="shared" si="3"/>
        <v>13514.300000000001</v>
      </c>
      <c r="I9" s="117">
        <f t="shared" si="3"/>
        <v>14497.6</v>
      </c>
      <c r="J9" s="117">
        <f>+J10+J12+J19</f>
        <v>41511.800000000003</v>
      </c>
      <c r="K9" s="117">
        <f t="shared" si="1"/>
        <v>11330.100000000006</v>
      </c>
      <c r="L9" s="114">
        <f t="shared" si="2"/>
        <v>37.539634944353722</v>
      </c>
      <c r="M9" s="3"/>
      <c r="N9" s="11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2:51" ht="18" customHeight="1">
      <c r="B10" s="118" t="s">
        <v>29</v>
      </c>
      <c r="C10" s="117">
        <f t="shared" ref="C10:J10" si="4">+C11</f>
        <v>7976.4</v>
      </c>
      <c r="D10" s="117">
        <f t="shared" si="4"/>
        <v>8538.7999999999993</v>
      </c>
      <c r="E10" s="117">
        <f t="shared" si="4"/>
        <v>9633.1</v>
      </c>
      <c r="F10" s="114">
        <f t="shared" si="4"/>
        <v>26148.299999999996</v>
      </c>
      <c r="G10" s="117">
        <f t="shared" si="4"/>
        <v>11744.6</v>
      </c>
      <c r="H10" s="117">
        <f t="shared" si="4"/>
        <v>11918.2</v>
      </c>
      <c r="I10" s="117">
        <f t="shared" si="4"/>
        <v>12451.6</v>
      </c>
      <c r="J10" s="114">
        <f t="shared" si="4"/>
        <v>36114.400000000001</v>
      </c>
      <c r="K10" s="117">
        <f t="shared" si="1"/>
        <v>9966.1000000000058</v>
      </c>
      <c r="L10" s="114">
        <f t="shared" si="2"/>
        <v>38.113758829445921</v>
      </c>
      <c r="M10" s="3"/>
      <c r="N10" s="11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2:51" ht="18" customHeight="1">
      <c r="B11" s="119" t="s">
        <v>30</v>
      </c>
      <c r="C11" s="120">
        <f>+[1]PP!C27</f>
        <v>7976.4</v>
      </c>
      <c r="D11" s="120">
        <f>+[1]PP!D27</f>
        <v>8538.7999999999993</v>
      </c>
      <c r="E11" s="120">
        <f>+[1]PP!E27</f>
        <v>9633.1</v>
      </c>
      <c r="F11" s="121">
        <f>SUM(C11:E11)</f>
        <v>26148.299999999996</v>
      </c>
      <c r="G11" s="120">
        <f>+[1]PP!G27</f>
        <v>11744.6</v>
      </c>
      <c r="H11" s="120">
        <f>+[1]PP!H27</f>
        <v>11918.2</v>
      </c>
      <c r="I11" s="120">
        <f>+[1]PP!I27</f>
        <v>12451.6</v>
      </c>
      <c r="J11" s="121">
        <f>SUM(G11:I11)</f>
        <v>36114.400000000001</v>
      </c>
      <c r="K11" s="120">
        <f t="shared" si="1"/>
        <v>9966.1000000000058</v>
      </c>
      <c r="L11" s="121">
        <f t="shared" si="2"/>
        <v>38.113758829445921</v>
      </c>
      <c r="M11" s="3"/>
      <c r="N11" s="1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2:51" ht="18" customHeight="1">
      <c r="B12" s="122" t="s">
        <v>31</v>
      </c>
      <c r="C12" s="123">
        <f t="shared" ref="C12:J12" si="5">SUM(C13:C18)</f>
        <v>1407.4</v>
      </c>
      <c r="D12" s="123">
        <f t="shared" si="5"/>
        <v>1125.8</v>
      </c>
      <c r="E12" s="123">
        <f t="shared" si="5"/>
        <v>1330.8000000000002</v>
      </c>
      <c r="F12" s="123">
        <f t="shared" si="5"/>
        <v>3864.0000000000005</v>
      </c>
      <c r="G12" s="123">
        <f t="shared" si="5"/>
        <v>1710.9</v>
      </c>
      <c r="H12" s="123">
        <f t="shared" si="5"/>
        <v>1562.4</v>
      </c>
      <c r="I12" s="123">
        <f t="shared" si="5"/>
        <v>1990.5</v>
      </c>
      <c r="J12" s="123">
        <f t="shared" si="5"/>
        <v>5263.8000000000011</v>
      </c>
      <c r="K12" s="123">
        <f t="shared" si="1"/>
        <v>1399.8000000000006</v>
      </c>
      <c r="L12" s="124">
        <f t="shared" si="2"/>
        <v>36.226708074534173</v>
      </c>
      <c r="M12" s="3"/>
      <c r="N12" s="11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2:51" ht="18" customHeight="1">
      <c r="B13" s="125" t="s">
        <v>34</v>
      </c>
      <c r="C13" s="126">
        <v>822</v>
      </c>
      <c r="D13" s="126">
        <v>642.20000000000005</v>
      </c>
      <c r="E13" s="126">
        <v>788.7</v>
      </c>
      <c r="F13" s="121">
        <f t="shared" ref="F13:F19" si="6">SUM(C13:E13)</f>
        <v>2252.9</v>
      </c>
      <c r="G13" s="120">
        <v>1350.4</v>
      </c>
      <c r="H13" s="120">
        <v>1159.2</v>
      </c>
      <c r="I13" s="120">
        <v>1386</v>
      </c>
      <c r="J13" s="121">
        <f t="shared" ref="J13:J19" si="7">SUM(G13:I13)</f>
        <v>3895.6000000000004</v>
      </c>
      <c r="K13" s="120">
        <f t="shared" si="1"/>
        <v>1642.7000000000003</v>
      </c>
      <c r="L13" s="121">
        <f t="shared" si="2"/>
        <v>72.91490967197835</v>
      </c>
      <c r="M13" s="3"/>
      <c r="N13" s="11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2:51" ht="18" customHeight="1">
      <c r="B14" s="125" t="s">
        <v>83</v>
      </c>
      <c r="C14" s="126">
        <v>0</v>
      </c>
      <c r="D14" s="126">
        <v>0</v>
      </c>
      <c r="E14" s="126">
        <v>0</v>
      </c>
      <c r="F14" s="121">
        <f t="shared" si="6"/>
        <v>0</v>
      </c>
      <c r="G14" s="121">
        <v>0</v>
      </c>
      <c r="H14" s="120">
        <v>0</v>
      </c>
      <c r="I14" s="120">
        <v>0</v>
      </c>
      <c r="J14" s="121">
        <f t="shared" si="7"/>
        <v>0</v>
      </c>
      <c r="K14" s="120">
        <f t="shared" si="1"/>
        <v>0</v>
      </c>
      <c r="L14" s="121">
        <v>0</v>
      </c>
      <c r="N14" s="1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2:51" ht="18" customHeight="1">
      <c r="B15" s="125" t="s">
        <v>36</v>
      </c>
      <c r="C15" s="126">
        <v>301</v>
      </c>
      <c r="D15" s="126">
        <v>194.1</v>
      </c>
      <c r="E15" s="126">
        <v>218.9</v>
      </c>
      <c r="F15" s="121">
        <f t="shared" si="6"/>
        <v>714</v>
      </c>
      <c r="G15" s="120">
        <v>83.4</v>
      </c>
      <c r="H15" s="120">
        <v>86.2</v>
      </c>
      <c r="I15" s="120">
        <v>201</v>
      </c>
      <c r="J15" s="121">
        <f t="shared" si="7"/>
        <v>370.6</v>
      </c>
      <c r="K15" s="120">
        <f t="shared" si="1"/>
        <v>-343.4</v>
      </c>
      <c r="L15" s="121">
        <f>+K15/F15*100</f>
        <v>-48.095238095238088</v>
      </c>
      <c r="M15" s="3"/>
      <c r="N15" s="1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2:51" ht="18" customHeight="1">
      <c r="B16" s="125" t="s">
        <v>84</v>
      </c>
      <c r="C16" s="126">
        <v>169.5</v>
      </c>
      <c r="D16" s="126">
        <v>197.9</v>
      </c>
      <c r="E16" s="126">
        <v>192.8</v>
      </c>
      <c r="F16" s="121">
        <f t="shared" si="6"/>
        <v>560.20000000000005</v>
      </c>
      <c r="G16" s="120">
        <v>170</v>
      </c>
      <c r="H16" s="127">
        <v>181.7</v>
      </c>
      <c r="I16" s="127">
        <v>208.3</v>
      </c>
      <c r="J16" s="121">
        <f t="shared" si="7"/>
        <v>560</v>
      </c>
      <c r="K16" s="120">
        <f t="shared" si="1"/>
        <v>-0.20000000000004547</v>
      </c>
      <c r="L16" s="121">
        <f>+K16/F16*100</f>
        <v>-3.5701535166020253E-2</v>
      </c>
      <c r="M16" s="3"/>
      <c r="N16" s="11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2:51" s="128" customFormat="1" ht="18" customHeight="1">
      <c r="B17" s="129" t="s">
        <v>85</v>
      </c>
      <c r="C17" s="126">
        <v>114.9</v>
      </c>
      <c r="D17" s="126">
        <v>91.6</v>
      </c>
      <c r="E17" s="126">
        <v>130.4</v>
      </c>
      <c r="F17" s="121">
        <f t="shared" si="6"/>
        <v>336.9</v>
      </c>
      <c r="G17" s="120">
        <v>107.1</v>
      </c>
      <c r="H17" s="120">
        <v>134.19999999999999</v>
      </c>
      <c r="I17" s="120">
        <v>193.7</v>
      </c>
      <c r="J17" s="121">
        <f t="shared" si="7"/>
        <v>435</v>
      </c>
      <c r="K17" s="120">
        <f t="shared" si="1"/>
        <v>98.100000000000023</v>
      </c>
      <c r="L17" s="121">
        <f>+K17/F17*100</f>
        <v>29.118432769367775</v>
      </c>
      <c r="M17" s="3"/>
      <c r="N17" s="115"/>
    </row>
    <row r="18" spans="2:51" ht="18" customHeight="1">
      <c r="B18" s="125" t="s">
        <v>26</v>
      </c>
      <c r="C18" s="126">
        <v>0</v>
      </c>
      <c r="D18" s="126">
        <v>0</v>
      </c>
      <c r="E18" s="126">
        <v>0</v>
      </c>
      <c r="F18" s="121">
        <f t="shared" si="6"/>
        <v>0</v>
      </c>
      <c r="G18" s="120">
        <v>0</v>
      </c>
      <c r="H18" s="120">
        <v>1.1000000000000001</v>
      </c>
      <c r="I18" s="120">
        <v>1.5</v>
      </c>
      <c r="J18" s="121">
        <f t="shared" si="7"/>
        <v>2.6</v>
      </c>
      <c r="K18" s="130">
        <f t="shared" si="1"/>
        <v>2.6</v>
      </c>
      <c r="L18" s="131">
        <v>0</v>
      </c>
      <c r="M18" s="128"/>
      <c r="N18" s="1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2:51" ht="18" customHeight="1">
      <c r="B19" s="132" t="s">
        <v>44</v>
      </c>
      <c r="C19" s="133">
        <v>51.8</v>
      </c>
      <c r="D19" s="133">
        <v>81.2</v>
      </c>
      <c r="E19" s="133">
        <v>36.4</v>
      </c>
      <c r="F19" s="124">
        <f t="shared" si="6"/>
        <v>169.4</v>
      </c>
      <c r="G19" s="123">
        <v>44.4</v>
      </c>
      <c r="H19" s="123">
        <v>33.700000000000003</v>
      </c>
      <c r="I19" s="123">
        <v>55.5</v>
      </c>
      <c r="J19" s="124">
        <f t="shared" si="7"/>
        <v>133.6</v>
      </c>
      <c r="K19" s="123">
        <f t="shared" si="1"/>
        <v>-35.800000000000011</v>
      </c>
      <c r="L19" s="124">
        <f>+K19/F19*100</f>
        <v>-21.133412042502957</v>
      </c>
      <c r="M19" s="3"/>
      <c r="N19" s="1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2:51" ht="18" customHeight="1">
      <c r="B20" s="134" t="s">
        <v>86</v>
      </c>
      <c r="C20" s="123">
        <f t="shared" ref="C20:J20" si="8">+C21+C24+C25</f>
        <v>2740.7999999999997</v>
      </c>
      <c r="D20" s="123">
        <f t="shared" si="8"/>
        <v>2968.5</v>
      </c>
      <c r="E20" s="123">
        <f t="shared" si="8"/>
        <v>3277.6000000000004</v>
      </c>
      <c r="F20" s="124">
        <f t="shared" si="8"/>
        <v>8986.8999999999978</v>
      </c>
      <c r="G20" s="123">
        <f t="shared" si="8"/>
        <v>4026.2999999999997</v>
      </c>
      <c r="H20" s="123">
        <f t="shared" si="8"/>
        <v>4048.1</v>
      </c>
      <c r="I20" s="123">
        <f t="shared" si="8"/>
        <v>4298.8</v>
      </c>
      <c r="J20" s="124">
        <f t="shared" si="8"/>
        <v>12373.199999999999</v>
      </c>
      <c r="K20" s="123">
        <f t="shared" si="1"/>
        <v>3386.3000000000011</v>
      </c>
      <c r="L20" s="124">
        <f>+K20/F20*100</f>
        <v>37.680401473255536</v>
      </c>
      <c r="M20" s="3"/>
      <c r="N20" s="1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2:51" ht="18" customHeight="1">
      <c r="B21" s="118" t="s">
        <v>87</v>
      </c>
      <c r="C21" s="123">
        <f t="shared" ref="C21:J21" si="9">+C22+C23</f>
        <v>2709.6</v>
      </c>
      <c r="D21" s="123">
        <f t="shared" si="9"/>
        <v>2948.2</v>
      </c>
      <c r="E21" s="123">
        <f t="shared" si="9"/>
        <v>3253.8</v>
      </c>
      <c r="F21" s="124">
        <f t="shared" si="9"/>
        <v>8911.5999999999985</v>
      </c>
      <c r="G21" s="123">
        <f t="shared" si="9"/>
        <v>4000.2</v>
      </c>
      <c r="H21" s="123">
        <f t="shared" si="9"/>
        <v>4024.5</v>
      </c>
      <c r="I21" s="123">
        <f t="shared" si="9"/>
        <v>4272.2</v>
      </c>
      <c r="J21" s="124">
        <f t="shared" si="9"/>
        <v>12296.9</v>
      </c>
      <c r="K21" s="123">
        <f t="shared" si="1"/>
        <v>3385.3000000000011</v>
      </c>
      <c r="L21" s="124">
        <f>+K21/F21*100</f>
        <v>37.987566766910561</v>
      </c>
      <c r="M21" s="3"/>
      <c r="N21" s="11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2:51" ht="18" customHeight="1">
      <c r="B22" s="135" t="s">
        <v>88</v>
      </c>
      <c r="C22" s="120">
        <f>+[1]PP!C47</f>
        <v>2709.6</v>
      </c>
      <c r="D22" s="120">
        <f>+[1]PP!D47</f>
        <v>2948.2</v>
      </c>
      <c r="E22" s="120">
        <f>+[1]PP!E47</f>
        <v>3253.8</v>
      </c>
      <c r="F22" s="121">
        <f>SUM(C22:E22)</f>
        <v>8911.5999999999985</v>
      </c>
      <c r="G22" s="120">
        <f>+[1]PP!G47</f>
        <v>4000.2</v>
      </c>
      <c r="H22" s="120">
        <f>+[1]PP!H47</f>
        <v>4024.5</v>
      </c>
      <c r="I22" s="120">
        <f>+[1]PP!I47</f>
        <v>4272.2</v>
      </c>
      <c r="J22" s="121">
        <f>SUM(G22:I22)</f>
        <v>12296.9</v>
      </c>
      <c r="K22" s="120">
        <f t="shared" si="1"/>
        <v>3385.3000000000011</v>
      </c>
      <c r="L22" s="121">
        <f>+K22/F22*100</f>
        <v>37.987566766910561</v>
      </c>
      <c r="M22" s="3"/>
      <c r="N22" s="1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2:51" ht="18" hidden="1" customHeight="1">
      <c r="B23" s="135" t="s">
        <v>89</v>
      </c>
      <c r="C23" s="136">
        <f>+[1]PP!C48</f>
        <v>0</v>
      </c>
      <c r="D23" s="136">
        <f>+[1]PP!D48</f>
        <v>0</v>
      </c>
      <c r="E23" s="136">
        <f>+[1]PP!E48</f>
        <v>0</v>
      </c>
      <c r="F23" s="121">
        <f>SUM(C23:E23)</f>
        <v>0</v>
      </c>
      <c r="G23" s="120">
        <f>+[1]PP!G48</f>
        <v>0</v>
      </c>
      <c r="H23" s="120">
        <f>+[1]PP!H48</f>
        <v>0</v>
      </c>
      <c r="I23" s="120">
        <f>+[1]PP!I48</f>
        <v>0</v>
      </c>
      <c r="J23" s="121">
        <f>SUM(G23:I23)</f>
        <v>0</v>
      </c>
      <c r="K23" s="120">
        <f t="shared" si="1"/>
        <v>0</v>
      </c>
      <c r="L23" s="121">
        <v>0</v>
      </c>
      <c r="M23" s="3"/>
      <c r="N23" s="11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2:51" ht="18" customHeight="1">
      <c r="B24" s="118" t="s">
        <v>90</v>
      </c>
      <c r="C24" s="137">
        <f>+[1]PP!C49</f>
        <v>0</v>
      </c>
      <c r="D24" s="137">
        <f>+[1]PP!D49</f>
        <v>0</v>
      </c>
      <c r="E24" s="137">
        <f>+[1]PP!E49</f>
        <v>0</v>
      </c>
      <c r="F24" s="124">
        <f>SUM(C24:E24)</f>
        <v>0</v>
      </c>
      <c r="G24" s="123">
        <f>+[1]PP!G49</f>
        <v>0</v>
      </c>
      <c r="H24" s="123">
        <f>+[1]PP!H49</f>
        <v>0</v>
      </c>
      <c r="I24" s="123">
        <f>+[1]PP!I49</f>
        <v>0</v>
      </c>
      <c r="J24" s="124">
        <f>SUM(G24:I24)</f>
        <v>0</v>
      </c>
      <c r="K24" s="123">
        <f t="shared" si="1"/>
        <v>0</v>
      </c>
      <c r="L24" s="138">
        <v>0</v>
      </c>
      <c r="M24" s="3"/>
      <c r="N24" s="11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2:51" ht="18" customHeight="1">
      <c r="B25" s="118" t="s">
        <v>91</v>
      </c>
      <c r="C25" s="117">
        <f t="shared" ref="C25:J25" si="10">+C26+C27</f>
        <v>31.2</v>
      </c>
      <c r="D25" s="117">
        <f t="shared" si="10"/>
        <v>20.3</v>
      </c>
      <c r="E25" s="117">
        <f t="shared" si="10"/>
        <v>23.8</v>
      </c>
      <c r="F25" s="114">
        <f t="shared" si="10"/>
        <v>75.3</v>
      </c>
      <c r="G25" s="117">
        <f t="shared" si="10"/>
        <v>26.1</v>
      </c>
      <c r="H25" s="117">
        <f t="shared" si="10"/>
        <v>23.599999999999998</v>
      </c>
      <c r="I25" s="117">
        <f t="shared" si="10"/>
        <v>26.6</v>
      </c>
      <c r="J25" s="114">
        <f t="shared" si="10"/>
        <v>76.3</v>
      </c>
      <c r="K25" s="117">
        <f t="shared" si="1"/>
        <v>1</v>
      </c>
      <c r="L25" s="114">
        <f t="shared" ref="L25:L33" si="11">+K25/F25*100</f>
        <v>1.3280212483399734</v>
      </c>
      <c r="M25" s="3"/>
      <c r="N25" s="11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2:51" ht="18" customHeight="1">
      <c r="B26" s="135" t="s">
        <v>92</v>
      </c>
      <c r="C26" s="139">
        <v>30.5</v>
      </c>
      <c r="D26" s="139">
        <v>19.3</v>
      </c>
      <c r="E26" s="139">
        <v>22.5</v>
      </c>
      <c r="F26" s="121">
        <f>SUM(C26:E26)</f>
        <v>72.3</v>
      </c>
      <c r="G26" s="140">
        <v>24.8</v>
      </c>
      <c r="H26" s="140">
        <v>22.2</v>
      </c>
      <c r="I26" s="140">
        <v>24.6</v>
      </c>
      <c r="J26" s="121">
        <f>SUM(G26:I26)</f>
        <v>71.599999999999994</v>
      </c>
      <c r="K26" s="120">
        <f t="shared" si="1"/>
        <v>-0.70000000000000284</v>
      </c>
      <c r="L26" s="121">
        <f t="shared" si="11"/>
        <v>-0.9681881051175697</v>
      </c>
      <c r="M26" s="3"/>
      <c r="N26" s="11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2:51" ht="18" customHeight="1">
      <c r="B27" s="141" t="s">
        <v>26</v>
      </c>
      <c r="C27" s="139">
        <v>0.7</v>
      </c>
      <c r="D27" s="139">
        <v>1</v>
      </c>
      <c r="E27" s="139">
        <v>1.3</v>
      </c>
      <c r="F27" s="121">
        <f>SUM(C27:E27)</f>
        <v>3</v>
      </c>
      <c r="G27" s="140">
        <v>1.3</v>
      </c>
      <c r="H27" s="140">
        <v>1.4</v>
      </c>
      <c r="I27" s="140">
        <v>2</v>
      </c>
      <c r="J27" s="121">
        <f>SUM(G27:I27)</f>
        <v>4.7</v>
      </c>
      <c r="K27" s="120">
        <f t="shared" si="1"/>
        <v>1.7000000000000002</v>
      </c>
      <c r="L27" s="121">
        <f t="shared" si="11"/>
        <v>56.666666666666679</v>
      </c>
      <c r="M27" s="3"/>
      <c r="N27" s="11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2:51" ht="18" customHeight="1">
      <c r="B28" s="112" t="s">
        <v>93</v>
      </c>
      <c r="C28" s="117">
        <v>0</v>
      </c>
      <c r="D28" s="117">
        <v>0.2</v>
      </c>
      <c r="E28" s="117">
        <v>0.1</v>
      </c>
      <c r="F28" s="124">
        <f>SUM(C28:E28)</f>
        <v>0.30000000000000004</v>
      </c>
      <c r="G28" s="117">
        <v>0</v>
      </c>
      <c r="H28" s="117">
        <v>0.2</v>
      </c>
      <c r="I28" s="117">
        <v>0</v>
      </c>
      <c r="J28" s="124">
        <f>SUM(G28:I28)</f>
        <v>0.2</v>
      </c>
      <c r="K28" s="117">
        <f t="shared" si="1"/>
        <v>-0.10000000000000003</v>
      </c>
      <c r="L28" s="121">
        <f t="shared" si="11"/>
        <v>-33.333333333333336</v>
      </c>
      <c r="M28" s="3"/>
      <c r="N28" s="11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2:51" ht="18" customHeight="1">
      <c r="B29" s="142" t="s">
        <v>94</v>
      </c>
      <c r="C29" s="117">
        <f t="shared" ref="C29:I30" si="12">+C30</f>
        <v>286.5</v>
      </c>
      <c r="D29" s="117">
        <f t="shared" si="12"/>
        <v>251.7</v>
      </c>
      <c r="E29" s="117">
        <f t="shared" si="12"/>
        <v>145.30000000000001</v>
      </c>
      <c r="F29" s="117">
        <f t="shared" si="12"/>
        <v>683.5</v>
      </c>
      <c r="G29" s="117">
        <f t="shared" si="12"/>
        <v>154.30000000000001</v>
      </c>
      <c r="H29" s="117">
        <f t="shared" si="12"/>
        <v>219.3</v>
      </c>
      <c r="I29" s="117">
        <f t="shared" si="12"/>
        <v>235.4</v>
      </c>
      <c r="J29" s="117">
        <f>+J30</f>
        <v>609</v>
      </c>
      <c r="K29" s="117">
        <f t="shared" si="1"/>
        <v>-74.5</v>
      </c>
      <c r="L29" s="114">
        <f t="shared" si="11"/>
        <v>-10.899780541331383</v>
      </c>
      <c r="M29" s="3"/>
      <c r="N29" s="11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2:51" ht="18" customHeight="1">
      <c r="B30" s="143" t="s">
        <v>50</v>
      </c>
      <c r="C30" s="117">
        <f>+C31</f>
        <v>286.5</v>
      </c>
      <c r="D30" s="117">
        <f>+D31</f>
        <v>251.7</v>
      </c>
      <c r="E30" s="117">
        <f>+E31</f>
        <v>145.30000000000001</v>
      </c>
      <c r="F30" s="114">
        <f t="shared" si="12"/>
        <v>683.5</v>
      </c>
      <c r="G30" s="117">
        <f t="shared" si="12"/>
        <v>154.30000000000001</v>
      </c>
      <c r="H30" s="117">
        <f t="shared" si="12"/>
        <v>219.3</v>
      </c>
      <c r="I30" s="117">
        <f t="shared" si="12"/>
        <v>235.4</v>
      </c>
      <c r="J30" s="114">
        <f>+J31</f>
        <v>609</v>
      </c>
      <c r="K30" s="117">
        <f t="shared" si="1"/>
        <v>-74.5</v>
      </c>
      <c r="L30" s="114">
        <f t="shared" si="11"/>
        <v>-10.899780541331383</v>
      </c>
      <c r="M30" s="3"/>
      <c r="N30" s="1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2:51" ht="18" customHeight="1">
      <c r="B31" s="144" t="s">
        <v>52</v>
      </c>
      <c r="C31" s="139">
        <v>286.5</v>
      </c>
      <c r="D31" s="139">
        <v>251.7</v>
      </c>
      <c r="E31" s="139">
        <v>145.30000000000001</v>
      </c>
      <c r="F31" s="121">
        <f>SUM(C31:E31)</f>
        <v>683.5</v>
      </c>
      <c r="G31" s="140">
        <v>154.30000000000001</v>
      </c>
      <c r="H31" s="140">
        <v>219.3</v>
      </c>
      <c r="I31" s="140">
        <v>235.4</v>
      </c>
      <c r="J31" s="121">
        <f>SUM(G31:I31)</f>
        <v>609</v>
      </c>
      <c r="K31" s="120">
        <f t="shared" si="1"/>
        <v>-74.5</v>
      </c>
      <c r="L31" s="121">
        <f t="shared" si="11"/>
        <v>-10.899780541331383</v>
      </c>
      <c r="M31" s="3"/>
      <c r="N31" s="1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2:51" ht="18" customHeight="1">
      <c r="B32" s="134" t="s">
        <v>95</v>
      </c>
      <c r="C32" s="145">
        <v>23.4</v>
      </c>
      <c r="D32" s="145">
        <v>0</v>
      </c>
      <c r="E32" s="145">
        <v>0</v>
      </c>
      <c r="F32" s="124">
        <f>SUM(C32:E32)</f>
        <v>23.4</v>
      </c>
      <c r="G32" s="117">
        <v>38</v>
      </c>
      <c r="H32" s="117">
        <v>0</v>
      </c>
      <c r="I32" s="117">
        <v>0</v>
      </c>
      <c r="J32" s="124">
        <f>SUM(G32:I32)</f>
        <v>38</v>
      </c>
      <c r="K32" s="123">
        <f t="shared" si="1"/>
        <v>14.600000000000001</v>
      </c>
      <c r="L32" s="124">
        <f t="shared" si="11"/>
        <v>62.393162393162406</v>
      </c>
      <c r="M32" s="3"/>
      <c r="N32" s="11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18" customHeight="1" thickBot="1">
      <c r="A33" s="146"/>
      <c r="B33" s="147" t="s">
        <v>96</v>
      </c>
      <c r="C33" s="148">
        <f t="shared" ref="C33:J33" si="13">+C8+C28+C29+C32</f>
        <v>12486.299999999997</v>
      </c>
      <c r="D33" s="148">
        <f t="shared" si="13"/>
        <v>12966.2</v>
      </c>
      <c r="E33" s="148">
        <f t="shared" si="13"/>
        <v>14423.300000000001</v>
      </c>
      <c r="F33" s="149">
        <f t="shared" si="13"/>
        <v>39875.799999999996</v>
      </c>
      <c r="G33" s="148">
        <f t="shared" si="13"/>
        <v>17718.5</v>
      </c>
      <c r="H33" s="148">
        <f t="shared" si="13"/>
        <v>17781.900000000001</v>
      </c>
      <c r="I33" s="148">
        <f t="shared" si="13"/>
        <v>19031.800000000003</v>
      </c>
      <c r="J33" s="149">
        <f t="shared" si="13"/>
        <v>54532.2</v>
      </c>
      <c r="K33" s="148">
        <f t="shared" si="1"/>
        <v>14656.400000000001</v>
      </c>
      <c r="L33" s="149">
        <f t="shared" si="11"/>
        <v>36.755124662075758</v>
      </c>
      <c r="M33" s="3"/>
      <c r="N33" s="11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18" customHeight="1" thickTop="1" thickBot="1">
      <c r="A34" s="146"/>
      <c r="B34" s="150" t="s">
        <v>97</v>
      </c>
      <c r="C34" s="151">
        <v>0</v>
      </c>
      <c r="D34" s="151">
        <v>0</v>
      </c>
      <c r="E34" s="151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f>SUM(G34:I34)</f>
        <v>0</v>
      </c>
      <c r="K34" s="152">
        <f t="shared" si="1"/>
        <v>0</v>
      </c>
      <c r="L34" s="153"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21.75" customHeight="1" thickTop="1" thickBot="1">
      <c r="A35" s="146"/>
      <c r="B35" s="154" t="s">
        <v>72</v>
      </c>
      <c r="C35" s="155">
        <f t="shared" ref="C35:J35" si="14">+C34+C33</f>
        <v>12486.299999999997</v>
      </c>
      <c r="D35" s="155">
        <f t="shared" si="14"/>
        <v>12966.2</v>
      </c>
      <c r="E35" s="155">
        <f t="shared" si="14"/>
        <v>14423.300000000001</v>
      </c>
      <c r="F35" s="156">
        <f t="shared" si="14"/>
        <v>39875.799999999996</v>
      </c>
      <c r="G35" s="156">
        <f t="shared" si="14"/>
        <v>17718.5</v>
      </c>
      <c r="H35" s="156">
        <f t="shared" si="14"/>
        <v>17781.900000000001</v>
      </c>
      <c r="I35" s="156">
        <f t="shared" si="14"/>
        <v>19031.800000000003</v>
      </c>
      <c r="J35" s="156">
        <f t="shared" si="14"/>
        <v>54532.2</v>
      </c>
      <c r="K35" s="157">
        <f t="shared" si="1"/>
        <v>14656.400000000001</v>
      </c>
      <c r="L35" s="157">
        <f>+K35/F35*100</f>
        <v>36.755124662075758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18" customHeight="1" thickTop="1">
      <c r="A36" s="146"/>
      <c r="B36" s="68" t="s">
        <v>73</v>
      </c>
      <c r="C36" s="69"/>
      <c r="D36" s="69"/>
      <c r="E36" s="69"/>
      <c r="F36" s="69"/>
      <c r="G36" s="69"/>
      <c r="H36" s="69"/>
      <c r="I36" s="69"/>
      <c r="J36" s="69"/>
      <c r="L36" s="15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14.25">
      <c r="B37" s="73" t="s">
        <v>74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12" customHeight="1">
      <c r="B38" s="78" t="s">
        <v>75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12" customHeight="1">
      <c r="B39" s="78" t="s">
        <v>98</v>
      </c>
      <c r="C39" s="81"/>
      <c r="D39" s="81"/>
      <c r="E39" s="81"/>
      <c r="F39" s="86"/>
      <c r="G39" s="81"/>
      <c r="H39" s="81"/>
      <c r="I39" s="81"/>
      <c r="J39" s="86"/>
      <c r="K39" s="81"/>
      <c r="L39" s="8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14.25">
      <c r="B40" s="87" t="s">
        <v>78</v>
      </c>
      <c r="C40" s="81"/>
      <c r="D40" s="81"/>
      <c r="E40" s="81"/>
      <c r="F40" s="159"/>
      <c r="G40" s="81"/>
      <c r="H40" s="81"/>
      <c r="I40" s="81"/>
      <c r="J40" s="69"/>
      <c r="K40" s="86"/>
      <c r="L40" s="8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14.25">
      <c r="B41" s="86"/>
      <c r="C41" s="81"/>
      <c r="D41" s="81"/>
      <c r="E41" s="81"/>
      <c r="F41" s="81"/>
      <c r="G41" s="160"/>
      <c r="H41" s="160"/>
      <c r="I41" s="160"/>
      <c r="J41" s="160"/>
      <c r="K41" s="86"/>
      <c r="L41" s="8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14.25">
      <c r="B42" s="86"/>
      <c r="C42" s="81"/>
      <c r="D42" s="81"/>
      <c r="E42" s="81"/>
      <c r="F42" s="81"/>
      <c r="G42" s="161"/>
      <c r="H42" s="161"/>
      <c r="I42" s="161"/>
      <c r="J42" s="161"/>
      <c r="K42" s="81"/>
      <c r="L42" s="8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14.25">
      <c r="B43" s="86"/>
      <c r="C43" s="81"/>
      <c r="D43" s="81"/>
      <c r="E43" s="81"/>
      <c r="F43" s="81"/>
      <c r="G43" s="91"/>
      <c r="H43" s="91"/>
      <c r="I43" s="91"/>
      <c r="J43" s="91"/>
      <c r="K43" s="86"/>
      <c r="L43" s="8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14.25">
      <c r="B44" s="162"/>
      <c r="C44" s="81"/>
      <c r="D44" s="81"/>
      <c r="E44" s="81"/>
      <c r="F44" s="81"/>
      <c r="G44" s="94"/>
      <c r="H44" s="94"/>
      <c r="I44" s="94"/>
      <c r="J44" s="95"/>
      <c r="K44" s="81"/>
      <c r="L44" s="8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14.25">
      <c r="B45" s="162"/>
      <c r="C45" s="81"/>
      <c r="D45" s="81"/>
      <c r="E45" s="81"/>
      <c r="F45" s="81"/>
      <c r="G45" s="163"/>
      <c r="H45" s="163"/>
      <c r="I45" s="163"/>
      <c r="J45" s="164"/>
      <c r="K45" s="86"/>
      <c r="L45" s="8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14.25">
      <c r="B46" s="86"/>
      <c r="C46" s="86"/>
      <c r="D46" s="86"/>
      <c r="E46" s="86"/>
      <c r="F46" s="165"/>
      <c r="G46" s="166"/>
      <c r="H46" s="166"/>
      <c r="I46" s="166"/>
      <c r="J46" s="164"/>
      <c r="K46" s="86"/>
      <c r="L46" s="8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14.25">
      <c r="B47" s="86"/>
      <c r="C47" s="86"/>
      <c r="D47" s="86"/>
      <c r="E47" s="86"/>
      <c r="F47" s="165"/>
      <c r="G47" s="94"/>
      <c r="H47" s="94"/>
      <c r="I47" s="94"/>
      <c r="J47" s="164"/>
      <c r="K47" s="86"/>
      <c r="L47" s="8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14.25">
      <c r="B48" s="86"/>
      <c r="C48" s="86"/>
      <c r="D48" s="86"/>
      <c r="E48" s="86"/>
      <c r="F48" s="165"/>
      <c r="G48" s="167"/>
      <c r="H48" s="167"/>
      <c r="I48" s="167"/>
      <c r="J48" s="164"/>
      <c r="K48" s="86"/>
      <c r="L48" s="8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2:51" ht="14.25">
      <c r="B49" s="86"/>
      <c r="C49" s="86"/>
      <c r="D49" s="86"/>
      <c r="E49" s="86"/>
      <c r="F49" s="86"/>
      <c r="G49" s="167"/>
      <c r="H49" s="167"/>
      <c r="I49" s="167"/>
      <c r="J49" s="164"/>
      <c r="K49" s="86"/>
      <c r="L49" s="8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2:51" ht="14.2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2:51" ht="14.2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2:51" ht="14.25">
      <c r="B52" s="86"/>
      <c r="C52" s="86"/>
      <c r="D52" s="86"/>
      <c r="E52" s="86"/>
      <c r="F52" s="86"/>
      <c r="G52" s="70"/>
      <c r="H52" s="70"/>
      <c r="I52" s="70"/>
      <c r="J52" s="70"/>
      <c r="K52" s="86"/>
      <c r="L52" s="8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2:51" ht="14.25">
      <c r="B53" s="86"/>
      <c r="C53" s="86"/>
      <c r="D53" s="86"/>
      <c r="E53" s="86"/>
      <c r="F53" s="86"/>
      <c r="G53" s="70"/>
      <c r="H53" s="70"/>
      <c r="I53" s="70"/>
      <c r="J53" s="70"/>
      <c r="K53" s="86"/>
      <c r="L53" s="8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2:51" ht="14.2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2:51" ht="14.2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2:51" ht="14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2:51" ht="14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2:51" ht="14.2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2:51" ht="14.2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2:51" ht="14.2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2:51" ht="14.2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2:51" ht="14.2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2:51" ht="14.2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2:51" ht="14.2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2:51" ht="14.2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2:51" ht="14.2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2:51" ht="14.2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2:51" ht="14.2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2:51" ht="14.2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2:51" ht="14.2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2:51" ht="14.2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2:51" ht="14.2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2:51" ht="14.2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2:51" ht="14.2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2:51" ht="14.2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2:51" ht="14.2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2:51" ht="14.2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2:51" ht="14.2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2:51" ht="14.2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2:51" ht="14.2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2:51" ht="14.2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2:51" ht="14.2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2:51" ht="14.2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2:51" ht="14.2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2:51" ht="14.2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2:51" ht="14.2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2:51" ht="14.2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2:51" ht="14.2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2:51" ht="14.2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2:51" ht="14.2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2:51" ht="14.2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2:51" ht="14.2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2:51" ht="14.2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2:51" ht="14.2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2:51" ht="14.2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2:51" ht="14.2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2:51" ht="14.2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2:51" ht="14.2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2:51" ht="14.2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2:51" ht="14.2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2:51" ht="14.2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2:51" ht="14.2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2:51" ht="14.2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2:51" ht="14.2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2:51" ht="14.2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2:51" ht="14.2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2:51" ht="14.2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2:51" ht="14.2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2:51" ht="14.2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2:51" ht="14.2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2:51" ht="14.2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2:51" ht="14.2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2:51" ht="14.2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2:51" ht="14.2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2:51" ht="14.2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2:51" ht="14.2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2:51" ht="14.2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2:51" ht="14.2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2:51" ht="14.2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2:51" ht="14.2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2:51" ht="14.25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2:51" ht="14.2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2:51" ht="14.25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2:51" ht="14.25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2:51" ht="14.25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2:51" ht="14.25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2:51" ht="14.25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2:51" ht="14.25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2:51" ht="14.25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2:51" ht="14.25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2:51" ht="14.25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2:51" ht="14.25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2:51" ht="14.25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2:51" ht="14.25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2:51" ht="14.25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2:51" ht="14.25"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2:51" ht="14.25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2:51" ht="14.25"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2:51" ht="14.25"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2:51" ht="14.25"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2:51" ht="14.25"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2:51" ht="14.25"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2:51" ht="14.25"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2:51" ht="14.25"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2:51" ht="14.25"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2:51" ht="14.25"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2:51" ht="14.25"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2:51" ht="14.25"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2:51" ht="14.25"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2:51" ht="14.25"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2:51" ht="14.25"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2:51" ht="14.25"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2:51" ht="14.2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2:51" ht="14.25"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2:51" ht="14.25"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2:51" ht="14.25"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2:51" ht="14.25"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2:51" ht="14.25"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2:51" ht="14.25"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2:51" ht="14.25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2:51" ht="14.25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2:51" ht="14.25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2:51" ht="14.25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2:51" ht="14.25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2:51" ht="14.25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2:51" ht="14.25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2:51" ht="14.25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2:51" ht="14.25"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2:51" ht="14.25"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2:51" ht="14.25"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2:51" ht="14.25"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2:51" ht="14.25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2:51" ht="14.25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2:51" ht="14.25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2:51" ht="14.25"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2:51" ht="14.25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2:51" ht="14.25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2:51" ht="14.25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2:51" ht="14.25"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2:51" ht="14.25"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2:5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2:5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spans="2:5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spans="2:5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spans="2:5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spans="2:5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spans="2:5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spans="2:5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</row>
    <row r="189" spans="2:5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</row>
    <row r="190" spans="2:5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spans="2:5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spans="2:5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spans="2:5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spans="2:5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spans="2:5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spans="2:5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spans="2:5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spans="2:5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spans="2:5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spans="2:5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spans="2:5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spans="2:5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spans="2:5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spans="2:5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spans="2:5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spans="2:5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spans="2:5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spans="2:5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spans="2:5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</row>
    <row r="210" spans="2:5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</row>
    <row r="211" spans="2:5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</row>
    <row r="212" spans="2:5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</row>
    <row r="213" spans="2:5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</row>
    <row r="214" spans="2:5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</row>
    <row r="215" spans="2:5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</row>
    <row r="216" spans="2:5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</row>
    <row r="217" spans="2:5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</row>
    <row r="218" spans="2:5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</sheetData>
  <mergeCells count="10">
    <mergeCell ref="B1:L1"/>
    <mergeCell ref="B3:L3"/>
    <mergeCell ref="B4:L4"/>
    <mergeCell ref="B5:L5"/>
    <mergeCell ref="B6:B7"/>
    <mergeCell ref="C6:E6"/>
    <mergeCell ref="F6:F7"/>
    <mergeCell ref="G6:I6"/>
    <mergeCell ref="J6:J7"/>
    <mergeCell ref="K6:L6"/>
  </mergeCells>
  <printOptions horizontalCentered="1"/>
  <pageMargins left="0" right="0" top="0.19685039370078741" bottom="0.19685039370078741" header="0" footer="0.19685039370078741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7DC8-8F68-4F18-9F68-E0F883A87765}">
  <dimension ref="B1:DO349"/>
  <sheetViews>
    <sheetView showGridLines="0" tabSelected="1" topLeftCell="A86" zoomScaleNormal="100" workbookViewId="0">
      <selection activeCell="C103" sqref="C103:K106"/>
    </sheetView>
  </sheetViews>
  <sheetFormatPr baseColWidth="10" defaultColWidth="11.42578125" defaultRowHeight="12.75"/>
  <cols>
    <col min="1" max="1" width="3.42578125" customWidth="1"/>
    <col min="2" max="2" width="91.7109375" customWidth="1"/>
    <col min="3" max="5" width="9.28515625" customWidth="1"/>
    <col min="6" max="6" width="10.28515625" customWidth="1"/>
    <col min="7" max="7" width="9.7109375" style="101" customWidth="1"/>
    <col min="8" max="8" width="10" style="101" customWidth="1"/>
    <col min="9" max="9" width="10" bestFit="1" customWidth="1"/>
    <col min="10" max="10" width="9.5703125" customWidth="1"/>
    <col min="11" max="11" width="10.5703125" bestFit="1" customWidth="1"/>
    <col min="12" max="12" width="8.85546875" customWidth="1"/>
    <col min="13" max="14" width="14.85546875" bestFit="1" customWidth="1"/>
  </cols>
  <sheetData>
    <row r="1" spans="2:14" ht="17.25">
      <c r="B1" s="4" t="s">
        <v>99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4" ht="14.25" customHeight="1">
      <c r="B2" s="5"/>
      <c r="C2" s="5"/>
      <c r="D2" s="5"/>
      <c r="E2" s="5"/>
      <c r="F2" s="5"/>
      <c r="G2" s="168"/>
      <c r="H2" s="168"/>
      <c r="I2" s="5"/>
      <c r="J2" s="5"/>
      <c r="K2" s="5"/>
      <c r="L2" s="5"/>
    </row>
    <row r="3" spans="2:14" s="146" customFormat="1" ht="17.25">
      <c r="B3" s="8" t="s">
        <v>100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4" s="146" customFormat="1" ht="17.25" customHeight="1">
      <c r="B4" s="9" t="s">
        <v>101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2:14" s="146" customFormat="1" ht="14.25" customHeight="1">
      <c r="B5" s="9" t="s">
        <v>102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2:14" s="146" customFormat="1" ht="17.25" customHeight="1">
      <c r="B6" s="104" t="s">
        <v>4</v>
      </c>
      <c r="C6" s="105">
        <v>2021</v>
      </c>
      <c r="D6" s="106"/>
      <c r="E6" s="106"/>
      <c r="F6" s="104">
        <v>2021</v>
      </c>
      <c r="G6" s="105">
        <v>2022</v>
      </c>
      <c r="H6" s="106"/>
      <c r="I6" s="106"/>
      <c r="J6" s="104">
        <v>2022</v>
      </c>
      <c r="K6" s="105" t="s">
        <v>5</v>
      </c>
      <c r="L6" s="107"/>
    </row>
    <row r="7" spans="2:14" ht="24" customHeight="1">
      <c r="B7" s="169"/>
      <c r="C7" s="170" t="s">
        <v>6</v>
      </c>
      <c r="D7" s="170" t="s">
        <v>7</v>
      </c>
      <c r="E7" s="170" t="s">
        <v>8</v>
      </c>
      <c r="F7" s="169"/>
      <c r="G7" s="170" t="s">
        <v>6</v>
      </c>
      <c r="H7" s="170" t="s">
        <v>7</v>
      </c>
      <c r="I7" s="170" t="s">
        <v>8</v>
      </c>
      <c r="J7" s="169"/>
      <c r="K7" s="171" t="s">
        <v>9</v>
      </c>
      <c r="L7" s="172" t="s">
        <v>10</v>
      </c>
    </row>
    <row r="8" spans="2:14" ht="18" customHeight="1">
      <c r="B8" s="173" t="s">
        <v>11</v>
      </c>
      <c r="C8" s="174">
        <f t="shared" ref="C8:J8" si="0">+C9+C21+C22+C30+C48</f>
        <v>3224.7000000000007</v>
      </c>
      <c r="D8" s="174">
        <f t="shared" si="0"/>
        <v>1534</v>
      </c>
      <c r="E8" s="174">
        <f t="shared" si="0"/>
        <v>2098.6</v>
      </c>
      <c r="F8" s="174">
        <f t="shared" si="0"/>
        <v>6857.2999999999993</v>
      </c>
      <c r="G8" s="175">
        <f t="shared" si="0"/>
        <v>6110.7</v>
      </c>
      <c r="H8" s="174">
        <f t="shared" si="0"/>
        <v>3397.6</v>
      </c>
      <c r="I8" s="174">
        <f t="shared" si="0"/>
        <v>3250</v>
      </c>
      <c r="J8" s="174">
        <f t="shared" si="0"/>
        <v>12758.300000000001</v>
      </c>
      <c r="K8" s="176">
        <f t="shared" ref="K8:K22" si="1">+J8-F8</f>
        <v>5901.0000000000018</v>
      </c>
      <c r="L8" s="176">
        <f>+K8/F8*100</f>
        <v>86.054277922797638</v>
      </c>
      <c r="M8" s="23"/>
      <c r="N8" s="27"/>
    </row>
    <row r="9" spans="2:14" ht="18" customHeight="1">
      <c r="B9" s="177" t="s">
        <v>12</v>
      </c>
      <c r="C9" s="117">
        <f t="shared" ref="C9:J9" si="2">+C10+C19</f>
        <v>6.7</v>
      </c>
      <c r="D9" s="117">
        <f t="shared" si="2"/>
        <v>94.5</v>
      </c>
      <c r="E9" s="117">
        <f t="shared" si="2"/>
        <v>188.4</v>
      </c>
      <c r="F9" s="114">
        <f t="shared" si="2"/>
        <v>289.59999999999997</v>
      </c>
      <c r="G9" s="178">
        <f t="shared" si="2"/>
        <v>38</v>
      </c>
      <c r="H9" s="117">
        <f t="shared" si="2"/>
        <v>294.79999999999995</v>
      </c>
      <c r="I9" s="117">
        <f t="shared" si="2"/>
        <v>97.3</v>
      </c>
      <c r="J9" s="117">
        <f t="shared" si="2"/>
        <v>430.1</v>
      </c>
      <c r="K9" s="117">
        <f t="shared" si="1"/>
        <v>140.50000000000006</v>
      </c>
      <c r="L9" s="117">
        <f>+K9/F9*100</f>
        <v>48.515193370165768</v>
      </c>
      <c r="M9" s="23"/>
      <c r="N9" s="27"/>
    </row>
    <row r="10" spans="2:14" ht="18" customHeight="1">
      <c r="B10" s="177" t="s">
        <v>82</v>
      </c>
      <c r="C10" s="117">
        <f t="shared" ref="C10:J10" si="3">+C11+C14</f>
        <v>1.7</v>
      </c>
      <c r="D10" s="117">
        <f t="shared" si="3"/>
        <v>88.8</v>
      </c>
      <c r="E10" s="117">
        <f t="shared" si="3"/>
        <v>182.20000000000002</v>
      </c>
      <c r="F10" s="114">
        <f t="shared" si="3"/>
        <v>272.7</v>
      </c>
      <c r="G10" s="178">
        <f t="shared" si="3"/>
        <v>33.200000000000003</v>
      </c>
      <c r="H10" s="117">
        <f t="shared" si="3"/>
        <v>289.79999999999995</v>
      </c>
      <c r="I10" s="117">
        <f t="shared" si="3"/>
        <v>91.5</v>
      </c>
      <c r="J10" s="117">
        <f t="shared" si="3"/>
        <v>414.5</v>
      </c>
      <c r="K10" s="117">
        <f t="shared" si="1"/>
        <v>141.80000000000001</v>
      </c>
      <c r="L10" s="117">
        <f>+K10/F10*100</f>
        <v>51.998533186652004</v>
      </c>
      <c r="M10" s="23"/>
      <c r="N10" s="27"/>
    </row>
    <row r="11" spans="2:14" ht="18" customHeight="1">
      <c r="B11" s="179" t="s">
        <v>31</v>
      </c>
      <c r="C11" s="117">
        <f t="shared" ref="C11:J11" si="4">+C12+C13</f>
        <v>0</v>
      </c>
      <c r="D11" s="117">
        <f t="shared" si="4"/>
        <v>87.2</v>
      </c>
      <c r="E11" s="117">
        <f t="shared" si="4"/>
        <v>157.30000000000001</v>
      </c>
      <c r="F11" s="117">
        <f t="shared" si="4"/>
        <v>244.5</v>
      </c>
      <c r="G11" s="178">
        <f t="shared" si="4"/>
        <v>0</v>
      </c>
      <c r="H11" s="117">
        <f t="shared" si="4"/>
        <v>272.39999999999998</v>
      </c>
      <c r="I11" s="117">
        <f t="shared" si="4"/>
        <v>71.400000000000006</v>
      </c>
      <c r="J11" s="117">
        <f t="shared" si="4"/>
        <v>343.8</v>
      </c>
      <c r="K11" s="117">
        <f t="shared" si="1"/>
        <v>99.300000000000011</v>
      </c>
      <c r="L11" s="117">
        <f>+K11/F11*100</f>
        <v>40.613496932515339</v>
      </c>
      <c r="M11" s="23"/>
      <c r="N11" s="27"/>
    </row>
    <row r="12" spans="2:14" ht="18" customHeight="1">
      <c r="B12" s="180" t="s">
        <v>103</v>
      </c>
      <c r="C12" s="139">
        <v>0</v>
      </c>
      <c r="D12" s="139">
        <v>0</v>
      </c>
      <c r="E12" s="139">
        <v>69.099999999999994</v>
      </c>
      <c r="F12" s="181">
        <f>SUM(C12:E12)</f>
        <v>69.099999999999994</v>
      </c>
      <c r="G12" s="182">
        <v>0</v>
      </c>
      <c r="H12" s="140">
        <v>144.5</v>
      </c>
      <c r="I12" s="140">
        <v>71.400000000000006</v>
      </c>
      <c r="J12" s="182">
        <f>SUM(G12:I12)</f>
        <v>215.9</v>
      </c>
      <c r="K12" s="140">
        <f t="shared" si="1"/>
        <v>146.80000000000001</v>
      </c>
      <c r="L12" s="140">
        <v>0</v>
      </c>
      <c r="M12" s="23"/>
      <c r="N12" s="27"/>
    </row>
    <row r="13" spans="2:14" ht="18" customHeight="1">
      <c r="B13" s="183" t="s">
        <v>104</v>
      </c>
      <c r="C13" s="139">
        <v>0</v>
      </c>
      <c r="D13" s="139">
        <v>87.2</v>
      </c>
      <c r="E13" s="139">
        <v>88.2</v>
      </c>
      <c r="F13" s="181">
        <f>SUM(C13:E13)</f>
        <v>175.4</v>
      </c>
      <c r="G13" s="182">
        <v>0</v>
      </c>
      <c r="H13" s="140">
        <v>127.9</v>
      </c>
      <c r="I13" s="140">
        <v>0</v>
      </c>
      <c r="J13" s="140">
        <f>SUM(G13:I13)</f>
        <v>127.9</v>
      </c>
      <c r="K13" s="140">
        <f t="shared" si="1"/>
        <v>-47.5</v>
      </c>
      <c r="L13" s="140">
        <f>+K13/F13*100</f>
        <v>-27.08095781071836</v>
      </c>
      <c r="M13" s="23"/>
      <c r="N13" s="27"/>
    </row>
    <row r="14" spans="2:14" ht="18" customHeight="1">
      <c r="B14" s="179" t="s">
        <v>105</v>
      </c>
      <c r="C14" s="117">
        <f t="shared" ref="C14:I14" si="5">+C15</f>
        <v>1.7</v>
      </c>
      <c r="D14" s="117">
        <f t="shared" si="5"/>
        <v>1.6</v>
      </c>
      <c r="E14" s="117">
        <f t="shared" si="5"/>
        <v>24.9</v>
      </c>
      <c r="F14" s="117">
        <f>+F15+F18</f>
        <v>28.2</v>
      </c>
      <c r="G14" s="178">
        <f t="shared" si="5"/>
        <v>33.200000000000003</v>
      </c>
      <c r="H14" s="117">
        <f t="shared" si="5"/>
        <v>17.399999999999999</v>
      </c>
      <c r="I14" s="117">
        <f t="shared" si="5"/>
        <v>20.100000000000001</v>
      </c>
      <c r="J14" s="117">
        <f>+J15+J18</f>
        <v>70.699999999999989</v>
      </c>
      <c r="K14" s="117">
        <f t="shared" si="1"/>
        <v>42.499999999999986</v>
      </c>
      <c r="L14" s="117">
        <f>+K14/F14*100</f>
        <v>150.70921985815596</v>
      </c>
      <c r="M14" s="23"/>
      <c r="N14" s="27"/>
    </row>
    <row r="15" spans="2:14" ht="18" customHeight="1">
      <c r="B15" s="183" t="s">
        <v>106</v>
      </c>
      <c r="C15" s="140">
        <v>1.7</v>
      </c>
      <c r="D15" s="140">
        <v>1.6</v>
      </c>
      <c r="E15" s="140">
        <f>+E16+E17</f>
        <v>24.9</v>
      </c>
      <c r="F15" s="140">
        <f t="shared" ref="F15:I15" si="6">+F16+F17</f>
        <v>28.2</v>
      </c>
      <c r="G15" s="182">
        <f t="shared" si="6"/>
        <v>33.200000000000003</v>
      </c>
      <c r="H15" s="140">
        <f t="shared" si="6"/>
        <v>17.399999999999999</v>
      </c>
      <c r="I15" s="140">
        <f t="shared" si="6"/>
        <v>20.100000000000001</v>
      </c>
      <c r="J15" s="140">
        <f>+J16+J17</f>
        <v>70.699999999999989</v>
      </c>
      <c r="K15" s="140">
        <f t="shared" si="1"/>
        <v>42.499999999999986</v>
      </c>
      <c r="L15" s="140">
        <f>+K15/F15*100</f>
        <v>150.70921985815596</v>
      </c>
      <c r="M15" s="23"/>
      <c r="N15" s="27"/>
    </row>
    <row r="16" spans="2:14" ht="18" customHeight="1">
      <c r="B16" s="184" t="s">
        <v>107</v>
      </c>
      <c r="C16" s="139">
        <v>0</v>
      </c>
      <c r="D16" s="139">
        <v>0</v>
      </c>
      <c r="E16" s="139">
        <v>20.9</v>
      </c>
      <c r="F16" s="181">
        <f>SUM(C16:E16)</f>
        <v>20.9</v>
      </c>
      <c r="G16" s="185">
        <f>+[1]PP!G40</f>
        <v>24.6</v>
      </c>
      <c r="H16" s="139">
        <f>+[1]PP!H40</f>
        <v>9.1999999999999993</v>
      </c>
      <c r="I16" s="139">
        <f>+[1]PP!I40</f>
        <v>10.7</v>
      </c>
      <c r="J16" s="139">
        <f>SUM(G16:I16)</f>
        <v>44.5</v>
      </c>
      <c r="K16" s="140">
        <f t="shared" si="1"/>
        <v>23.6</v>
      </c>
      <c r="L16" s="140">
        <v>0</v>
      </c>
      <c r="M16" s="23"/>
      <c r="N16" s="27"/>
    </row>
    <row r="17" spans="2:119" ht="18" customHeight="1">
      <c r="B17" s="186" t="s">
        <v>108</v>
      </c>
      <c r="C17" s="187">
        <v>1.7</v>
      </c>
      <c r="D17" s="187">
        <v>1.6</v>
      </c>
      <c r="E17" s="187">
        <v>4</v>
      </c>
      <c r="F17" s="188">
        <f>SUM(C17:E17)</f>
        <v>7.3</v>
      </c>
      <c r="G17" s="188">
        <f>+[1]PP!G41</f>
        <v>8.6</v>
      </c>
      <c r="H17" s="188">
        <f>+[1]PP!H41</f>
        <v>8.1999999999999993</v>
      </c>
      <c r="I17" s="188">
        <f>+[1]PP!I41</f>
        <v>9.4</v>
      </c>
      <c r="J17" s="188">
        <f>SUM(G17:I17)</f>
        <v>26.199999999999996</v>
      </c>
      <c r="K17" s="189">
        <f t="shared" si="1"/>
        <v>18.899999999999995</v>
      </c>
      <c r="L17" s="189">
        <f>+K17/F17*100</f>
        <v>258.90410958904101</v>
      </c>
      <c r="M17" s="23"/>
      <c r="N17" s="27"/>
    </row>
    <row r="18" spans="2:119" ht="18" customHeight="1">
      <c r="B18" s="183" t="s">
        <v>26</v>
      </c>
      <c r="C18" s="140">
        <v>0</v>
      </c>
      <c r="D18" s="140">
        <v>0</v>
      </c>
      <c r="E18" s="140">
        <v>0</v>
      </c>
      <c r="F18" s="181">
        <f>SUM(C18:E18)</f>
        <v>0</v>
      </c>
      <c r="G18" s="182">
        <v>0</v>
      </c>
      <c r="H18" s="140">
        <v>0</v>
      </c>
      <c r="I18" s="140">
        <v>0</v>
      </c>
      <c r="J18" s="140">
        <f>SUM(G18:I18)</f>
        <v>0</v>
      </c>
      <c r="K18" s="190">
        <f t="shared" si="1"/>
        <v>0</v>
      </c>
      <c r="L18" s="190">
        <v>0</v>
      </c>
      <c r="M18" s="23"/>
      <c r="N18" s="27"/>
    </row>
    <row r="19" spans="2:119" ht="18" customHeight="1">
      <c r="B19" s="179" t="s">
        <v>109</v>
      </c>
      <c r="C19" s="117">
        <f t="shared" ref="C19:J19" si="7">+C20</f>
        <v>5</v>
      </c>
      <c r="D19" s="117">
        <f t="shared" si="7"/>
        <v>5.7</v>
      </c>
      <c r="E19" s="117">
        <f t="shared" si="7"/>
        <v>6.2</v>
      </c>
      <c r="F19" s="114">
        <f t="shared" si="7"/>
        <v>16.899999999999999</v>
      </c>
      <c r="G19" s="178">
        <f t="shared" si="7"/>
        <v>4.8</v>
      </c>
      <c r="H19" s="117">
        <f t="shared" si="7"/>
        <v>5</v>
      </c>
      <c r="I19" s="117">
        <f t="shared" si="7"/>
        <v>5.8</v>
      </c>
      <c r="J19" s="117">
        <f t="shared" si="7"/>
        <v>15.600000000000001</v>
      </c>
      <c r="K19" s="117">
        <f t="shared" si="1"/>
        <v>-1.2999999999999972</v>
      </c>
      <c r="L19" s="117">
        <f>+K19/F19*100</f>
        <v>-7.6923076923076756</v>
      </c>
      <c r="M19" s="23"/>
      <c r="N19" s="27"/>
    </row>
    <row r="20" spans="2:119" ht="18" customHeight="1">
      <c r="B20" s="183" t="s">
        <v>110</v>
      </c>
      <c r="C20" s="140">
        <v>5</v>
      </c>
      <c r="D20" s="140">
        <v>5.7</v>
      </c>
      <c r="E20" s="140">
        <v>6.2</v>
      </c>
      <c r="F20" s="181">
        <f>SUM(C20:E20)</f>
        <v>16.899999999999999</v>
      </c>
      <c r="G20" s="182">
        <f>+[1]PP!G52</f>
        <v>4.8</v>
      </c>
      <c r="H20" s="140">
        <f>+[1]PP!H52</f>
        <v>5</v>
      </c>
      <c r="I20" s="140">
        <f>+[1]PP!I52</f>
        <v>5.8</v>
      </c>
      <c r="J20" s="140">
        <f>SUM(G20:I20)</f>
        <v>15.600000000000001</v>
      </c>
      <c r="K20" s="140">
        <f t="shared" si="1"/>
        <v>-1.2999999999999972</v>
      </c>
      <c r="L20" s="140">
        <f>+K20/F20*100</f>
        <v>-7.6923076923076756</v>
      </c>
      <c r="M20" s="23"/>
      <c r="N20" s="27"/>
    </row>
    <row r="21" spans="2:119" ht="18" customHeight="1">
      <c r="B21" s="191" t="s">
        <v>111</v>
      </c>
      <c r="C21" s="176">
        <v>180.2</v>
      </c>
      <c r="D21" s="176">
        <v>204.5</v>
      </c>
      <c r="E21" s="176">
        <v>205.2</v>
      </c>
      <c r="F21" s="176">
        <f>SUM(C21:E21)</f>
        <v>589.9</v>
      </c>
      <c r="G21" s="192">
        <f>+[1]PP!G56</f>
        <v>686.2</v>
      </c>
      <c r="H21" s="176">
        <f>+[1]PP!H56</f>
        <v>405.9</v>
      </c>
      <c r="I21" s="176">
        <f>+[1]PP!I56</f>
        <v>692</v>
      </c>
      <c r="J21" s="176">
        <f>SUM(G21:I21)</f>
        <v>1784.1</v>
      </c>
      <c r="K21" s="117">
        <f t="shared" si="1"/>
        <v>1194.1999999999998</v>
      </c>
      <c r="L21" s="117">
        <f>+K21/F21*100</f>
        <v>202.44109171045938</v>
      </c>
      <c r="M21" s="23"/>
      <c r="N21" s="27"/>
    </row>
    <row r="22" spans="2:119" ht="18" customHeight="1">
      <c r="B22" s="193" t="s">
        <v>112</v>
      </c>
      <c r="C22" s="117">
        <f>+C23</f>
        <v>1648.9</v>
      </c>
      <c r="D22" s="117">
        <f t="shared" ref="D22:F22" si="8">+D23</f>
        <v>0</v>
      </c>
      <c r="E22" s="117">
        <f t="shared" si="8"/>
        <v>341.8</v>
      </c>
      <c r="F22" s="117">
        <f t="shared" si="8"/>
        <v>1990.7</v>
      </c>
      <c r="G22" s="178">
        <f>+G23</f>
        <v>0</v>
      </c>
      <c r="H22" s="117">
        <f t="shared" ref="H22:I22" si="9">+H23</f>
        <v>0</v>
      </c>
      <c r="I22" s="117">
        <f t="shared" si="9"/>
        <v>341</v>
      </c>
      <c r="J22" s="117">
        <f>+J23</f>
        <v>341</v>
      </c>
      <c r="K22" s="194">
        <f t="shared" si="1"/>
        <v>-1649.7</v>
      </c>
      <c r="L22" s="194">
        <f>+K22/F22*100</f>
        <v>-82.870347114080474</v>
      </c>
      <c r="M22" s="23"/>
      <c r="N22" s="27"/>
    </row>
    <row r="23" spans="2:119" s="3" customFormat="1" ht="18" customHeight="1">
      <c r="B23" s="195" t="s">
        <v>113</v>
      </c>
      <c r="C23" s="196">
        <f t="shared" ref="C23:E23" si="10">SUM(C24:C29)</f>
        <v>1648.9</v>
      </c>
      <c r="D23" s="196">
        <f t="shared" ref="D23" si="11">SUM(D24:D29)</f>
        <v>0</v>
      </c>
      <c r="E23" s="196">
        <f t="shared" si="10"/>
        <v>341.8</v>
      </c>
      <c r="F23" s="196">
        <f t="shared" ref="F23:I23" si="12">SUM(F24:F29)</f>
        <v>1990.7</v>
      </c>
      <c r="G23" s="197">
        <f t="shared" si="12"/>
        <v>0</v>
      </c>
      <c r="H23" s="196">
        <f t="shared" si="12"/>
        <v>0</v>
      </c>
      <c r="I23" s="196">
        <f t="shared" si="12"/>
        <v>341</v>
      </c>
      <c r="J23" s="196">
        <f>SUM(J24:J29)</f>
        <v>341</v>
      </c>
      <c r="K23" s="196">
        <f>SUM(K24:K29)</f>
        <v>-1649.7</v>
      </c>
      <c r="L23" s="196">
        <f>+K23/F23*100</f>
        <v>-82.870347114080474</v>
      </c>
      <c r="M23" s="198"/>
      <c r="N23" s="27"/>
    </row>
    <row r="24" spans="2:119" ht="18" customHeight="1">
      <c r="B24" s="199" t="s">
        <v>114</v>
      </c>
      <c r="C24" s="200">
        <f>+[1]PP!C59</f>
        <v>0</v>
      </c>
      <c r="D24" s="200">
        <v>0</v>
      </c>
      <c r="E24" s="200">
        <v>0</v>
      </c>
      <c r="F24" s="200">
        <f t="shared" ref="F24:F29" si="13">SUM(C24:E24)</f>
        <v>0</v>
      </c>
      <c r="G24" s="200">
        <v>0</v>
      </c>
      <c r="H24" s="200">
        <v>0</v>
      </c>
      <c r="I24" s="200">
        <v>0</v>
      </c>
      <c r="J24" s="200">
        <f t="shared" ref="J24:J29" si="14">SUM(G24:I24)</f>
        <v>0</v>
      </c>
      <c r="K24" s="201">
        <f t="shared" ref="K24:K52" si="15">+J24-F24</f>
        <v>0</v>
      </c>
      <c r="L24" s="201">
        <v>0</v>
      </c>
      <c r="M24" s="202"/>
      <c r="N24" s="27"/>
    </row>
    <row r="25" spans="2:119" s="101" customFormat="1" ht="18" customHeight="1">
      <c r="B25" s="203" t="s">
        <v>115</v>
      </c>
      <c r="C25" s="204">
        <f>+[1]PP!C60</f>
        <v>0</v>
      </c>
      <c r="D25" s="204">
        <v>0</v>
      </c>
      <c r="E25" s="204">
        <v>0</v>
      </c>
      <c r="F25" s="204">
        <f t="shared" si="13"/>
        <v>0</v>
      </c>
      <c r="G25" s="205">
        <v>0</v>
      </c>
      <c r="H25" s="204">
        <v>0</v>
      </c>
      <c r="I25" s="204">
        <v>0</v>
      </c>
      <c r="J25" s="204">
        <f t="shared" si="14"/>
        <v>0</v>
      </c>
      <c r="K25" s="206">
        <f t="shared" si="15"/>
        <v>0</v>
      </c>
      <c r="L25" s="206">
        <v>0</v>
      </c>
      <c r="M25" s="207"/>
      <c r="N25" s="27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</row>
    <row r="26" spans="2:119" s="101" customFormat="1" ht="18" customHeight="1">
      <c r="B26" s="208" t="s">
        <v>116</v>
      </c>
      <c r="C26" s="204">
        <v>1648.9</v>
      </c>
      <c r="D26" s="204">
        <v>0</v>
      </c>
      <c r="E26" s="204">
        <v>0</v>
      </c>
      <c r="F26" s="204">
        <f t="shared" si="13"/>
        <v>1648.9</v>
      </c>
      <c r="G26" s="205">
        <v>0</v>
      </c>
      <c r="H26" s="204">
        <v>0</v>
      </c>
      <c r="I26" s="204">
        <v>0</v>
      </c>
      <c r="J26" s="204">
        <f t="shared" si="14"/>
        <v>0</v>
      </c>
      <c r="K26" s="206">
        <f t="shared" si="15"/>
        <v>-1648.9</v>
      </c>
      <c r="L26" s="206">
        <f>+K26/F26*100</f>
        <v>-100</v>
      </c>
      <c r="M26" s="207"/>
      <c r="N26" s="27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</row>
    <row r="27" spans="2:119" s="101" customFormat="1" ht="18" customHeight="1">
      <c r="B27" s="208" t="s">
        <v>117</v>
      </c>
      <c r="C27" s="204">
        <v>0</v>
      </c>
      <c r="D27" s="204">
        <v>0</v>
      </c>
      <c r="E27" s="204">
        <v>11.8</v>
      </c>
      <c r="F27" s="204">
        <f t="shared" si="13"/>
        <v>11.8</v>
      </c>
      <c r="G27" s="205">
        <v>0</v>
      </c>
      <c r="H27" s="204">
        <v>0</v>
      </c>
      <c r="I27" s="204">
        <v>330</v>
      </c>
      <c r="J27" s="204">
        <f t="shared" si="14"/>
        <v>330</v>
      </c>
      <c r="K27" s="206">
        <f t="shared" si="15"/>
        <v>318.2</v>
      </c>
      <c r="L27" s="206">
        <v>0</v>
      </c>
      <c r="M27" s="207"/>
      <c r="N27" s="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</row>
    <row r="28" spans="2:119" s="101" customFormat="1" ht="18" customHeight="1">
      <c r="B28" s="208" t="s">
        <v>118</v>
      </c>
      <c r="C28" s="204">
        <v>0</v>
      </c>
      <c r="D28" s="204">
        <v>0</v>
      </c>
      <c r="E28" s="204">
        <v>330</v>
      </c>
      <c r="F28" s="204">
        <f t="shared" si="13"/>
        <v>330</v>
      </c>
      <c r="G28" s="205">
        <v>0</v>
      </c>
      <c r="H28" s="204">
        <v>0</v>
      </c>
      <c r="I28" s="204">
        <v>0</v>
      </c>
      <c r="J28" s="204">
        <f t="shared" si="14"/>
        <v>0</v>
      </c>
      <c r="K28" s="206">
        <f t="shared" si="15"/>
        <v>-330</v>
      </c>
      <c r="L28" s="206">
        <v>0</v>
      </c>
      <c r="M28" s="207"/>
      <c r="N28" s="27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</row>
    <row r="29" spans="2:119" s="101" customFormat="1" ht="18" customHeight="1">
      <c r="B29" s="203" t="s">
        <v>26</v>
      </c>
      <c r="C29" s="204">
        <v>0</v>
      </c>
      <c r="D29" s="204">
        <v>0</v>
      </c>
      <c r="E29" s="204">
        <v>0</v>
      </c>
      <c r="F29" s="204">
        <f t="shared" si="13"/>
        <v>0</v>
      </c>
      <c r="G29" s="205">
        <v>0</v>
      </c>
      <c r="H29" s="204">
        <v>0</v>
      </c>
      <c r="I29" s="204">
        <v>11</v>
      </c>
      <c r="J29" s="204">
        <f t="shared" si="14"/>
        <v>11</v>
      </c>
      <c r="K29" s="206">
        <f t="shared" si="15"/>
        <v>11</v>
      </c>
      <c r="L29" s="206">
        <v>0</v>
      </c>
      <c r="M29" s="207"/>
      <c r="N29" s="27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</row>
    <row r="30" spans="2:119" ht="18" customHeight="1">
      <c r="B30" s="193" t="s">
        <v>119</v>
      </c>
      <c r="C30" s="145">
        <f t="shared" ref="C30:J30" si="16">+C31+C41+C44</f>
        <v>1202.6000000000001</v>
      </c>
      <c r="D30" s="145">
        <f t="shared" si="16"/>
        <v>1022.5999999999999</v>
      </c>
      <c r="E30" s="145">
        <f t="shared" si="16"/>
        <v>1107.5</v>
      </c>
      <c r="F30" s="117">
        <f t="shared" si="16"/>
        <v>3332.7</v>
      </c>
      <c r="G30" s="178">
        <f t="shared" si="16"/>
        <v>1747.6</v>
      </c>
      <c r="H30" s="117">
        <f t="shared" si="16"/>
        <v>2025.3999999999999</v>
      </c>
      <c r="I30" s="117">
        <f t="shared" si="16"/>
        <v>1697.7</v>
      </c>
      <c r="J30" s="117">
        <f t="shared" si="16"/>
        <v>5470.7000000000007</v>
      </c>
      <c r="K30" s="117">
        <f t="shared" si="15"/>
        <v>2138.0000000000009</v>
      </c>
      <c r="L30" s="117">
        <f>+K30/F30*100</f>
        <v>64.152188915894044</v>
      </c>
      <c r="M30" s="23"/>
      <c r="N30" s="27"/>
    </row>
    <row r="31" spans="2:119" ht="18" customHeight="1">
      <c r="B31" s="209" t="s">
        <v>50</v>
      </c>
      <c r="C31" s="145">
        <f t="shared" ref="C31:J31" si="17">+C32+C37</f>
        <v>1142.7</v>
      </c>
      <c r="D31" s="145">
        <f t="shared" si="17"/>
        <v>961.19999999999993</v>
      </c>
      <c r="E31" s="145">
        <f t="shared" si="17"/>
        <v>1025.8</v>
      </c>
      <c r="F31" s="114">
        <f t="shared" si="17"/>
        <v>3129.7</v>
      </c>
      <c r="G31" s="178">
        <f t="shared" si="17"/>
        <v>1667.7</v>
      </c>
      <c r="H31" s="117">
        <f t="shared" si="17"/>
        <v>1899.3999999999999</v>
      </c>
      <c r="I31" s="117">
        <f t="shared" si="17"/>
        <v>1557.2</v>
      </c>
      <c r="J31" s="117">
        <f t="shared" si="17"/>
        <v>5124.3</v>
      </c>
      <c r="K31" s="117">
        <f t="shared" si="15"/>
        <v>1994.6000000000004</v>
      </c>
      <c r="L31" s="117">
        <f>+K31/F31*100</f>
        <v>63.731348052529015</v>
      </c>
      <c r="M31" s="23"/>
      <c r="N31" s="27"/>
    </row>
    <row r="32" spans="2:119" ht="18" customHeight="1">
      <c r="B32" s="210" t="s">
        <v>51</v>
      </c>
      <c r="C32" s="117">
        <f>+C33+C34+C35+C36</f>
        <v>76.800000000000011</v>
      </c>
      <c r="D32" s="117">
        <f>+D33+D34+D35+D36</f>
        <v>91.899999999999991</v>
      </c>
      <c r="E32" s="117">
        <f>+E33+E34+E35+E36</f>
        <v>107.8</v>
      </c>
      <c r="F32" s="114">
        <f t="shared" ref="F32:J32" si="18">SUM(F33:F36)</f>
        <v>276.5</v>
      </c>
      <c r="G32" s="178">
        <f t="shared" si="18"/>
        <v>87.5</v>
      </c>
      <c r="H32" s="117">
        <f t="shared" ref="H32:I32" si="19">SUM(H33:H36)</f>
        <v>478</v>
      </c>
      <c r="I32" s="117">
        <f t="shared" si="19"/>
        <v>189.6</v>
      </c>
      <c r="J32" s="117">
        <f t="shared" si="18"/>
        <v>755.1</v>
      </c>
      <c r="K32" s="117">
        <f t="shared" si="15"/>
        <v>478.6</v>
      </c>
      <c r="L32" s="117">
        <f>+K32/F32*100</f>
        <v>173.09222423146474</v>
      </c>
      <c r="M32" s="23"/>
      <c r="N32" s="27"/>
    </row>
    <row r="33" spans="2:14" ht="18" customHeight="1">
      <c r="B33" s="211" t="s">
        <v>120</v>
      </c>
      <c r="C33" s="140">
        <v>74.900000000000006</v>
      </c>
      <c r="D33" s="140">
        <v>91.8</v>
      </c>
      <c r="E33" s="140">
        <v>100.7</v>
      </c>
      <c r="F33" s="181">
        <f>SUM(C33:E33)</f>
        <v>267.39999999999998</v>
      </c>
      <c r="G33" s="182">
        <f>+[1]PP!G68</f>
        <v>85.7</v>
      </c>
      <c r="H33" s="182">
        <f>+[1]PP!H68</f>
        <v>83.6</v>
      </c>
      <c r="I33" s="182">
        <f>+[1]PP!I68</f>
        <v>96.8</v>
      </c>
      <c r="J33" s="140">
        <f>SUM(G33:I33)</f>
        <v>266.10000000000002</v>
      </c>
      <c r="K33" s="140">
        <f t="shared" si="15"/>
        <v>-1.2999999999999545</v>
      </c>
      <c r="L33" s="140">
        <f>+K33/F33*100</f>
        <v>-0.48616305160806084</v>
      </c>
      <c r="M33" s="23"/>
      <c r="N33" s="27"/>
    </row>
    <row r="34" spans="2:14" ht="18" customHeight="1">
      <c r="B34" s="211" t="s">
        <v>121</v>
      </c>
      <c r="C34" s="140">
        <v>0</v>
      </c>
      <c r="D34" s="140">
        <v>0</v>
      </c>
      <c r="E34" s="140">
        <v>0</v>
      </c>
      <c r="F34" s="181">
        <f>SUM(C34:E34)</f>
        <v>0</v>
      </c>
      <c r="G34" s="182">
        <f>+[1]PP!G69</f>
        <v>0</v>
      </c>
      <c r="H34" s="140">
        <f>+[1]PP!H69</f>
        <v>0</v>
      </c>
      <c r="I34" s="140">
        <f>+[1]PP!I69</f>
        <v>0</v>
      </c>
      <c r="J34" s="140">
        <f>SUM(G34:I34)</f>
        <v>0</v>
      </c>
      <c r="K34" s="140">
        <f t="shared" si="15"/>
        <v>0</v>
      </c>
      <c r="L34" s="140">
        <v>0</v>
      </c>
      <c r="M34" s="23"/>
      <c r="N34" s="27"/>
    </row>
    <row r="35" spans="2:14" ht="18" customHeight="1">
      <c r="B35" s="212" t="s">
        <v>122</v>
      </c>
      <c r="C35" s="189">
        <v>1.9</v>
      </c>
      <c r="D35" s="189">
        <v>0</v>
      </c>
      <c r="E35" s="189">
        <v>7.1</v>
      </c>
      <c r="F35" s="188">
        <f>SUM(C35:E35)</f>
        <v>9</v>
      </c>
      <c r="G35" s="189">
        <f>+[1]PP!G70</f>
        <v>1.8</v>
      </c>
      <c r="H35" s="189">
        <f>+[1]PP!H70</f>
        <v>394.4</v>
      </c>
      <c r="I35" s="189">
        <f>+[1]PP!I70</f>
        <v>92.8</v>
      </c>
      <c r="J35" s="189">
        <f>SUM(G35:I35)</f>
        <v>489</v>
      </c>
      <c r="K35" s="189">
        <f t="shared" si="15"/>
        <v>480</v>
      </c>
      <c r="L35" s="189">
        <f>+K35/F35*100</f>
        <v>5333.3333333333339</v>
      </c>
      <c r="M35" s="23"/>
      <c r="N35" s="27"/>
    </row>
    <row r="36" spans="2:14" ht="18" customHeight="1">
      <c r="B36" s="211" t="s">
        <v>123</v>
      </c>
      <c r="C36" s="140">
        <v>0</v>
      </c>
      <c r="D36" s="140">
        <v>0.1</v>
      </c>
      <c r="E36" s="140">
        <v>0</v>
      </c>
      <c r="F36" s="181">
        <f>SUM(C36:E36)</f>
        <v>0.1</v>
      </c>
      <c r="G36" s="182">
        <v>0</v>
      </c>
      <c r="H36" s="140">
        <v>0</v>
      </c>
      <c r="I36" s="140">
        <v>0</v>
      </c>
      <c r="J36" s="140">
        <f>SUM(G36:I36)</f>
        <v>0</v>
      </c>
      <c r="K36" s="213">
        <f t="shared" si="15"/>
        <v>-0.1</v>
      </c>
      <c r="L36" s="213">
        <f>+K36/F36*100</f>
        <v>-100</v>
      </c>
      <c r="M36" s="23"/>
      <c r="N36" s="27"/>
    </row>
    <row r="37" spans="2:14" ht="18" customHeight="1">
      <c r="B37" s="210" t="s">
        <v>52</v>
      </c>
      <c r="C37" s="117">
        <f>+C38+C39+C40</f>
        <v>1065.9000000000001</v>
      </c>
      <c r="D37" s="117">
        <f>+D38+D39+D40</f>
        <v>869.3</v>
      </c>
      <c r="E37" s="117">
        <f>+E38+E39+E40</f>
        <v>918</v>
      </c>
      <c r="F37" s="117">
        <f t="shared" ref="F37:J37" si="20">SUM(F38:F40)</f>
        <v>2853.2</v>
      </c>
      <c r="G37" s="178">
        <f t="shared" si="20"/>
        <v>1580.2</v>
      </c>
      <c r="H37" s="117">
        <f t="shared" ref="H37:I37" si="21">SUM(H38:H40)</f>
        <v>1421.3999999999999</v>
      </c>
      <c r="I37" s="117">
        <f t="shared" si="21"/>
        <v>1367.6000000000001</v>
      </c>
      <c r="J37" s="117">
        <f t="shared" si="20"/>
        <v>4369.2</v>
      </c>
      <c r="K37" s="117">
        <f t="shared" si="15"/>
        <v>1516</v>
      </c>
      <c r="L37" s="117">
        <f>+K37/F37*100</f>
        <v>53.133323987102202</v>
      </c>
      <c r="M37" s="23"/>
      <c r="N37" s="27"/>
    </row>
    <row r="38" spans="2:14" ht="18" customHeight="1">
      <c r="B38" s="211" t="s">
        <v>124</v>
      </c>
      <c r="C38" s="140">
        <v>23.2</v>
      </c>
      <c r="D38" s="140">
        <v>30.9</v>
      </c>
      <c r="E38" s="140">
        <v>28.9</v>
      </c>
      <c r="F38" s="181">
        <f>SUM(C38:E38)</f>
        <v>83</v>
      </c>
      <c r="G38" s="182">
        <f>+[1]PP!G73</f>
        <v>45</v>
      </c>
      <c r="H38" s="140">
        <f>+[1]PP!H73</f>
        <v>38.1</v>
      </c>
      <c r="I38" s="140">
        <f>+[1]PP!I73</f>
        <v>37.4</v>
      </c>
      <c r="J38" s="140">
        <f>SUM(G38:I38)</f>
        <v>120.5</v>
      </c>
      <c r="K38" s="140">
        <f t="shared" si="15"/>
        <v>37.5</v>
      </c>
      <c r="L38" s="140">
        <f>+K38/F38*100</f>
        <v>45.180722891566269</v>
      </c>
      <c r="M38" s="23"/>
      <c r="N38" s="27"/>
    </row>
    <row r="39" spans="2:14" ht="18" customHeight="1">
      <c r="B39" s="212" t="s">
        <v>125</v>
      </c>
      <c r="C39" s="189">
        <v>1042.7</v>
      </c>
      <c r="D39" s="189">
        <v>838.4</v>
      </c>
      <c r="E39" s="189">
        <v>889.1</v>
      </c>
      <c r="F39" s="188">
        <f>SUM(C39:E39)</f>
        <v>2770.2</v>
      </c>
      <c r="G39" s="189">
        <f>+[1]PP!G74</f>
        <v>1535.2</v>
      </c>
      <c r="H39" s="189">
        <f>+[1]PP!H74</f>
        <v>1383.3</v>
      </c>
      <c r="I39" s="189">
        <f>+[1]PP!I74</f>
        <v>1330.2</v>
      </c>
      <c r="J39" s="189">
        <f>SUM(G39:I39)</f>
        <v>4248.7</v>
      </c>
      <c r="K39" s="189">
        <f t="shared" si="15"/>
        <v>1478.5</v>
      </c>
      <c r="L39" s="189">
        <f>+K39/F39*100</f>
        <v>53.371597718576282</v>
      </c>
      <c r="M39" s="23"/>
      <c r="N39" s="27"/>
    </row>
    <row r="40" spans="2:14" ht="18" customHeight="1">
      <c r="B40" s="211" t="s">
        <v>26</v>
      </c>
      <c r="C40" s="139">
        <v>0</v>
      </c>
      <c r="D40" s="139">
        <v>0</v>
      </c>
      <c r="E40" s="139">
        <v>0</v>
      </c>
      <c r="F40" s="181">
        <f>SUM(C40:E40)</f>
        <v>0</v>
      </c>
      <c r="G40" s="182">
        <v>0</v>
      </c>
      <c r="H40" s="140">
        <v>0</v>
      </c>
      <c r="I40" s="140">
        <v>0</v>
      </c>
      <c r="J40" s="140">
        <f>SUM(G40:I40)</f>
        <v>0</v>
      </c>
      <c r="K40" s="140">
        <f t="shared" si="15"/>
        <v>0</v>
      </c>
      <c r="L40" s="140">
        <v>0</v>
      </c>
      <c r="M40" s="23"/>
      <c r="N40" s="27"/>
    </row>
    <row r="41" spans="2:14" ht="18" customHeight="1">
      <c r="B41" s="210" t="s">
        <v>54</v>
      </c>
      <c r="C41" s="117">
        <f>+C42+C43</f>
        <v>57.9</v>
      </c>
      <c r="D41" s="117">
        <f>+D42+D43</f>
        <v>59</v>
      </c>
      <c r="E41" s="117">
        <f>+E42+E43</f>
        <v>78.400000000000006</v>
      </c>
      <c r="F41" s="114">
        <f t="shared" ref="F41:J41" si="22">+F42+F43</f>
        <v>195.3</v>
      </c>
      <c r="G41" s="178">
        <f t="shared" si="22"/>
        <v>76.8</v>
      </c>
      <c r="H41" s="117">
        <f t="shared" si="22"/>
        <v>80.5</v>
      </c>
      <c r="I41" s="117">
        <f t="shared" si="22"/>
        <v>111.5</v>
      </c>
      <c r="J41" s="117">
        <f t="shared" si="22"/>
        <v>268.8</v>
      </c>
      <c r="K41" s="117">
        <f t="shared" si="15"/>
        <v>73.5</v>
      </c>
      <c r="L41" s="117">
        <f>+K41/F41*100</f>
        <v>37.634408602150536</v>
      </c>
      <c r="M41" s="23"/>
      <c r="N41" s="27"/>
    </row>
    <row r="42" spans="2:14" ht="18" customHeight="1">
      <c r="B42" s="211" t="s">
        <v>126</v>
      </c>
      <c r="C42" s="140">
        <v>57.9</v>
      </c>
      <c r="D42" s="140">
        <v>59</v>
      </c>
      <c r="E42" s="140">
        <v>78.400000000000006</v>
      </c>
      <c r="F42" s="181">
        <f>SUM(C42:E42)</f>
        <v>195.3</v>
      </c>
      <c r="G42" s="182">
        <f>+[1]PP!G78</f>
        <v>76.8</v>
      </c>
      <c r="H42" s="140">
        <f>+[1]PP!H78</f>
        <v>80.5</v>
      </c>
      <c r="I42" s="140">
        <f>+[1]PP!I78</f>
        <v>111.5</v>
      </c>
      <c r="J42" s="140">
        <f>SUM(G42:I42)</f>
        <v>268.8</v>
      </c>
      <c r="K42" s="140">
        <f t="shared" si="15"/>
        <v>73.5</v>
      </c>
      <c r="L42" s="140">
        <f>+K42/F42*100</f>
        <v>37.634408602150536</v>
      </c>
      <c r="M42" s="23"/>
      <c r="N42" s="27"/>
    </row>
    <row r="43" spans="2:14" ht="18" customHeight="1">
      <c r="B43" s="211" t="s">
        <v>26</v>
      </c>
      <c r="C43" s="140">
        <v>0</v>
      </c>
      <c r="D43" s="140">
        <v>0</v>
      </c>
      <c r="E43" s="140">
        <v>0</v>
      </c>
      <c r="F43" s="181">
        <f>SUM(C43:E43)</f>
        <v>0</v>
      </c>
      <c r="G43" s="182">
        <v>0</v>
      </c>
      <c r="H43" s="140">
        <v>0</v>
      </c>
      <c r="I43" s="140">
        <v>0</v>
      </c>
      <c r="J43" s="140">
        <f>SUM(G43:I43)</f>
        <v>0</v>
      </c>
      <c r="K43" s="190">
        <f t="shared" si="15"/>
        <v>0</v>
      </c>
      <c r="L43" s="190">
        <v>0</v>
      </c>
      <c r="M43" s="23"/>
      <c r="N43" s="27"/>
    </row>
    <row r="44" spans="2:14" ht="18" customHeight="1">
      <c r="B44" s="210" t="s">
        <v>56</v>
      </c>
      <c r="C44" s="117">
        <f t="shared" ref="C44:J44" si="23">SUM(C45:C47)</f>
        <v>2</v>
      </c>
      <c r="D44" s="117">
        <f t="shared" si="23"/>
        <v>2.4</v>
      </c>
      <c r="E44" s="117">
        <f t="shared" si="23"/>
        <v>3.3</v>
      </c>
      <c r="F44" s="117">
        <f t="shared" si="23"/>
        <v>7.7</v>
      </c>
      <c r="G44" s="117">
        <f t="shared" si="23"/>
        <v>3.1</v>
      </c>
      <c r="H44" s="117">
        <f t="shared" si="23"/>
        <v>45.5</v>
      </c>
      <c r="I44" s="117">
        <f t="shared" si="23"/>
        <v>29</v>
      </c>
      <c r="J44" s="117">
        <f t="shared" si="23"/>
        <v>77.599999999999994</v>
      </c>
      <c r="K44" s="117">
        <f t="shared" si="15"/>
        <v>69.899999999999991</v>
      </c>
      <c r="L44" s="117">
        <f>+K44/F44*100</f>
        <v>907.79220779220771</v>
      </c>
      <c r="M44" s="23"/>
      <c r="N44" s="27"/>
    </row>
    <row r="45" spans="2:14" ht="18" customHeight="1">
      <c r="B45" s="212" t="s">
        <v>127</v>
      </c>
      <c r="C45" s="189">
        <v>2</v>
      </c>
      <c r="D45" s="189">
        <v>2.4</v>
      </c>
      <c r="E45" s="189">
        <v>3.3</v>
      </c>
      <c r="F45" s="188">
        <f>SUM(C45:E45)</f>
        <v>7.7</v>
      </c>
      <c r="G45" s="189">
        <v>3</v>
      </c>
      <c r="H45" s="189">
        <v>3.4</v>
      </c>
      <c r="I45" s="189">
        <v>4.7</v>
      </c>
      <c r="J45" s="189">
        <f>SUM(G45:I45)</f>
        <v>11.100000000000001</v>
      </c>
      <c r="K45" s="189">
        <f t="shared" si="15"/>
        <v>3.4000000000000012</v>
      </c>
      <c r="L45" s="189">
        <f>+K45/F45*100</f>
        <v>44.155844155844171</v>
      </c>
      <c r="M45" s="23"/>
      <c r="N45" s="27"/>
    </row>
    <row r="46" spans="2:14" ht="18" customHeight="1">
      <c r="B46" s="212" t="s">
        <v>128</v>
      </c>
      <c r="C46" s="189">
        <v>0</v>
      </c>
      <c r="D46" s="189">
        <v>0</v>
      </c>
      <c r="E46" s="189">
        <v>0</v>
      </c>
      <c r="F46" s="188">
        <f>SUM(C46:E46)</f>
        <v>0</v>
      </c>
      <c r="G46" s="189">
        <v>0.1</v>
      </c>
      <c r="H46" s="189">
        <v>5.4</v>
      </c>
      <c r="I46" s="189">
        <v>6.4</v>
      </c>
      <c r="J46" s="189">
        <f>SUM(G46:I46)</f>
        <v>11.9</v>
      </c>
      <c r="K46" s="189">
        <f t="shared" si="15"/>
        <v>11.9</v>
      </c>
      <c r="L46" s="214">
        <v>0</v>
      </c>
      <c r="M46" s="23"/>
      <c r="N46" s="27"/>
    </row>
    <row r="47" spans="2:14" ht="18" customHeight="1">
      <c r="B47" s="212" t="s">
        <v>129</v>
      </c>
      <c r="C47" s="189">
        <v>0</v>
      </c>
      <c r="D47" s="189">
        <v>0</v>
      </c>
      <c r="E47" s="189">
        <v>0</v>
      </c>
      <c r="F47" s="188">
        <f>SUM(C47:E47)</f>
        <v>0</v>
      </c>
      <c r="G47" s="189">
        <v>0</v>
      </c>
      <c r="H47" s="189">
        <v>36.700000000000003</v>
      </c>
      <c r="I47" s="189">
        <v>17.899999999999999</v>
      </c>
      <c r="J47" s="189">
        <f>SUM(G47:I47)</f>
        <v>54.6</v>
      </c>
      <c r="K47" s="189">
        <f t="shared" si="15"/>
        <v>54.6</v>
      </c>
      <c r="L47" s="214">
        <v>0</v>
      </c>
      <c r="M47" s="23"/>
      <c r="N47" s="27"/>
    </row>
    <row r="48" spans="2:14" ht="18" customHeight="1">
      <c r="B48" s="193" t="s">
        <v>130</v>
      </c>
      <c r="C48" s="117">
        <f t="shared" ref="C48:J48" si="24">+C49+C58+C60</f>
        <v>186.3</v>
      </c>
      <c r="D48" s="117">
        <f t="shared" si="24"/>
        <v>212.39999999999998</v>
      </c>
      <c r="E48" s="117">
        <f t="shared" si="24"/>
        <v>255.70000000000002</v>
      </c>
      <c r="F48" s="114">
        <f t="shared" si="24"/>
        <v>654.40000000000009</v>
      </c>
      <c r="G48" s="178">
        <f t="shared" si="24"/>
        <v>3638.8999999999996</v>
      </c>
      <c r="H48" s="117">
        <f t="shared" si="24"/>
        <v>671.5</v>
      </c>
      <c r="I48" s="117">
        <f t="shared" si="24"/>
        <v>422</v>
      </c>
      <c r="J48" s="117">
        <f t="shared" si="24"/>
        <v>4732.4000000000005</v>
      </c>
      <c r="K48" s="117">
        <f t="shared" si="15"/>
        <v>4078.0000000000005</v>
      </c>
      <c r="L48" s="117">
        <f>+K48/F48*100</f>
        <v>623.16625916870419</v>
      </c>
      <c r="M48" s="23"/>
      <c r="N48" s="27"/>
    </row>
    <row r="49" spans="2:17" ht="18" customHeight="1">
      <c r="B49" s="177" t="s">
        <v>131</v>
      </c>
      <c r="C49" s="117">
        <f t="shared" ref="C49:J49" si="25">+C50+C54+C56+C57</f>
        <v>109.4</v>
      </c>
      <c r="D49" s="117">
        <f t="shared" si="25"/>
        <v>155.69999999999999</v>
      </c>
      <c r="E49" s="117">
        <f t="shared" si="25"/>
        <v>183.8</v>
      </c>
      <c r="F49" s="117">
        <f t="shared" si="25"/>
        <v>448.90000000000003</v>
      </c>
      <c r="G49" s="178">
        <f t="shared" si="25"/>
        <v>2752</v>
      </c>
      <c r="H49" s="117">
        <f t="shared" si="25"/>
        <v>588.29999999999995</v>
      </c>
      <c r="I49" s="117">
        <f t="shared" si="25"/>
        <v>332.1</v>
      </c>
      <c r="J49" s="117">
        <f t="shared" si="25"/>
        <v>3672.4</v>
      </c>
      <c r="K49" s="117">
        <f t="shared" si="15"/>
        <v>3223.5</v>
      </c>
      <c r="L49" s="117">
        <f>+K49/F49*100</f>
        <v>718.08866117175307</v>
      </c>
      <c r="M49" s="23"/>
      <c r="N49" s="27"/>
    </row>
    <row r="50" spans="2:17" ht="18" customHeight="1">
      <c r="B50" s="215" t="s">
        <v>132</v>
      </c>
      <c r="C50" s="117">
        <f t="shared" ref="C50:E50" si="26">SUM(C51:C53)</f>
        <v>0</v>
      </c>
      <c r="D50" s="117">
        <f t="shared" ref="D50" si="27">SUM(D51:D53)</f>
        <v>0</v>
      </c>
      <c r="E50" s="117">
        <f t="shared" si="26"/>
        <v>0</v>
      </c>
      <c r="F50" s="117">
        <f t="shared" ref="F50:J50" si="28">SUM(F51:F53)</f>
        <v>0</v>
      </c>
      <c r="G50" s="178">
        <f t="shared" si="28"/>
        <v>2500.1999999999998</v>
      </c>
      <c r="H50" s="117">
        <f t="shared" si="28"/>
        <v>0</v>
      </c>
      <c r="I50" s="117">
        <f t="shared" si="28"/>
        <v>0</v>
      </c>
      <c r="J50" s="117">
        <f t="shared" si="28"/>
        <v>2500.1999999999998</v>
      </c>
      <c r="K50" s="117">
        <f t="shared" si="15"/>
        <v>2500.1999999999998</v>
      </c>
      <c r="L50" s="117">
        <v>0</v>
      </c>
      <c r="M50" s="23"/>
      <c r="N50" s="27"/>
    </row>
    <row r="51" spans="2:17" ht="18" customHeight="1">
      <c r="B51" s="183" t="s">
        <v>133</v>
      </c>
      <c r="C51" s="140">
        <v>0</v>
      </c>
      <c r="D51" s="140">
        <v>0</v>
      </c>
      <c r="E51" s="140">
        <v>0</v>
      </c>
      <c r="F51" s="181">
        <f>SUM(C51:E51)</f>
        <v>0</v>
      </c>
      <c r="G51" s="182">
        <v>0</v>
      </c>
      <c r="H51" s="140">
        <v>0</v>
      </c>
      <c r="I51" s="140">
        <v>0</v>
      </c>
      <c r="J51" s="140">
        <f>SUM(G51:I51)</f>
        <v>0</v>
      </c>
      <c r="K51" s="140">
        <f t="shared" si="15"/>
        <v>0</v>
      </c>
      <c r="L51" s="140">
        <v>0</v>
      </c>
      <c r="M51" s="23"/>
      <c r="N51" s="27"/>
    </row>
    <row r="52" spans="2:17" ht="18" customHeight="1">
      <c r="B52" s="183" t="s">
        <v>134</v>
      </c>
      <c r="C52" s="140">
        <v>0</v>
      </c>
      <c r="D52" s="140">
        <v>0</v>
      </c>
      <c r="E52" s="140">
        <v>0</v>
      </c>
      <c r="F52" s="181">
        <f>SUM(C52:E52)</f>
        <v>0</v>
      </c>
      <c r="G52" s="182">
        <f>+[1]PP!G85</f>
        <v>2500.1999999999998</v>
      </c>
      <c r="H52" s="140">
        <f>+[1]PP!H85</f>
        <v>0</v>
      </c>
      <c r="I52" s="140">
        <f>+[1]PP!I85</f>
        <v>0</v>
      </c>
      <c r="J52" s="140">
        <f>SUM(G52:I52)</f>
        <v>2500.1999999999998</v>
      </c>
      <c r="K52" s="140">
        <f t="shared" si="15"/>
        <v>2500.1999999999998</v>
      </c>
      <c r="L52" s="140">
        <v>0</v>
      </c>
      <c r="M52" s="23"/>
      <c r="N52" s="27"/>
      <c r="O52" s="23"/>
      <c r="P52" s="23"/>
    </row>
    <row r="53" spans="2:17" ht="18" customHeight="1">
      <c r="B53" s="183" t="s">
        <v>135</v>
      </c>
      <c r="C53" s="140">
        <v>0</v>
      </c>
      <c r="D53" s="140">
        <v>0</v>
      </c>
      <c r="E53" s="140">
        <v>0</v>
      </c>
      <c r="F53" s="181">
        <f>SUM(C53:E53)</f>
        <v>0</v>
      </c>
      <c r="G53" s="182">
        <v>0</v>
      </c>
      <c r="H53" s="140">
        <v>0</v>
      </c>
      <c r="I53" s="140">
        <v>0</v>
      </c>
      <c r="J53" s="140">
        <f>SUM(G53:I53)</f>
        <v>0</v>
      </c>
      <c r="K53" s="140">
        <f>+J53-F55</f>
        <v>-448.90000000000003</v>
      </c>
      <c r="L53" s="140">
        <v>0</v>
      </c>
      <c r="M53" s="23"/>
      <c r="N53" s="27"/>
      <c r="O53" s="23"/>
      <c r="P53" s="23"/>
    </row>
    <row r="54" spans="2:17" ht="18" customHeight="1">
      <c r="B54" s="179" t="s">
        <v>136</v>
      </c>
      <c r="C54" s="117">
        <f>+C55</f>
        <v>109.4</v>
      </c>
      <c r="D54" s="117">
        <f>+D55</f>
        <v>155.69999999999999</v>
      </c>
      <c r="E54" s="117">
        <f>+E55</f>
        <v>183.8</v>
      </c>
      <c r="F54" s="117">
        <f t="shared" ref="F54:J54" si="29">SUM(F55:F55)</f>
        <v>448.90000000000003</v>
      </c>
      <c r="G54" s="178">
        <f t="shared" si="29"/>
        <v>102.3</v>
      </c>
      <c r="H54" s="117">
        <f t="shared" si="29"/>
        <v>396.2</v>
      </c>
      <c r="I54" s="117">
        <f t="shared" si="29"/>
        <v>88.8</v>
      </c>
      <c r="J54" s="117">
        <f t="shared" si="29"/>
        <v>587.29999999999995</v>
      </c>
      <c r="K54" s="117">
        <f>+J54-F56</f>
        <v>587.29999999999995</v>
      </c>
      <c r="L54" s="117">
        <f>+K54/F54*100</f>
        <v>130.830920026732</v>
      </c>
      <c r="M54" s="23"/>
      <c r="N54" s="27"/>
      <c r="O54" s="23"/>
      <c r="P54" s="23"/>
    </row>
    <row r="55" spans="2:17" ht="18" customHeight="1">
      <c r="B55" s="183" t="s">
        <v>137</v>
      </c>
      <c r="C55" s="216">
        <v>109.4</v>
      </c>
      <c r="D55" s="216">
        <v>155.69999999999999</v>
      </c>
      <c r="E55" s="216">
        <v>183.8</v>
      </c>
      <c r="F55" s="181">
        <f t="shared" ref="F55:F60" si="30">SUM(C55:E55)</f>
        <v>448.90000000000003</v>
      </c>
      <c r="G55" s="217">
        <f>+[1]PP!G86</f>
        <v>102.3</v>
      </c>
      <c r="H55" s="216">
        <f>+[1]PP!H86</f>
        <v>396.2</v>
      </c>
      <c r="I55" s="216">
        <f>+[1]PP!I86</f>
        <v>88.8</v>
      </c>
      <c r="J55" s="216">
        <f>+[1]PP!J86</f>
        <v>587.29999999999995</v>
      </c>
      <c r="K55" s="140">
        <f>+J55-F58</f>
        <v>381.79999999999995</v>
      </c>
      <c r="L55" s="140">
        <f>+K55/F55*100</f>
        <v>85.052350189351728</v>
      </c>
      <c r="M55" s="23"/>
      <c r="N55" s="27"/>
      <c r="O55" s="23"/>
      <c r="P55" s="23"/>
    </row>
    <row r="56" spans="2:17" ht="18" customHeight="1">
      <c r="B56" s="179" t="s">
        <v>59</v>
      </c>
      <c r="C56" s="218">
        <v>0</v>
      </c>
      <c r="D56" s="218">
        <v>0</v>
      </c>
      <c r="E56" s="218">
        <v>0</v>
      </c>
      <c r="F56" s="114">
        <f t="shared" si="30"/>
        <v>0</v>
      </c>
      <c r="G56" s="219">
        <v>0</v>
      </c>
      <c r="H56" s="218">
        <v>0</v>
      </c>
      <c r="I56" s="218">
        <v>0</v>
      </c>
      <c r="J56" s="218">
        <f>SUM(G56:I56)</f>
        <v>0</v>
      </c>
      <c r="K56" s="218">
        <f>+J56-F59</f>
        <v>-205.50000000000003</v>
      </c>
      <c r="L56" s="218">
        <v>0</v>
      </c>
      <c r="M56" s="23"/>
      <c r="N56" s="27"/>
      <c r="O56" s="23"/>
      <c r="P56" s="23"/>
      <c r="Q56" s="220"/>
    </row>
    <row r="57" spans="2:17" ht="18" customHeight="1">
      <c r="B57" s="179" t="s">
        <v>138</v>
      </c>
      <c r="C57" s="218">
        <v>0</v>
      </c>
      <c r="D57" s="218">
        <v>0</v>
      </c>
      <c r="E57" s="218">
        <v>0</v>
      </c>
      <c r="F57" s="114">
        <f t="shared" si="30"/>
        <v>0</v>
      </c>
      <c r="G57" s="219">
        <f>+[1]PP!G89</f>
        <v>149.5</v>
      </c>
      <c r="H57" s="219">
        <f>+[1]PP!H89</f>
        <v>192.1</v>
      </c>
      <c r="I57" s="219">
        <f>+[1]PP!I89</f>
        <v>243.3</v>
      </c>
      <c r="J57" s="219">
        <f>SUM(G57:I57)</f>
        <v>584.90000000000009</v>
      </c>
      <c r="K57" s="219">
        <f>+J57-F60</f>
        <v>584.90000000000009</v>
      </c>
      <c r="L57" s="219">
        <v>0</v>
      </c>
      <c r="M57" s="23"/>
      <c r="N57" s="27"/>
      <c r="O57" s="23"/>
      <c r="P57" s="23"/>
      <c r="Q57" s="220"/>
    </row>
    <row r="58" spans="2:17" ht="18" customHeight="1">
      <c r="B58" s="193" t="s">
        <v>61</v>
      </c>
      <c r="C58" s="137">
        <v>76.900000000000006</v>
      </c>
      <c r="D58" s="137">
        <v>56.7</v>
      </c>
      <c r="E58" s="137">
        <v>71.900000000000006</v>
      </c>
      <c r="F58" s="114">
        <f t="shared" si="30"/>
        <v>205.50000000000003</v>
      </c>
      <c r="G58" s="221">
        <f t="shared" ref="G58" si="31">+G59</f>
        <v>85.6</v>
      </c>
      <c r="H58" s="137">
        <f>+H59</f>
        <v>83.2</v>
      </c>
      <c r="I58" s="137">
        <v>89.9</v>
      </c>
      <c r="J58" s="137">
        <f>SUM(G58:I58)</f>
        <v>258.70000000000005</v>
      </c>
      <c r="K58" s="137">
        <f>+J58-F61</f>
        <v>-2368.8000000000002</v>
      </c>
      <c r="L58" s="137">
        <f>+K58/F58*100</f>
        <v>-1152.7007299270074</v>
      </c>
      <c r="M58" s="23"/>
      <c r="N58" s="27"/>
      <c r="O58" s="23"/>
      <c r="P58" s="23"/>
    </row>
    <row r="59" spans="2:17" ht="18" customHeight="1">
      <c r="B59" s="212" t="s">
        <v>139</v>
      </c>
      <c r="C59" s="222">
        <v>76.900000000000006</v>
      </c>
      <c r="D59" s="222">
        <v>56.7</v>
      </c>
      <c r="E59" s="222">
        <v>71.900000000000006</v>
      </c>
      <c r="F59" s="223">
        <f t="shared" si="30"/>
        <v>205.50000000000003</v>
      </c>
      <c r="G59" s="222">
        <f>+[1]PP!G91</f>
        <v>85.6</v>
      </c>
      <c r="H59" s="222">
        <f>+[1]PP!H91</f>
        <v>83.2</v>
      </c>
      <c r="I59" s="222">
        <f>+[1]PP!I91</f>
        <v>89.9</v>
      </c>
      <c r="J59" s="222">
        <f>SUM(G59:I59)</f>
        <v>258.70000000000005</v>
      </c>
      <c r="K59" s="222">
        <f>+J59-F59</f>
        <v>53.200000000000017</v>
      </c>
      <c r="L59" s="222">
        <f>+K59/F59*100</f>
        <v>25.888077858880781</v>
      </c>
      <c r="M59" s="23"/>
      <c r="N59" s="27"/>
      <c r="O59" s="23"/>
      <c r="P59" s="23"/>
    </row>
    <row r="60" spans="2:17" ht="18" customHeight="1">
      <c r="B60" s="193" t="s">
        <v>62</v>
      </c>
      <c r="C60" s="117">
        <v>0</v>
      </c>
      <c r="D60" s="117">
        <v>0</v>
      </c>
      <c r="E60" s="117">
        <v>0</v>
      </c>
      <c r="F60" s="114">
        <f t="shared" si="30"/>
        <v>0</v>
      </c>
      <c r="G60" s="178">
        <v>801.3</v>
      </c>
      <c r="H60" s="117">
        <v>0</v>
      </c>
      <c r="I60" s="117">
        <v>0</v>
      </c>
      <c r="J60" s="117">
        <f>SUM(G60:I60)</f>
        <v>801.3</v>
      </c>
      <c r="K60" s="224">
        <f>+J60-F60</f>
        <v>801.3</v>
      </c>
      <c r="L60" s="224">
        <v>0</v>
      </c>
      <c r="M60" s="23"/>
      <c r="N60" s="27"/>
      <c r="O60" s="23"/>
      <c r="P60" s="23"/>
    </row>
    <row r="61" spans="2:17" ht="18" customHeight="1">
      <c r="B61" s="193" t="s">
        <v>64</v>
      </c>
      <c r="C61" s="117">
        <f>+C62+C65</f>
        <v>0</v>
      </c>
      <c r="D61" s="117">
        <f>+D62+D65</f>
        <v>1743.4</v>
      </c>
      <c r="E61" s="117">
        <f>+E62+E65</f>
        <v>884.1</v>
      </c>
      <c r="F61" s="117">
        <f t="shared" ref="F61:J61" si="32">+F62+F65</f>
        <v>2627.5</v>
      </c>
      <c r="G61" s="178">
        <f t="shared" si="32"/>
        <v>0</v>
      </c>
      <c r="H61" s="117">
        <f t="shared" si="32"/>
        <v>0</v>
      </c>
      <c r="I61" s="117">
        <f t="shared" si="32"/>
        <v>826.2</v>
      </c>
      <c r="J61" s="117">
        <f t="shared" si="32"/>
        <v>826.2</v>
      </c>
      <c r="K61" s="117">
        <f>+J61-F61</f>
        <v>-1801.3</v>
      </c>
      <c r="L61" s="117">
        <f>+K61/F61*100</f>
        <v>-68.555661274976217</v>
      </c>
      <c r="M61" s="23"/>
      <c r="N61" s="27"/>
      <c r="O61" s="23"/>
      <c r="P61" s="23"/>
    </row>
    <row r="62" spans="2:17" ht="18" customHeight="1">
      <c r="B62" s="225" t="s">
        <v>140</v>
      </c>
      <c r="C62" s="226">
        <v>0</v>
      </c>
      <c r="D62" s="226">
        <f>+D63+D64</f>
        <v>0</v>
      </c>
      <c r="E62" s="226">
        <f>+E63+E64</f>
        <v>23.7</v>
      </c>
      <c r="F62" s="226">
        <f t="shared" ref="F62:I62" si="33">+F63+F64</f>
        <v>23.7</v>
      </c>
      <c r="G62" s="227">
        <f t="shared" si="33"/>
        <v>0</v>
      </c>
      <c r="H62" s="226">
        <f t="shared" si="33"/>
        <v>0</v>
      </c>
      <c r="I62" s="226">
        <f t="shared" si="33"/>
        <v>0</v>
      </c>
      <c r="J62" s="226">
        <f>+J63+J64</f>
        <v>0</v>
      </c>
      <c r="K62" s="226">
        <f t="shared" ref="K62:L62" si="34">+K63+K64</f>
        <v>-23.7</v>
      </c>
      <c r="L62" s="226">
        <f t="shared" si="34"/>
        <v>0</v>
      </c>
      <c r="M62" s="23"/>
      <c r="N62" s="27"/>
      <c r="O62" s="23"/>
      <c r="P62" s="23"/>
    </row>
    <row r="63" spans="2:17" ht="18" customHeight="1">
      <c r="B63" s="228" t="s">
        <v>141</v>
      </c>
      <c r="C63" s="140">
        <v>0</v>
      </c>
      <c r="D63" s="140">
        <v>0</v>
      </c>
      <c r="E63" s="140">
        <v>23.7</v>
      </c>
      <c r="F63" s="181">
        <f>SUM(C63:E63)</f>
        <v>23.7</v>
      </c>
      <c r="G63" s="182">
        <f>+[1]PP!G97</f>
        <v>0</v>
      </c>
      <c r="H63" s="140">
        <f>+[1]PP!H97</f>
        <v>0</v>
      </c>
      <c r="I63" s="140">
        <f>+[1]PP!I97</f>
        <v>0</v>
      </c>
      <c r="J63" s="140">
        <f>SUM(G63:I63)</f>
        <v>0</v>
      </c>
      <c r="K63" s="140">
        <f t="shared" ref="K63:K101" si="35">+J63-F63</f>
        <v>-23.7</v>
      </c>
      <c r="L63" s="140">
        <v>0</v>
      </c>
      <c r="M63" s="23"/>
      <c r="N63" s="27"/>
      <c r="O63" s="23"/>
      <c r="P63" s="23"/>
    </row>
    <row r="64" spans="2:17" ht="18" customHeight="1">
      <c r="B64" s="228" t="s">
        <v>142</v>
      </c>
      <c r="C64" s="140">
        <v>0</v>
      </c>
      <c r="D64" s="140">
        <v>0</v>
      </c>
      <c r="E64" s="140">
        <v>0</v>
      </c>
      <c r="F64" s="181">
        <f>SUM(C64:E64)</f>
        <v>0</v>
      </c>
      <c r="G64" s="182">
        <f>+[1]PP!G98</f>
        <v>0</v>
      </c>
      <c r="H64" s="140">
        <f>+[1]PP!H98</f>
        <v>0</v>
      </c>
      <c r="I64" s="140">
        <f>+[1]PP!I98</f>
        <v>0</v>
      </c>
      <c r="J64" s="140">
        <f>SUM(G64:I64)</f>
        <v>0</v>
      </c>
      <c r="K64" s="140">
        <f t="shared" si="35"/>
        <v>0</v>
      </c>
      <c r="L64" s="140">
        <v>0</v>
      </c>
      <c r="M64" s="23"/>
      <c r="N64" s="27"/>
      <c r="O64" s="23"/>
      <c r="P64" s="23"/>
    </row>
    <row r="65" spans="2:16" ht="18" customHeight="1">
      <c r="B65" s="229" t="s">
        <v>143</v>
      </c>
      <c r="C65" s="140">
        <v>0</v>
      </c>
      <c r="D65" s="140">
        <v>1743.4</v>
      </c>
      <c r="E65" s="140">
        <v>860.4</v>
      </c>
      <c r="F65" s="181">
        <f>SUM(C65:E65)</f>
        <v>2603.8000000000002</v>
      </c>
      <c r="G65" s="182">
        <f>+[1]PP!G99</f>
        <v>0</v>
      </c>
      <c r="H65" s="140">
        <f>+[1]PP!H99</f>
        <v>0</v>
      </c>
      <c r="I65" s="140">
        <f>+[1]PP!I99</f>
        <v>826.2</v>
      </c>
      <c r="J65" s="140">
        <f>SUM(G65:I65)</f>
        <v>826.2</v>
      </c>
      <c r="K65" s="140">
        <f t="shared" si="35"/>
        <v>-1777.6000000000001</v>
      </c>
      <c r="L65" s="140">
        <f t="shared" ref="L65:L70" si="36">+K65/F65*100</f>
        <v>-68.269452338889309</v>
      </c>
      <c r="M65" s="23"/>
      <c r="N65" s="27"/>
      <c r="O65" s="23"/>
      <c r="P65" s="23"/>
    </row>
    <row r="66" spans="2:16" ht="21" customHeight="1">
      <c r="B66" s="230" t="s">
        <v>144</v>
      </c>
      <c r="C66" s="231">
        <f t="shared" ref="C66:J66" si="37">+C61+C8</f>
        <v>3224.7000000000007</v>
      </c>
      <c r="D66" s="231">
        <f t="shared" si="37"/>
        <v>3277.4</v>
      </c>
      <c r="E66" s="231">
        <f t="shared" si="37"/>
        <v>2982.7</v>
      </c>
      <c r="F66" s="231">
        <f t="shared" si="37"/>
        <v>9484.7999999999993</v>
      </c>
      <c r="G66" s="231">
        <f t="shared" si="37"/>
        <v>6110.7</v>
      </c>
      <c r="H66" s="231">
        <f t="shared" si="37"/>
        <v>3397.6</v>
      </c>
      <c r="I66" s="231">
        <f t="shared" si="37"/>
        <v>4076.2</v>
      </c>
      <c r="J66" s="231">
        <f t="shared" si="37"/>
        <v>13584.500000000002</v>
      </c>
      <c r="K66" s="231">
        <f t="shared" si="35"/>
        <v>4099.7000000000025</v>
      </c>
      <c r="L66" s="232">
        <f t="shared" si="36"/>
        <v>43.223895074224053</v>
      </c>
      <c r="O66" s="23"/>
      <c r="P66" s="23"/>
    </row>
    <row r="67" spans="2:16" ht="18" customHeight="1">
      <c r="B67" s="177" t="s">
        <v>145</v>
      </c>
      <c r="C67" s="117">
        <f>+[1]PP!C101</f>
        <v>108.6</v>
      </c>
      <c r="D67" s="117">
        <f>+[1]PP!D101</f>
        <v>6</v>
      </c>
      <c r="E67" s="117">
        <f>+[1]PP!E101</f>
        <v>12.2</v>
      </c>
      <c r="F67" s="114">
        <f>+[1]PP!F101</f>
        <v>126.8</v>
      </c>
      <c r="G67" s="178">
        <f>+[1]PP!G101</f>
        <v>324.3</v>
      </c>
      <c r="H67" s="117">
        <f>+[1]PP!H101</f>
        <v>3.9</v>
      </c>
      <c r="I67" s="117">
        <f>+[1]PP!I101</f>
        <v>45.4</v>
      </c>
      <c r="J67" s="117">
        <f>SUM(G67:I67)</f>
        <v>373.59999999999997</v>
      </c>
      <c r="K67" s="117">
        <f t="shared" si="35"/>
        <v>246.79999999999995</v>
      </c>
      <c r="L67" s="114">
        <f t="shared" si="36"/>
        <v>194.63722397476337</v>
      </c>
      <c r="M67" s="23"/>
      <c r="N67" s="27"/>
      <c r="O67" s="23"/>
      <c r="P67" s="23"/>
    </row>
    <row r="68" spans="2:16" ht="18" customHeight="1">
      <c r="B68" s="177" t="s">
        <v>146</v>
      </c>
      <c r="C68" s="233">
        <f>+C72+C69+C86</f>
        <v>148892.4</v>
      </c>
      <c r="D68" s="233">
        <f t="shared" ref="D68:J68" si="38">+D72+D69+D86</f>
        <v>9276</v>
      </c>
      <c r="E68" s="233">
        <f t="shared" si="38"/>
        <v>2035.5</v>
      </c>
      <c r="F68" s="233">
        <f t="shared" si="38"/>
        <v>160203.9</v>
      </c>
      <c r="G68" s="234">
        <f t="shared" si="38"/>
        <v>17312.3</v>
      </c>
      <c r="H68" s="233">
        <f t="shared" si="38"/>
        <v>128542.8</v>
      </c>
      <c r="I68" s="233">
        <f t="shared" si="38"/>
        <v>643.79999999999995</v>
      </c>
      <c r="J68" s="233">
        <f t="shared" si="38"/>
        <v>146498.9</v>
      </c>
      <c r="K68" s="233">
        <f t="shared" si="35"/>
        <v>-13705</v>
      </c>
      <c r="L68" s="235">
        <f t="shared" si="36"/>
        <v>-8.5547230747815757</v>
      </c>
      <c r="M68" s="23"/>
      <c r="N68" s="27"/>
    </row>
    <row r="69" spans="2:16" ht="18" customHeight="1">
      <c r="B69" s="236" t="s">
        <v>147</v>
      </c>
      <c r="C69" s="237">
        <f>+C70+C71</f>
        <v>0</v>
      </c>
      <c r="D69" s="237">
        <f t="shared" ref="D69:F69" si="39">+D70+D71</f>
        <v>36.1</v>
      </c>
      <c r="E69" s="237">
        <f t="shared" si="39"/>
        <v>43.4</v>
      </c>
      <c r="F69" s="237">
        <f t="shared" si="39"/>
        <v>79.5</v>
      </c>
      <c r="G69" s="238">
        <f>+G70+G71</f>
        <v>0</v>
      </c>
      <c r="H69" s="237">
        <f t="shared" ref="H69:I69" si="40">+H70+H71</f>
        <v>32.1</v>
      </c>
      <c r="I69" s="237">
        <f t="shared" si="40"/>
        <v>0</v>
      </c>
      <c r="J69" s="237">
        <f>+J70+J71</f>
        <v>32.1</v>
      </c>
      <c r="K69" s="237">
        <f t="shared" si="35"/>
        <v>-47.4</v>
      </c>
      <c r="L69" s="239">
        <f t="shared" si="36"/>
        <v>-59.622641509433961</v>
      </c>
      <c r="M69" s="23"/>
      <c r="N69" s="27"/>
    </row>
    <row r="70" spans="2:16" ht="18" customHeight="1">
      <c r="B70" s="240" t="s">
        <v>148</v>
      </c>
      <c r="C70" s="241">
        <f>+[1]PP!C104</f>
        <v>0</v>
      </c>
      <c r="D70" s="241">
        <f>+[1]PP!D104</f>
        <v>36.1</v>
      </c>
      <c r="E70" s="241">
        <f>+[1]PP!E104</f>
        <v>43.4</v>
      </c>
      <c r="F70" s="242">
        <f>SUM(C70:E70)</f>
        <v>79.5</v>
      </c>
      <c r="G70" s="243">
        <f>+[1]PP!G104</f>
        <v>0</v>
      </c>
      <c r="H70" s="241">
        <f>+[1]PP!H104</f>
        <v>32.1</v>
      </c>
      <c r="I70" s="241">
        <f>+[1]PP!I104</f>
        <v>0</v>
      </c>
      <c r="J70" s="241">
        <f>SUM(G70:I70)</f>
        <v>32.1</v>
      </c>
      <c r="K70" s="241">
        <f t="shared" si="35"/>
        <v>-47.4</v>
      </c>
      <c r="L70" s="242">
        <f t="shared" si="36"/>
        <v>-59.622641509433961</v>
      </c>
      <c r="M70" s="23"/>
      <c r="N70" s="27"/>
    </row>
    <row r="71" spans="2:16" ht="18" customHeight="1">
      <c r="B71" s="244" t="s">
        <v>149</v>
      </c>
      <c r="C71" s="241">
        <f>+[1]PP!C105</f>
        <v>0</v>
      </c>
      <c r="D71" s="241">
        <f>+[1]PP!D105</f>
        <v>0</v>
      </c>
      <c r="E71" s="241">
        <f>+[1]PP!E105</f>
        <v>0</v>
      </c>
      <c r="F71" s="242">
        <f>SUM(C71:E71)</f>
        <v>0</v>
      </c>
      <c r="G71" s="243">
        <f>+[1]PP!G105</f>
        <v>0</v>
      </c>
      <c r="H71" s="241">
        <f>+[1]PP!H105</f>
        <v>0</v>
      </c>
      <c r="I71" s="241">
        <f>+[1]PP!I105</f>
        <v>0</v>
      </c>
      <c r="J71" s="241">
        <f>SUM(G71:I71)</f>
        <v>0</v>
      </c>
      <c r="K71" s="241">
        <f t="shared" si="35"/>
        <v>0</v>
      </c>
      <c r="L71" s="245">
        <v>0</v>
      </c>
      <c r="M71" s="23"/>
      <c r="N71" s="27"/>
    </row>
    <row r="72" spans="2:16" ht="18" customHeight="1">
      <c r="B72" s="236" t="s">
        <v>150</v>
      </c>
      <c r="C72" s="237">
        <f t="shared" ref="C72:I72" si="41">+C73+C75</f>
        <v>144914.1</v>
      </c>
      <c r="D72" s="237">
        <f t="shared" si="41"/>
        <v>7149.4000000000005</v>
      </c>
      <c r="E72" s="237">
        <f t="shared" si="41"/>
        <v>1992.1</v>
      </c>
      <c r="F72" s="237">
        <f t="shared" si="41"/>
        <v>154055.6</v>
      </c>
      <c r="G72" s="238">
        <f t="shared" si="41"/>
        <v>17312.3</v>
      </c>
      <c r="H72" s="237">
        <f t="shared" si="41"/>
        <v>128510.7</v>
      </c>
      <c r="I72" s="237">
        <f t="shared" si="41"/>
        <v>643.79999999999995</v>
      </c>
      <c r="J72" s="237">
        <f>+J73+J75</f>
        <v>146466.79999999999</v>
      </c>
      <c r="K72" s="237">
        <f t="shared" si="35"/>
        <v>-7588.8000000000175</v>
      </c>
      <c r="L72" s="242">
        <f>+K72/F72*100</f>
        <v>-4.9260137249149123</v>
      </c>
      <c r="M72" s="23"/>
      <c r="N72" s="27"/>
    </row>
    <row r="73" spans="2:16" ht="18" customHeight="1">
      <c r="B73" s="246" t="s">
        <v>151</v>
      </c>
      <c r="C73" s="247">
        <f t="shared" ref="C73:J73" si="42">+C74</f>
        <v>0</v>
      </c>
      <c r="D73" s="247">
        <f t="shared" si="42"/>
        <v>0</v>
      </c>
      <c r="E73" s="247">
        <f t="shared" si="42"/>
        <v>0</v>
      </c>
      <c r="F73" s="247">
        <f t="shared" si="42"/>
        <v>0</v>
      </c>
      <c r="G73" s="248">
        <f t="shared" si="42"/>
        <v>0</v>
      </c>
      <c r="H73" s="247">
        <f t="shared" si="42"/>
        <v>0</v>
      </c>
      <c r="I73" s="247">
        <f t="shared" si="42"/>
        <v>0</v>
      </c>
      <c r="J73" s="247">
        <f t="shared" si="42"/>
        <v>0</v>
      </c>
      <c r="K73" s="226">
        <f t="shared" si="35"/>
        <v>0</v>
      </c>
      <c r="L73" s="245">
        <v>0</v>
      </c>
      <c r="M73" s="23"/>
      <c r="N73" s="27"/>
    </row>
    <row r="74" spans="2:16" ht="18" customHeight="1">
      <c r="B74" s="183" t="s">
        <v>152</v>
      </c>
      <c r="C74" s="241">
        <f>+[1]PP!C108</f>
        <v>0</v>
      </c>
      <c r="D74" s="241">
        <f>+[1]PP!D108</f>
        <v>0</v>
      </c>
      <c r="E74" s="241">
        <f>+[1]PP!E108</f>
        <v>0</v>
      </c>
      <c r="F74" s="242">
        <f>SUM(C74:E74)</f>
        <v>0</v>
      </c>
      <c r="G74" s="243">
        <f>+[1]PP!G108</f>
        <v>0</v>
      </c>
      <c r="H74" s="241">
        <f>+[1]PP!H108</f>
        <v>0</v>
      </c>
      <c r="I74" s="241">
        <f>+[1]PP!I108</f>
        <v>0</v>
      </c>
      <c r="J74" s="241">
        <f>SUM(G74:I74)</f>
        <v>0</v>
      </c>
      <c r="K74" s="140">
        <f t="shared" si="35"/>
        <v>0</v>
      </c>
      <c r="L74" s="245">
        <v>0</v>
      </c>
      <c r="M74" s="23"/>
      <c r="N74" s="27"/>
    </row>
    <row r="75" spans="2:16" ht="18" customHeight="1">
      <c r="B75" s="246" t="s">
        <v>153</v>
      </c>
      <c r="C75" s="247">
        <f>+C78+C81</f>
        <v>144914.1</v>
      </c>
      <c r="D75" s="247">
        <f t="shared" ref="D75:J75" si="43">+D78+D81</f>
        <v>7149.4000000000005</v>
      </c>
      <c r="E75" s="247">
        <f t="shared" si="43"/>
        <v>1992.1</v>
      </c>
      <c r="F75" s="247">
        <f t="shared" si="43"/>
        <v>154055.6</v>
      </c>
      <c r="G75" s="248">
        <f t="shared" si="43"/>
        <v>17312.3</v>
      </c>
      <c r="H75" s="247">
        <f t="shared" si="43"/>
        <v>128510.7</v>
      </c>
      <c r="I75" s="247">
        <f t="shared" si="43"/>
        <v>643.79999999999995</v>
      </c>
      <c r="J75" s="247">
        <f t="shared" si="43"/>
        <v>146466.79999999999</v>
      </c>
      <c r="K75" s="226">
        <f t="shared" si="35"/>
        <v>-7588.8000000000175</v>
      </c>
      <c r="L75" s="249">
        <f>+K75/F75*100</f>
        <v>-4.9260137249149123</v>
      </c>
      <c r="M75" s="23"/>
      <c r="N75" s="27"/>
    </row>
    <row r="76" spans="2:16" ht="18" hidden="1" customHeight="1">
      <c r="B76" s="250" t="s">
        <v>154</v>
      </c>
      <c r="C76" s="233">
        <v>0</v>
      </c>
      <c r="D76" s="233">
        <v>1</v>
      </c>
      <c r="E76" s="233">
        <v>1</v>
      </c>
      <c r="F76" s="233">
        <v>0</v>
      </c>
      <c r="G76" s="234">
        <v>0</v>
      </c>
      <c r="H76" s="233">
        <v>0</v>
      </c>
      <c r="I76" s="233">
        <v>0</v>
      </c>
      <c r="J76" s="233">
        <f>SUM(G76:I76)</f>
        <v>0</v>
      </c>
      <c r="K76" s="117">
        <f t="shared" si="35"/>
        <v>0</v>
      </c>
      <c r="L76" s="242" t="e">
        <f>+K76/F76*100</f>
        <v>#DIV/0!</v>
      </c>
      <c r="M76" s="23"/>
      <c r="N76" s="27"/>
    </row>
    <row r="77" spans="2:16" ht="18" customHeight="1">
      <c r="B77" s="250" t="s">
        <v>154</v>
      </c>
      <c r="C77" s="233">
        <f>+[1]PP!C110</f>
        <v>0</v>
      </c>
      <c r="D77" s="233">
        <f>+[1]PP!D110</f>
        <v>0</v>
      </c>
      <c r="E77" s="233">
        <f>+[1]PP!E110</f>
        <v>0</v>
      </c>
      <c r="F77" s="114">
        <f>SUM(C77:E77)</f>
        <v>0</v>
      </c>
      <c r="G77" s="234">
        <v>0</v>
      </c>
      <c r="H77" s="233">
        <v>0</v>
      </c>
      <c r="I77" s="233">
        <v>0</v>
      </c>
      <c r="J77" s="233">
        <f>SUM(G77:I77)</f>
        <v>0</v>
      </c>
      <c r="K77" s="117">
        <f t="shared" si="35"/>
        <v>0</v>
      </c>
      <c r="L77" s="251" t="s">
        <v>53</v>
      </c>
      <c r="M77" s="23"/>
      <c r="N77" s="27"/>
    </row>
    <row r="78" spans="2:16" ht="18" customHeight="1">
      <c r="B78" s="250" t="s">
        <v>155</v>
      </c>
      <c r="C78" s="233">
        <f>+C79+C80</f>
        <v>144893.4</v>
      </c>
      <c r="D78" s="233">
        <f t="shared" ref="D78:I78" si="44">+D79+D80</f>
        <v>7119.6</v>
      </c>
      <c r="E78" s="233">
        <f t="shared" si="44"/>
        <v>0</v>
      </c>
      <c r="F78" s="233">
        <f t="shared" si="44"/>
        <v>152013</v>
      </c>
      <c r="G78" s="234">
        <f t="shared" si="44"/>
        <v>0</v>
      </c>
      <c r="H78" s="233">
        <f t="shared" si="44"/>
        <v>128323.2</v>
      </c>
      <c r="I78" s="233">
        <f t="shared" si="44"/>
        <v>164.2</v>
      </c>
      <c r="J78" s="233">
        <f>+J79+J80</f>
        <v>128487.4</v>
      </c>
      <c r="K78" s="117">
        <f t="shared" si="35"/>
        <v>-23525.600000000006</v>
      </c>
      <c r="L78" s="235">
        <f t="shared" ref="L78:L83" si="45">+K78/F78*100</f>
        <v>-15.476044811956877</v>
      </c>
      <c r="M78" s="23"/>
      <c r="N78" s="27"/>
    </row>
    <row r="79" spans="2:16" ht="18" customHeight="1">
      <c r="B79" s="252" t="s">
        <v>156</v>
      </c>
      <c r="C79" s="241">
        <f>+[1]PP!C112</f>
        <v>0</v>
      </c>
      <c r="D79" s="241">
        <f>+[1]PP!D112</f>
        <v>7000</v>
      </c>
      <c r="E79" s="241">
        <f>+[1]PP!E112</f>
        <v>0</v>
      </c>
      <c r="F79" s="181">
        <f>SUM(C79:E79)</f>
        <v>7000</v>
      </c>
      <c r="G79" s="243">
        <f>+[1]PP!G112</f>
        <v>0</v>
      </c>
      <c r="H79" s="241">
        <f>+[1]PP!H112</f>
        <v>0</v>
      </c>
      <c r="I79" s="241">
        <f>+[1]PP!I112</f>
        <v>0</v>
      </c>
      <c r="J79" s="241">
        <f>SUM(G79:I79)</f>
        <v>0</v>
      </c>
      <c r="K79" s="140">
        <f t="shared" si="35"/>
        <v>-7000</v>
      </c>
      <c r="L79" s="242">
        <f t="shared" si="45"/>
        <v>-100</v>
      </c>
      <c r="M79" s="23"/>
      <c r="N79" s="27"/>
    </row>
    <row r="80" spans="2:16" ht="18" customHeight="1">
      <c r="B80" s="252" t="s">
        <v>157</v>
      </c>
      <c r="C80" s="241">
        <f>+[1]PP!C113</f>
        <v>144893.4</v>
      </c>
      <c r="D80" s="241">
        <f>+[1]PP!D113</f>
        <v>119.6</v>
      </c>
      <c r="E80" s="241">
        <f>+[1]PP!E113</f>
        <v>0</v>
      </c>
      <c r="F80" s="181">
        <f>SUM(C80:E80)</f>
        <v>145013</v>
      </c>
      <c r="G80" s="243">
        <f>+[1]PP!G113</f>
        <v>0</v>
      </c>
      <c r="H80" s="241">
        <f>+[1]PP!H113</f>
        <v>128323.2</v>
      </c>
      <c r="I80" s="241">
        <f>+[1]PP!I113</f>
        <v>164.2</v>
      </c>
      <c r="J80" s="241">
        <f>SUM(G80:I80)</f>
        <v>128487.4</v>
      </c>
      <c r="K80" s="140">
        <f t="shared" si="35"/>
        <v>-16525.600000000006</v>
      </c>
      <c r="L80" s="242">
        <f t="shared" si="45"/>
        <v>-11.395943811934107</v>
      </c>
      <c r="M80" s="23"/>
      <c r="N80" s="27"/>
    </row>
    <row r="81" spans="2:14" ht="18" customHeight="1">
      <c r="B81" s="250" t="s">
        <v>158</v>
      </c>
      <c r="C81" s="233">
        <f t="shared" ref="C81:I81" si="46">+C82+C83</f>
        <v>20.7</v>
      </c>
      <c r="D81" s="233">
        <f t="shared" si="46"/>
        <v>29.8</v>
      </c>
      <c r="E81" s="233">
        <f t="shared" si="46"/>
        <v>1992.1</v>
      </c>
      <c r="F81" s="233">
        <f t="shared" si="46"/>
        <v>2042.6</v>
      </c>
      <c r="G81" s="234">
        <f t="shared" si="46"/>
        <v>17312.3</v>
      </c>
      <c r="H81" s="233">
        <f t="shared" si="46"/>
        <v>187.5</v>
      </c>
      <c r="I81" s="233">
        <f t="shared" si="46"/>
        <v>479.6</v>
      </c>
      <c r="J81" s="233">
        <f>+J82+J83</f>
        <v>17979.399999999998</v>
      </c>
      <c r="K81" s="117">
        <f t="shared" si="35"/>
        <v>15936.799999999997</v>
      </c>
      <c r="L81" s="235">
        <f t="shared" si="45"/>
        <v>780.22128659551549</v>
      </c>
      <c r="M81" s="23"/>
      <c r="N81" s="27"/>
    </row>
    <row r="82" spans="2:14" ht="18" customHeight="1">
      <c r="B82" s="252" t="s">
        <v>159</v>
      </c>
      <c r="C82" s="241">
        <f>+[1]PP!C115</f>
        <v>0</v>
      </c>
      <c r="D82" s="241">
        <f>+[1]PP!D115</f>
        <v>0</v>
      </c>
      <c r="E82" s="241">
        <f>+[1]PP!E115</f>
        <v>0</v>
      </c>
      <c r="F82" s="181">
        <f>SUM(C82:E82)</f>
        <v>0</v>
      </c>
      <c r="G82" s="243">
        <f>+[1]PP!G115</f>
        <v>0</v>
      </c>
      <c r="H82" s="241">
        <f>+[1]PP!H115</f>
        <v>0</v>
      </c>
      <c r="I82" s="241">
        <f>+[1]PP!I115</f>
        <v>0</v>
      </c>
      <c r="J82" s="241">
        <f>+[1]PP!J115</f>
        <v>0</v>
      </c>
      <c r="K82" s="190">
        <f t="shared" si="35"/>
        <v>0</v>
      </c>
      <c r="L82" s="242" t="e">
        <f t="shared" si="45"/>
        <v>#DIV/0!</v>
      </c>
      <c r="M82" s="23"/>
      <c r="N82" s="27"/>
    </row>
    <row r="83" spans="2:14" ht="18" customHeight="1">
      <c r="B83" s="252" t="s">
        <v>160</v>
      </c>
      <c r="C83" s="241">
        <f>+C84+C85</f>
        <v>20.7</v>
      </c>
      <c r="D83" s="241">
        <f t="shared" ref="D83:F83" si="47">+D84+D85</f>
        <v>29.8</v>
      </c>
      <c r="E83" s="241">
        <f t="shared" si="47"/>
        <v>1992.1</v>
      </c>
      <c r="F83" s="241">
        <f t="shared" si="47"/>
        <v>2042.6</v>
      </c>
      <c r="G83" s="243">
        <f>+G84+G85</f>
        <v>17312.3</v>
      </c>
      <c r="H83" s="241">
        <f t="shared" ref="H83:I83" si="48">+H84+H85</f>
        <v>187.5</v>
      </c>
      <c r="I83" s="241">
        <f t="shared" si="48"/>
        <v>479.6</v>
      </c>
      <c r="J83" s="241">
        <f>+J84+J85</f>
        <v>17979.399999999998</v>
      </c>
      <c r="K83" s="140">
        <f t="shared" si="35"/>
        <v>15936.799999999997</v>
      </c>
      <c r="L83" s="242">
        <f t="shared" si="45"/>
        <v>780.22128659551549</v>
      </c>
      <c r="M83" s="23"/>
      <c r="N83" s="27"/>
    </row>
    <row r="84" spans="2:14" ht="15.75" customHeight="1">
      <c r="B84" s="253" t="s">
        <v>161</v>
      </c>
      <c r="C84" s="241">
        <f>+[1]PP!C117</f>
        <v>0</v>
      </c>
      <c r="D84" s="241">
        <f>+[1]PP!D117</f>
        <v>0</v>
      </c>
      <c r="E84" s="241">
        <f>+[1]PP!E117</f>
        <v>0</v>
      </c>
      <c r="F84" s="181">
        <f>SUM(C84:E84)</f>
        <v>0</v>
      </c>
      <c r="G84" s="243">
        <f>+[1]PP!G117</f>
        <v>0</v>
      </c>
      <c r="H84" s="241">
        <f>+[1]PP!H117</f>
        <v>0</v>
      </c>
      <c r="I84" s="241">
        <f>+[1]PP!I117</f>
        <v>0</v>
      </c>
      <c r="J84" s="241">
        <f>SUM(G84:I84)</f>
        <v>0</v>
      </c>
      <c r="K84" s="140">
        <f t="shared" si="35"/>
        <v>0</v>
      </c>
      <c r="L84" s="242">
        <v>0</v>
      </c>
      <c r="M84" s="23"/>
      <c r="N84" s="27"/>
    </row>
    <row r="85" spans="2:14" ht="19.5" customHeight="1">
      <c r="B85" s="253" t="s">
        <v>26</v>
      </c>
      <c r="C85" s="241">
        <f>+[1]PP!C118</f>
        <v>20.7</v>
      </c>
      <c r="D85" s="241">
        <f>+[1]PP!D118</f>
        <v>29.8</v>
      </c>
      <c r="E85" s="241">
        <f>+[1]PP!E118</f>
        <v>1992.1</v>
      </c>
      <c r="F85" s="181">
        <f>SUM(C85:E85)</f>
        <v>2042.6</v>
      </c>
      <c r="G85" s="243">
        <f>+[1]PP!G118</f>
        <v>17312.3</v>
      </c>
      <c r="H85" s="241">
        <f>+[1]PP!H118</f>
        <v>187.5</v>
      </c>
      <c r="I85" s="241">
        <f>+[1]PP!I118</f>
        <v>479.6</v>
      </c>
      <c r="J85" s="241">
        <f>SUM(G85:I85)</f>
        <v>17979.399999999998</v>
      </c>
      <c r="K85" s="140">
        <f t="shared" si="35"/>
        <v>15936.799999999997</v>
      </c>
      <c r="L85" s="242">
        <f>+K85/F85*100</f>
        <v>780.22128659551549</v>
      </c>
      <c r="M85" s="23"/>
      <c r="N85" s="27"/>
    </row>
    <row r="86" spans="2:14" ht="19.5" customHeight="1">
      <c r="B86" s="236" t="s">
        <v>162</v>
      </c>
      <c r="C86" s="254">
        <f>+C87+C90</f>
        <v>3978.3</v>
      </c>
      <c r="D86" s="254">
        <f t="shared" ref="D86:J86" si="49">+D87+D90</f>
        <v>2090.5</v>
      </c>
      <c r="E86" s="254">
        <f t="shared" si="49"/>
        <v>0</v>
      </c>
      <c r="F86" s="254">
        <f t="shared" si="49"/>
        <v>6068.8</v>
      </c>
      <c r="G86" s="255">
        <f t="shared" si="49"/>
        <v>0</v>
      </c>
      <c r="H86" s="254">
        <f t="shared" si="49"/>
        <v>0</v>
      </c>
      <c r="I86" s="254">
        <f t="shared" si="49"/>
        <v>0</v>
      </c>
      <c r="J86" s="254">
        <f t="shared" si="49"/>
        <v>0</v>
      </c>
      <c r="K86" s="25">
        <f t="shared" si="35"/>
        <v>-6068.8</v>
      </c>
      <c r="L86" s="256">
        <f>+K86/F86*100</f>
        <v>-100</v>
      </c>
      <c r="M86" s="23"/>
      <c r="N86" s="27"/>
    </row>
    <row r="87" spans="2:14" ht="19.5" customHeight="1">
      <c r="B87" s="257" t="s">
        <v>163</v>
      </c>
      <c r="C87" s="254">
        <f>+C88+C89</f>
        <v>2738.4</v>
      </c>
      <c r="D87" s="254">
        <f t="shared" ref="D87:J87" si="50">+D88+D89</f>
        <v>2025.1</v>
      </c>
      <c r="E87" s="254">
        <f t="shared" si="50"/>
        <v>0</v>
      </c>
      <c r="F87" s="254">
        <f>+F88+F89</f>
        <v>4763.5</v>
      </c>
      <c r="G87" s="255">
        <f t="shared" si="50"/>
        <v>0</v>
      </c>
      <c r="H87" s="254">
        <f t="shared" si="50"/>
        <v>0</v>
      </c>
      <c r="I87" s="254">
        <f t="shared" si="50"/>
        <v>0</v>
      </c>
      <c r="J87" s="254">
        <f t="shared" si="50"/>
        <v>0</v>
      </c>
      <c r="K87" s="25">
        <f t="shared" si="35"/>
        <v>-4763.5</v>
      </c>
      <c r="L87" s="256">
        <f>+K87/F87*100</f>
        <v>-100</v>
      </c>
      <c r="M87" s="23"/>
      <c r="N87" s="27"/>
    </row>
    <row r="88" spans="2:14" ht="19.5" customHeight="1">
      <c r="B88" s="258" t="s">
        <v>164</v>
      </c>
      <c r="C88" s="259">
        <v>0</v>
      </c>
      <c r="D88" s="259">
        <v>2025.1</v>
      </c>
      <c r="E88" s="259">
        <v>0</v>
      </c>
      <c r="F88" s="259">
        <f>SUM(C88:E88)</f>
        <v>2025.1</v>
      </c>
      <c r="G88" s="260">
        <v>0</v>
      </c>
      <c r="H88" s="259">
        <v>0</v>
      </c>
      <c r="I88" s="259">
        <v>0</v>
      </c>
      <c r="J88" s="259">
        <f>SUM(G88:I88)</f>
        <v>0</v>
      </c>
      <c r="K88" s="29">
        <f t="shared" si="35"/>
        <v>-2025.1</v>
      </c>
      <c r="L88" s="261">
        <f>+K88/F88*100</f>
        <v>-100</v>
      </c>
      <c r="M88" s="23"/>
      <c r="N88" s="27"/>
    </row>
    <row r="89" spans="2:14" ht="19.5" customHeight="1">
      <c r="B89" s="258" t="s">
        <v>165</v>
      </c>
      <c r="C89" s="259">
        <v>2738.4</v>
      </c>
      <c r="D89" s="259">
        <v>0</v>
      </c>
      <c r="E89" s="259">
        <v>0</v>
      </c>
      <c r="F89" s="259">
        <f>SUM(C89:E89)</f>
        <v>2738.4</v>
      </c>
      <c r="G89" s="217">
        <v>0</v>
      </c>
      <c r="H89" s="216">
        <v>0</v>
      </c>
      <c r="I89" s="216">
        <v>0</v>
      </c>
      <c r="J89" s="216">
        <f>SUM(G89:I89)</f>
        <v>0</v>
      </c>
      <c r="K89" s="262">
        <f t="shared" si="35"/>
        <v>-2738.4</v>
      </c>
      <c r="L89" s="263">
        <v>0</v>
      </c>
      <c r="M89" s="23"/>
      <c r="N89" s="27"/>
    </row>
    <row r="90" spans="2:14" ht="19.5" customHeight="1">
      <c r="B90" s="257" t="s">
        <v>166</v>
      </c>
      <c r="C90" s="254">
        <f>+C91+C92</f>
        <v>1239.9000000000001</v>
      </c>
      <c r="D90" s="254">
        <f t="shared" ref="D90:J90" si="51">+D91+D92</f>
        <v>65.400000000000006</v>
      </c>
      <c r="E90" s="254">
        <f t="shared" si="51"/>
        <v>0</v>
      </c>
      <c r="F90" s="254">
        <f t="shared" si="51"/>
        <v>1305.3000000000002</v>
      </c>
      <c r="G90" s="255">
        <f t="shared" si="51"/>
        <v>0</v>
      </c>
      <c r="H90" s="254">
        <f t="shared" si="51"/>
        <v>0</v>
      </c>
      <c r="I90" s="254">
        <f t="shared" si="51"/>
        <v>0</v>
      </c>
      <c r="J90" s="254">
        <f t="shared" si="51"/>
        <v>0</v>
      </c>
      <c r="K90" s="25">
        <f t="shared" si="35"/>
        <v>-1305.3000000000002</v>
      </c>
      <c r="L90" s="256">
        <f t="shared" ref="L90:L97" si="52">+K90/F90*100</f>
        <v>-100</v>
      </c>
      <c r="M90" s="23"/>
      <c r="N90" s="27"/>
    </row>
    <row r="91" spans="2:14" ht="19.5" customHeight="1">
      <c r="B91" s="258" t="s">
        <v>167</v>
      </c>
      <c r="C91" s="259">
        <v>0</v>
      </c>
      <c r="D91" s="259">
        <v>65.400000000000006</v>
      </c>
      <c r="E91" s="259">
        <v>0</v>
      </c>
      <c r="F91" s="259">
        <f>SUM(C91:E91)</f>
        <v>65.400000000000006</v>
      </c>
      <c r="G91" s="260">
        <v>0</v>
      </c>
      <c r="H91" s="259">
        <v>0</v>
      </c>
      <c r="I91" s="259">
        <v>0</v>
      </c>
      <c r="J91" s="259">
        <f>SUM(G91:I91)</f>
        <v>0</v>
      </c>
      <c r="K91" s="29">
        <f t="shared" si="35"/>
        <v>-65.400000000000006</v>
      </c>
      <c r="L91" s="261">
        <f t="shared" si="52"/>
        <v>-100</v>
      </c>
      <c r="M91" s="23"/>
      <c r="N91" s="27"/>
    </row>
    <row r="92" spans="2:14" ht="19.5" customHeight="1">
      <c r="B92" s="258" t="s">
        <v>168</v>
      </c>
      <c r="C92" s="259">
        <v>1239.9000000000001</v>
      </c>
      <c r="D92" s="259">
        <v>0</v>
      </c>
      <c r="E92" s="259">
        <v>0</v>
      </c>
      <c r="F92" s="259">
        <f>SUM(C92:E92)</f>
        <v>1239.9000000000001</v>
      </c>
      <c r="G92" s="260">
        <v>0</v>
      </c>
      <c r="H92" s="259">
        <v>0</v>
      </c>
      <c r="I92" s="259">
        <v>0</v>
      </c>
      <c r="J92" s="259">
        <f>SUM(G92:I92)</f>
        <v>0</v>
      </c>
      <c r="K92" s="29">
        <f t="shared" si="35"/>
        <v>-1239.9000000000001</v>
      </c>
      <c r="L92" s="261">
        <f t="shared" si="52"/>
        <v>-100</v>
      </c>
      <c r="M92" s="23"/>
      <c r="N92" s="27"/>
    </row>
    <row r="93" spans="2:14" ht="18" customHeight="1">
      <c r="B93" s="177" t="s">
        <v>169</v>
      </c>
      <c r="C93" s="235">
        <f t="shared" ref="C93:J93" si="53">+C94</f>
        <v>141.5</v>
      </c>
      <c r="D93" s="235">
        <f t="shared" si="53"/>
        <v>228.3</v>
      </c>
      <c r="E93" s="235">
        <f t="shared" si="53"/>
        <v>54.3</v>
      </c>
      <c r="F93" s="235">
        <f t="shared" si="53"/>
        <v>424.1</v>
      </c>
      <c r="G93" s="264">
        <f t="shared" si="53"/>
        <v>64.599999999999994</v>
      </c>
      <c r="H93" s="235">
        <f t="shared" si="53"/>
        <v>89.4</v>
      </c>
      <c r="I93" s="235">
        <f t="shared" si="53"/>
        <v>43.5</v>
      </c>
      <c r="J93" s="235">
        <f t="shared" si="53"/>
        <v>197.5</v>
      </c>
      <c r="K93" s="117">
        <f t="shared" si="35"/>
        <v>-226.60000000000002</v>
      </c>
      <c r="L93" s="235">
        <f t="shared" si="52"/>
        <v>-53.430794623909463</v>
      </c>
      <c r="M93" s="23"/>
      <c r="N93" s="27"/>
    </row>
    <row r="94" spans="2:14" ht="15" customHeight="1">
      <c r="B94" s="183" t="s">
        <v>170</v>
      </c>
      <c r="C94" s="242">
        <f>+[1]PP!C127</f>
        <v>141.5</v>
      </c>
      <c r="D94" s="242">
        <f>+[1]PP!D127</f>
        <v>228.3</v>
      </c>
      <c r="E94" s="242">
        <f>+[1]PP!E127</f>
        <v>54.3</v>
      </c>
      <c r="F94" s="181">
        <f>SUM(C94:E94)</f>
        <v>424.1</v>
      </c>
      <c r="G94" s="265">
        <f>+[1]PP!G127</f>
        <v>64.599999999999994</v>
      </c>
      <c r="H94" s="242">
        <f>+[1]PP!H127</f>
        <v>89.4</v>
      </c>
      <c r="I94" s="242">
        <f>+[1]PP!I127</f>
        <v>43.5</v>
      </c>
      <c r="J94" s="242">
        <f>SUM(G94:I94)</f>
        <v>197.5</v>
      </c>
      <c r="K94" s="140">
        <f t="shared" si="35"/>
        <v>-226.60000000000002</v>
      </c>
      <c r="L94" s="242">
        <f t="shared" si="52"/>
        <v>-53.430794623909463</v>
      </c>
      <c r="M94" s="23"/>
      <c r="N94" s="27"/>
    </row>
    <row r="95" spans="2:14" ht="23.25" customHeight="1" thickBot="1">
      <c r="B95" s="266" t="s">
        <v>96</v>
      </c>
      <c r="C95" s="267">
        <f t="shared" ref="C95:J95" si="54">+C93+C68+C67+C66</f>
        <v>152367.20000000001</v>
      </c>
      <c r="D95" s="267">
        <f t="shared" si="54"/>
        <v>12787.699999999999</v>
      </c>
      <c r="E95" s="267">
        <f t="shared" si="54"/>
        <v>5084.7</v>
      </c>
      <c r="F95" s="267">
        <f t="shared" si="54"/>
        <v>170239.59999999998</v>
      </c>
      <c r="G95" s="267">
        <f t="shared" si="54"/>
        <v>23811.899999999998</v>
      </c>
      <c r="H95" s="267">
        <f t="shared" si="54"/>
        <v>132033.69999999998</v>
      </c>
      <c r="I95" s="267">
        <f t="shared" si="54"/>
        <v>4808.8999999999996</v>
      </c>
      <c r="J95" s="267">
        <f t="shared" si="54"/>
        <v>160654.5</v>
      </c>
      <c r="K95" s="267">
        <f t="shared" si="35"/>
        <v>-9585.0999999999767</v>
      </c>
      <c r="L95" s="268">
        <f t="shared" si="52"/>
        <v>-5.6303586239629198</v>
      </c>
      <c r="M95" s="23"/>
      <c r="N95" s="27"/>
    </row>
    <row r="96" spans="2:14" ht="23.25" customHeight="1" thickTop="1">
      <c r="B96" s="269" t="s">
        <v>66</v>
      </c>
      <c r="C96" s="270">
        <f t="shared" ref="C96:J96" si="55">SUM(C97:C100)</f>
        <v>375</v>
      </c>
      <c r="D96" s="270">
        <f t="shared" ref="D96" si="56">SUM(D97:D100)</f>
        <v>432.20000000000005</v>
      </c>
      <c r="E96" s="270">
        <f t="shared" si="55"/>
        <v>431.6</v>
      </c>
      <c r="F96" s="270">
        <f t="shared" si="55"/>
        <v>1238.8000000000002</v>
      </c>
      <c r="G96" s="271">
        <f t="shared" si="55"/>
        <v>476.20000000000005</v>
      </c>
      <c r="H96" s="270">
        <f t="shared" ref="H96" si="57">SUM(H97:H100)</f>
        <v>457.79999999999995</v>
      </c>
      <c r="I96" s="270">
        <f t="shared" si="55"/>
        <v>541.29999999999995</v>
      </c>
      <c r="J96" s="270">
        <f t="shared" si="55"/>
        <v>1475.3000000000002</v>
      </c>
      <c r="K96" s="272">
        <f t="shared" si="35"/>
        <v>236.5</v>
      </c>
      <c r="L96" s="272">
        <f t="shared" si="52"/>
        <v>19.091055860510167</v>
      </c>
      <c r="M96" s="23"/>
      <c r="N96" s="27"/>
    </row>
    <row r="97" spans="2:14" ht="18" customHeight="1">
      <c r="B97" s="273" t="s">
        <v>67</v>
      </c>
      <c r="C97" s="274">
        <v>309.10000000000002</v>
      </c>
      <c r="D97" s="275">
        <v>320.60000000000002</v>
      </c>
      <c r="E97" s="275">
        <v>335.7</v>
      </c>
      <c r="F97" s="275">
        <f>SUM(C97:E97)</f>
        <v>965.40000000000009</v>
      </c>
      <c r="G97" s="276">
        <v>394.1</v>
      </c>
      <c r="H97" s="275">
        <v>370.7</v>
      </c>
      <c r="I97" s="275">
        <v>410.6</v>
      </c>
      <c r="J97" s="275">
        <f>SUM(G97:I97)</f>
        <v>1175.4000000000001</v>
      </c>
      <c r="K97" s="277">
        <f t="shared" si="35"/>
        <v>210</v>
      </c>
      <c r="L97" s="245">
        <f t="shared" si="52"/>
        <v>21.752641392169046</v>
      </c>
      <c r="M97" s="23"/>
      <c r="N97" s="27"/>
    </row>
    <row r="98" spans="2:14" ht="18" customHeight="1">
      <c r="B98" s="273" t="s">
        <v>171</v>
      </c>
      <c r="C98" s="274">
        <v>0</v>
      </c>
      <c r="D98" s="275">
        <v>0</v>
      </c>
      <c r="E98" s="275">
        <v>0</v>
      </c>
      <c r="F98" s="275">
        <f>SUM(C98:E98)</f>
        <v>0</v>
      </c>
      <c r="G98" s="276">
        <v>0</v>
      </c>
      <c r="H98" s="275">
        <v>0</v>
      </c>
      <c r="I98" s="275">
        <v>0</v>
      </c>
      <c r="J98" s="275">
        <f>SUM(G98:I98)</f>
        <v>0</v>
      </c>
      <c r="K98" s="277">
        <f t="shared" si="35"/>
        <v>0</v>
      </c>
      <c r="L98" s="245">
        <v>0</v>
      </c>
      <c r="M98" s="23"/>
      <c r="N98" s="27"/>
    </row>
    <row r="99" spans="2:14" ht="18" customHeight="1">
      <c r="B99" s="57" t="s">
        <v>172</v>
      </c>
      <c r="C99" s="274">
        <v>0</v>
      </c>
      <c r="D99" s="275">
        <v>0</v>
      </c>
      <c r="E99" s="275">
        <v>0</v>
      </c>
      <c r="F99" s="275">
        <f>SUM(C99:E99)</f>
        <v>0</v>
      </c>
      <c r="G99" s="278">
        <v>0</v>
      </c>
      <c r="H99" s="275">
        <v>0</v>
      </c>
      <c r="I99" s="275">
        <v>0</v>
      </c>
      <c r="J99" s="275">
        <f>SUM(G99:I99)</f>
        <v>0</v>
      </c>
      <c r="K99" s="277">
        <f t="shared" si="35"/>
        <v>0</v>
      </c>
      <c r="L99" s="245">
        <v>0</v>
      </c>
      <c r="N99" s="27"/>
    </row>
    <row r="100" spans="2:14" ht="18" customHeight="1">
      <c r="B100" s="273" t="s">
        <v>173</v>
      </c>
      <c r="C100" s="279">
        <v>65.900000000000006</v>
      </c>
      <c r="D100" s="275">
        <v>111.6</v>
      </c>
      <c r="E100" s="275">
        <v>95.9</v>
      </c>
      <c r="F100" s="275">
        <f>SUM(C100:E100)</f>
        <v>273.39999999999998</v>
      </c>
      <c r="G100" s="278">
        <v>82.1</v>
      </c>
      <c r="H100" s="275">
        <f>+[1]PP!H136</f>
        <v>87.1</v>
      </c>
      <c r="I100" s="275">
        <f>+[1]PP!I136</f>
        <v>130.69999999999999</v>
      </c>
      <c r="J100" s="275">
        <f>SUM(G100:I100)</f>
        <v>299.89999999999998</v>
      </c>
      <c r="K100" s="275">
        <f t="shared" si="35"/>
        <v>26.5</v>
      </c>
      <c r="L100" s="275">
        <f>+K100/F100*100</f>
        <v>9.6927578639356256</v>
      </c>
      <c r="N100" s="27"/>
    </row>
    <row r="101" spans="2:14" ht="22.5" customHeight="1">
      <c r="B101" s="280" t="s">
        <v>72</v>
      </c>
      <c r="C101" s="281">
        <f t="shared" ref="C101:E101" si="58">+C100+C98+C97+C95</f>
        <v>152742.20000000001</v>
      </c>
      <c r="D101" s="281">
        <f t="shared" si="58"/>
        <v>13219.9</v>
      </c>
      <c r="E101" s="281">
        <f t="shared" si="58"/>
        <v>5516.3</v>
      </c>
      <c r="F101" s="281">
        <f t="shared" ref="F101" si="59">+F100+F98+F97+F95+F99</f>
        <v>171478.39999999997</v>
      </c>
      <c r="G101" s="281">
        <f t="shared" ref="G101:I101" si="60">+G100+G98+G97+G95</f>
        <v>24288.1</v>
      </c>
      <c r="H101" s="281">
        <f t="shared" si="60"/>
        <v>132491.49999999997</v>
      </c>
      <c r="I101" s="281">
        <f t="shared" si="60"/>
        <v>5350.2</v>
      </c>
      <c r="J101" s="281">
        <f>+J100+J98+J97+J95+J99</f>
        <v>162129.79999999999</v>
      </c>
      <c r="K101" s="281">
        <f t="shared" si="35"/>
        <v>-9348.5999999999767</v>
      </c>
      <c r="L101" s="282">
        <f>+K101/F101*100</f>
        <v>-5.4517653535372261</v>
      </c>
      <c r="N101" s="27"/>
    </row>
    <row r="102" spans="2:14" ht="22.5" customHeight="1" thickBot="1">
      <c r="B102" s="283" t="s">
        <v>174</v>
      </c>
      <c r="C102" s="284">
        <f>+[1]PP!C138</f>
        <v>1125.2000000000003</v>
      </c>
      <c r="D102" s="284">
        <f>+[1]PP!D138</f>
        <v>899.1</v>
      </c>
      <c r="E102" s="284">
        <f>+[1]PP!E138</f>
        <v>975.4</v>
      </c>
      <c r="F102" s="284">
        <f>SUM(C102:E102)</f>
        <v>2999.7000000000003</v>
      </c>
      <c r="G102" s="284">
        <f>+[1]PP!G138</f>
        <v>1634.2999999999997</v>
      </c>
      <c r="H102" s="284">
        <f>+[1]PP!H138</f>
        <v>1914.6</v>
      </c>
      <c r="I102" s="284">
        <f>+[1]PP!I138</f>
        <v>1551.3000000000002</v>
      </c>
      <c r="J102" s="284">
        <f>SUM(G102:I102)</f>
        <v>5100.2</v>
      </c>
      <c r="K102" s="284">
        <f>+J102-F102</f>
        <v>2100.4999999999995</v>
      </c>
      <c r="L102" s="284">
        <f>+K102/F102*100</f>
        <v>70.023669033570002</v>
      </c>
      <c r="N102" s="27"/>
    </row>
    <row r="103" spans="2:14" ht="18" customHeight="1" thickTop="1">
      <c r="B103" s="68" t="s">
        <v>73</v>
      </c>
      <c r="C103" s="285"/>
      <c r="D103" s="285"/>
      <c r="E103" s="285"/>
      <c r="F103" s="285"/>
      <c r="G103" s="286"/>
      <c r="H103" s="285"/>
      <c r="I103" s="285"/>
      <c r="J103" s="285"/>
      <c r="K103" s="285"/>
      <c r="L103" s="285"/>
    </row>
    <row r="104" spans="2:14" ht="13.5" customHeight="1">
      <c r="B104" s="73" t="s">
        <v>74</v>
      </c>
      <c r="C104" s="287"/>
      <c r="D104" s="287"/>
      <c r="E104" s="287"/>
      <c r="F104" s="287"/>
      <c r="G104" s="288"/>
      <c r="H104" s="287"/>
      <c r="I104" s="287"/>
      <c r="J104" s="287"/>
      <c r="L104" s="289"/>
    </row>
    <row r="105" spans="2:14" ht="19.5" customHeight="1">
      <c r="B105" s="78" t="s">
        <v>175</v>
      </c>
      <c r="C105" s="289"/>
      <c r="D105" s="289"/>
      <c r="E105" s="289"/>
      <c r="F105" s="285"/>
      <c r="G105" s="286"/>
      <c r="H105" s="286"/>
      <c r="I105" s="286"/>
      <c r="J105" s="285"/>
      <c r="K105" s="289"/>
      <c r="L105" s="289"/>
    </row>
    <row r="106" spans="2:14" ht="21" customHeight="1">
      <c r="B106" s="290" t="s">
        <v>176</v>
      </c>
      <c r="C106" s="291"/>
      <c r="D106" s="291"/>
      <c r="E106" s="291"/>
      <c r="F106" s="285"/>
      <c r="G106" s="292"/>
      <c r="H106" s="292"/>
      <c r="I106" s="292"/>
      <c r="J106" s="291"/>
      <c r="L106" s="291"/>
    </row>
    <row r="107" spans="2:14" ht="17.25">
      <c r="B107" s="78" t="s">
        <v>177</v>
      </c>
      <c r="C107" s="95"/>
      <c r="D107" s="95"/>
      <c r="E107" s="95"/>
      <c r="F107" s="285"/>
      <c r="I107" s="293"/>
      <c r="J107" s="291"/>
      <c r="L107" s="88"/>
    </row>
    <row r="108" spans="2:14" ht="17.25">
      <c r="B108" s="78" t="s">
        <v>178</v>
      </c>
      <c r="C108" s="294"/>
      <c r="D108" s="294"/>
      <c r="E108" s="294"/>
      <c r="F108" s="285"/>
      <c r="I108" s="295"/>
      <c r="J108" s="296"/>
      <c r="K108" s="296"/>
      <c r="L108" s="86"/>
    </row>
    <row r="109" spans="2:14" ht="17.25">
      <c r="B109" s="87" t="s">
        <v>179</v>
      </c>
      <c r="C109" s="294"/>
      <c r="D109" s="294"/>
      <c r="E109" s="294"/>
      <c r="F109" s="285"/>
      <c r="G109" s="297"/>
      <c r="H109" s="297"/>
      <c r="I109" s="296"/>
      <c r="J109" s="164"/>
      <c r="K109" s="86"/>
      <c r="L109" s="86"/>
    </row>
    <row r="110" spans="2:14" ht="17.25">
      <c r="B110" s="86"/>
      <c r="C110" s="289"/>
      <c r="D110" s="289"/>
      <c r="E110" s="289"/>
      <c r="F110" s="285"/>
      <c r="G110" s="298"/>
      <c r="H110" s="298"/>
      <c r="I110" s="289"/>
      <c r="J110" s="289"/>
      <c r="K110" s="86"/>
      <c r="L110" s="86"/>
    </row>
    <row r="111" spans="2:14" ht="17.25">
      <c r="B111" s="86"/>
      <c r="C111" s="294"/>
      <c r="D111" s="294"/>
      <c r="E111" s="294"/>
      <c r="F111" s="294"/>
      <c r="G111" s="299"/>
      <c r="H111" s="299"/>
      <c r="I111" s="300"/>
      <c r="J111" s="300"/>
      <c r="K111" s="86"/>
      <c r="L111" s="86"/>
    </row>
    <row r="112" spans="2:14" ht="17.25">
      <c r="B112" s="162"/>
      <c r="C112" s="294"/>
      <c r="D112" s="294"/>
      <c r="E112" s="294"/>
      <c r="F112" s="294"/>
      <c r="G112" s="299"/>
      <c r="H112" s="299"/>
      <c r="I112" s="294"/>
      <c r="J112" s="294"/>
      <c r="K112" s="86"/>
      <c r="L112" s="86"/>
    </row>
    <row r="113" spans="2:12" ht="14.25">
      <c r="B113" s="162"/>
      <c r="C113" s="289"/>
      <c r="D113" s="289"/>
      <c r="E113" s="289"/>
      <c r="F113" s="289"/>
      <c r="G113" s="301"/>
      <c r="H113" s="301"/>
      <c r="I113" s="289"/>
      <c r="J113" s="289"/>
      <c r="K113" s="86"/>
      <c r="L113" s="86"/>
    </row>
    <row r="114" spans="2:12" ht="14.25">
      <c r="B114" s="162"/>
      <c r="C114" s="294"/>
      <c r="D114" s="294"/>
      <c r="E114" s="294"/>
      <c r="F114" s="294"/>
      <c r="G114" s="302"/>
      <c r="H114" s="302"/>
      <c r="I114" s="294"/>
      <c r="J114" s="294"/>
      <c r="K114" s="86"/>
      <c r="L114" s="86"/>
    </row>
    <row r="115" spans="2:12" ht="14.25">
      <c r="B115" s="162"/>
      <c r="C115" s="81"/>
      <c r="D115" s="81"/>
      <c r="E115" s="81"/>
      <c r="F115" s="81"/>
      <c r="G115" s="85"/>
      <c r="H115" s="85"/>
      <c r="I115" s="81"/>
      <c r="J115" s="81"/>
      <c r="K115" s="86"/>
      <c r="L115" s="86"/>
    </row>
    <row r="116" spans="2:12" ht="14.25">
      <c r="B116" s="162"/>
      <c r="C116" s="81"/>
      <c r="D116" s="81"/>
      <c r="E116" s="81"/>
      <c r="F116" s="81"/>
      <c r="G116" s="85"/>
      <c r="H116" s="85"/>
      <c r="I116" s="81"/>
      <c r="J116" s="81"/>
      <c r="K116" s="86"/>
      <c r="L116" s="86"/>
    </row>
    <row r="117" spans="2:12" ht="14.25">
      <c r="B117" s="86"/>
      <c r="C117" s="294"/>
      <c r="D117" s="294"/>
      <c r="E117" s="294"/>
      <c r="F117" s="294"/>
      <c r="G117" s="302"/>
      <c r="H117" s="302"/>
      <c r="I117" s="294"/>
      <c r="J117" s="294"/>
      <c r="K117" s="294"/>
      <c r="L117" s="86"/>
    </row>
    <row r="118" spans="2:12" ht="14.25">
      <c r="B118" s="162"/>
      <c r="C118" s="86"/>
      <c r="D118" s="86"/>
      <c r="E118" s="86"/>
      <c r="F118" s="86"/>
      <c r="G118" s="89"/>
      <c r="H118" s="89"/>
      <c r="I118" s="86"/>
      <c r="J118" s="86"/>
      <c r="K118" s="86"/>
      <c r="L118" s="86"/>
    </row>
    <row r="119" spans="2:12" ht="14.25">
      <c r="B119" s="162"/>
      <c r="C119" s="86"/>
      <c r="D119" s="86"/>
      <c r="E119" s="86"/>
      <c r="F119" s="86"/>
      <c r="G119" s="89"/>
      <c r="H119" s="89"/>
      <c r="I119" s="86"/>
      <c r="J119" s="86"/>
      <c r="K119" s="86"/>
      <c r="L119" s="86"/>
    </row>
    <row r="120" spans="2:12" ht="14.25">
      <c r="B120" s="86"/>
      <c r="C120" s="86"/>
      <c r="D120" s="86"/>
      <c r="E120" s="86"/>
      <c r="F120" s="86"/>
      <c r="G120" s="89"/>
      <c r="H120" s="89"/>
      <c r="I120" s="86"/>
      <c r="J120" s="86"/>
      <c r="K120" s="86"/>
      <c r="L120" s="86"/>
    </row>
    <row r="121" spans="2:12" ht="14.25">
      <c r="B121" s="162"/>
      <c r="C121" s="86"/>
      <c r="D121" s="86"/>
      <c r="E121" s="86"/>
      <c r="F121" s="86"/>
      <c r="G121" s="89"/>
      <c r="H121" s="89"/>
      <c r="I121" s="86"/>
      <c r="J121" s="86"/>
      <c r="K121" s="86"/>
      <c r="L121" s="86"/>
    </row>
    <row r="122" spans="2:12" ht="14.25">
      <c r="B122" s="162"/>
      <c r="C122" s="86"/>
      <c r="D122" s="86"/>
      <c r="E122" s="86"/>
      <c r="F122" s="86"/>
      <c r="G122" s="89"/>
      <c r="H122" s="89"/>
      <c r="I122" s="86"/>
      <c r="J122" s="86"/>
      <c r="K122" s="86"/>
      <c r="L122" s="86"/>
    </row>
    <row r="123" spans="2:12" ht="14.25">
      <c r="B123" s="162"/>
      <c r="C123" s="86"/>
      <c r="D123" s="86"/>
      <c r="E123" s="86"/>
      <c r="F123" s="86"/>
      <c r="G123" s="89"/>
      <c r="H123" s="89"/>
      <c r="I123" s="86"/>
      <c r="J123" s="86"/>
      <c r="K123" s="86"/>
      <c r="L123" s="86"/>
    </row>
    <row r="124" spans="2:12" ht="14.25">
      <c r="B124" s="86"/>
      <c r="C124" s="86"/>
      <c r="D124" s="86"/>
      <c r="E124" s="86"/>
      <c r="F124" s="86"/>
      <c r="G124" s="89"/>
      <c r="H124" s="89"/>
      <c r="I124" s="86"/>
      <c r="J124" s="86"/>
      <c r="K124" s="86"/>
      <c r="L124" s="86"/>
    </row>
    <row r="125" spans="2:12" ht="14.25">
      <c r="B125" s="162"/>
      <c r="C125" s="86"/>
      <c r="D125" s="86"/>
      <c r="E125" s="86"/>
      <c r="F125" s="86"/>
      <c r="G125" s="89"/>
      <c r="H125" s="89"/>
      <c r="I125" s="86"/>
      <c r="J125" s="86"/>
      <c r="K125" s="86"/>
      <c r="L125" s="86"/>
    </row>
    <row r="126" spans="2:12" ht="14.25">
      <c r="B126" s="162"/>
      <c r="C126" s="86"/>
      <c r="D126" s="86"/>
      <c r="E126" s="86"/>
      <c r="F126" s="86"/>
      <c r="G126" s="89"/>
      <c r="H126" s="89"/>
      <c r="I126" s="86"/>
      <c r="J126" s="86"/>
      <c r="K126" s="86"/>
      <c r="L126" s="86"/>
    </row>
    <row r="127" spans="2:12" ht="14.25">
      <c r="B127" s="162"/>
      <c r="C127" s="86"/>
      <c r="D127" s="86"/>
      <c r="E127" s="86"/>
      <c r="F127" s="86"/>
      <c r="G127" s="89"/>
      <c r="H127" s="89"/>
      <c r="I127" s="86"/>
      <c r="J127" s="86"/>
      <c r="K127" s="86"/>
      <c r="L127" s="86"/>
    </row>
    <row r="128" spans="2:12" ht="14.25">
      <c r="B128" s="86"/>
      <c r="C128" s="86"/>
      <c r="D128" s="86"/>
      <c r="E128" s="86"/>
      <c r="F128" s="86"/>
      <c r="G128" s="89"/>
      <c r="H128" s="89"/>
      <c r="I128" s="86"/>
      <c r="J128" s="86"/>
      <c r="K128" s="86"/>
      <c r="L128" s="86"/>
    </row>
    <row r="129" spans="2:12" ht="14.25">
      <c r="B129" s="162"/>
      <c r="C129" s="86"/>
      <c r="D129" s="86"/>
      <c r="E129" s="86"/>
      <c r="F129" s="86"/>
      <c r="G129" s="89"/>
      <c r="H129" s="89"/>
      <c r="I129" s="86"/>
      <c r="J129" s="86"/>
      <c r="K129" s="86"/>
      <c r="L129" s="86"/>
    </row>
    <row r="130" spans="2:12" ht="14.25">
      <c r="B130" s="162"/>
      <c r="C130" s="86"/>
      <c r="D130" s="86"/>
      <c r="E130" s="86"/>
      <c r="F130" s="86"/>
      <c r="G130" s="89"/>
      <c r="H130" s="89"/>
      <c r="I130" s="86"/>
      <c r="J130" s="86"/>
      <c r="K130" s="86"/>
      <c r="L130" s="86"/>
    </row>
    <row r="131" spans="2:12" ht="14.25">
      <c r="B131" s="162"/>
      <c r="C131" s="86"/>
      <c r="D131" s="86"/>
      <c r="E131" s="86"/>
      <c r="F131" s="86"/>
      <c r="G131" s="89"/>
      <c r="H131" s="89"/>
      <c r="I131" s="86"/>
      <c r="J131" s="86"/>
      <c r="K131" s="86"/>
      <c r="L131" s="86"/>
    </row>
    <row r="132" spans="2:12" ht="14.25">
      <c r="B132" s="162"/>
      <c r="C132" s="86"/>
      <c r="D132" s="86"/>
      <c r="E132" s="86"/>
      <c r="F132" s="86"/>
      <c r="G132" s="89"/>
      <c r="H132" s="89"/>
      <c r="I132" s="86"/>
      <c r="J132" s="86"/>
      <c r="K132" s="86"/>
      <c r="L132" s="86"/>
    </row>
    <row r="133" spans="2:12" ht="14.25">
      <c r="B133" s="86"/>
      <c r="C133" s="86"/>
      <c r="D133" s="86"/>
      <c r="E133" s="86"/>
      <c r="F133" s="86"/>
      <c r="G133" s="89"/>
      <c r="H133" s="89"/>
      <c r="I133" s="86"/>
      <c r="J133" s="86"/>
      <c r="K133" s="86"/>
      <c r="L133" s="86"/>
    </row>
    <row r="134" spans="2:12" ht="14.25">
      <c r="B134" s="86"/>
      <c r="C134" s="86"/>
      <c r="D134" s="86"/>
      <c r="E134" s="86"/>
      <c r="F134" s="86"/>
      <c r="G134" s="89"/>
      <c r="H134" s="89"/>
      <c r="I134" s="86"/>
      <c r="J134" s="86"/>
      <c r="K134" s="86"/>
      <c r="L134" s="86"/>
    </row>
    <row r="135" spans="2:12" ht="14.25">
      <c r="B135" s="86"/>
      <c r="C135" s="86"/>
      <c r="D135" s="86"/>
      <c r="E135" s="86"/>
      <c r="F135" s="86"/>
      <c r="G135" s="89"/>
      <c r="H135" s="89"/>
      <c r="I135" s="86"/>
      <c r="J135" s="86"/>
      <c r="K135" s="86"/>
      <c r="L135" s="86"/>
    </row>
    <row r="136" spans="2:12" ht="14.25">
      <c r="B136" s="86"/>
      <c r="C136" s="86"/>
      <c r="D136" s="86"/>
      <c r="E136" s="86"/>
      <c r="F136" s="86"/>
      <c r="G136" s="89"/>
      <c r="H136" s="89"/>
      <c r="I136" s="86"/>
      <c r="J136" s="86"/>
      <c r="K136" s="86"/>
      <c r="L136" s="86"/>
    </row>
    <row r="137" spans="2:12" ht="14.25">
      <c r="B137" s="86"/>
      <c r="C137" s="86"/>
      <c r="D137" s="86"/>
      <c r="E137" s="86"/>
      <c r="F137" s="86"/>
      <c r="G137" s="89"/>
      <c r="H137" s="89"/>
      <c r="I137" s="86"/>
      <c r="J137" s="86"/>
      <c r="K137" s="86"/>
      <c r="L137" s="86"/>
    </row>
    <row r="138" spans="2:12" ht="14.25">
      <c r="B138" s="86"/>
      <c r="C138" s="86"/>
      <c r="D138" s="86"/>
      <c r="E138" s="86"/>
      <c r="F138" s="86"/>
      <c r="G138" s="89"/>
      <c r="H138" s="89"/>
      <c r="I138" s="86"/>
      <c r="J138" s="86"/>
      <c r="K138" s="86"/>
      <c r="L138" s="86"/>
    </row>
    <row r="139" spans="2:12" ht="14.25">
      <c r="B139" s="86"/>
      <c r="C139" s="86"/>
      <c r="D139" s="86"/>
      <c r="E139" s="86"/>
      <c r="F139" s="86"/>
      <c r="G139" s="89"/>
      <c r="H139" s="89"/>
      <c r="I139" s="86"/>
      <c r="J139" s="86"/>
      <c r="K139" s="86"/>
      <c r="L139" s="86"/>
    </row>
    <row r="140" spans="2:12" ht="14.25">
      <c r="B140" s="86"/>
      <c r="C140" s="86"/>
      <c r="D140" s="86"/>
      <c r="E140" s="86"/>
      <c r="F140" s="86"/>
      <c r="G140" s="89"/>
      <c r="H140" s="89"/>
      <c r="I140" s="86"/>
      <c r="J140" s="86"/>
      <c r="K140" s="86"/>
      <c r="L140" s="86"/>
    </row>
    <row r="141" spans="2:12" ht="14.25">
      <c r="B141" s="86"/>
      <c r="C141" s="86"/>
      <c r="D141" s="86"/>
      <c r="E141" s="86"/>
      <c r="F141" s="86"/>
      <c r="G141" s="89"/>
      <c r="H141" s="89"/>
      <c r="I141" s="86"/>
      <c r="J141" s="86"/>
      <c r="K141" s="86"/>
      <c r="L141" s="86"/>
    </row>
    <row r="142" spans="2:12" ht="14.25">
      <c r="B142" s="86"/>
      <c r="C142" s="86"/>
      <c r="D142" s="86"/>
      <c r="E142" s="86"/>
      <c r="F142" s="86"/>
      <c r="G142" s="89"/>
      <c r="H142" s="89"/>
      <c r="I142" s="86"/>
      <c r="J142" s="86"/>
      <c r="K142" s="86"/>
      <c r="L142" s="86"/>
    </row>
    <row r="143" spans="2:12" ht="14.25">
      <c r="B143" s="86"/>
      <c r="C143" s="86"/>
      <c r="D143" s="86"/>
      <c r="E143" s="86"/>
      <c r="F143" s="86"/>
      <c r="G143" s="89"/>
      <c r="H143" s="89"/>
      <c r="I143" s="86"/>
      <c r="J143" s="86"/>
      <c r="K143" s="86"/>
      <c r="L143" s="86"/>
    </row>
    <row r="144" spans="2:12" ht="14.25">
      <c r="B144" s="86"/>
      <c r="C144" s="86"/>
      <c r="D144" s="86"/>
      <c r="E144" s="86"/>
      <c r="F144" s="86"/>
      <c r="G144" s="89"/>
      <c r="H144" s="89"/>
      <c r="I144" s="86"/>
      <c r="J144" s="86"/>
      <c r="K144" s="86"/>
      <c r="L144" s="86"/>
    </row>
    <row r="145" spans="2:12" ht="14.25">
      <c r="B145" s="86"/>
      <c r="C145" s="86"/>
      <c r="D145" s="86"/>
      <c r="E145" s="86"/>
      <c r="F145" s="86"/>
      <c r="G145" s="89"/>
      <c r="H145" s="89"/>
      <c r="I145" s="86"/>
      <c r="J145" s="86"/>
      <c r="K145" s="86"/>
      <c r="L145" s="86"/>
    </row>
    <row r="146" spans="2:12" ht="14.25">
      <c r="B146" s="86"/>
      <c r="C146" s="86"/>
      <c r="D146" s="86"/>
      <c r="E146" s="86"/>
      <c r="F146" s="86"/>
      <c r="G146" s="89"/>
      <c r="H146" s="89"/>
      <c r="I146" s="86"/>
      <c r="J146" s="86"/>
      <c r="K146" s="86"/>
      <c r="L146" s="86"/>
    </row>
    <row r="147" spans="2:12" ht="14.25">
      <c r="B147" s="86"/>
      <c r="C147" s="86"/>
      <c r="D147" s="86"/>
      <c r="E147" s="86"/>
      <c r="F147" s="86"/>
      <c r="G147" s="89"/>
      <c r="H147" s="89"/>
      <c r="I147" s="86"/>
      <c r="J147" s="86"/>
      <c r="K147" s="86"/>
      <c r="L147" s="86"/>
    </row>
    <row r="148" spans="2:12" ht="14.25">
      <c r="B148" s="86"/>
      <c r="C148" s="86"/>
      <c r="D148" s="86"/>
      <c r="E148" s="86"/>
      <c r="F148" s="86"/>
      <c r="G148" s="89"/>
      <c r="H148" s="89"/>
      <c r="I148" s="86"/>
      <c r="J148" s="86"/>
      <c r="K148" s="86"/>
      <c r="L148" s="86"/>
    </row>
    <row r="149" spans="2:12" ht="14.25">
      <c r="B149" s="86"/>
      <c r="C149" s="86"/>
      <c r="D149" s="86"/>
      <c r="E149" s="86"/>
      <c r="F149" s="86"/>
      <c r="G149" s="89"/>
      <c r="H149" s="89"/>
      <c r="I149" s="86"/>
      <c r="J149" s="86"/>
      <c r="K149" s="86"/>
      <c r="L149" s="86"/>
    </row>
    <row r="150" spans="2:12" ht="14.25">
      <c r="B150" s="86"/>
      <c r="C150" s="86"/>
      <c r="D150" s="86"/>
      <c r="E150" s="86"/>
      <c r="F150" s="86"/>
      <c r="G150" s="89"/>
      <c r="H150" s="89"/>
      <c r="I150" s="86"/>
      <c r="J150" s="86"/>
      <c r="K150" s="86"/>
      <c r="L150" s="86"/>
    </row>
    <row r="151" spans="2:12" ht="14.25">
      <c r="B151" s="86"/>
      <c r="C151" s="86"/>
      <c r="D151" s="86"/>
      <c r="E151" s="86"/>
      <c r="F151" s="86"/>
      <c r="G151" s="89"/>
      <c r="H151" s="89"/>
      <c r="I151" s="86"/>
      <c r="J151" s="86"/>
      <c r="K151" s="86"/>
      <c r="L151" s="86"/>
    </row>
    <row r="152" spans="2:12" ht="14.25">
      <c r="B152" s="86"/>
      <c r="C152" s="86"/>
      <c r="D152" s="86"/>
      <c r="E152" s="86"/>
      <c r="F152" s="86"/>
      <c r="G152" s="89"/>
      <c r="H152" s="89"/>
      <c r="I152" s="86"/>
      <c r="J152" s="86"/>
      <c r="K152" s="86"/>
      <c r="L152" s="86"/>
    </row>
    <row r="153" spans="2:12" ht="14.25">
      <c r="B153" s="86"/>
      <c r="C153" s="86"/>
      <c r="D153" s="86"/>
      <c r="E153" s="86"/>
      <c r="F153" s="86"/>
      <c r="G153" s="89"/>
      <c r="H153" s="89"/>
      <c r="I153" s="86"/>
      <c r="J153" s="86"/>
      <c r="K153" s="86"/>
      <c r="L153" s="86"/>
    </row>
    <row r="154" spans="2:12" ht="14.25">
      <c r="B154" s="86"/>
      <c r="C154" s="86"/>
      <c r="D154" s="86"/>
      <c r="E154" s="86"/>
      <c r="F154" s="86"/>
      <c r="G154" s="89"/>
      <c r="H154" s="89"/>
      <c r="I154" s="86"/>
      <c r="J154" s="86"/>
      <c r="K154" s="86"/>
      <c r="L154" s="86"/>
    </row>
    <row r="155" spans="2:12" ht="14.25">
      <c r="B155" s="86"/>
      <c r="C155" s="86"/>
      <c r="D155" s="86"/>
      <c r="E155" s="86"/>
      <c r="F155" s="86"/>
      <c r="G155" s="89"/>
      <c r="H155" s="89"/>
      <c r="I155" s="86"/>
      <c r="J155" s="86"/>
      <c r="K155" s="86"/>
      <c r="L155" s="86"/>
    </row>
    <row r="156" spans="2:12" ht="14.25">
      <c r="B156" s="86"/>
      <c r="C156" s="86"/>
      <c r="D156" s="86"/>
      <c r="E156" s="86"/>
      <c r="F156" s="86"/>
      <c r="G156" s="89"/>
      <c r="H156" s="89"/>
      <c r="I156" s="86"/>
      <c r="J156" s="86"/>
      <c r="K156" s="86"/>
      <c r="L156" s="86"/>
    </row>
    <row r="157" spans="2:12" ht="14.25">
      <c r="B157" s="86"/>
      <c r="C157" s="86"/>
      <c r="D157" s="86"/>
      <c r="E157" s="86"/>
      <c r="F157" s="86"/>
      <c r="G157" s="89"/>
      <c r="H157" s="89"/>
      <c r="I157" s="86"/>
      <c r="J157" s="86"/>
      <c r="K157" s="86"/>
      <c r="L157" s="86"/>
    </row>
    <row r="158" spans="2:12" ht="14.25">
      <c r="B158" s="86"/>
      <c r="C158" s="86"/>
      <c r="D158" s="86"/>
      <c r="E158" s="86"/>
      <c r="F158" s="86"/>
      <c r="G158" s="89"/>
      <c r="H158" s="89"/>
      <c r="I158" s="86"/>
      <c r="J158" s="86"/>
      <c r="K158" s="86"/>
      <c r="L158" s="86"/>
    </row>
    <row r="159" spans="2:12" ht="14.25">
      <c r="B159" s="86"/>
      <c r="C159" s="86"/>
      <c r="D159" s="86"/>
      <c r="E159" s="86"/>
      <c r="F159" s="86"/>
      <c r="G159" s="89"/>
      <c r="H159" s="89"/>
      <c r="I159" s="86"/>
      <c r="J159" s="86"/>
      <c r="K159" s="86"/>
      <c r="L159" s="86"/>
    </row>
    <row r="160" spans="2:12" ht="14.25">
      <c r="B160" s="86"/>
      <c r="C160" s="86"/>
      <c r="D160" s="86"/>
      <c r="E160" s="86"/>
      <c r="F160" s="86"/>
      <c r="G160" s="89"/>
      <c r="H160" s="89"/>
      <c r="I160" s="86"/>
      <c r="J160" s="86"/>
      <c r="K160" s="86"/>
      <c r="L160" s="86"/>
    </row>
    <row r="161" spans="2:12" ht="14.25">
      <c r="B161" s="86"/>
      <c r="C161" s="86"/>
      <c r="D161" s="86"/>
      <c r="E161" s="86"/>
      <c r="F161" s="86"/>
      <c r="G161" s="89"/>
      <c r="H161" s="89"/>
      <c r="I161" s="86"/>
      <c r="J161" s="86"/>
      <c r="K161" s="86"/>
      <c r="L161" s="86"/>
    </row>
    <row r="162" spans="2:12" ht="14.25">
      <c r="B162" s="86"/>
      <c r="C162" s="86"/>
      <c r="D162" s="86"/>
      <c r="E162" s="86"/>
      <c r="F162" s="86"/>
      <c r="G162" s="89"/>
      <c r="H162" s="89"/>
      <c r="I162" s="86"/>
      <c r="J162" s="86"/>
      <c r="K162" s="86"/>
      <c r="L162" s="86"/>
    </row>
    <row r="163" spans="2:12" ht="14.25">
      <c r="B163" s="86"/>
      <c r="C163" s="86"/>
      <c r="D163" s="86"/>
      <c r="E163" s="86"/>
      <c r="F163" s="86"/>
      <c r="G163" s="89"/>
      <c r="H163" s="89"/>
      <c r="I163" s="86"/>
      <c r="J163" s="86"/>
      <c r="K163" s="86"/>
      <c r="L163" s="86"/>
    </row>
    <row r="164" spans="2:12" ht="14.25">
      <c r="B164" s="86"/>
      <c r="C164" s="86"/>
      <c r="D164" s="86"/>
      <c r="E164" s="86"/>
      <c r="F164" s="86"/>
      <c r="G164" s="89"/>
      <c r="H164" s="89"/>
      <c r="I164" s="86"/>
      <c r="J164" s="86"/>
      <c r="K164" s="86"/>
      <c r="L164" s="86"/>
    </row>
    <row r="165" spans="2:12" ht="14.25">
      <c r="B165" s="86"/>
      <c r="C165" s="86"/>
      <c r="D165" s="86"/>
      <c r="E165" s="86"/>
      <c r="F165" s="86"/>
      <c r="G165" s="89"/>
      <c r="H165" s="89"/>
      <c r="I165" s="86"/>
      <c r="J165" s="86"/>
      <c r="K165" s="86"/>
      <c r="L165" s="86"/>
    </row>
    <row r="166" spans="2:12" ht="14.25">
      <c r="B166" s="86"/>
      <c r="C166" s="86"/>
      <c r="D166" s="86"/>
      <c r="E166" s="86"/>
      <c r="F166" s="86"/>
      <c r="G166" s="89"/>
      <c r="H166" s="89"/>
      <c r="I166" s="86"/>
      <c r="J166" s="86"/>
      <c r="K166" s="86"/>
      <c r="L166" s="86"/>
    </row>
    <row r="167" spans="2:12" ht="14.25">
      <c r="B167" s="86"/>
      <c r="C167" s="86"/>
      <c r="D167" s="86"/>
      <c r="E167" s="86"/>
      <c r="F167" s="86"/>
      <c r="G167" s="89"/>
      <c r="H167" s="89"/>
      <c r="I167" s="86"/>
      <c r="J167" s="86"/>
      <c r="K167" s="86"/>
      <c r="L167" s="86"/>
    </row>
    <row r="168" spans="2:12" ht="14.25">
      <c r="B168" s="86"/>
      <c r="C168" s="86"/>
      <c r="D168" s="86"/>
      <c r="E168" s="86"/>
      <c r="F168" s="86"/>
      <c r="G168" s="89"/>
      <c r="H168" s="89"/>
      <c r="I168" s="86"/>
      <c r="J168" s="86"/>
      <c r="K168" s="86"/>
      <c r="L168" s="86"/>
    </row>
    <row r="169" spans="2:12" ht="14.25">
      <c r="B169" s="86"/>
      <c r="C169" s="86"/>
      <c r="D169" s="86"/>
      <c r="E169" s="86"/>
      <c r="F169" s="86"/>
      <c r="G169" s="89"/>
      <c r="H169" s="89"/>
      <c r="I169" s="86"/>
      <c r="J169" s="86"/>
      <c r="K169" s="86"/>
      <c r="L169" s="86"/>
    </row>
    <row r="170" spans="2:12" ht="14.25">
      <c r="B170" s="86"/>
      <c r="C170" s="86"/>
      <c r="D170" s="86"/>
      <c r="E170" s="86"/>
      <c r="F170" s="86"/>
      <c r="G170" s="89"/>
      <c r="H170" s="89"/>
      <c r="I170" s="86"/>
      <c r="J170" s="86"/>
      <c r="K170" s="86"/>
      <c r="L170" s="86"/>
    </row>
    <row r="171" spans="2:12" ht="14.25">
      <c r="B171" s="86"/>
      <c r="C171" s="86"/>
      <c r="D171" s="86"/>
      <c r="E171" s="86"/>
      <c r="F171" s="86"/>
      <c r="G171" s="89"/>
      <c r="H171" s="89"/>
      <c r="I171" s="86"/>
      <c r="J171" s="86"/>
      <c r="K171" s="86"/>
      <c r="L171" s="86"/>
    </row>
    <row r="172" spans="2:12" ht="14.25">
      <c r="B172" s="86"/>
      <c r="C172" s="86"/>
      <c r="D172" s="86"/>
      <c r="E172" s="86"/>
      <c r="F172" s="86"/>
      <c r="G172" s="89"/>
      <c r="H172" s="89"/>
      <c r="I172" s="86"/>
      <c r="J172" s="86"/>
      <c r="K172" s="86"/>
      <c r="L172" s="86"/>
    </row>
    <row r="173" spans="2:12" ht="14.25">
      <c r="B173" s="86"/>
      <c r="C173" s="86"/>
      <c r="D173" s="86"/>
      <c r="E173" s="86"/>
      <c r="F173" s="86"/>
      <c r="G173" s="89"/>
      <c r="H173" s="89"/>
      <c r="I173" s="86"/>
      <c r="J173" s="86"/>
      <c r="K173" s="86"/>
      <c r="L173" s="86"/>
    </row>
    <row r="174" spans="2:12" ht="14.25">
      <c r="B174" s="86"/>
      <c r="C174" s="86"/>
      <c r="D174" s="86"/>
      <c r="E174" s="86"/>
      <c r="F174" s="86"/>
      <c r="G174" s="89"/>
      <c r="H174" s="89"/>
      <c r="I174" s="86"/>
      <c r="J174" s="86"/>
      <c r="K174" s="86"/>
      <c r="L174" s="86"/>
    </row>
    <row r="175" spans="2:12" ht="14.25">
      <c r="B175" s="86"/>
      <c r="C175" s="86"/>
      <c r="D175" s="86"/>
      <c r="E175" s="86"/>
      <c r="F175" s="86"/>
      <c r="G175" s="89"/>
      <c r="H175" s="89"/>
      <c r="I175" s="86"/>
      <c r="J175" s="86"/>
      <c r="K175" s="86"/>
      <c r="L175" s="86"/>
    </row>
    <row r="176" spans="2:12" ht="14.25">
      <c r="B176" s="86"/>
      <c r="C176" s="86"/>
      <c r="D176" s="86"/>
      <c r="E176" s="86"/>
      <c r="F176" s="86"/>
      <c r="G176" s="89"/>
      <c r="H176" s="89"/>
      <c r="I176" s="86"/>
      <c r="J176" s="86"/>
      <c r="K176" s="86"/>
      <c r="L176" s="86"/>
    </row>
    <row r="177" spans="2:12" ht="14.25">
      <c r="B177" s="86"/>
      <c r="C177" s="86"/>
      <c r="D177" s="86"/>
      <c r="E177" s="86"/>
      <c r="F177" s="86"/>
      <c r="G177" s="89"/>
      <c r="H177" s="89"/>
      <c r="I177" s="86"/>
      <c r="J177" s="86"/>
      <c r="K177" s="86"/>
      <c r="L177" s="86"/>
    </row>
    <row r="178" spans="2:12" ht="14.25">
      <c r="B178" s="86"/>
      <c r="C178" s="86"/>
      <c r="D178" s="86"/>
      <c r="E178" s="86"/>
      <c r="F178" s="86"/>
      <c r="G178" s="89"/>
      <c r="H178" s="89"/>
      <c r="I178" s="86"/>
      <c r="J178" s="86"/>
      <c r="K178" s="86"/>
      <c r="L178" s="86"/>
    </row>
    <row r="179" spans="2:12" ht="14.25">
      <c r="B179" s="86"/>
      <c r="C179" s="86"/>
      <c r="D179" s="86"/>
      <c r="E179" s="86"/>
      <c r="F179" s="86"/>
      <c r="G179" s="89"/>
      <c r="H179" s="89"/>
      <c r="I179" s="86"/>
      <c r="J179" s="86"/>
      <c r="K179" s="86"/>
      <c r="L179" s="86"/>
    </row>
    <row r="180" spans="2:12" ht="14.25">
      <c r="B180" s="86"/>
      <c r="C180" s="86"/>
      <c r="D180" s="86"/>
      <c r="E180" s="86"/>
      <c r="F180" s="86"/>
      <c r="G180" s="89"/>
      <c r="H180" s="89"/>
      <c r="I180" s="86"/>
      <c r="J180" s="86"/>
      <c r="K180" s="86"/>
      <c r="L180" s="86"/>
    </row>
    <row r="181" spans="2:12" ht="14.25">
      <c r="B181" s="86"/>
      <c r="C181" s="86"/>
      <c r="D181" s="86"/>
      <c r="E181" s="86"/>
      <c r="F181" s="86"/>
      <c r="G181" s="89"/>
      <c r="H181" s="89"/>
      <c r="I181" s="86"/>
      <c r="J181" s="86"/>
      <c r="K181" s="86"/>
      <c r="L181" s="86"/>
    </row>
    <row r="182" spans="2:12" ht="14.25">
      <c r="B182" s="86"/>
      <c r="C182" s="86"/>
      <c r="D182" s="86"/>
      <c r="E182" s="86"/>
      <c r="F182" s="86"/>
      <c r="G182" s="89"/>
      <c r="H182" s="89"/>
      <c r="I182" s="86"/>
      <c r="J182" s="86"/>
      <c r="K182" s="86"/>
      <c r="L182" s="86"/>
    </row>
    <row r="183" spans="2:12" ht="14.25">
      <c r="B183" s="86"/>
      <c r="C183" s="86"/>
      <c r="D183" s="86"/>
      <c r="E183" s="86"/>
      <c r="F183" s="86"/>
      <c r="G183" s="89"/>
      <c r="H183" s="89"/>
      <c r="I183" s="86"/>
      <c r="J183" s="86"/>
      <c r="K183" s="86"/>
      <c r="L183" s="86"/>
    </row>
    <row r="184" spans="2:12" ht="14.25">
      <c r="B184" s="86"/>
      <c r="C184" s="86"/>
      <c r="D184" s="86"/>
      <c r="E184" s="86"/>
      <c r="F184" s="86"/>
      <c r="G184" s="89"/>
      <c r="H184" s="89"/>
      <c r="I184" s="86"/>
      <c r="J184" s="86"/>
      <c r="K184" s="86"/>
      <c r="L184" s="86"/>
    </row>
    <row r="185" spans="2:12" ht="14.25">
      <c r="B185" s="86"/>
      <c r="C185" s="86"/>
      <c r="D185" s="86"/>
      <c r="E185" s="86"/>
      <c r="F185" s="86"/>
      <c r="G185" s="89"/>
      <c r="H185" s="89"/>
      <c r="I185" s="86"/>
      <c r="J185" s="86"/>
      <c r="K185" s="86"/>
      <c r="L185" s="86"/>
    </row>
    <row r="186" spans="2:12" ht="14.25">
      <c r="B186" s="86"/>
      <c r="C186" s="86"/>
      <c r="D186" s="86"/>
      <c r="E186" s="86"/>
      <c r="F186" s="86"/>
      <c r="G186" s="89"/>
      <c r="H186" s="89"/>
      <c r="I186" s="86"/>
      <c r="J186" s="86"/>
      <c r="K186" s="86"/>
      <c r="L186" s="86"/>
    </row>
    <row r="187" spans="2:12" ht="14.25">
      <c r="B187" s="86"/>
      <c r="C187" s="86"/>
      <c r="D187" s="86"/>
      <c r="E187" s="86"/>
      <c r="F187" s="86"/>
      <c r="G187" s="89"/>
      <c r="H187" s="89"/>
      <c r="I187" s="86"/>
      <c r="J187" s="86"/>
      <c r="K187" s="86"/>
      <c r="L187" s="86"/>
    </row>
    <row r="188" spans="2:12" ht="14.25">
      <c r="B188" s="86"/>
      <c r="C188" s="86"/>
      <c r="D188" s="86"/>
      <c r="E188" s="86"/>
      <c r="F188" s="86"/>
      <c r="G188" s="89"/>
      <c r="H188" s="89"/>
      <c r="I188" s="86"/>
      <c r="J188" s="86"/>
      <c r="K188" s="86"/>
      <c r="L188" s="86"/>
    </row>
    <row r="189" spans="2:12" ht="14.25">
      <c r="B189" s="86"/>
      <c r="C189" s="86"/>
      <c r="D189" s="86"/>
      <c r="E189" s="86"/>
      <c r="F189" s="86"/>
      <c r="G189" s="89"/>
      <c r="H189" s="89"/>
      <c r="I189" s="86"/>
      <c r="J189" s="86"/>
      <c r="K189" s="86"/>
      <c r="L189" s="86"/>
    </row>
    <row r="190" spans="2:12" ht="14.25">
      <c r="B190" s="86"/>
      <c r="C190" s="86"/>
      <c r="D190" s="86"/>
      <c r="E190" s="86"/>
      <c r="F190" s="86"/>
      <c r="G190" s="89"/>
      <c r="H190" s="89"/>
      <c r="I190" s="86"/>
      <c r="J190" s="86"/>
      <c r="K190" s="86"/>
      <c r="L190" s="86"/>
    </row>
    <row r="191" spans="2:12" ht="14.25">
      <c r="B191" s="86"/>
      <c r="C191" s="86"/>
      <c r="D191" s="86"/>
      <c r="E191" s="86"/>
      <c r="F191" s="86"/>
      <c r="G191" s="89"/>
      <c r="H191" s="89"/>
      <c r="I191" s="86"/>
      <c r="J191" s="86"/>
      <c r="K191" s="86"/>
      <c r="L191" s="86"/>
    </row>
    <row r="192" spans="2:12" ht="14.25">
      <c r="B192" s="86"/>
      <c r="C192" s="86"/>
      <c r="D192" s="86"/>
      <c r="E192" s="86"/>
      <c r="F192" s="86"/>
      <c r="G192" s="89"/>
      <c r="H192" s="89"/>
      <c r="I192" s="86"/>
      <c r="J192" s="86"/>
      <c r="K192" s="86"/>
      <c r="L192" s="86"/>
    </row>
    <row r="193" spans="2:12" ht="14.25">
      <c r="B193" s="86"/>
      <c r="C193" s="86"/>
      <c r="D193" s="86"/>
      <c r="E193" s="86"/>
      <c r="F193" s="86"/>
      <c r="G193" s="89"/>
      <c r="H193" s="89"/>
      <c r="I193" s="86"/>
      <c r="J193" s="86"/>
      <c r="K193" s="86"/>
      <c r="L193" s="86"/>
    </row>
    <row r="194" spans="2:12" ht="14.25">
      <c r="B194" s="86"/>
      <c r="C194" s="86"/>
      <c r="D194" s="86"/>
      <c r="E194" s="86"/>
      <c r="F194" s="86"/>
      <c r="G194" s="89"/>
      <c r="H194" s="89"/>
      <c r="I194" s="86"/>
      <c r="J194" s="86"/>
      <c r="K194" s="86"/>
      <c r="L194" s="86"/>
    </row>
    <row r="195" spans="2:12" ht="14.25">
      <c r="B195" s="86"/>
      <c r="C195" s="86"/>
      <c r="D195" s="86"/>
      <c r="E195" s="86"/>
      <c r="F195" s="86"/>
      <c r="G195" s="89"/>
      <c r="H195" s="89"/>
      <c r="I195" s="86"/>
      <c r="J195" s="86"/>
      <c r="K195" s="86"/>
      <c r="L195" s="86"/>
    </row>
    <row r="196" spans="2:12" ht="14.25">
      <c r="B196" s="86"/>
      <c r="C196" s="86"/>
      <c r="D196" s="86"/>
      <c r="E196" s="86"/>
      <c r="F196" s="86"/>
      <c r="G196" s="89"/>
      <c r="H196" s="89"/>
      <c r="I196" s="86"/>
      <c r="J196" s="86"/>
      <c r="K196" s="86"/>
      <c r="L196" s="86"/>
    </row>
    <row r="197" spans="2:12" ht="14.25">
      <c r="B197" s="86"/>
      <c r="C197" s="86"/>
      <c r="D197" s="86"/>
      <c r="E197" s="86"/>
      <c r="F197" s="86"/>
      <c r="G197" s="89"/>
      <c r="H197" s="89"/>
      <c r="I197" s="86"/>
      <c r="J197" s="86"/>
      <c r="K197" s="86"/>
      <c r="L197" s="86"/>
    </row>
    <row r="198" spans="2:12" ht="14.25">
      <c r="B198" s="86"/>
      <c r="C198" s="86"/>
      <c r="D198" s="86"/>
      <c r="E198" s="86"/>
      <c r="F198" s="86"/>
      <c r="G198" s="89"/>
      <c r="H198" s="89"/>
      <c r="I198" s="86"/>
      <c r="J198" s="86"/>
      <c r="K198" s="86"/>
      <c r="L198" s="86"/>
    </row>
    <row r="199" spans="2:12" ht="14.25">
      <c r="B199" s="86"/>
      <c r="C199" s="86"/>
      <c r="D199" s="86"/>
      <c r="E199" s="86"/>
      <c r="F199" s="86"/>
      <c r="G199" s="89"/>
      <c r="H199" s="89"/>
      <c r="I199" s="86"/>
      <c r="J199" s="86"/>
      <c r="K199" s="86"/>
      <c r="L199" s="86"/>
    </row>
    <row r="200" spans="2:12" ht="14.25">
      <c r="B200" s="86"/>
      <c r="C200" s="86"/>
      <c r="D200" s="86"/>
      <c r="E200" s="86"/>
      <c r="F200" s="86"/>
      <c r="G200" s="89"/>
      <c r="H200" s="89"/>
      <c r="I200" s="86"/>
      <c r="J200" s="86"/>
      <c r="K200" s="86"/>
      <c r="L200" s="86"/>
    </row>
    <row r="201" spans="2:12" ht="14.25">
      <c r="B201" s="86"/>
      <c r="C201" s="86"/>
      <c r="D201" s="86"/>
      <c r="E201" s="86"/>
      <c r="F201" s="86"/>
      <c r="G201" s="89"/>
      <c r="H201" s="89"/>
      <c r="I201" s="86"/>
      <c r="J201" s="86"/>
      <c r="K201" s="86"/>
      <c r="L201" s="86"/>
    </row>
    <row r="202" spans="2:12" ht="14.25">
      <c r="B202" s="86"/>
      <c r="C202" s="86"/>
      <c r="D202" s="86"/>
      <c r="E202" s="86"/>
      <c r="F202" s="86"/>
      <c r="G202" s="89"/>
      <c r="H202" s="89"/>
      <c r="I202" s="86"/>
      <c r="J202" s="86"/>
      <c r="K202" s="86"/>
      <c r="L202" s="86"/>
    </row>
    <row r="203" spans="2:12" ht="14.25">
      <c r="B203" s="86"/>
      <c r="C203" s="86"/>
      <c r="D203" s="86"/>
      <c r="E203" s="86"/>
      <c r="F203" s="86"/>
      <c r="G203" s="89"/>
      <c r="H203" s="89"/>
      <c r="I203" s="86"/>
      <c r="J203" s="86"/>
      <c r="K203" s="86"/>
      <c r="L203" s="86"/>
    </row>
    <row r="204" spans="2:12" ht="14.25">
      <c r="B204" s="86"/>
      <c r="C204" s="86"/>
      <c r="D204" s="86"/>
      <c r="E204" s="86"/>
      <c r="F204" s="86"/>
      <c r="G204" s="89"/>
      <c r="H204" s="89"/>
      <c r="I204" s="86"/>
      <c r="J204" s="86"/>
      <c r="K204" s="86"/>
      <c r="L204" s="86"/>
    </row>
    <row r="205" spans="2:12" ht="14.25">
      <c r="B205" s="86"/>
      <c r="C205" s="86"/>
      <c r="D205" s="86"/>
      <c r="E205" s="86"/>
      <c r="F205" s="86"/>
      <c r="G205" s="89"/>
      <c r="H205" s="89"/>
      <c r="I205" s="86"/>
      <c r="J205" s="86"/>
      <c r="K205" s="86"/>
      <c r="L205" s="86"/>
    </row>
    <row r="206" spans="2:12" ht="14.25">
      <c r="B206" s="86"/>
      <c r="C206" s="86"/>
      <c r="D206" s="86"/>
      <c r="E206" s="86"/>
      <c r="F206" s="86"/>
      <c r="G206" s="89"/>
      <c r="H206" s="89"/>
      <c r="I206" s="86"/>
      <c r="J206" s="86"/>
      <c r="K206" s="86"/>
      <c r="L206" s="86"/>
    </row>
    <row r="207" spans="2:12" ht="14.25">
      <c r="B207" s="86"/>
      <c r="C207" s="86"/>
      <c r="D207" s="86"/>
      <c r="E207" s="86"/>
      <c r="F207" s="86"/>
      <c r="G207" s="89"/>
      <c r="H207" s="89"/>
      <c r="I207" s="86"/>
      <c r="J207" s="86"/>
      <c r="K207" s="86"/>
      <c r="L207" s="86"/>
    </row>
    <row r="208" spans="2:12" ht="14.25">
      <c r="B208" s="86"/>
      <c r="C208" s="86"/>
      <c r="D208" s="86"/>
      <c r="E208" s="86"/>
      <c r="F208" s="86"/>
      <c r="G208" s="89"/>
      <c r="H208" s="89"/>
      <c r="I208" s="86"/>
      <c r="J208" s="86"/>
      <c r="K208" s="86"/>
      <c r="L208" s="86"/>
    </row>
    <row r="209" spans="2:12" ht="14.25">
      <c r="B209" s="86"/>
      <c r="C209" s="86"/>
      <c r="D209" s="86"/>
      <c r="E209" s="86"/>
      <c r="F209" s="86"/>
      <c r="G209" s="89"/>
      <c r="H209" s="89"/>
      <c r="I209" s="86"/>
      <c r="J209" s="86"/>
      <c r="K209" s="86"/>
      <c r="L209" s="86"/>
    </row>
    <row r="210" spans="2:12" ht="14.25">
      <c r="B210" s="86"/>
      <c r="C210" s="86"/>
      <c r="D210" s="86"/>
      <c r="E210" s="86"/>
      <c r="F210" s="86"/>
      <c r="G210" s="89"/>
      <c r="H210" s="89"/>
      <c r="I210" s="86"/>
      <c r="J210" s="86"/>
      <c r="K210" s="86"/>
      <c r="L210" s="86"/>
    </row>
    <row r="211" spans="2:12" ht="14.25">
      <c r="B211" s="86"/>
      <c r="C211" s="86"/>
      <c r="D211" s="86"/>
      <c r="E211" s="86"/>
      <c r="F211" s="86"/>
      <c r="G211" s="89"/>
      <c r="H211" s="89"/>
      <c r="I211" s="86"/>
      <c r="J211" s="86"/>
      <c r="K211" s="86"/>
      <c r="L211" s="86"/>
    </row>
    <row r="212" spans="2:12" ht="14.25">
      <c r="B212" s="86"/>
      <c r="C212" s="86"/>
      <c r="D212" s="86"/>
      <c r="E212" s="86"/>
      <c r="F212" s="86"/>
      <c r="G212" s="89"/>
      <c r="H212" s="89"/>
      <c r="I212" s="86"/>
      <c r="J212" s="86"/>
      <c r="K212" s="86"/>
      <c r="L212" s="86"/>
    </row>
    <row r="213" spans="2:12" ht="14.25">
      <c r="B213" s="86"/>
      <c r="C213" s="86"/>
      <c r="D213" s="86"/>
      <c r="E213" s="86"/>
      <c r="F213" s="86"/>
      <c r="G213" s="89"/>
      <c r="H213" s="89"/>
      <c r="I213" s="86"/>
      <c r="J213" s="86"/>
      <c r="K213" s="86"/>
      <c r="L213" s="86"/>
    </row>
    <row r="214" spans="2:12" ht="14.25">
      <c r="B214" s="86"/>
      <c r="C214" s="86"/>
      <c r="D214" s="86"/>
      <c r="E214" s="86"/>
      <c r="F214" s="86"/>
      <c r="G214" s="89"/>
      <c r="H214" s="89"/>
      <c r="I214" s="86"/>
      <c r="J214" s="86"/>
      <c r="K214" s="86"/>
      <c r="L214" s="86"/>
    </row>
    <row r="215" spans="2:12" ht="14.25">
      <c r="B215" s="86"/>
      <c r="C215" s="86"/>
      <c r="D215" s="86"/>
      <c r="E215" s="86"/>
      <c r="F215" s="86"/>
      <c r="G215" s="89"/>
      <c r="H215" s="89"/>
      <c r="I215" s="86"/>
      <c r="J215" s="86"/>
      <c r="K215" s="86"/>
      <c r="L215" s="86"/>
    </row>
    <row r="216" spans="2:12" ht="14.25">
      <c r="B216" s="86"/>
      <c r="C216" s="86"/>
      <c r="D216" s="86"/>
      <c r="E216" s="86"/>
      <c r="F216" s="86"/>
      <c r="G216" s="89"/>
      <c r="H216" s="89"/>
      <c r="I216" s="86"/>
      <c r="J216" s="86"/>
      <c r="K216" s="86"/>
      <c r="L216" s="86"/>
    </row>
    <row r="217" spans="2:12" ht="14.25">
      <c r="B217" s="86"/>
      <c r="C217" s="86"/>
      <c r="D217" s="86"/>
      <c r="E217" s="86"/>
      <c r="F217" s="86"/>
      <c r="G217" s="89"/>
      <c r="H217" s="89"/>
      <c r="I217" s="86"/>
      <c r="J217" s="86"/>
      <c r="K217" s="86"/>
      <c r="L217" s="86"/>
    </row>
    <row r="218" spans="2:12" ht="14.25">
      <c r="B218" s="86"/>
      <c r="C218" s="86"/>
      <c r="D218" s="86"/>
      <c r="E218" s="86"/>
      <c r="F218" s="86"/>
      <c r="G218" s="89"/>
      <c r="H218" s="89"/>
      <c r="I218" s="86"/>
      <c r="J218" s="86"/>
      <c r="K218" s="86"/>
      <c r="L218" s="86"/>
    </row>
    <row r="219" spans="2:12" ht="14.25">
      <c r="B219" s="86"/>
      <c r="C219" s="86"/>
      <c r="D219" s="86"/>
      <c r="E219" s="86"/>
      <c r="F219" s="86"/>
      <c r="G219" s="89"/>
      <c r="H219" s="89"/>
      <c r="I219" s="86"/>
      <c r="J219" s="86"/>
      <c r="K219" s="86"/>
      <c r="L219" s="86"/>
    </row>
    <row r="220" spans="2:12" ht="14.25">
      <c r="B220" s="86"/>
      <c r="C220" s="86"/>
      <c r="D220" s="86"/>
      <c r="E220" s="86"/>
      <c r="F220" s="86"/>
      <c r="G220" s="89"/>
      <c r="H220" s="89"/>
      <c r="I220" s="86"/>
      <c r="J220" s="86"/>
      <c r="K220" s="86"/>
      <c r="L220" s="86"/>
    </row>
    <row r="221" spans="2:12" ht="14.25">
      <c r="B221" s="86"/>
      <c r="C221" s="86"/>
      <c r="D221" s="86"/>
      <c r="E221" s="86"/>
      <c r="F221" s="86"/>
      <c r="G221" s="89"/>
      <c r="H221" s="89"/>
      <c r="I221" s="86"/>
      <c r="J221" s="86"/>
      <c r="K221" s="86"/>
      <c r="L221" s="86"/>
    </row>
    <row r="222" spans="2:12" ht="14.25">
      <c r="B222" s="86"/>
      <c r="C222" s="86"/>
      <c r="D222" s="86"/>
      <c r="E222" s="86"/>
      <c r="F222" s="86"/>
      <c r="G222" s="89"/>
      <c r="H222" s="89"/>
      <c r="I222" s="86"/>
      <c r="J222" s="86"/>
      <c r="K222" s="86"/>
      <c r="L222" s="86"/>
    </row>
    <row r="223" spans="2:12" ht="14.25">
      <c r="B223" s="86"/>
      <c r="C223" s="86"/>
      <c r="D223" s="86"/>
      <c r="E223" s="86"/>
      <c r="F223" s="86"/>
      <c r="G223" s="89"/>
      <c r="H223" s="89"/>
      <c r="I223" s="86"/>
      <c r="J223" s="86"/>
      <c r="K223" s="86"/>
      <c r="L223" s="86"/>
    </row>
    <row r="224" spans="2:12" ht="14.25">
      <c r="B224" s="86"/>
      <c r="C224" s="86"/>
      <c r="D224" s="86"/>
      <c r="E224" s="86"/>
      <c r="F224" s="86"/>
      <c r="G224" s="89"/>
      <c r="H224" s="89"/>
      <c r="I224" s="86"/>
      <c r="J224" s="86"/>
      <c r="K224" s="86"/>
      <c r="L224" s="86"/>
    </row>
    <row r="225" spans="2:12" ht="14.25">
      <c r="B225" s="86"/>
      <c r="C225" s="86"/>
      <c r="D225" s="86"/>
      <c r="E225" s="86"/>
      <c r="F225" s="86"/>
      <c r="G225" s="89"/>
      <c r="H225" s="89"/>
      <c r="I225" s="86"/>
      <c r="J225" s="86"/>
      <c r="K225" s="86"/>
      <c r="L225" s="86"/>
    </row>
    <row r="226" spans="2:12" ht="14.25">
      <c r="B226" s="86"/>
      <c r="C226" s="86"/>
      <c r="D226" s="86"/>
      <c r="E226" s="86"/>
      <c r="F226" s="86"/>
      <c r="G226" s="89"/>
      <c r="H226" s="89"/>
      <c r="I226" s="86"/>
      <c r="J226" s="86"/>
      <c r="K226" s="86"/>
      <c r="L226" s="86"/>
    </row>
    <row r="227" spans="2:12" ht="14.25">
      <c r="B227" s="86"/>
      <c r="C227" s="86"/>
      <c r="D227" s="86"/>
      <c r="E227" s="86"/>
      <c r="F227" s="86"/>
      <c r="G227" s="89"/>
      <c r="H227" s="89"/>
      <c r="I227" s="86"/>
      <c r="J227" s="86"/>
      <c r="K227" s="86"/>
      <c r="L227" s="86"/>
    </row>
    <row r="228" spans="2:12" ht="14.25">
      <c r="B228" s="86"/>
      <c r="C228" s="86"/>
      <c r="D228" s="86"/>
      <c r="E228" s="86"/>
      <c r="F228" s="86"/>
      <c r="G228" s="89"/>
      <c r="H228" s="89"/>
      <c r="I228" s="86"/>
      <c r="J228" s="86"/>
      <c r="K228" s="86"/>
      <c r="L228" s="86"/>
    </row>
    <row r="229" spans="2:12" ht="14.25">
      <c r="B229" s="86"/>
      <c r="C229" s="86"/>
      <c r="D229" s="86"/>
      <c r="E229" s="86"/>
      <c r="F229" s="86"/>
      <c r="G229" s="89"/>
      <c r="H229" s="89"/>
      <c r="I229" s="86"/>
      <c r="J229" s="86"/>
      <c r="K229" s="86"/>
      <c r="L229" s="86"/>
    </row>
    <row r="230" spans="2:12" ht="14.25">
      <c r="B230" s="86"/>
      <c r="C230" s="86"/>
      <c r="D230" s="86"/>
      <c r="E230" s="86"/>
      <c r="F230" s="86"/>
      <c r="G230" s="89"/>
      <c r="H230" s="89"/>
      <c r="I230" s="86"/>
      <c r="J230" s="86"/>
      <c r="K230" s="86"/>
      <c r="L230" s="86"/>
    </row>
    <row r="231" spans="2:12" ht="14.25">
      <c r="B231" s="86"/>
      <c r="C231" s="86"/>
      <c r="D231" s="86"/>
      <c r="E231" s="86"/>
      <c r="F231" s="86"/>
      <c r="G231" s="89"/>
      <c r="H231" s="89"/>
      <c r="I231" s="86"/>
      <c r="J231" s="86"/>
      <c r="K231" s="86"/>
      <c r="L231" s="86"/>
    </row>
    <row r="232" spans="2:12" ht="14.25">
      <c r="B232" s="86"/>
      <c r="C232" s="86"/>
      <c r="D232" s="86"/>
      <c r="E232" s="86"/>
      <c r="F232" s="86"/>
      <c r="G232" s="89"/>
      <c r="H232" s="89"/>
      <c r="I232" s="86"/>
      <c r="J232" s="86"/>
      <c r="K232" s="86"/>
      <c r="L232" s="86"/>
    </row>
    <row r="233" spans="2:12" ht="14.25">
      <c r="B233" s="86"/>
      <c r="C233" s="86"/>
      <c r="D233" s="86"/>
      <c r="E233" s="86"/>
      <c r="F233" s="86"/>
      <c r="G233" s="89"/>
      <c r="H233" s="89"/>
      <c r="I233" s="86"/>
      <c r="J233" s="86"/>
      <c r="K233" s="86"/>
      <c r="L233" s="86"/>
    </row>
    <row r="234" spans="2:12" ht="14.25">
      <c r="B234" s="86"/>
      <c r="C234" s="86"/>
      <c r="D234" s="86"/>
      <c r="E234" s="86"/>
      <c r="F234" s="86"/>
      <c r="G234" s="89"/>
      <c r="H234" s="89"/>
      <c r="I234" s="86"/>
      <c r="J234" s="86"/>
      <c r="K234" s="86"/>
      <c r="L234" s="86"/>
    </row>
    <row r="235" spans="2:12" ht="14.25">
      <c r="B235" s="86"/>
      <c r="C235" s="86"/>
      <c r="D235" s="86"/>
      <c r="E235" s="86"/>
      <c r="F235" s="86"/>
      <c r="G235" s="89"/>
      <c r="H235" s="89"/>
      <c r="I235" s="86"/>
      <c r="J235" s="86"/>
      <c r="K235" s="86"/>
      <c r="L235" s="86"/>
    </row>
    <row r="236" spans="2:12" ht="14.25">
      <c r="B236" s="86"/>
      <c r="C236" s="86"/>
      <c r="D236" s="86"/>
      <c r="E236" s="86"/>
      <c r="F236" s="86"/>
      <c r="G236" s="89"/>
      <c r="H236" s="89"/>
      <c r="I236" s="86"/>
      <c r="J236" s="86"/>
      <c r="K236" s="86"/>
      <c r="L236" s="86"/>
    </row>
    <row r="237" spans="2:12" ht="14.25">
      <c r="B237" s="86"/>
      <c r="C237" s="86"/>
      <c r="D237" s="86"/>
      <c r="E237" s="86"/>
      <c r="F237" s="86"/>
      <c r="G237" s="89"/>
      <c r="H237" s="89"/>
      <c r="I237" s="86"/>
      <c r="J237" s="86"/>
      <c r="K237" s="86"/>
      <c r="L237" s="86"/>
    </row>
    <row r="238" spans="2:12" ht="14.25">
      <c r="B238" s="86"/>
      <c r="C238" s="86"/>
      <c r="D238" s="86"/>
      <c r="E238" s="86"/>
      <c r="F238" s="86"/>
      <c r="G238" s="89"/>
      <c r="H238" s="89"/>
      <c r="I238" s="86"/>
      <c r="J238" s="86"/>
      <c r="K238" s="86"/>
      <c r="L238" s="86"/>
    </row>
    <row r="239" spans="2:12" ht="14.25">
      <c r="B239" s="86"/>
      <c r="C239" s="86"/>
      <c r="D239" s="86"/>
      <c r="E239" s="86"/>
      <c r="F239" s="86"/>
      <c r="G239" s="89"/>
      <c r="H239" s="89"/>
      <c r="I239" s="86"/>
      <c r="J239" s="86"/>
      <c r="K239" s="86"/>
      <c r="L239" s="86"/>
    </row>
    <row r="240" spans="2:12" ht="14.25">
      <c r="B240" s="86"/>
      <c r="C240" s="86"/>
      <c r="D240" s="86"/>
      <c r="E240" s="86"/>
      <c r="F240" s="86"/>
      <c r="G240" s="89"/>
      <c r="H240" s="89"/>
      <c r="I240" s="86"/>
      <c r="J240" s="86"/>
      <c r="K240" s="86"/>
      <c r="L240" s="86"/>
    </row>
    <row r="241" spans="2:12" ht="14.25">
      <c r="B241" s="86"/>
      <c r="C241" s="86"/>
      <c r="D241" s="86"/>
      <c r="E241" s="86"/>
      <c r="F241" s="86"/>
      <c r="G241" s="89"/>
      <c r="H241" s="89"/>
      <c r="I241" s="86"/>
      <c r="J241" s="86"/>
      <c r="K241" s="86"/>
      <c r="L241" s="86"/>
    </row>
    <row r="242" spans="2:12" ht="14.25">
      <c r="B242" s="86"/>
      <c r="C242" s="86"/>
      <c r="D242" s="86"/>
      <c r="E242" s="86"/>
      <c r="F242" s="86"/>
      <c r="G242" s="89"/>
      <c r="H242" s="89"/>
      <c r="I242" s="86"/>
      <c r="J242" s="86"/>
      <c r="K242" s="86"/>
      <c r="L242" s="86"/>
    </row>
    <row r="243" spans="2:12" ht="14.25">
      <c r="B243" s="86"/>
      <c r="C243" s="86"/>
      <c r="D243" s="86"/>
      <c r="E243" s="86"/>
      <c r="F243" s="86"/>
      <c r="G243" s="89"/>
      <c r="H243" s="89"/>
      <c r="I243" s="86"/>
      <c r="J243" s="86"/>
      <c r="K243" s="86"/>
      <c r="L243" s="86"/>
    </row>
    <row r="244" spans="2:12" ht="14.25">
      <c r="B244" s="86"/>
      <c r="C244" s="86"/>
      <c r="D244" s="86"/>
      <c r="E244" s="86"/>
      <c r="F244" s="86"/>
      <c r="G244" s="89"/>
      <c r="H244" s="89"/>
      <c r="I244" s="86"/>
      <c r="J244" s="86"/>
      <c r="K244" s="86"/>
      <c r="L244" s="86"/>
    </row>
    <row r="245" spans="2:12" ht="14.25">
      <c r="B245" s="86"/>
      <c r="C245" s="86"/>
      <c r="D245" s="86"/>
      <c r="E245" s="86"/>
      <c r="F245" s="86"/>
      <c r="G245" s="89"/>
      <c r="H245" s="89"/>
      <c r="I245" s="86"/>
      <c r="J245" s="86"/>
      <c r="K245" s="86"/>
      <c r="L245" s="86"/>
    </row>
    <row r="246" spans="2:12" ht="14.25">
      <c r="B246" s="86"/>
      <c r="C246" s="86"/>
      <c r="D246" s="86"/>
      <c r="E246" s="86"/>
      <c r="F246" s="86"/>
      <c r="G246" s="89"/>
      <c r="H246" s="89"/>
      <c r="I246" s="86"/>
      <c r="J246" s="86"/>
      <c r="K246" s="86"/>
      <c r="L246" s="86"/>
    </row>
    <row r="247" spans="2:12" ht="14.25">
      <c r="B247" s="86"/>
      <c r="C247" s="86"/>
      <c r="D247" s="86"/>
      <c r="E247" s="86"/>
      <c r="F247" s="86"/>
      <c r="G247" s="89"/>
      <c r="H247" s="89"/>
      <c r="I247" s="86"/>
      <c r="J247" s="86"/>
      <c r="K247" s="86"/>
      <c r="L247" s="86"/>
    </row>
    <row r="248" spans="2:12" ht="14.25">
      <c r="B248" s="86"/>
      <c r="C248" s="86"/>
      <c r="D248" s="86"/>
      <c r="E248" s="86"/>
      <c r="F248" s="86"/>
      <c r="G248" s="89"/>
      <c r="H248" s="89"/>
      <c r="I248" s="86"/>
      <c r="J248" s="86"/>
      <c r="K248" s="86"/>
      <c r="L248" s="86"/>
    </row>
    <row r="249" spans="2:12" ht="14.25">
      <c r="B249" s="86"/>
      <c r="C249" s="86"/>
      <c r="D249" s="86"/>
      <c r="E249" s="86"/>
      <c r="F249" s="86"/>
      <c r="G249" s="89"/>
      <c r="H249" s="89"/>
      <c r="I249" s="86"/>
      <c r="J249" s="86"/>
      <c r="K249" s="86"/>
      <c r="L249" s="86"/>
    </row>
    <row r="250" spans="2:12" ht="14.25">
      <c r="B250" s="86"/>
      <c r="C250" s="86"/>
      <c r="D250" s="86"/>
      <c r="E250" s="86"/>
      <c r="F250" s="86"/>
      <c r="G250" s="89"/>
      <c r="H250" s="89"/>
      <c r="I250" s="86"/>
      <c r="J250" s="86"/>
      <c r="K250" s="86"/>
      <c r="L250" s="86"/>
    </row>
    <row r="251" spans="2:12" ht="14.25">
      <c r="B251" s="86"/>
      <c r="C251" s="86"/>
      <c r="D251" s="86"/>
      <c r="E251" s="86"/>
      <c r="F251" s="86"/>
      <c r="G251" s="89"/>
      <c r="H251" s="89"/>
      <c r="I251" s="86"/>
      <c r="J251" s="86"/>
      <c r="K251" s="86"/>
      <c r="L251" s="86"/>
    </row>
    <row r="252" spans="2:12" ht="14.25">
      <c r="B252" s="86"/>
      <c r="C252" s="86"/>
      <c r="D252" s="86"/>
      <c r="E252" s="86"/>
      <c r="F252" s="86"/>
      <c r="G252" s="89"/>
      <c r="H252" s="89"/>
      <c r="I252" s="86"/>
      <c r="J252" s="86"/>
      <c r="K252" s="86"/>
      <c r="L252" s="86"/>
    </row>
    <row r="253" spans="2:12" ht="14.25">
      <c r="B253" s="86"/>
      <c r="C253" s="86"/>
      <c r="D253" s="86"/>
      <c r="E253" s="86"/>
      <c r="F253" s="86"/>
      <c r="G253" s="89"/>
      <c r="H253" s="89"/>
      <c r="I253" s="86"/>
      <c r="J253" s="86"/>
      <c r="K253" s="86"/>
      <c r="L253" s="86"/>
    </row>
    <row r="254" spans="2:12" ht="14.25">
      <c r="B254" s="86"/>
      <c r="C254" s="86"/>
      <c r="D254" s="86"/>
      <c r="E254" s="86"/>
      <c r="F254" s="86"/>
      <c r="G254" s="89"/>
      <c r="H254" s="89"/>
      <c r="I254" s="86"/>
      <c r="J254" s="86"/>
      <c r="K254" s="86"/>
      <c r="L254" s="86"/>
    </row>
    <row r="255" spans="2:12" ht="14.25">
      <c r="B255" s="86"/>
      <c r="C255" s="86"/>
      <c r="D255" s="86"/>
      <c r="E255" s="86"/>
      <c r="F255" s="86"/>
      <c r="G255" s="89"/>
      <c r="H255" s="89"/>
      <c r="I255" s="86"/>
      <c r="J255" s="86"/>
      <c r="K255" s="86"/>
      <c r="L255" s="86"/>
    </row>
    <row r="256" spans="2:12" ht="14.25">
      <c r="B256" s="86"/>
      <c r="C256" s="86"/>
      <c r="D256" s="86"/>
      <c r="E256" s="86"/>
      <c r="F256" s="86"/>
      <c r="G256" s="89"/>
      <c r="H256" s="89"/>
      <c r="I256" s="86"/>
      <c r="J256" s="86"/>
      <c r="K256" s="86"/>
      <c r="L256" s="86"/>
    </row>
    <row r="257" spans="2:12" ht="14.25">
      <c r="B257" s="86"/>
      <c r="C257" s="86"/>
      <c r="D257" s="86"/>
      <c r="E257" s="86"/>
      <c r="F257" s="86"/>
      <c r="G257" s="89"/>
      <c r="H257" s="89"/>
      <c r="I257" s="86"/>
      <c r="J257" s="86"/>
      <c r="K257" s="86"/>
      <c r="L257" s="86"/>
    </row>
    <row r="258" spans="2:12" ht="14.25">
      <c r="B258" s="86"/>
      <c r="C258" s="86"/>
      <c r="D258" s="86"/>
      <c r="E258" s="86"/>
      <c r="F258" s="86"/>
      <c r="G258" s="89"/>
      <c r="H258" s="89"/>
      <c r="I258" s="86"/>
      <c r="J258" s="86"/>
      <c r="K258" s="86"/>
      <c r="L258" s="86"/>
    </row>
    <row r="259" spans="2:12">
      <c r="B259" s="3"/>
      <c r="C259" s="3"/>
      <c r="D259" s="3"/>
      <c r="E259" s="3"/>
      <c r="F259" s="3"/>
      <c r="G259" s="2"/>
      <c r="H259" s="2"/>
      <c r="I259" s="3"/>
      <c r="J259" s="3"/>
      <c r="K259" s="3"/>
      <c r="L259" s="3"/>
    </row>
    <row r="260" spans="2:12">
      <c r="B260" s="3"/>
      <c r="C260" s="3"/>
      <c r="D260" s="3"/>
      <c r="E260" s="3"/>
      <c r="F260" s="3"/>
      <c r="G260" s="2"/>
      <c r="H260" s="2"/>
      <c r="I260" s="3"/>
      <c r="J260" s="3"/>
      <c r="K260" s="3"/>
      <c r="L260" s="3"/>
    </row>
    <row r="261" spans="2:12">
      <c r="B261" s="3"/>
      <c r="C261" s="3"/>
      <c r="D261" s="3"/>
      <c r="E261" s="3"/>
      <c r="F261" s="3"/>
      <c r="G261" s="2"/>
      <c r="H261" s="2"/>
      <c r="I261" s="3"/>
      <c r="J261" s="3"/>
      <c r="K261" s="3"/>
      <c r="L261" s="3"/>
    </row>
    <row r="262" spans="2:12">
      <c r="B262" s="3"/>
      <c r="C262" s="3"/>
      <c r="D262" s="3"/>
      <c r="E262" s="3"/>
      <c r="F262" s="3"/>
      <c r="G262" s="2"/>
      <c r="H262" s="2"/>
      <c r="I262" s="3"/>
      <c r="J262" s="3"/>
      <c r="K262" s="3"/>
      <c r="L262" s="3"/>
    </row>
    <row r="263" spans="2:12">
      <c r="B263" s="3"/>
      <c r="C263" s="3"/>
      <c r="D263" s="3"/>
      <c r="E263" s="3"/>
      <c r="F263" s="3"/>
      <c r="G263" s="2"/>
      <c r="H263" s="2"/>
      <c r="I263" s="3"/>
      <c r="J263" s="3"/>
      <c r="K263" s="3"/>
      <c r="L263" s="3"/>
    </row>
    <row r="264" spans="2:12">
      <c r="B264" s="3"/>
      <c r="C264" s="3"/>
      <c r="D264" s="3"/>
      <c r="E264" s="3"/>
      <c r="F264" s="3"/>
      <c r="G264" s="2"/>
      <c r="H264" s="2"/>
      <c r="I264" s="3"/>
      <c r="J264" s="3"/>
      <c r="K264" s="3"/>
      <c r="L264" s="3"/>
    </row>
    <row r="265" spans="2:12">
      <c r="B265" s="3"/>
      <c r="C265" s="3"/>
      <c r="D265" s="3"/>
      <c r="E265" s="3"/>
      <c r="F265" s="3"/>
      <c r="G265" s="2"/>
      <c r="H265" s="2"/>
      <c r="I265" s="3"/>
      <c r="J265" s="3"/>
      <c r="K265" s="3"/>
      <c r="L265" s="3"/>
    </row>
    <row r="266" spans="2:12">
      <c r="B266" s="3"/>
      <c r="C266" s="3"/>
      <c r="D266" s="3"/>
      <c r="E266" s="3"/>
      <c r="F266" s="3"/>
      <c r="G266" s="2"/>
      <c r="H266" s="2"/>
      <c r="I266" s="3"/>
      <c r="J266" s="3"/>
      <c r="K266" s="3"/>
      <c r="L266" s="3"/>
    </row>
    <row r="267" spans="2:12">
      <c r="B267" s="3"/>
      <c r="C267" s="3"/>
      <c r="D267" s="3"/>
      <c r="E267" s="3"/>
      <c r="F267" s="3"/>
      <c r="G267" s="2"/>
      <c r="H267" s="2"/>
      <c r="I267" s="3"/>
      <c r="J267" s="3"/>
      <c r="K267" s="3"/>
      <c r="L267" s="3"/>
    </row>
    <row r="268" spans="2:12">
      <c r="B268" s="3"/>
      <c r="C268" s="3"/>
      <c r="D268" s="3"/>
      <c r="E268" s="3"/>
      <c r="F268" s="3"/>
      <c r="G268" s="2"/>
      <c r="H268" s="2"/>
      <c r="I268" s="3"/>
      <c r="J268" s="3"/>
      <c r="K268" s="3"/>
      <c r="L268" s="3"/>
    </row>
    <row r="269" spans="2:12">
      <c r="B269" s="3"/>
      <c r="C269" s="3"/>
      <c r="D269" s="3"/>
      <c r="E269" s="3"/>
      <c r="F269" s="3"/>
      <c r="G269" s="2"/>
      <c r="H269" s="2"/>
      <c r="I269" s="3"/>
      <c r="J269" s="3"/>
      <c r="K269" s="3"/>
      <c r="L269" s="3"/>
    </row>
    <row r="270" spans="2:12">
      <c r="B270" s="3"/>
      <c r="C270" s="3"/>
      <c r="D270" s="3"/>
      <c r="E270" s="3"/>
      <c r="F270" s="3"/>
      <c r="G270" s="2"/>
      <c r="H270" s="2"/>
      <c r="I270" s="3"/>
      <c r="J270" s="3"/>
      <c r="K270" s="3"/>
      <c r="L270" s="3"/>
    </row>
    <row r="271" spans="2:12">
      <c r="B271" s="3"/>
      <c r="C271" s="3"/>
      <c r="D271" s="3"/>
      <c r="E271" s="3"/>
      <c r="F271" s="3"/>
      <c r="G271" s="2"/>
      <c r="H271" s="2"/>
      <c r="I271" s="3"/>
      <c r="J271" s="3"/>
      <c r="K271" s="3"/>
      <c r="L271" s="3"/>
    </row>
    <row r="272" spans="2:12">
      <c r="B272" s="3"/>
      <c r="C272" s="3"/>
      <c r="D272" s="3"/>
      <c r="E272" s="3"/>
      <c r="F272" s="3"/>
      <c r="G272" s="2"/>
      <c r="H272" s="2"/>
      <c r="I272" s="3"/>
      <c r="J272" s="3"/>
      <c r="K272" s="3"/>
      <c r="L272" s="3"/>
    </row>
    <row r="273" spans="2:12">
      <c r="B273" s="3"/>
      <c r="C273" s="3"/>
      <c r="D273" s="3"/>
      <c r="E273" s="3"/>
      <c r="F273" s="3"/>
      <c r="G273" s="2"/>
      <c r="H273" s="2"/>
      <c r="I273" s="3"/>
      <c r="J273" s="3"/>
      <c r="K273" s="3"/>
      <c r="L273" s="3"/>
    </row>
    <row r="274" spans="2:12">
      <c r="B274" s="3"/>
      <c r="C274" s="3"/>
      <c r="D274" s="3"/>
      <c r="E274" s="3"/>
      <c r="F274" s="3"/>
      <c r="G274" s="2"/>
      <c r="H274" s="2"/>
      <c r="I274" s="3"/>
      <c r="J274" s="3"/>
      <c r="K274" s="3"/>
      <c r="L274" s="3"/>
    </row>
    <row r="275" spans="2:12">
      <c r="B275" s="3"/>
      <c r="C275" s="3"/>
      <c r="D275" s="3"/>
      <c r="E275" s="3"/>
      <c r="F275" s="3"/>
      <c r="G275" s="2"/>
      <c r="H275" s="2"/>
      <c r="I275" s="3"/>
      <c r="J275" s="3"/>
      <c r="K275" s="3"/>
      <c r="L275" s="3"/>
    </row>
    <row r="276" spans="2:12">
      <c r="B276" s="3"/>
      <c r="C276" s="3"/>
      <c r="D276" s="3"/>
      <c r="E276" s="3"/>
      <c r="F276" s="3"/>
      <c r="G276" s="2"/>
      <c r="H276" s="2"/>
      <c r="I276" s="3"/>
      <c r="J276" s="3"/>
      <c r="K276" s="3"/>
      <c r="L276" s="3"/>
    </row>
    <row r="277" spans="2:12">
      <c r="B277" s="3"/>
      <c r="C277" s="3"/>
      <c r="D277" s="3"/>
      <c r="E277" s="3"/>
      <c r="F277" s="3"/>
      <c r="G277" s="2"/>
      <c r="H277" s="2"/>
      <c r="I277" s="3"/>
      <c r="J277" s="3"/>
      <c r="K277" s="3"/>
      <c r="L277" s="3"/>
    </row>
    <row r="278" spans="2:12">
      <c r="B278" s="3"/>
      <c r="C278" s="3"/>
      <c r="D278" s="3"/>
      <c r="E278" s="3"/>
      <c r="F278" s="3"/>
      <c r="G278" s="2"/>
      <c r="H278" s="2"/>
      <c r="I278" s="3"/>
      <c r="J278" s="3"/>
      <c r="K278" s="3"/>
      <c r="L278" s="3"/>
    </row>
    <row r="279" spans="2:12">
      <c r="B279" s="3"/>
      <c r="C279" s="3"/>
      <c r="D279" s="3"/>
      <c r="E279" s="3"/>
      <c r="F279" s="3"/>
      <c r="G279" s="2"/>
      <c r="H279" s="2"/>
      <c r="I279" s="3"/>
      <c r="J279" s="3"/>
      <c r="K279" s="3"/>
      <c r="L279" s="3"/>
    </row>
    <row r="280" spans="2:12">
      <c r="B280" s="3"/>
      <c r="C280" s="3"/>
      <c r="D280" s="3"/>
      <c r="E280" s="3"/>
      <c r="F280" s="3"/>
      <c r="G280" s="2"/>
      <c r="H280" s="2"/>
      <c r="I280" s="3"/>
      <c r="J280" s="3"/>
      <c r="K280" s="3"/>
      <c r="L280" s="3"/>
    </row>
    <row r="281" spans="2:12">
      <c r="B281" s="3"/>
      <c r="C281" s="3"/>
      <c r="D281" s="3"/>
      <c r="E281" s="3"/>
      <c r="F281" s="3"/>
      <c r="G281" s="2"/>
      <c r="H281" s="2"/>
      <c r="I281" s="3"/>
      <c r="J281" s="3"/>
      <c r="K281" s="3"/>
      <c r="L281" s="3"/>
    </row>
    <row r="282" spans="2:12">
      <c r="B282" s="3"/>
      <c r="C282" s="3"/>
      <c r="D282" s="3"/>
      <c r="E282" s="3"/>
      <c r="F282" s="3"/>
      <c r="G282" s="2"/>
      <c r="H282" s="2"/>
      <c r="I282" s="3"/>
      <c r="J282" s="3"/>
      <c r="K282" s="3"/>
      <c r="L282" s="3"/>
    </row>
    <row r="283" spans="2:12">
      <c r="B283" s="3"/>
      <c r="C283" s="3"/>
      <c r="D283" s="3"/>
      <c r="E283" s="3"/>
      <c r="F283" s="3"/>
      <c r="G283" s="2"/>
      <c r="H283" s="2"/>
      <c r="I283" s="3"/>
      <c r="J283" s="3"/>
      <c r="K283" s="3"/>
      <c r="L283" s="3"/>
    </row>
    <row r="284" spans="2:12">
      <c r="B284" s="3"/>
      <c r="C284" s="3"/>
      <c r="D284" s="3"/>
      <c r="E284" s="3"/>
      <c r="F284" s="3"/>
      <c r="G284" s="2"/>
      <c r="H284" s="2"/>
      <c r="I284" s="3"/>
      <c r="J284" s="3"/>
      <c r="K284" s="3"/>
      <c r="L284" s="3"/>
    </row>
    <row r="285" spans="2:12">
      <c r="B285" s="3"/>
      <c r="C285" s="3"/>
      <c r="D285" s="3"/>
      <c r="E285" s="3"/>
      <c r="F285" s="3"/>
      <c r="G285" s="2"/>
      <c r="H285" s="2"/>
      <c r="I285" s="3"/>
      <c r="J285" s="3"/>
      <c r="K285" s="3"/>
      <c r="L285" s="3"/>
    </row>
    <row r="286" spans="2:12">
      <c r="B286" s="3"/>
      <c r="C286" s="3"/>
      <c r="D286" s="3"/>
      <c r="E286" s="3"/>
      <c r="F286" s="3"/>
      <c r="G286" s="2"/>
      <c r="H286" s="2"/>
      <c r="I286" s="3"/>
      <c r="J286" s="3"/>
      <c r="K286" s="3"/>
      <c r="L286" s="3"/>
    </row>
    <row r="287" spans="2:12">
      <c r="B287" s="3"/>
      <c r="C287" s="3"/>
      <c r="D287" s="3"/>
      <c r="E287" s="3"/>
      <c r="F287" s="3"/>
      <c r="G287" s="2"/>
      <c r="H287" s="2"/>
      <c r="I287" s="3"/>
      <c r="J287" s="3"/>
      <c r="K287" s="3"/>
      <c r="L287" s="3"/>
    </row>
    <row r="288" spans="2:12">
      <c r="B288" s="3"/>
      <c r="C288" s="3"/>
      <c r="D288" s="3"/>
      <c r="E288" s="3"/>
      <c r="F288" s="3"/>
      <c r="G288" s="2"/>
      <c r="H288" s="2"/>
      <c r="I288" s="3"/>
      <c r="J288" s="3"/>
      <c r="K288" s="3"/>
      <c r="L288" s="3"/>
    </row>
    <row r="289" spans="2:12">
      <c r="B289" s="3"/>
      <c r="C289" s="3"/>
      <c r="D289" s="3"/>
      <c r="E289" s="3"/>
      <c r="F289" s="3"/>
      <c r="G289" s="2"/>
      <c r="H289" s="2"/>
      <c r="I289" s="3"/>
      <c r="J289" s="3"/>
      <c r="K289" s="3"/>
      <c r="L289" s="3"/>
    </row>
    <row r="290" spans="2:12">
      <c r="B290" s="3"/>
      <c r="C290" s="3"/>
      <c r="D290" s="3"/>
      <c r="E290" s="3"/>
      <c r="F290" s="3"/>
      <c r="G290" s="2"/>
      <c r="H290" s="2"/>
      <c r="I290" s="3"/>
      <c r="J290" s="3"/>
      <c r="K290" s="3"/>
      <c r="L290" s="3"/>
    </row>
    <row r="291" spans="2:12">
      <c r="B291" s="3"/>
      <c r="C291" s="3"/>
      <c r="D291" s="3"/>
      <c r="E291" s="3"/>
      <c r="F291" s="3"/>
      <c r="G291" s="2"/>
      <c r="H291" s="2"/>
      <c r="I291" s="3"/>
      <c r="J291" s="3"/>
      <c r="K291" s="3"/>
      <c r="L291" s="3"/>
    </row>
    <row r="292" spans="2:12">
      <c r="B292" s="3"/>
      <c r="C292" s="3"/>
      <c r="D292" s="3"/>
      <c r="E292" s="3"/>
      <c r="F292" s="3"/>
      <c r="G292" s="2"/>
      <c r="H292" s="2"/>
      <c r="I292" s="3"/>
      <c r="J292" s="3"/>
      <c r="K292" s="3"/>
      <c r="L292" s="3"/>
    </row>
    <row r="293" spans="2:12">
      <c r="B293" s="3"/>
      <c r="C293" s="3"/>
      <c r="D293" s="3"/>
      <c r="E293" s="3"/>
      <c r="F293" s="3"/>
      <c r="G293" s="2"/>
      <c r="H293" s="2"/>
      <c r="I293" s="3"/>
      <c r="J293" s="3"/>
      <c r="K293" s="3"/>
      <c r="L293" s="3"/>
    </row>
    <row r="294" spans="2:12">
      <c r="B294" s="3"/>
      <c r="C294" s="3"/>
      <c r="D294" s="3"/>
      <c r="E294" s="3"/>
      <c r="F294" s="3"/>
      <c r="G294" s="2"/>
      <c r="H294" s="2"/>
      <c r="I294" s="3"/>
      <c r="J294" s="3"/>
      <c r="K294" s="3"/>
      <c r="L294" s="3"/>
    </row>
    <row r="295" spans="2:12">
      <c r="B295" s="3"/>
      <c r="C295" s="3"/>
      <c r="D295" s="3"/>
      <c r="E295" s="3"/>
      <c r="F295" s="3"/>
      <c r="G295" s="2"/>
      <c r="H295" s="2"/>
      <c r="I295" s="3"/>
      <c r="J295" s="3"/>
      <c r="K295" s="3"/>
      <c r="L295" s="3"/>
    </row>
    <row r="296" spans="2:12">
      <c r="B296" s="3"/>
      <c r="C296" s="3"/>
      <c r="D296" s="3"/>
      <c r="E296" s="3"/>
      <c r="F296" s="3"/>
      <c r="G296" s="2"/>
      <c r="H296" s="2"/>
      <c r="I296" s="3"/>
      <c r="J296" s="3"/>
      <c r="K296" s="3"/>
      <c r="L296" s="3"/>
    </row>
    <row r="297" spans="2:12">
      <c r="B297" s="3"/>
      <c r="C297" s="3"/>
      <c r="D297" s="3"/>
      <c r="E297" s="3"/>
      <c r="F297" s="3"/>
      <c r="G297" s="2"/>
      <c r="H297" s="2"/>
      <c r="I297" s="3"/>
      <c r="J297" s="3"/>
      <c r="K297" s="3"/>
      <c r="L297" s="3"/>
    </row>
    <row r="298" spans="2:12">
      <c r="B298" s="3"/>
      <c r="C298" s="3"/>
      <c r="D298" s="3"/>
      <c r="E298" s="3"/>
      <c r="F298" s="3"/>
      <c r="G298" s="2"/>
      <c r="H298" s="2"/>
      <c r="I298" s="3"/>
      <c r="J298" s="3"/>
      <c r="K298" s="3"/>
      <c r="L298" s="3"/>
    </row>
    <row r="299" spans="2:12">
      <c r="B299" s="3"/>
      <c r="C299" s="3"/>
      <c r="D299" s="3"/>
      <c r="E299" s="3"/>
      <c r="F299" s="3"/>
      <c r="G299" s="2"/>
      <c r="H299" s="2"/>
      <c r="I299" s="3"/>
      <c r="J299" s="3"/>
      <c r="K299" s="3"/>
      <c r="L299" s="3"/>
    </row>
    <row r="300" spans="2:12">
      <c r="B300" s="3"/>
      <c r="C300" s="3"/>
      <c r="D300" s="3"/>
      <c r="E300" s="3"/>
      <c r="F300" s="3"/>
      <c r="G300" s="2"/>
      <c r="H300" s="2"/>
      <c r="I300" s="3"/>
      <c r="J300" s="3"/>
      <c r="K300" s="3"/>
      <c r="L300" s="3"/>
    </row>
    <row r="301" spans="2:12">
      <c r="B301" s="3"/>
      <c r="C301" s="3"/>
      <c r="D301" s="3"/>
      <c r="E301" s="3"/>
      <c r="F301" s="3"/>
      <c r="G301" s="2"/>
      <c r="H301" s="2"/>
      <c r="I301" s="3"/>
      <c r="J301" s="3"/>
      <c r="K301" s="3"/>
      <c r="L301" s="3"/>
    </row>
    <row r="302" spans="2:12">
      <c r="B302" s="3"/>
      <c r="C302" s="3"/>
      <c r="D302" s="3"/>
      <c r="E302" s="3"/>
      <c r="F302" s="3"/>
      <c r="G302" s="2"/>
      <c r="H302" s="2"/>
      <c r="I302" s="3"/>
      <c r="J302" s="3"/>
      <c r="K302" s="3"/>
      <c r="L302" s="3"/>
    </row>
    <row r="303" spans="2:12">
      <c r="B303" s="3"/>
      <c r="C303" s="3"/>
      <c r="D303" s="3"/>
      <c r="E303" s="3"/>
      <c r="F303" s="3"/>
      <c r="G303" s="2"/>
      <c r="H303" s="2"/>
      <c r="I303" s="3"/>
      <c r="J303" s="3"/>
      <c r="K303" s="3"/>
      <c r="L303" s="3"/>
    </row>
    <row r="304" spans="2:12">
      <c r="B304" s="3"/>
      <c r="C304" s="3"/>
      <c r="D304" s="3"/>
      <c r="E304" s="3"/>
      <c r="F304" s="3"/>
      <c r="G304" s="2"/>
      <c r="H304" s="2"/>
      <c r="I304" s="3"/>
      <c r="J304" s="3"/>
      <c r="K304" s="3"/>
      <c r="L304" s="3"/>
    </row>
    <row r="305" spans="2:12">
      <c r="B305" s="3"/>
      <c r="C305" s="3"/>
      <c r="D305" s="3"/>
      <c r="E305" s="3"/>
      <c r="F305" s="3"/>
      <c r="G305" s="2"/>
      <c r="H305" s="2"/>
      <c r="I305" s="3"/>
      <c r="J305" s="3"/>
      <c r="K305" s="3"/>
      <c r="L305" s="3"/>
    </row>
    <row r="306" spans="2:12">
      <c r="B306" s="3"/>
      <c r="C306" s="3"/>
      <c r="D306" s="3"/>
      <c r="E306" s="3"/>
      <c r="F306" s="3"/>
      <c r="G306" s="2"/>
      <c r="H306" s="2"/>
      <c r="I306" s="3"/>
      <c r="J306" s="3"/>
      <c r="K306" s="3"/>
      <c r="L306" s="3"/>
    </row>
    <row r="307" spans="2:12">
      <c r="B307" s="3"/>
      <c r="C307" s="3"/>
      <c r="D307" s="3"/>
      <c r="E307" s="3"/>
      <c r="F307" s="3"/>
      <c r="G307" s="2"/>
      <c r="H307" s="2"/>
      <c r="I307" s="3"/>
      <c r="J307" s="3"/>
      <c r="K307" s="3"/>
      <c r="L307" s="3"/>
    </row>
    <row r="308" spans="2:12">
      <c r="B308" s="3"/>
      <c r="C308" s="3"/>
      <c r="D308" s="3"/>
      <c r="E308" s="3"/>
      <c r="F308" s="3"/>
      <c r="G308" s="2"/>
      <c r="H308" s="2"/>
      <c r="I308" s="3"/>
      <c r="J308" s="3"/>
      <c r="K308" s="3"/>
      <c r="L308" s="3"/>
    </row>
    <row r="309" spans="2:12">
      <c r="B309" s="3"/>
      <c r="C309" s="3"/>
      <c r="D309" s="3"/>
      <c r="E309" s="3"/>
      <c r="F309" s="3"/>
      <c r="G309" s="2"/>
      <c r="H309" s="2"/>
      <c r="I309" s="3"/>
      <c r="J309" s="3"/>
      <c r="K309" s="3"/>
      <c r="L309" s="3"/>
    </row>
    <row r="310" spans="2:12">
      <c r="B310" s="3"/>
      <c r="C310" s="3"/>
      <c r="D310" s="3"/>
      <c r="E310" s="3"/>
      <c r="F310" s="3"/>
      <c r="G310" s="2"/>
      <c r="H310" s="2"/>
      <c r="I310" s="3"/>
      <c r="J310" s="3"/>
      <c r="K310" s="3"/>
      <c r="L310" s="3"/>
    </row>
    <row r="311" spans="2:12">
      <c r="B311" s="3"/>
      <c r="C311" s="3"/>
      <c r="D311" s="3"/>
      <c r="E311" s="3"/>
      <c r="F311" s="3"/>
      <c r="G311" s="2"/>
      <c r="H311" s="2"/>
      <c r="I311" s="3"/>
      <c r="J311" s="3"/>
      <c r="K311" s="3"/>
      <c r="L311" s="3"/>
    </row>
    <row r="312" spans="2:12">
      <c r="B312" s="3"/>
      <c r="C312" s="3"/>
      <c r="D312" s="3"/>
      <c r="E312" s="3"/>
      <c r="F312" s="3"/>
      <c r="G312" s="2"/>
      <c r="H312" s="2"/>
      <c r="I312" s="3"/>
      <c r="J312" s="3"/>
      <c r="K312" s="3"/>
      <c r="L312" s="3"/>
    </row>
    <row r="313" spans="2:12">
      <c r="B313" s="3"/>
      <c r="C313" s="3"/>
      <c r="D313" s="3"/>
      <c r="E313" s="3"/>
      <c r="F313" s="3"/>
      <c r="G313" s="2"/>
      <c r="H313" s="2"/>
      <c r="I313" s="3"/>
      <c r="J313" s="3"/>
      <c r="K313" s="3"/>
      <c r="L313" s="3"/>
    </row>
    <row r="314" spans="2:12">
      <c r="B314" s="3"/>
      <c r="C314" s="3"/>
      <c r="D314" s="3"/>
      <c r="E314" s="3"/>
      <c r="F314" s="3"/>
      <c r="G314" s="2"/>
      <c r="H314" s="2"/>
      <c r="I314" s="3"/>
      <c r="J314" s="3"/>
      <c r="K314" s="3"/>
      <c r="L314" s="3"/>
    </row>
    <row r="315" spans="2:12">
      <c r="B315" s="3"/>
      <c r="C315" s="3"/>
      <c r="D315" s="3"/>
      <c r="E315" s="3"/>
      <c r="F315" s="3"/>
      <c r="G315" s="2"/>
      <c r="H315" s="2"/>
      <c r="I315" s="3"/>
      <c r="J315" s="3"/>
      <c r="K315" s="3"/>
      <c r="L315" s="3"/>
    </row>
    <row r="316" spans="2:12">
      <c r="B316" s="3"/>
      <c r="C316" s="3"/>
      <c r="D316" s="3"/>
      <c r="E316" s="3"/>
      <c r="F316" s="3"/>
      <c r="G316" s="2"/>
      <c r="H316" s="2"/>
      <c r="I316" s="3"/>
      <c r="J316" s="3"/>
      <c r="K316" s="3"/>
      <c r="L316" s="3"/>
    </row>
    <row r="317" spans="2:12">
      <c r="B317" s="3"/>
      <c r="C317" s="3"/>
      <c r="D317" s="3"/>
      <c r="E317" s="3"/>
      <c r="F317" s="3"/>
      <c r="G317" s="2"/>
      <c r="H317" s="2"/>
      <c r="I317" s="3"/>
      <c r="J317" s="3"/>
      <c r="K317" s="3"/>
      <c r="L317" s="3"/>
    </row>
    <row r="318" spans="2:12">
      <c r="B318" s="3"/>
      <c r="C318" s="3"/>
      <c r="D318" s="3"/>
      <c r="E318" s="3"/>
      <c r="F318" s="3"/>
      <c r="G318" s="2"/>
      <c r="H318" s="2"/>
      <c r="I318" s="3"/>
      <c r="J318" s="3"/>
      <c r="K318" s="3"/>
      <c r="L318" s="3"/>
    </row>
    <row r="319" spans="2:12">
      <c r="B319" s="3"/>
      <c r="C319" s="3"/>
      <c r="D319" s="3"/>
      <c r="E319" s="3"/>
      <c r="F319" s="3"/>
      <c r="G319" s="2"/>
      <c r="H319" s="2"/>
      <c r="I319" s="3"/>
      <c r="J319" s="3"/>
      <c r="K319" s="3"/>
      <c r="L319" s="3"/>
    </row>
    <row r="320" spans="2:12">
      <c r="B320" s="3"/>
      <c r="C320" s="3"/>
      <c r="D320" s="3"/>
      <c r="E320" s="3"/>
      <c r="F320" s="3"/>
      <c r="G320" s="2"/>
      <c r="H320" s="2"/>
      <c r="I320" s="3"/>
      <c r="J320" s="3"/>
      <c r="K320" s="3"/>
      <c r="L320" s="3"/>
    </row>
    <row r="321" spans="2:12">
      <c r="B321" s="3"/>
      <c r="C321" s="3"/>
      <c r="D321" s="3"/>
      <c r="E321" s="3"/>
      <c r="F321" s="3"/>
      <c r="G321" s="2"/>
      <c r="H321" s="2"/>
      <c r="I321" s="3"/>
      <c r="J321" s="3"/>
      <c r="K321" s="3"/>
      <c r="L321" s="3"/>
    </row>
    <row r="322" spans="2:12">
      <c r="B322" s="3"/>
      <c r="C322" s="3"/>
      <c r="D322" s="3"/>
      <c r="E322" s="3"/>
      <c r="F322" s="3"/>
      <c r="G322" s="2"/>
      <c r="H322" s="2"/>
      <c r="I322" s="3"/>
      <c r="J322" s="3"/>
      <c r="K322" s="3"/>
      <c r="L322" s="3"/>
    </row>
    <row r="323" spans="2:12">
      <c r="B323" s="3"/>
      <c r="C323" s="3"/>
      <c r="D323" s="3"/>
      <c r="E323" s="3"/>
      <c r="F323" s="3"/>
      <c r="G323" s="2"/>
      <c r="H323" s="2"/>
      <c r="I323" s="3"/>
      <c r="J323" s="3"/>
      <c r="K323" s="3"/>
      <c r="L323" s="3"/>
    </row>
    <row r="324" spans="2:12">
      <c r="B324" s="3"/>
      <c r="C324" s="3"/>
      <c r="D324" s="3"/>
      <c r="E324" s="3"/>
      <c r="F324" s="3"/>
      <c r="G324" s="2"/>
      <c r="H324" s="2"/>
      <c r="I324" s="3"/>
      <c r="J324" s="3"/>
      <c r="K324" s="3"/>
      <c r="L324" s="3"/>
    </row>
    <row r="325" spans="2:12">
      <c r="B325" s="3"/>
      <c r="C325" s="3"/>
      <c r="D325" s="3"/>
      <c r="E325" s="3"/>
      <c r="F325" s="3"/>
      <c r="G325" s="2"/>
      <c r="H325" s="2"/>
      <c r="I325" s="3"/>
      <c r="J325" s="3"/>
      <c r="K325" s="3"/>
      <c r="L325" s="3"/>
    </row>
    <row r="326" spans="2:12">
      <c r="B326" s="3"/>
      <c r="C326" s="3"/>
      <c r="D326" s="3"/>
      <c r="E326" s="3"/>
      <c r="F326" s="3"/>
      <c r="G326" s="2"/>
      <c r="H326" s="2"/>
      <c r="I326" s="3"/>
      <c r="J326" s="3"/>
      <c r="K326" s="3"/>
      <c r="L326" s="3"/>
    </row>
    <row r="327" spans="2:12">
      <c r="B327" s="3"/>
      <c r="C327" s="3"/>
      <c r="D327" s="3"/>
      <c r="E327" s="3"/>
      <c r="F327" s="3"/>
      <c r="G327" s="2"/>
      <c r="H327" s="2"/>
      <c r="I327" s="3"/>
      <c r="J327" s="3"/>
      <c r="K327" s="3"/>
      <c r="L327" s="3"/>
    </row>
    <row r="328" spans="2:12">
      <c r="B328" s="3"/>
      <c r="C328" s="3"/>
      <c r="D328" s="3"/>
      <c r="E328" s="3"/>
      <c r="F328" s="3"/>
      <c r="G328" s="2"/>
      <c r="H328" s="2"/>
      <c r="I328" s="3"/>
      <c r="J328" s="3"/>
      <c r="K328" s="3"/>
      <c r="L328" s="3"/>
    </row>
    <row r="329" spans="2:12">
      <c r="B329" s="3"/>
      <c r="C329" s="3"/>
      <c r="D329" s="3"/>
      <c r="E329" s="3"/>
      <c r="F329" s="3"/>
      <c r="G329" s="2"/>
      <c r="H329" s="2"/>
      <c r="I329" s="3"/>
      <c r="J329" s="3"/>
      <c r="K329" s="3"/>
      <c r="L329" s="3"/>
    </row>
    <row r="330" spans="2:12">
      <c r="B330" s="3"/>
      <c r="C330" s="3"/>
      <c r="D330" s="3"/>
      <c r="E330" s="3"/>
      <c r="F330" s="3"/>
      <c r="G330" s="2"/>
      <c r="H330" s="2"/>
      <c r="I330" s="3"/>
      <c r="J330" s="3"/>
      <c r="K330" s="3"/>
      <c r="L330" s="3"/>
    </row>
    <row r="331" spans="2:12">
      <c r="B331" s="3"/>
      <c r="C331" s="3"/>
      <c r="D331" s="3"/>
      <c r="E331" s="3"/>
      <c r="F331" s="3"/>
      <c r="G331" s="2"/>
      <c r="H331" s="2"/>
      <c r="I331" s="3"/>
      <c r="J331" s="3"/>
      <c r="K331" s="3"/>
      <c r="L331" s="3"/>
    </row>
    <row r="332" spans="2:12">
      <c r="B332" s="3"/>
      <c r="C332" s="3"/>
      <c r="D332" s="3"/>
      <c r="E332" s="3"/>
      <c r="F332" s="3"/>
      <c r="G332" s="2"/>
      <c r="H332" s="2"/>
      <c r="I332" s="3"/>
      <c r="J332" s="3"/>
      <c r="K332" s="3"/>
      <c r="L332" s="3"/>
    </row>
    <row r="333" spans="2:12">
      <c r="B333" s="3"/>
      <c r="C333" s="3"/>
      <c r="D333" s="3"/>
      <c r="E333" s="3"/>
      <c r="F333" s="3"/>
      <c r="G333" s="2"/>
      <c r="H333" s="2"/>
      <c r="I333" s="3"/>
      <c r="J333" s="3"/>
      <c r="K333" s="3"/>
      <c r="L333" s="3"/>
    </row>
    <row r="334" spans="2:12">
      <c r="B334" s="3"/>
      <c r="C334" s="3"/>
      <c r="D334" s="3"/>
      <c r="E334" s="3"/>
      <c r="F334" s="3"/>
      <c r="G334" s="2"/>
      <c r="H334" s="2"/>
      <c r="I334" s="3"/>
      <c r="J334" s="3"/>
      <c r="K334" s="3"/>
      <c r="L334" s="3"/>
    </row>
    <row r="335" spans="2:12">
      <c r="B335" s="3"/>
      <c r="C335" s="3"/>
      <c r="D335" s="3"/>
      <c r="E335" s="3"/>
      <c r="F335" s="3"/>
      <c r="G335" s="2"/>
      <c r="H335" s="2"/>
      <c r="I335" s="3"/>
      <c r="J335" s="3"/>
      <c r="K335" s="3"/>
      <c r="L335" s="3"/>
    </row>
    <row r="336" spans="2:12">
      <c r="B336" s="3"/>
      <c r="C336" s="3"/>
      <c r="D336" s="3"/>
      <c r="E336" s="3"/>
      <c r="F336" s="3"/>
      <c r="G336" s="2"/>
      <c r="H336" s="2"/>
      <c r="I336" s="3"/>
      <c r="J336" s="3"/>
      <c r="K336" s="3"/>
      <c r="L336" s="3"/>
    </row>
    <row r="337" spans="2:12">
      <c r="B337" s="3"/>
      <c r="C337" s="3"/>
      <c r="D337" s="3"/>
      <c r="E337" s="3"/>
      <c r="F337" s="3"/>
      <c r="G337" s="2"/>
      <c r="H337" s="2"/>
      <c r="I337" s="3"/>
      <c r="J337" s="3"/>
      <c r="K337" s="3"/>
      <c r="L337" s="3"/>
    </row>
    <row r="338" spans="2:12">
      <c r="B338" s="3"/>
      <c r="C338" s="3"/>
      <c r="D338" s="3"/>
      <c r="E338" s="3"/>
      <c r="F338" s="3"/>
      <c r="G338" s="2"/>
      <c r="H338" s="2"/>
      <c r="I338" s="3"/>
      <c r="J338" s="3"/>
      <c r="K338" s="3"/>
      <c r="L338" s="3"/>
    </row>
    <row r="339" spans="2:12">
      <c r="B339" s="3"/>
      <c r="C339" s="3"/>
      <c r="D339" s="3"/>
      <c r="E339" s="3"/>
      <c r="F339" s="3"/>
      <c r="G339" s="2"/>
      <c r="H339" s="2"/>
      <c r="I339" s="3"/>
      <c r="J339" s="3"/>
      <c r="K339" s="3"/>
      <c r="L339" s="3"/>
    </row>
    <row r="340" spans="2:12">
      <c r="B340" s="3"/>
      <c r="C340" s="3"/>
      <c r="D340" s="3"/>
      <c r="E340" s="3"/>
      <c r="F340" s="3"/>
      <c r="G340" s="2"/>
      <c r="H340" s="2"/>
      <c r="I340" s="3"/>
      <c r="J340" s="3"/>
      <c r="K340" s="3"/>
      <c r="L340" s="3"/>
    </row>
    <row r="341" spans="2:12">
      <c r="B341" s="3"/>
      <c r="C341" s="3"/>
      <c r="D341" s="3"/>
      <c r="E341" s="3"/>
      <c r="F341" s="3"/>
      <c r="G341" s="2"/>
      <c r="H341" s="2"/>
      <c r="I341" s="3"/>
      <c r="J341" s="3"/>
      <c r="K341" s="3"/>
      <c r="L341" s="3"/>
    </row>
    <row r="342" spans="2:12">
      <c r="B342" s="3"/>
      <c r="C342" s="3"/>
      <c r="D342" s="3"/>
      <c r="E342" s="3"/>
      <c r="F342" s="3"/>
      <c r="G342" s="2"/>
      <c r="H342" s="2"/>
      <c r="I342" s="3"/>
      <c r="J342" s="3"/>
      <c r="K342" s="3"/>
      <c r="L342" s="3"/>
    </row>
    <row r="343" spans="2:12">
      <c r="B343" s="3"/>
      <c r="C343" s="3"/>
      <c r="D343" s="3"/>
      <c r="E343" s="3"/>
      <c r="F343" s="3"/>
      <c r="G343" s="2"/>
      <c r="H343" s="2"/>
      <c r="I343" s="3"/>
      <c r="J343" s="3"/>
      <c r="K343" s="3"/>
      <c r="L343" s="3"/>
    </row>
    <row r="344" spans="2:12">
      <c r="B344" s="3"/>
      <c r="C344" s="3"/>
      <c r="D344" s="3"/>
      <c r="E344" s="3"/>
      <c r="F344" s="3"/>
      <c r="G344" s="2"/>
      <c r="H344" s="2"/>
      <c r="I344" s="3"/>
      <c r="J344" s="3"/>
      <c r="K344" s="3"/>
      <c r="L344" s="3"/>
    </row>
    <row r="345" spans="2:12">
      <c r="B345" s="3"/>
      <c r="C345" s="3"/>
      <c r="D345" s="3"/>
      <c r="E345" s="3"/>
      <c r="F345" s="3"/>
      <c r="G345" s="2"/>
      <c r="H345" s="2"/>
      <c r="I345" s="3"/>
      <c r="J345" s="3"/>
      <c r="K345" s="3"/>
      <c r="L345" s="3"/>
    </row>
    <row r="346" spans="2:12">
      <c r="B346" s="3"/>
      <c r="C346" s="3"/>
      <c r="D346" s="3"/>
      <c r="E346" s="3"/>
      <c r="F346" s="3"/>
      <c r="G346" s="2"/>
      <c r="H346" s="2"/>
      <c r="I346" s="3"/>
      <c r="J346" s="3"/>
      <c r="K346" s="3"/>
      <c r="L346" s="3"/>
    </row>
    <row r="347" spans="2:12">
      <c r="B347" s="3"/>
      <c r="C347" s="3"/>
      <c r="D347" s="3"/>
      <c r="E347" s="3"/>
      <c r="F347" s="3"/>
      <c r="G347" s="2"/>
      <c r="H347" s="2"/>
      <c r="I347" s="3"/>
      <c r="J347" s="3"/>
      <c r="K347" s="3"/>
      <c r="L347" s="3"/>
    </row>
    <row r="348" spans="2:12">
      <c r="B348" s="3"/>
      <c r="C348" s="3"/>
      <c r="D348" s="3"/>
      <c r="E348" s="3"/>
      <c r="F348" s="3"/>
      <c r="G348" s="2"/>
      <c r="H348" s="2"/>
      <c r="I348" s="3"/>
      <c r="J348" s="3"/>
      <c r="K348" s="3"/>
      <c r="L348" s="3"/>
    </row>
    <row r="349" spans="2:12">
      <c r="B349" s="3"/>
      <c r="C349" s="3"/>
      <c r="D349" s="3"/>
      <c r="E349" s="3"/>
      <c r="F349" s="3"/>
      <c r="G349" s="2"/>
      <c r="H349" s="2"/>
      <c r="I349" s="3"/>
      <c r="J349" s="3"/>
      <c r="K349" s="3"/>
      <c r="L349" s="3"/>
    </row>
  </sheetData>
  <mergeCells count="10">
    <mergeCell ref="B1:L1"/>
    <mergeCell ref="B3:L3"/>
    <mergeCell ref="B4:L4"/>
    <mergeCell ref="B5:L5"/>
    <mergeCell ref="B6:B7"/>
    <mergeCell ref="C6:E6"/>
    <mergeCell ref="F6:F7"/>
    <mergeCell ref="G6:I6"/>
    <mergeCell ref="J6:J7"/>
    <mergeCell ref="K6:L6"/>
  </mergeCells>
  <printOptions horizontalCentered="1"/>
  <pageMargins left="0" right="0" top="0.39370078740157483" bottom="0.39370078740157483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DGII</vt:lpstr>
      <vt:lpstr>DGA</vt:lpstr>
      <vt:lpstr>TESORERIA</vt:lpstr>
      <vt:lpstr>DGA!Área_de_impresión</vt:lpstr>
      <vt:lpstr>DGII!Área_de_impresión</vt:lpstr>
      <vt:lpstr>TESORERIA!Área_de_impresión</vt:lpstr>
      <vt:lpstr>DGII!Títulos_a_imprimir</vt:lpstr>
      <vt:lpstr>TESORERIA!Títulos_a_imprimir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2022-04-26T19:17:02Z</dcterms:created>
  <dcterms:modified xsi:type="dcterms:W3CDTF">2022-04-26T19:18:07Z</dcterms:modified>
</cp:coreProperties>
</file>