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13_ncr:1_{CAE80FA5-8B52-4ED9-B463-270EE1783EB5}" xr6:coauthVersionLast="47" xr6:coauthVersionMax="47" xr10:uidLastSave="{00000000-0000-0000-0000-000000000000}"/>
  <bookViews>
    <workbookView xWindow="-120" yWindow="-120" windowWidth="29040" windowHeight="15840" activeTab="2" xr2:uid="{78C6D27E-0EBE-49EA-B324-E0EF2C8B7BD9}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(EST)'!$A$1:$K$58</definedName>
    <definedName name="_xlnm.Print_Area" localSheetId="2">'TESORERIA (EST)'!$A$1:$K$70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3" l="1"/>
  <c r="E65" i="3"/>
  <c r="D65" i="3"/>
  <c r="C65" i="3"/>
  <c r="F65" i="3" s="1"/>
  <c r="K65" i="3" s="1"/>
  <c r="J64" i="3"/>
  <c r="J62" i="3" s="1"/>
  <c r="F64" i="3"/>
  <c r="E64" i="3"/>
  <c r="D64" i="3"/>
  <c r="C64" i="3"/>
  <c r="J63" i="3"/>
  <c r="E63" i="3"/>
  <c r="E62" i="3" s="1"/>
  <c r="E61" i="3" s="1"/>
  <c r="D63" i="3"/>
  <c r="C63" i="3"/>
  <c r="C62" i="3" s="1"/>
  <c r="C61" i="3" s="1"/>
  <c r="D62" i="3"/>
  <c r="D61" i="3" s="1"/>
  <c r="I61" i="3"/>
  <c r="H61" i="3"/>
  <c r="G61" i="3"/>
  <c r="J61" i="3" s="1"/>
  <c r="J60" i="3"/>
  <c r="F60" i="3"/>
  <c r="E60" i="3"/>
  <c r="D60" i="3"/>
  <c r="C60" i="3"/>
  <c r="J59" i="3"/>
  <c r="F59" i="3"/>
  <c r="K59" i="3" s="1"/>
  <c r="E59" i="3"/>
  <c r="D59" i="3"/>
  <c r="C59" i="3"/>
  <c r="J58" i="3"/>
  <c r="F58" i="3"/>
  <c r="K58" i="3" s="1"/>
  <c r="E58" i="3"/>
  <c r="D58" i="3"/>
  <c r="C58" i="3"/>
  <c r="J57" i="3"/>
  <c r="F57" i="3"/>
  <c r="E57" i="3"/>
  <c r="D57" i="3"/>
  <c r="C57" i="3"/>
  <c r="J56" i="3"/>
  <c r="E56" i="3"/>
  <c r="F56" i="3" s="1"/>
  <c r="K56" i="3" s="1"/>
  <c r="D56" i="3"/>
  <c r="C56" i="3"/>
  <c r="J55" i="3"/>
  <c r="J54" i="3" s="1"/>
  <c r="E55" i="3"/>
  <c r="E54" i="3" s="1"/>
  <c r="D55" i="3"/>
  <c r="D54" i="3" s="1"/>
  <c r="C55" i="3"/>
  <c r="I54" i="3"/>
  <c r="I49" i="3" s="1"/>
  <c r="I48" i="3" s="1"/>
  <c r="H54" i="3"/>
  <c r="G54" i="3"/>
  <c r="C54" i="3"/>
  <c r="J53" i="3"/>
  <c r="E53" i="3"/>
  <c r="F53" i="3" s="1"/>
  <c r="D53" i="3"/>
  <c r="C53" i="3"/>
  <c r="J52" i="3"/>
  <c r="E52" i="3"/>
  <c r="D52" i="3"/>
  <c r="F52" i="3" s="1"/>
  <c r="F50" i="3" s="1"/>
  <c r="C52" i="3"/>
  <c r="J51" i="3"/>
  <c r="J50" i="3" s="1"/>
  <c r="F51" i="3"/>
  <c r="E51" i="3"/>
  <c r="D51" i="3"/>
  <c r="D50" i="3" s="1"/>
  <c r="C51" i="3"/>
  <c r="C50" i="3" s="1"/>
  <c r="C49" i="3" s="1"/>
  <c r="C48" i="3" s="1"/>
  <c r="I50" i="3"/>
  <c r="H50" i="3"/>
  <c r="G50" i="3"/>
  <c r="E50" i="3"/>
  <c r="H49" i="3"/>
  <c r="H48" i="3" s="1"/>
  <c r="G49" i="3"/>
  <c r="G48" i="3" s="1"/>
  <c r="J47" i="3"/>
  <c r="E47" i="3"/>
  <c r="D47" i="3"/>
  <c r="C47" i="3"/>
  <c r="F47" i="3" s="1"/>
  <c r="J46" i="3"/>
  <c r="E46" i="3"/>
  <c r="D46" i="3"/>
  <c r="C46" i="3"/>
  <c r="J45" i="3"/>
  <c r="E45" i="3"/>
  <c r="D45" i="3"/>
  <c r="C45" i="3"/>
  <c r="F45" i="3" s="1"/>
  <c r="K45" i="3" s="1"/>
  <c r="J44" i="3"/>
  <c r="I44" i="3"/>
  <c r="H44" i="3"/>
  <c r="G44" i="3"/>
  <c r="E44" i="3"/>
  <c r="D44" i="3"/>
  <c r="F44" i="3" s="1"/>
  <c r="K44" i="3" s="1"/>
  <c r="C44" i="3"/>
  <c r="J43" i="3"/>
  <c r="E43" i="3"/>
  <c r="D43" i="3"/>
  <c r="C43" i="3"/>
  <c r="F43" i="3" s="1"/>
  <c r="J42" i="3"/>
  <c r="E42" i="3"/>
  <c r="E41" i="3" s="1"/>
  <c r="D42" i="3"/>
  <c r="D41" i="3" s="1"/>
  <c r="C42" i="3"/>
  <c r="F42" i="3" s="1"/>
  <c r="J41" i="3"/>
  <c r="I41" i="3"/>
  <c r="H41" i="3"/>
  <c r="G41" i="3"/>
  <c r="J40" i="3"/>
  <c r="E40" i="3"/>
  <c r="F40" i="3" s="1"/>
  <c r="D40" i="3"/>
  <c r="C40" i="3"/>
  <c r="J39" i="3"/>
  <c r="E39" i="3"/>
  <c r="F39" i="3" s="1"/>
  <c r="K39" i="3" s="1"/>
  <c r="D39" i="3"/>
  <c r="C39" i="3"/>
  <c r="J38" i="3"/>
  <c r="E38" i="3"/>
  <c r="E37" i="3" s="1"/>
  <c r="D38" i="3"/>
  <c r="C38" i="3"/>
  <c r="J37" i="3"/>
  <c r="I37" i="3"/>
  <c r="H37" i="3"/>
  <c r="H31" i="3" s="1"/>
  <c r="H30" i="3" s="1"/>
  <c r="G37" i="3"/>
  <c r="D37" i="3"/>
  <c r="C37" i="3"/>
  <c r="J36" i="3"/>
  <c r="E36" i="3"/>
  <c r="D36" i="3"/>
  <c r="C36" i="3"/>
  <c r="F36" i="3" s="1"/>
  <c r="J35" i="3"/>
  <c r="J32" i="3" s="1"/>
  <c r="J31" i="3" s="1"/>
  <c r="J30" i="3" s="1"/>
  <c r="E35" i="3"/>
  <c r="D35" i="3"/>
  <c r="C35" i="3"/>
  <c r="F35" i="3" s="1"/>
  <c r="K35" i="3" s="1"/>
  <c r="J34" i="3"/>
  <c r="F34" i="3"/>
  <c r="E34" i="3"/>
  <c r="D34" i="3"/>
  <c r="C34" i="3"/>
  <c r="J33" i="3"/>
  <c r="F33" i="3"/>
  <c r="E33" i="3"/>
  <c r="D33" i="3"/>
  <c r="C33" i="3"/>
  <c r="I32" i="3"/>
  <c r="I31" i="3" s="1"/>
  <c r="I30" i="3" s="1"/>
  <c r="H32" i="3"/>
  <c r="G32" i="3"/>
  <c r="E32" i="3"/>
  <c r="E31" i="3" s="1"/>
  <c r="E30" i="3" s="1"/>
  <c r="D32" i="3"/>
  <c r="D31" i="3" s="1"/>
  <c r="D30" i="3" s="1"/>
  <c r="C32" i="3"/>
  <c r="C31" i="3" s="1"/>
  <c r="G31" i="3"/>
  <c r="G30" i="3" s="1"/>
  <c r="J29" i="3"/>
  <c r="F29" i="3"/>
  <c r="E29" i="3"/>
  <c r="D29" i="3"/>
  <c r="C29" i="3"/>
  <c r="C23" i="3" s="1"/>
  <c r="C22" i="3" s="1"/>
  <c r="J28" i="3"/>
  <c r="E28" i="3"/>
  <c r="D28" i="3"/>
  <c r="C28" i="3"/>
  <c r="F28" i="3" s="1"/>
  <c r="J27" i="3"/>
  <c r="F27" i="3"/>
  <c r="E27" i="3"/>
  <c r="D27" i="3"/>
  <c r="C27" i="3"/>
  <c r="G26" i="3"/>
  <c r="J26" i="3" s="1"/>
  <c r="F26" i="3"/>
  <c r="E26" i="3"/>
  <c r="D26" i="3"/>
  <c r="C26" i="3"/>
  <c r="J25" i="3"/>
  <c r="E25" i="3"/>
  <c r="F25" i="3" s="1"/>
  <c r="D25" i="3"/>
  <c r="C25" i="3"/>
  <c r="J24" i="3"/>
  <c r="E24" i="3"/>
  <c r="E23" i="3" s="1"/>
  <c r="E22" i="3" s="1"/>
  <c r="D24" i="3"/>
  <c r="D23" i="3" s="1"/>
  <c r="D22" i="3" s="1"/>
  <c r="C24" i="3"/>
  <c r="I23" i="3"/>
  <c r="H23" i="3"/>
  <c r="I22" i="3"/>
  <c r="H22" i="3"/>
  <c r="J21" i="3"/>
  <c r="E21" i="3"/>
  <c r="D21" i="3"/>
  <c r="C21" i="3"/>
  <c r="F21" i="3" s="1"/>
  <c r="K21" i="3" s="1"/>
  <c r="J20" i="3"/>
  <c r="E20" i="3"/>
  <c r="D20" i="3"/>
  <c r="D19" i="3" s="1"/>
  <c r="C20" i="3"/>
  <c r="F20" i="3" s="1"/>
  <c r="J19" i="3"/>
  <c r="I19" i="3"/>
  <c r="H19" i="3"/>
  <c r="G19" i="3"/>
  <c r="E19" i="3"/>
  <c r="J18" i="3"/>
  <c r="E18" i="3"/>
  <c r="D18" i="3"/>
  <c r="F18" i="3" s="1"/>
  <c r="C18" i="3"/>
  <c r="J17" i="3"/>
  <c r="E17" i="3"/>
  <c r="D17" i="3"/>
  <c r="C17" i="3"/>
  <c r="F17" i="3" s="1"/>
  <c r="J16" i="3"/>
  <c r="E16" i="3"/>
  <c r="E15" i="3" s="1"/>
  <c r="E14" i="3" s="1"/>
  <c r="D16" i="3"/>
  <c r="D15" i="3" s="1"/>
  <c r="D14" i="3" s="1"/>
  <c r="C16" i="3"/>
  <c r="F16" i="3" s="1"/>
  <c r="J15" i="3"/>
  <c r="I15" i="3"/>
  <c r="H15" i="3"/>
  <c r="G15" i="3"/>
  <c r="J14" i="3"/>
  <c r="J13" i="3"/>
  <c r="F13" i="3"/>
  <c r="K13" i="3" s="1"/>
  <c r="E13" i="3"/>
  <c r="D13" i="3"/>
  <c r="C13" i="3"/>
  <c r="J12" i="3"/>
  <c r="F12" i="3"/>
  <c r="K12" i="3" s="1"/>
  <c r="E12" i="3"/>
  <c r="D12" i="3"/>
  <c r="C12" i="3"/>
  <c r="J11" i="3"/>
  <c r="J10" i="3" s="1"/>
  <c r="J9" i="3" s="1"/>
  <c r="I11" i="3"/>
  <c r="I10" i="3" s="1"/>
  <c r="I9" i="3" s="1"/>
  <c r="I8" i="3" s="1"/>
  <c r="H11" i="3"/>
  <c r="G11" i="3"/>
  <c r="E11" i="3"/>
  <c r="E10" i="3" s="1"/>
  <c r="E9" i="3" s="1"/>
  <c r="D11" i="3"/>
  <c r="C11" i="3"/>
  <c r="H10" i="3"/>
  <c r="H9" i="3" s="1"/>
  <c r="G10" i="3"/>
  <c r="G9" i="3" s="1"/>
  <c r="J32" i="2"/>
  <c r="F32" i="2"/>
  <c r="E32" i="2"/>
  <c r="D32" i="2"/>
  <c r="C32" i="2"/>
  <c r="J31" i="2"/>
  <c r="J30" i="2" s="1"/>
  <c r="J29" i="2" s="1"/>
  <c r="F31" i="2"/>
  <c r="K31" i="2" s="1"/>
  <c r="E31" i="2"/>
  <c r="D31" i="2"/>
  <c r="C31" i="2"/>
  <c r="I30" i="2"/>
  <c r="I29" i="2" s="1"/>
  <c r="H30" i="2"/>
  <c r="G30" i="2"/>
  <c r="E30" i="2"/>
  <c r="E29" i="2" s="1"/>
  <c r="D30" i="2"/>
  <c r="D29" i="2" s="1"/>
  <c r="C30" i="2"/>
  <c r="C29" i="2" s="1"/>
  <c r="H29" i="2"/>
  <c r="G29" i="2"/>
  <c r="J28" i="2"/>
  <c r="F28" i="2"/>
  <c r="K28" i="2" s="1"/>
  <c r="E28" i="2"/>
  <c r="D28" i="2"/>
  <c r="C28" i="2"/>
  <c r="J27" i="2"/>
  <c r="F27" i="2"/>
  <c r="K27" i="2" s="1"/>
  <c r="E27" i="2"/>
  <c r="D27" i="2"/>
  <c r="C27" i="2"/>
  <c r="J26" i="2"/>
  <c r="J25" i="2" s="1"/>
  <c r="F26" i="2"/>
  <c r="K26" i="2" s="1"/>
  <c r="E26" i="2"/>
  <c r="D26" i="2"/>
  <c r="C26" i="2"/>
  <c r="I25" i="2"/>
  <c r="I20" i="2" s="1"/>
  <c r="H25" i="2"/>
  <c r="G25" i="2"/>
  <c r="E25" i="2"/>
  <c r="D25" i="2"/>
  <c r="C25" i="2"/>
  <c r="J24" i="2"/>
  <c r="E24" i="2"/>
  <c r="D24" i="2"/>
  <c r="C24" i="2"/>
  <c r="F24" i="2" s="1"/>
  <c r="J23" i="2"/>
  <c r="E23" i="2"/>
  <c r="D23" i="2"/>
  <c r="C23" i="2"/>
  <c r="F23" i="2" s="1"/>
  <c r="J22" i="2"/>
  <c r="J21" i="2" s="1"/>
  <c r="E22" i="2"/>
  <c r="D22" i="2"/>
  <c r="C22" i="2"/>
  <c r="F22" i="2" s="1"/>
  <c r="I21" i="2"/>
  <c r="H21" i="2"/>
  <c r="G21" i="2"/>
  <c r="E21" i="2"/>
  <c r="E20" i="2" s="1"/>
  <c r="D21" i="2"/>
  <c r="D20" i="2" s="1"/>
  <c r="H20" i="2"/>
  <c r="G20" i="2"/>
  <c r="G8" i="2" s="1"/>
  <c r="G33" i="2" s="1"/>
  <c r="J19" i="2"/>
  <c r="E19" i="2"/>
  <c r="D19" i="2"/>
  <c r="C19" i="2"/>
  <c r="F19" i="2" s="1"/>
  <c r="K19" i="2" s="1"/>
  <c r="J18" i="2"/>
  <c r="F18" i="2"/>
  <c r="E18" i="2"/>
  <c r="D18" i="2"/>
  <c r="C18" i="2"/>
  <c r="J17" i="2"/>
  <c r="F17" i="2"/>
  <c r="K17" i="2" s="1"/>
  <c r="E17" i="2"/>
  <c r="D17" i="2"/>
  <c r="C17" i="2"/>
  <c r="J16" i="2"/>
  <c r="F16" i="2"/>
  <c r="K16" i="2" s="1"/>
  <c r="E16" i="2"/>
  <c r="D16" i="2"/>
  <c r="C16" i="2"/>
  <c r="J15" i="2"/>
  <c r="F15" i="2"/>
  <c r="K15" i="2" s="1"/>
  <c r="E15" i="2"/>
  <c r="D15" i="2"/>
  <c r="C15" i="2"/>
  <c r="J14" i="2"/>
  <c r="J12" i="2" s="1"/>
  <c r="J9" i="2" s="1"/>
  <c r="E14" i="2"/>
  <c r="F14" i="2" s="1"/>
  <c r="D14" i="2"/>
  <c r="C14" i="2"/>
  <c r="J13" i="2"/>
  <c r="E13" i="2"/>
  <c r="F13" i="2" s="1"/>
  <c r="D13" i="2"/>
  <c r="C13" i="2"/>
  <c r="I12" i="2"/>
  <c r="H12" i="2"/>
  <c r="G12" i="2"/>
  <c r="D12" i="2"/>
  <c r="C12" i="2"/>
  <c r="J11" i="2"/>
  <c r="E11" i="2"/>
  <c r="D11" i="2"/>
  <c r="D9" i="2" s="1"/>
  <c r="D8" i="2" s="1"/>
  <c r="C11" i="2"/>
  <c r="F11" i="2" s="1"/>
  <c r="J10" i="2"/>
  <c r="I10" i="2"/>
  <c r="H10" i="2"/>
  <c r="G10" i="2"/>
  <c r="E10" i="2"/>
  <c r="I9" i="2"/>
  <c r="H9" i="2"/>
  <c r="H8" i="2" s="1"/>
  <c r="H33" i="2" s="1"/>
  <c r="G9" i="2"/>
  <c r="C9" i="2"/>
  <c r="J65" i="1"/>
  <c r="F65" i="1"/>
  <c r="E65" i="1"/>
  <c r="D65" i="1"/>
  <c r="C65" i="1"/>
  <c r="J64" i="1"/>
  <c r="F64" i="1"/>
  <c r="K64" i="1" s="1"/>
  <c r="E64" i="1"/>
  <c r="D64" i="1"/>
  <c r="C64" i="1"/>
  <c r="J63" i="1"/>
  <c r="F63" i="1"/>
  <c r="K63" i="1" s="1"/>
  <c r="E63" i="1"/>
  <c r="D63" i="1"/>
  <c r="C63" i="1"/>
  <c r="J62" i="1"/>
  <c r="F62" i="1"/>
  <c r="E62" i="1"/>
  <c r="D62" i="1"/>
  <c r="C62" i="1"/>
  <c r="J61" i="1"/>
  <c r="J59" i="1" s="1"/>
  <c r="J58" i="1" s="1"/>
  <c r="J57" i="1" s="1"/>
  <c r="F61" i="1"/>
  <c r="E61" i="1"/>
  <c r="D61" i="1"/>
  <c r="C61" i="1"/>
  <c r="J60" i="1"/>
  <c r="E60" i="1"/>
  <c r="E59" i="1" s="1"/>
  <c r="E58" i="1" s="1"/>
  <c r="E57" i="1" s="1"/>
  <c r="D60" i="1"/>
  <c r="F60" i="1" s="1"/>
  <c r="F59" i="1" s="1"/>
  <c r="C60" i="1"/>
  <c r="I59" i="1"/>
  <c r="I58" i="1" s="1"/>
  <c r="I57" i="1" s="1"/>
  <c r="H59" i="1"/>
  <c r="H58" i="1" s="1"/>
  <c r="G59" i="1"/>
  <c r="G58" i="1" s="1"/>
  <c r="C59" i="1"/>
  <c r="C58" i="1" s="1"/>
  <c r="H57" i="1"/>
  <c r="G57" i="1"/>
  <c r="C57" i="1"/>
  <c r="J56" i="1"/>
  <c r="E56" i="1"/>
  <c r="D56" i="1"/>
  <c r="C56" i="1"/>
  <c r="F56" i="1" s="1"/>
  <c r="K56" i="1" s="1"/>
  <c r="K55" i="1"/>
  <c r="J55" i="1"/>
  <c r="E55" i="1"/>
  <c r="D55" i="1"/>
  <c r="C55" i="1"/>
  <c r="F55" i="1" s="1"/>
  <c r="J54" i="1"/>
  <c r="J53" i="1" s="1"/>
  <c r="J49" i="1" s="1"/>
  <c r="E54" i="1"/>
  <c r="D54" i="1"/>
  <c r="C54" i="1"/>
  <c r="I53" i="1"/>
  <c r="H53" i="1"/>
  <c r="G53" i="1"/>
  <c r="E53" i="1"/>
  <c r="D53" i="1"/>
  <c r="J52" i="1"/>
  <c r="E52" i="1"/>
  <c r="D52" i="1"/>
  <c r="C52" i="1"/>
  <c r="F52" i="1" s="1"/>
  <c r="J51" i="1"/>
  <c r="E51" i="1"/>
  <c r="E50" i="1" s="1"/>
  <c r="E49" i="1" s="1"/>
  <c r="D51" i="1"/>
  <c r="D50" i="1" s="1"/>
  <c r="D49" i="1" s="1"/>
  <c r="C51" i="1"/>
  <c r="J50" i="1"/>
  <c r="I50" i="1"/>
  <c r="H50" i="1"/>
  <c r="H49" i="1" s="1"/>
  <c r="G50" i="1"/>
  <c r="G49" i="1" s="1"/>
  <c r="I49" i="1"/>
  <c r="J48" i="1"/>
  <c r="E48" i="1"/>
  <c r="D48" i="1"/>
  <c r="C48" i="1"/>
  <c r="F48" i="1" s="1"/>
  <c r="K48" i="1" s="1"/>
  <c r="J47" i="1"/>
  <c r="E47" i="1"/>
  <c r="D47" i="1"/>
  <c r="C47" i="1"/>
  <c r="J46" i="1"/>
  <c r="E46" i="1"/>
  <c r="D46" i="1"/>
  <c r="C46" i="1"/>
  <c r="F46" i="1" s="1"/>
  <c r="K46" i="1" s="1"/>
  <c r="J45" i="1"/>
  <c r="E45" i="1"/>
  <c r="D45" i="1"/>
  <c r="C45" i="1"/>
  <c r="J44" i="1"/>
  <c r="I44" i="1"/>
  <c r="H44" i="1"/>
  <c r="G44" i="1"/>
  <c r="J43" i="1"/>
  <c r="F43" i="1"/>
  <c r="K43" i="1" s="1"/>
  <c r="E43" i="1"/>
  <c r="D43" i="1"/>
  <c r="C43" i="1"/>
  <c r="J42" i="1"/>
  <c r="F42" i="1"/>
  <c r="K42" i="1" s="1"/>
  <c r="E42" i="1"/>
  <c r="D42" i="1"/>
  <c r="C42" i="1"/>
  <c r="J41" i="1"/>
  <c r="F41" i="1"/>
  <c r="K41" i="1" s="1"/>
  <c r="E41" i="1"/>
  <c r="D41" i="1"/>
  <c r="C41" i="1"/>
  <c r="J40" i="1"/>
  <c r="F40" i="1"/>
  <c r="K40" i="1" s="1"/>
  <c r="E40" i="1"/>
  <c r="D40" i="1"/>
  <c r="C40" i="1"/>
  <c r="J39" i="1"/>
  <c r="F39" i="1"/>
  <c r="F38" i="1" s="1"/>
  <c r="K38" i="1" s="1"/>
  <c r="E39" i="1"/>
  <c r="D39" i="1"/>
  <c r="C39" i="1"/>
  <c r="J38" i="1"/>
  <c r="I38" i="1"/>
  <c r="H38" i="1"/>
  <c r="G38" i="1"/>
  <c r="E38" i="1"/>
  <c r="D38" i="1"/>
  <c r="C38" i="1"/>
  <c r="J37" i="1"/>
  <c r="E37" i="1"/>
  <c r="D37" i="1"/>
  <c r="C37" i="1"/>
  <c r="F37" i="1" s="1"/>
  <c r="K37" i="1" s="1"/>
  <c r="J36" i="1"/>
  <c r="E36" i="1"/>
  <c r="D36" i="1"/>
  <c r="C36" i="1"/>
  <c r="J35" i="1"/>
  <c r="E35" i="1"/>
  <c r="D35" i="1"/>
  <c r="C35" i="1"/>
  <c r="F35" i="1" s="1"/>
  <c r="K35" i="1" s="1"/>
  <c r="J34" i="1"/>
  <c r="E34" i="1"/>
  <c r="D34" i="1"/>
  <c r="C34" i="1"/>
  <c r="F34" i="1" s="1"/>
  <c r="K34" i="1" s="1"/>
  <c r="J33" i="1"/>
  <c r="E33" i="1"/>
  <c r="D33" i="1"/>
  <c r="C33" i="1"/>
  <c r="J32" i="1"/>
  <c r="E32" i="1"/>
  <c r="D32" i="1"/>
  <c r="C32" i="1"/>
  <c r="F32" i="1" s="1"/>
  <c r="K32" i="1" s="1"/>
  <c r="J31" i="1"/>
  <c r="E31" i="1"/>
  <c r="D31" i="1"/>
  <c r="C31" i="1"/>
  <c r="F31" i="1" s="1"/>
  <c r="K31" i="1" s="1"/>
  <c r="J30" i="1"/>
  <c r="E30" i="1"/>
  <c r="E29" i="1" s="1"/>
  <c r="D30" i="1"/>
  <c r="D29" i="1" s="1"/>
  <c r="C30" i="1"/>
  <c r="J29" i="1"/>
  <c r="I29" i="1"/>
  <c r="H29" i="1"/>
  <c r="H26" i="1" s="1"/>
  <c r="G29" i="1"/>
  <c r="G26" i="1" s="1"/>
  <c r="J28" i="1"/>
  <c r="F28" i="1"/>
  <c r="F27" i="1" s="1"/>
  <c r="K27" i="1" s="1"/>
  <c r="E28" i="1"/>
  <c r="D28" i="1"/>
  <c r="C28" i="1"/>
  <c r="J27" i="1"/>
  <c r="I27" i="1"/>
  <c r="H27" i="1"/>
  <c r="G27" i="1"/>
  <c r="E27" i="1"/>
  <c r="E26" i="1" s="1"/>
  <c r="D27" i="1"/>
  <c r="C27" i="1"/>
  <c r="K25" i="1"/>
  <c r="J25" i="1"/>
  <c r="F25" i="1"/>
  <c r="E25" i="1"/>
  <c r="D25" i="1"/>
  <c r="C25" i="1"/>
  <c r="K24" i="1"/>
  <c r="J24" i="1"/>
  <c r="F24" i="1"/>
  <c r="E24" i="1"/>
  <c r="D24" i="1"/>
  <c r="C24" i="1"/>
  <c r="K23" i="1"/>
  <c r="J23" i="1"/>
  <c r="F23" i="1"/>
  <c r="E23" i="1"/>
  <c r="D23" i="1"/>
  <c r="C23" i="1"/>
  <c r="K22" i="1"/>
  <c r="J22" i="1"/>
  <c r="F22" i="1"/>
  <c r="E22" i="1"/>
  <c r="D22" i="1"/>
  <c r="C22" i="1"/>
  <c r="K21" i="1"/>
  <c r="J21" i="1"/>
  <c r="F21" i="1"/>
  <c r="E21" i="1"/>
  <c r="D21" i="1"/>
  <c r="C21" i="1"/>
  <c r="K20" i="1"/>
  <c r="J20" i="1"/>
  <c r="F20" i="1"/>
  <c r="E20" i="1"/>
  <c r="D20" i="1"/>
  <c r="C20" i="1"/>
  <c r="K19" i="1"/>
  <c r="J19" i="1"/>
  <c r="F19" i="1"/>
  <c r="E19" i="1"/>
  <c r="D19" i="1"/>
  <c r="C19" i="1"/>
  <c r="K18" i="1"/>
  <c r="J18" i="1"/>
  <c r="F18" i="1"/>
  <c r="F17" i="1" s="1"/>
  <c r="E18" i="1"/>
  <c r="D18" i="1"/>
  <c r="C18" i="1"/>
  <c r="K17" i="1"/>
  <c r="J17" i="1"/>
  <c r="J16" i="1" s="1"/>
  <c r="I17" i="1"/>
  <c r="I16" i="1" s="1"/>
  <c r="H17" i="1"/>
  <c r="G17" i="1"/>
  <c r="E17" i="1"/>
  <c r="E16" i="1" s="1"/>
  <c r="D17" i="1"/>
  <c r="D16" i="1" s="1"/>
  <c r="C17" i="1"/>
  <c r="C16" i="1" s="1"/>
  <c r="H16" i="1"/>
  <c r="G16" i="1"/>
  <c r="F16" i="1"/>
  <c r="K16" i="1" s="1"/>
  <c r="J15" i="1"/>
  <c r="K15" i="1" s="1"/>
  <c r="F15" i="1"/>
  <c r="E15" i="1"/>
  <c r="D15" i="1"/>
  <c r="C15" i="1"/>
  <c r="J14" i="1"/>
  <c r="K14" i="1" s="1"/>
  <c r="F14" i="1"/>
  <c r="E14" i="1"/>
  <c r="D14" i="1"/>
  <c r="C14" i="1"/>
  <c r="J13" i="1"/>
  <c r="K13" i="1" s="1"/>
  <c r="F13" i="1"/>
  <c r="E13" i="1"/>
  <c r="D13" i="1"/>
  <c r="C13" i="1"/>
  <c r="J12" i="1"/>
  <c r="K12" i="1" s="1"/>
  <c r="F12" i="1"/>
  <c r="F11" i="1" s="1"/>
  <c r="E12" i="1"/>
  <c r="D12" i="1"/>
  <c r="C12" i="1"/>
  <c r="I11" i="1"/>
  <c r="H11" i="1"/>
  <c r="G11" i="1"/>
  <c r="E11" i="1"/>
  <c r="D11" i="1"/>
  <c r="C11" i="1"/>
  <c r="K20" i="3" l="1"/>
  <c r="F19" i="3"/>
  <c r="K19" i="3" s="1"/>
  <c r="G8" i="3"/>
  <c r="G66" i="3" s="1"/>
  <c r="F15" i="3"/>
  <c r="K16" i="3"/>
  <c r="F32" i="3"/>
  <c r="E49" i="3"/>
  <c r="E48" i="3" s="1"/>
  <c r="H8" i="3"/>
  <c r="H66" i="3" s="1"/>
  <c r="F41" i="3"/>
  <c r="K41" i="3" s="1"/>
  <c r="K42" i="3"/>
  <c r="J23" i="3"/>
  <c r="J22" i="3" s="1"/>
  <c r="J8" i="3" s="1"/>
  <c r="J66" i="3" s="1"/>
  <c r="J49" i="3"/>
  <c r="J48" i="3" s="1"/>
  <c r="D10" i="3"/>
  <c r="D9" i="3" s="1"/>
  <c r="I66" i="3"/>
  <c r="E8" i="3"/>
  <c r="E66" i="3" s="1"/>
  <c r="D49" i="3"/>
  <c r="D48" i="3" s="1"/>
  <c r="F11" i="3"/>
  <c r="C15" i="3"/>
  <c r="C14" i="3" s="1"/>
  <c r="C10" i="3" s="1"/>
  <c r="C9" i="3" s="1"/>
  <c r="G23" i="3"/>
  <c r="G22" i="3" s="1"/>
  <c r="F38" i="3"/>
  <c r="F63" i="3"/>
  <c r="F62" i="3" s="1"/>
  <c r="F61" i="3" s="1"/>
  <c r="F24" i="3"/>
  <c r="F23" i="3" s="1"/>
  <c r="F22" i="3" s="1"/>
  <c r="K33" i="3"/>
  <c r="F55" i="3"/>
  <c r="F54" i="3" s="1"/>
  <c r="F49" i="3" s="1"/>
  <c r="F48" i="3" s="1"/>
  <c r="K48" i="3" s="1"/>
  <c r="C41" i="3"/>
  <c r="C30" i="3" s="1"/>
  <c r="C19" i="3"/>
  <c r="K13" i="2"/>
  <c r="F12" i="2"/>
  <c r="K12" i="2" s="1"/>
  <c r="I8" i="2"/>
  <c r="I33" i="2" s="1"/>
  <c r="F10" i="2"/>
  <c r="K11" i="2"/>
  <c r="K22" i="2"/>
  <c r="F21" i="2"/>
  <c r="D33" i="2"/>
  <c r="J20" i="2"/>
  <c r="J8" i="2" s="1"/>
  <c r="J33" i="2" s="1"/>
  <c r="E12" i="2"/>
  <c r="E9" i="2" s="1"/>
  <c r="E8" i="2" s="1"/>
  <c r="E33" i="2" s="1"/>
  <c r="F25" i="2"/>
  <c r="K25" i="2" s="1"/>
  <c r="F30" i="2"/>
  <c r="C10" i="2"/>
  <c r="D10" i="2"/>
  <c r="C21" i="2"/>
  <c r="C20" i="2" s="1"/>
  <c r="C8" i="2" s="1"/>
  <c r="C33" i="2" s="1"/>
  <c r="G10" i="1"/>
  <c r="G9" i="1" s="1"/>
  <c r="G66" i="1" s="1"/>
  <c r="H10" i="1"/>
  <c r="H9" i="1" s="1"/>
  <c r="H66" i="1" s="1"/>
  <c r="J11" i="1"/>
  <c r="E10" i="1"/>
  <c r="E9" i="1" s="1"/>
  <c r="E66" i="1" s="1"/>
  <c r="K39" i="1"/>
  <c r="F45" i="1"/>
  <c r="C44" i="1"/>
  <c r="I26" i="1"/>
  <c r="I10" i="1" s="1"/>
  <c r="I9" i="1" s="1"/>
  <c r="I66" i="1" s="1"/>
  <c r="D44" i="1"/>
  <c r="F54" i="1"/>
  <c r="C53" i="1"/>
  <c r="C26" i="1"/>
  <c r="C10" i="1" s="1"/>
  <c r="C9" i="1" s="1"/>
  <c r="C66" i="1" s="1"/>
  <c r="J26" i="1"/>
  <c r="E44" i="1"/>
  <c r="F47" i="1"/>
  <c r="K47" i="1" s="1"/>
  <c r="D26" i="1"/>
  <c r="D10" i="1" s="1"/>
  <c r="D9" i="1" s="1"/>
  <c r="D66" i="1" s="1"/>
  <c r="K28" i="1"/>
  <c r="F30" i="1"/>
  <c r="C29" i="1"/>
  <c r="F33" i="1"/>
  <c r="K33" i="1" s="1"/>
  <c r="F36" i="1"/>
  <c r="K36" i="1" s="1"/>
  <c r="F51" i="1"/>
  <c r="C50" i="1"/>
  <c r="C49" i="1" s="1"/>
  <c r="K62" i="1"/>
  <c r="F58" i="1"/>
  <c r="K59" i="1"/>
  <c r="D59" i="1"/>
  <c r="D58" i="1" s="1"/>
  <c r="D57" i="1" s="1"/>
  <c r="C8" i="3" l="1"/>
  <c r="C66" i="3" s="1"/>
  <c r="K61" i="3"/>
  <c r="F14" i="3"/>
  <c r="K14" i="3" s="1"/>
  <c r="K15" i="3"/>
  <c r="F37" i="3"/>
  <c r="K37" i="3" s="1"/>
  <c r="K38" i="3"/>
  <c r="F10" i="3"/>
  <c r="K11" i="3"/>
  <c r="D8" i="3"/>
  <c r="D66" i="3" s="1"/>
  <c r="K32" i="3"/>
  <c r="F31" i="3"/>
  <c r="K10" i="2"/>
  <c r="F9" i="2"/>
  <c r="K30" i="2"/>
  <c r="F29" i="2"/>
  <c r="K29" i="2" s="1"/>
  <c r="F20" i="2"/>
  <c r="K20" i="2" s="1"/>
  <c r="K21" i="2"/>
  <c r="K30" i="1"/>
  <c r="F29" i="1"/>
  <c r="J10" i="1"/>
  <c r="J9" i="1" s="1"/>
  <c r="J66" i="1" s="1"/>
  <c r="K11" i="1"/>
  <c r="K51" i="1"/>
  <c r="F50" i="1"/>
  <c r="K54" i="1"/>
  <c r="F53" i="1"/>
  <c r="K53" i="1" s="1"/>
  <c r="K45" i="1"/>
  <c r="F44" i="1"/>
  <c r="K44" i="1" s="1"/>
  <c r="F57" i="1"/>
  <c r="K57" i="1" s="1"/>
  <c r="K58" i="1"/>
  <c r="F9" i="3" l="1"/>
  <c r="K10" i="3"/>
  <c r="F30" i="3"/>
  <c r="K30" i="3" s="1"/>
  <c r="K31" i="3"/>
  <c r="K9" i="2"/>
  <c r="F8" i="2"/>
  <c r="K29" i="1"/>
  <c r="F26" i="1"/>
  <c r="K50" i="1"/>
  <c r="F49" i="1"/>
  <c r="K49" i="1" s="1"/>
  <c r="K9" i="3" l="1"/>
  <c r="F8" i="3"/>
  <c r="K8" i="2"/>
  <c r="F33" i="2"/>
  <c r="K33" i="2" s="1"/>
  <c r="K26" i="1"/>
  <c r="F10" i="1"/>
  <c r="K8" i="3" l="1"/>
  <c r="F66" i="3"/>
  <c r="K66" i="3" s="1"/>
  <c r="K10" i="1"/>
  <c r="F9" i="1"/>
  <c r="K9" i="1" l="1"/>
  <c r="F66" i="1"/>
  <c r="K66" i="1" s="1"/>
</calcChain>
</file>

<file path=xl/sharedStrings.xml><?xml version="1.0" encoding="utf-8"?>
<sst xmlns="http://schemas.openxmlformats.org/spreadsheetml/2006/main" count="364" uniqueCount="145">
  <si>
    <t xml:space="preserve"> CUADRO No.2</t>
  </si>
  <si>
    <t>INGRESOS FISCALES COMPARADOS POR PARTIDAS, DIRECCION GENERAL DE IMPUESTOS INTERNOS</t>
  </si>
  <si>
    <t>ENERO-MARZO  2022/PRESUPUESTO  2022</t>
  </si>
  <si>
    <t xml:space="preserve">(En millones RD$) </t>
  </si>
  <si>
    <t>PARTIDAS</t>
  </si>
  <si>
    <t>RECAUDADO 2022</t>
  </si>
  <si>
    <t>PRESUPUESTO  2022</t>
  </si>
  <si>
    <t xml:space="preserve">% ALCANZADO </t>
  </si>
  <si>
    <t>ENERO</t>
  </si>
  <si>
    <t>FEBRERO</t>
  </si>
  <si>
    <t>MARZO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</si>
  <si>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</si>
  <si>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</si>
  <si>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</si>
  <si>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</si>
  <si>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</si>
  <si>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</si>
  <si>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</si>
  <si>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</si>
  <si>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</si>
  <si>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</si>
  <si>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</si>
  <si>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</si>
  <si>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</si>
  <si>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</si>
  <si>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</si>
  <si>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</si>
  <si>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</si>
  <si>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</si>
  <si>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</si>
  <si>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</si>
  <si>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</si>
  <si>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</si>
  <si>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</si>
  <si>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</si>
  <si>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</si>
  <si>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</si>
  <si>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</si>
  <si>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</si>
  <si>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</si>
  <si>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</si>
  <si>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</si>
  <si>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</si>
  <si>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</si>
  <si>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</si>
  <si>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</si>
  <si>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</si>
  <si>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</si>
  <si>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</si>
  <si>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</si>
  <si>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</si>
  <si>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</si>
  <si>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</si>
  <si>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</si>
  <si>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</si>
  <si>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</si>
  <si>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</si>
  <si>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</si>
  <si>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</si>
  <si>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</si>
  <si>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</si>
  <si>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</si>
  <si>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</si>
  <si>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</si>
  <si>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</si>
  <si>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</si>
  <si>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</si>
  <si>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</si>
  <si>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</si>
  <si>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</si>
  <si>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</si>
  <si>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</si>
  <si>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</si>
  <si>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</si>
  <si>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</si>
  <si>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ENERO-MARZO  2022/PRESUPUESTO 2022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</si>
  <si>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</si>
  <si>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</si>
  <si>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</si>
  <si>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</si>
  <si>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</si>
  <si>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</si>
  <si>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</si>
  <si>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</si>
  <si>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</si>
  <si>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</si>
  <si>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</si>
  <si>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</si>
  <si>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</si>
  <si>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</si>
  <si>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</si>
  <si>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</si>
  <si>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</si>
  <si>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</si>
  <si>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</si>
  <si>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</si>
  <si>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PRESUPUESTO 2022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</si>
  <si>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</si>
  <si>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</si>
  <si>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</si>
  <si>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</si>
  <si>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</si>
  <si>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</si>
  <si>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</si>
  <si>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</si>
  <si>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</si>
  <si>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</si>
  <si>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</si>
  <si>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</si>
  <si>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</si>
  <si>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</si>
  <si>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</si>
  <si>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</si>
  <si>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</si>
  <si>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</si>
  <si>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</si>
  <si>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</si>
  <si>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</si>
  <si>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</si>
  <si>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</si>
  <si>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</si>
  <si>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Derechos Administrativos (Recursos de Captación Directa)</t>
  </si>
  <si>
    <t xml:space="preserve"> - Recursos de Captación Directa para el Fomento y Desarrollo del Gas Natural en el Parque vehicular</t>
  </si>
  <si>
    <t>- Recursos de Captación Directa por Prestación de Servicios (MIVHED) LEY-160-21</t>
  </si>
  <si>
    <t xml:space="preserve">- Otros registros contratos y cobros 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</si>
  <si>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</si>
  <si>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</si>
  <si>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</si>
  <si>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</si>
  <si>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</si>
  <si>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</si>
  <si>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</si>
  <si>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Inversiones Financieras</t>
  </si>
  <si>
    <t>- Ingresos por Tenencia de Activos Financieros  (Instrumentos Derivados)</t>
  </si>
  <si>
    <t xml:space="preserve">     - Recursos de Captación Directa de la Procuradoria General de la República ( multas de tránsito)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</si>
  <si>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</si>
  <si>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</si>
  <si>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</si>
  <si>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</si>
  <si>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</si>
  <si>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r>
      <t xml:space="preserve">(1) Cifras sujetas a rectificación.  Incluye los dólares convertidos a la tasa oficial. </t>
    </r>
    <r>
      <rPr>
        <b/>
        <sz val="8"/>
        <color indexed="8"/>
        <rFont val="Segoe UI"/>
        <family val="2"/>
      </rPr>
      <t xml:space="preserve"> 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</si>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</sst>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#,##0.0000_);\(#,##0.0000\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i/>
      <sz val="12"/>
      <color indexed="8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2"/>
      <name val="Arial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u/>
      <sz val="9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9" fontId="9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39" fontId="9" fillId="0" borderId="0"/>
  </cellStyleXfs>
  <cellXfs count="165">
    <xf numFmtId="0" fontId="0" fillId="0" borderId="0" xfId="0"/>
    <xf numFmtId="0" fontId="2" fillId="0" borderId="0" xfId="2" applyFont="1"/>
    <xf numFmtId="0" fontId="1" fillId="0" borderId="0" xfId="2"/>
    <xf numFmtId="164" fontId="1" fillId="0" borderId="0" xfId="1" applyNumberFormat="1" applyFont="1" applyFill="1" applyBorder="1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164" fontId="5" fillId="0" borderId="0" xfId="1" applyNumberFormat="1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165" fontId="8" fillId="0" borderId="7" xfId="4" applyNumberFormat="1" applyFont="1" applyBorder="1"/>
    <xf numFmtId="165" fontId="8" fillId="0" borderId="7" xfId="1" applyNumberFormat="1" applyFont="1" applyFill="1" applyBorder="1"/>
    <xf numFmtId="165" fontId="8" fillId="0" borderId="7" xfId="1" applyNumberFormat="1" applyFont="1" applyFill="1" applyBorder="1" applyAlignment="1">
      <alignment horizontal="right" indent="1"/>
    </xf>
    <xf numFmtId="0" fontId="8" fillId="0" borderId="8" xfId="3" applyFont="1" applyBorder="1"/>
    <xf numFmtId="165" fontId="8" fillId="0" borderId="8" xfId="3" applyNumberFormat="1" applyFont="1" applyBorder="1"/>
    <xf numFmtId="165" fontId="8" fillId="0" borderId="8" xfId="1" applyNumberFormat="1" applyFont="1" applyFill="1" applyBorder="1" applyProtection="1"/>
    <xf numFmtId="165" fontId="8" fillId="0" borderId="9" xfId="1" applyNumberFormat="1" applyFont="1" applyFill="1" applyBorder="1" applyAlignment="1" applyProtection="1">
      <alignment horizontal="right" indent="1"/>
    </xf>
    <xf numFmtId="165" fontId="8" fillId="0" borderId="8" xfId="1" applyNumberFormat="1" applyFont="1" applyFill="1" applyBorder="1" applyAlignment="1" applyProtection="1">
      <alignment horizontal="right" indent="1"/>
    </xf>
    <xf numFmtId="165" fontId="8" fillId="0" borderId="9" xfId="3" applyNumberFormat="1" applyFont="1" applyBorder="1"/>
    <xf numFmtId="165" fontId="8" fillId="0" borderId="8" xfId="1" applyNumberFormat="1" applyFont="1" applyFill="1" applyBorder="1" applyAlignment="1" applyProtection="1"/>
    <xf numFmtId="49" fontId="10" fillId="0" borderId="8" xfId="5" applyNumberFormat="1" applyFont="1" applyBorder="1" applyAlignment="1">
      <alignment horizontal="left" indent="1"/>
    </xf>
    <xf numFmtId="165" fontId="10" fillId="0" borderId="8" xfId="3" applyNumberFormat="1" applyFont="1" applyBorder="1"/>
    <xf numFmtId="165" fontId="10" fillId="0" borderId="9" xfId="3" applyNumberFormat="1" applyFont="1" applyBorder="1"/>
    <xf numFmtId="165" fontId="10" fillId="0" borderId="8" xfId="1" applyNumberFormat="1" applyFont="1" applyFill="1" applyBorder="1" applyAlignment="1" applyProtection="1"/>
    <xf numFmtId="165" fontId="10" fillId="0" borderId="9" xfId="1" applyNumberFormat="1" applyFont="1" applyFill="1" applyBorder="1" applyAlignment="1" applyProtection="1">
      <alignment horizontal="right" indent="1"/>
    </xf>
    <xf numFmtId="165" fontId="10" fillId="0" borderId="8" xfId="1" applyNumberFormat="1" applyFont="1" applyFill="1" applyBorder="1" applyAlignment="1" applyProtection="1">
      <alignment horizontal="right" indent="1"/>
    </xf>
    <xf numFmtId="49" fontId="8" fillId="0" borderId="8" xfId="3" applyNumberFormat="1" applyFont="1" applyBorder="1" applyAlignment="1">
      <alignment horizontal="left" indent="1"/>
    </xf>
    <xf numFmtId="49" fontId="10" fillId="0" borderId="8" xfId="5" applyNumberFormat="1" applyFont="1" applyBorder="1" applyAlignment="1">
      <alignment horizontal="left" indent="2"/>
    </xf>
    <xf numFmtId="165" fontId="10" fillId="0" borderId="8" xfId="1" applyNumberFormat="1" applyFont="1" applyFill="1" applyBorder="1" applyProtection="1"/>
    <xf numFmtId="165" fontId="11" fillId="0" borderId="8" xfId="1" applyNumberFormat="1" applyFont="1" applyFill="1" applyBorder="1" applyProtection="1"/>
    <xf numFmtId="165" fontId="1" fillId="0" borderId="0" xfId="2" applyNumberFormat="1"/>
    <xf numFmtId="49" fontId="10" fillId="0" borderId="8" xfId="2" applyNumberFormat="1" applyFont="1" applyBorder="1" applyAlignment="1">
      <alignment horizontal="left" indent="2"/>
    </xf>
    <xf numFmtId="165" fontId="11" fillId="0" borderId="8" xfId="3" applyNumberFormat="1" applyFont="1" applyBorder="1"/>
    <xf numFmtId="49" fontId="10" fillId="0" borderId="8" xfId="3" applyNumberFormat="1" applyFont="1" applyBorder="1" applyAlignment="1">
      <alignment horizontal="left" indent="2"/>
    </xf>
    <xf numFmtId="0" fontId="8" fillId="0" borderId="8" xfId="3" applyFont="1" applyBorder="1" applyAlignment="1">
      <alignment horizontal="left" indent="1"/>
    </xf>
    <xf numFmtId="49" fontId="10" fillId="0" borderId="8" xfId="6" applyNumberFormat="1" applyFont="1" applyBorder="1" applyAlignment="1">
      <alignment horizontal="left" indent="2"/>
    </xf>
    <xf numFmtId="165" fontId="12" fillId="0" borderId="8" xfId="3" applyNumberFormat="1" applyFont="1" applyBorder="1"/>
    <xf numFmtId="0" fontId="13" fillId="0" borderId="8" xfId="2" applyFont="1" applyBorder="1"/>
    <xf numFmtId="165" fontId="8" fillId="0" borderId="9" xfId="1" applyNumberFormat="1" applyFont="1" applyFill="1" applyBorder="1" applyProtection="1"/>
    <xf numFmtId="0" fontId="14" fillId="0" borderId="0" xfId="2" applyFont="1"/>
    <xf numFmtId="49" fontId="8" fillId="0" borderId="8" xfId="6" applyNumberFormat="1" applyFont="1" applyBorder="1" applyAlignment="1">
      <alignment horizontal="left" indent="1"/>
    </xf>
    <xf numFmtId="0" fontId="1" fillId="0" borderId="0" xfId="2" applyAlignment="1">
      <alignment vertical="center"/>
    </xf>
    <xf numFmtId="49" fontId="8" fillId="0" borderId="8" xfId="6" applyNumberFormat="1" applyFont="1" applyBorder="1" applyAlignment="1">
      <alignment horizontal="left"/>
    </xf>
    <xf numFmtId="0" fontId="15" fillId="0" borderId="0" xfId="2" applyFont="1"/>
    <xf numFmtId="0" fontId="16" fillId="0" borderId="0" xfId="2" applyFont="1"/>
    <xf numFmtId="0" fontId="18" fillId="0" borderId="0" xfId="7" applyFont="1" applyAlignment="1" applyProtection="1"/>
    <xf numFmtId="165" fontId="8" fillId="0" borderId="8" xfId="6" applyNumberFormat="1" applyFont="1" applyBorder="1"/>
    <xf numFmtId="0" fontId="7" fillId="2" borderId="5" xfId="3" applyFont="1" applyFill="1" applyBorder="1" applyAlignment="1">
      <alignment horizontal="left" vertical="center"/>
    </xf>
    <xf numFmtId="165" fontId="7" fillId="2" borderId="5" xfId="3" applyNumberFormat="1" applyFont="1" applyFill="1" applyBorder="1" applyAlignment="1">
      <alignment vertical="center"/>
    </xf>
    <xf numFmtId="165" fontId="7" fillId="2" borderId="5" xfId="1" applyNumberFormat="1" applyFont="1" applyFill="1" applyBorder="1" applyAlignment="1" applyProtection="1">
      <alignment vertical="center"/>
    </xf>
    <xf numFmtId="165" fontId="7" fillId="2" borderId="5" xfId="1" applyNumberFormat="1" applyFont="1" applyFill="1" applyBorder="1" applyAlignment="1" applyProtection="1">
      <alignment horizontal="right" vertical="center" indent="1"/>
    </xf>
    <xf numFmtId="165" fontId="13" fillId="0" borderId="0" xfId="2" applyNumberFormat="1" applyFont="1"/>
    <xf numFmtId="165" fontId="12" fillId="0" borderId="0" xfId="3" applyNumberFormat="1" applyFont="1" applyAlignment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49" fontId="8" fillId="0" borderId="0" xfId="2" applyNumberFormat="1" applyFont="1"/>
    <xf numFmtId="165" fontId="19" fillId="0" borderId="0" xfId="2" applyNumberFormat="1" applyFont="1"/>
    <xf numFmtId="164" fontId="11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20" fillId="0" borderId="0" xfId="2" applyFont="1"/>
    <xf numFmtId="164" fontId="19" fillId="0" borderId="0" xfId="1" applyNumberFormat="1" applyFont="1" applyFill="1" applyBorder="1"/>
    <xf numFmtId="164" fontId="10" fillId="0" borderId="0" xfId="1" applyNumberFormat="1" applyFont="1" applyAlignment="1">
      <alignment horizontal="right"/>
    </xf>
    <xf numFmtId="0" fontId="19" fillId="0" borderId="0" xfId="2" applyFont="1"/>
    <xf numFmtId="166" fontId="19" fillId="0" borderId="0" xfId="2" applyNumberFormat="1" applyFont="1"/>
    <xf numFmtId="0" fontId="20" fillId="0" borderId="0" xfId="2" applyFont="1" applyAlignment="1">
      <alignment horizontal="left" indent="1"/>
    </xf>
    <xf numFmtId="0" fontId="21" fillId="0" borderId="0" xfId="2" applyFont="1"/>
    <xf numFmtId="0" fontId="22" fillId="0" borderId="0" xfId="2" applyFont="1"/>
    <xf numFmtId="164" fontId="1" fillId="0" borderId="0" xfId="1" applyNumberFormat="1" applyFill="1" applyBorder="1"/>
    <xf numFmtId="164" fontId="1" fillId="0" borderId="0" xfId="1" applyNumberFormat="1"/>
    <xf numFmtId="0" fontId="3" fillId="0" borderId="0" xfId="2" applyFont="1" applyAlignment="1">
      <alignment horizontal="center"/>
    </xf>
    <xf numFmtId="0" fontId="23" fillId="0" borderId="0" xfId="2" applyFont="1"/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1" fillId="0" borderId="0" xfId="2" applyFont="1"/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39" fontId="8" fillId="0" borderId="8" xfId="8" applyFont="1" applyBorder="1"/>
    <xf numFmtId="165" fontId="8" fillId="0" borderId="7" xfId="3" applyNumberFormat="1" applyFont="1" applyBorder="1"/>
    <xf numFmtId="165" fontId="11" fillId="0" borderId="0" xfId="2" applyNumberFormat="1" applyFont="1"/>
    <xf numFmtId="49" fontId="8" fillId="0" borderId="8" xfId="8" applyNumberFormat="1" applyFont="1" applyBorder="1"/>
    <xf numFmtId="49" fontId="8" fillId="0" borderId="8" xfId="8" applyNumberFormat="1" applyFont="1" applyBorder="1" applyAlignment="1">
      <alignment horizontal="left" indent="1"/>
    </xf>
    <xf numFmtId="0" fontId="24" fillId="0" borderId="8" xfId="3" applyFont="1" applyBorder="1" applyAlignment="1">
      <alignment horizontal="left" indent="2"/>
    </xf>
    <xf numFmtId="165" fontId="24" fillId="0" borderId="8" xfId="3" applyNumberFormat="1" applyFont="1" applyBorder="1" applyAlignment="1">
      <alignment horizontal="right"/>
    </xf>
    <xf numFmtId="165" fontId="24" fillId="0" borderId="9" xfId="3" applyNumberFormat="1" applyFont="1" applyBorder="1" applyAlignment="1">
      <alignment horizontal="right"/>
    </xf>
    <xf numFmtId="165" fontId="13" fillId="0" borderId="8" xfId="3" applyNumberFormat="1" applyFont="1" applyBorder="1" applyAlignment="1">
      <alignment horizontal="right"/>
    </xf>
    <xf numFmtId="165" fontId="13" fillId="0" borderId="9" xfId="3" applyNumberFormat="1" applyFont="1" applyBorder="1" applyAlignment="1">
      <alignment horizontal="right"/>
    </xf>
    <xf numFmtId="49" fontId="10" fillId="0" borderId="8" xfId="8" applyNumberFormat="1" applyFont="1" applyBorder="1" applyAlignment="1">
      <alignment horizontal="left" indent="2"/>
    </xf>
    <xf numFmtId="165" fontId="19" fillId="0" borderId="8" xfId="3" applyNumberFormat="1" applyFont="1" applyBorder="1" applyAlignment="1">
      <alignment horizontal="right"/>
    </xf>
    <xf numFmtId="43" fontId="24" fillId="0" borderId="9" xfId="1" applyFont="1" applyFill="1" applyBorder="1" applyAlignment="1" applyProtection="1">
      <alignment horizontal="right"/>
    </xf>
    <xf numFmtId="165" fontId="8" fillId="0" borderId="8" xfId="8" applyNumberFormat="1" applyFont="1" applyBorder="1" applyAlignment="1">
      <alignment horizontal="left" indent="1"/>
    </xf>
    <xf numFmtId="43" fontId="13" fillId="0" borderId="9" xfId="1" applyFont="1" applyFill="1" applyBorder="1" applyAlignment="1" applyProtection="1">
      <alignment horizontal="right"/>
    </xf>
    <xf numFmtId="165" fontId="13" fillId="0" borderId="8" xfId="3" applyNumberFormat="1" applyFont="1" applyBorder="1"/>
    <xf numFmtId="49" fontId="24" fillId="0" borderId="8" xfId="3" applyNumberFormat="1" applyFont="1" applyBorder="1" applyAlignment="1">
      <alignment horizontal="left" indent="2"/>
    </xf>
    <xf numFmtId="49" fontId="13" fillId="0" borderId="8" xfId="3" applyNumberFormat="1" applyFont="1" applyBorder="1" applyAlignment="1">
      <alignment horizontal="left"/>
    </xf>
    <xf numFmtId="165" fontId="12" fillId="0" borderId="0" xfId="2" applyNumberFormat="1" applyFont="1"/>
    <xf numFmtId="39" fontId="8" fillId="0" borderId="8" xfId="8" applyFont="1" applyBorder="1" applyAlignment="1">
      <alignment horizontal="left" indent="1"/>
    </xf>
    <xf numFmtId="39" fontId="10" fillId="0" borderId="8" xfId="8" applyFont="1" applyBorder="1" applyAlignment="1">
      <alignment horizontal="left" indent="2"/>
    </xf>
    <xf numFmtId="165" fontId="7" fillId="2" borderId="10" xfId="3" applyNumberFormat="1" applyFont="1" applyFill="1" applyBorder="1" applyAlignment="1">
      <alignment vertical="center"/>
    </xf>
    <xf numFmtId="0" fontId="25" fillId="0" borderId="0" xfId="2" applyFont="1"/>
    <xf numFmtId="0" fontId="26" fillId="0" borderId="0" xfId="2" applyFont="1"/>
    <xf numFmtId="167" fontId="21" fillId="0" borderId="0" xfId="2" applyNumberFormat="1" applyFont="1"/>
    <xf numFmtId="167" fontId="19" fillId="0" borderId="0" xfId="2" applyNumberFormat="1" applyFont="1"/>
    <xf numFmtId="43" fontId="19" fillId="0" borderId="0" xfId="1" applyFont="1" applyFill="1" applyBorder="1"/>
    <xf numFmtId="0" fontId="27" fillId="0" borderId="0" xfId="2" applyFont="1" applyAlignment="1">
      <alignment horizontal="center"/>
    </xf>
    <xf numFmtId="0" fontId="1" fillId="3" borderId="0" xfId="2" applyFill="1"/>
    <xf numFmtId="0" fontId="28" fillId="0" borderId="0" xfId="2" applyFont="1"/>
    <xf numFmtId="0" fontId="28" fillId="0" borderId="0" xfId="2" applyFont="1" applyAlignment="1">
      <alignment horizontal="center"/>
    </xf>
    <xf numFmtId="0" fontId="26" fillId="3" borderId="0" xfId="2" applyFont="1" applyFill="1"/>
    <xf numFmtId="0" fontId="13" fillId="0" borderId="8" xfId="2" applyFont="1" applyBorder="1" applyAlignment="1">
      <alignment horizontal="left" vertical="center"/>
    </xf>
    <xf numFmtId="49" fontId="8" fillId="0" borderId="8" xfId="2" applyNumberFormat="1" applyFont="1" applyBorder="1"/>
    <xf numFmtId="49" fontId="8" fillId="0" borderId="8" xfId="2" applyNumberFormat="1" applyFont="1" applyBorder="1" applyAlignment="1">
      <alignment horizontal="left" indent="1"/>
    </xf>
    <xf numFmtId="0" fontId="10" fillId="0" borderId="8" xfId="2" applyFont="1" applyBorder="1" applyAlignment="1">
      <alignment horizontal="left" indent="2"/>
    </xf>
    <xf numFmtId="49" fontId="8" fillId="0" borderId="8" xfId="2" applyNumberFormat="1" applyFont="1" applyBorder="1" applyAlignment="1">
      <alignment horizontal="left" indent="2"/>
    </xf>
    <xf numFmtId="165" fontId="10" fillId="0" borderId="8" xfId="2" applyNumberFormat="1" applyFont="1" applyBorder="1" applyAlignment="1">
      <alignment horizontal="left" indent="4"/>
    </xf>
    <xf numFmtId="165" fontId="10" fillId="4" borderId="8" xfId="2" applyNumberFormat="1" applyFont="1" applyFill="1" applyBorder="1" applyAlignment="1">
      <alignment horizontal="left" indent="4"/>
    </xf>
    <xf numFmtId="165" fontId="10" fillId="4" borderId="8" xfId="3" applyNumberFormat="1" applyFont="1" applyFill="1" applyBorder="1"/>
    <xf numFmtId="165" fontId="10" fillId="4" borderId="9" xfId="3" applyNumberFormat="1" applyFont="1" applyFill="1" applyBorder="1"/>
    <xf numFmtId="43" fontId="10" fillId="4" borderId="9" xfId="1" applyFont="1" applyFill="1" applyBorder="1" applyProtection="1"/>
    <xf numFmtId="0" fontId="1" fillId="5" borderId="0" xfId="2" applyFill="1"/>
    <xf numFmtId="43" fontId="10" fillId="0" borderId="9" xfId="1" applyFont="1" applyFill="1" applyBorder="1" applyProtection="1"/>
    <xf numFmtId="49" fontId="8" fillId="0" borderId="8" xfId="2" applyNumberFormat="1" applyFont="1" applyBorder="1" applyAlignment="1">
      <alignment horizontal="left"/>
    </xf>
    <xf numFmtId="165" fontId="1" fillId="3" borderId="0" xfId="2" applyNumberFormat="1" applyFill="1"/>
    <xf numFmtId="49" fontId="12" fillId="0" borderId="8" xfId="4" applyNumberFormat="1" applyFont="1" applyBorder="1" applyAlignment="1">
      <alignment horizontal="left" indent="1"/>
    </xf>
    <xf numFmtId="49" fontId="11" fillId="4" borderId="8" xfId="3" applyNumberFormat="1" applyFont="1" applyFill="1" applyBorder="1" applyAlignment="1">
      <alignment horizontal="left" indent="1"/>
    </xf>
    <xf numFmtId="43" fontId="10" fillId="4" borderId="8" xfId="1" applyFont="1" applyFill="1" applyBorder="1"/>
    <xf numFmtId="49" fontId="11" fillId="0" borderId="8" xfId="3" applyNumberFormat="1" applyFont="1" applyBorder="1" applyAlignment="1">
      <alignment horizontal="left" indent="1"/>
    </xf>
    <xf numFmtId="49" fontId="8" fillId="0" borderId="8" xfId="2" applyNumberFormat="1" applyFont="1" applyBorder="1" applyAlignment="1">
      <alignment horizontal="left" indent="3"/>
    </xf>
    <xf numFmtId="49" fontId="10" fillId="0" borderId="8" xfId="2" applyNumberFormat="1" applyFont="1" applyBorder="1" applyAlignment="1">
      <alignment horizontal="left" indent="4"/>
    </xf>
    <xf numFmtId="49" fontId="10" fillId="4" borderId="8" xfId="2" applyNumberFormat="1" applyFont="1" applyFill="1" applyBorder="1" applyAlignment="1">
      <alignment horizontal="left" indent="4"/>
    </xf>
    <xf numFmtId="43" fontId="8" fillId="0" borderId="9" xfId="1" applyFont="1" applyFill="1" applyBorder="1" applyProtection="1"/>
    <xf numFmtId="49" fontId="8" fillId="0" borderId="8" xfId="2" applyNumberFormat="1" applyFont="1" applyBorder="1" applyAlignment="1">
      <alignment horizontal="left" vertical="center" indent="1"/>
    </xf>
    <xf numFmtId="165" fontId="24" fillId="0" borderId="8" xfId="2" applyNumberFormat="1" applyFont="1" applyBorder="1"/>
    <xf numFmtId="165" fontId="13" fillId="0" borderId="8" xfId="2" applyNumberFormat="1" applyFont="1" applyBorder="1"/>
    <xf numFmtId="49" fontId="11" fillId="4" borderId="8" xfId="4" applyNumberFormat="1" applyFont="1" applyFill="1" applyBorder="1" applyAlignment="1">
      <alignment horizontal="left"/>
    </xf>
    <xf numFmtId="165" fontId="24" fillId="4" borderId="8" xfId="2" applyNumberFormat="1" applyFont="1" applyFill="1" applyBorder="1"/>
    <xf numFmtId="165" fontId="24" fillId="4" borderId="8" xfId="3" applyNumberFormat="1" applyFont="1" applyFill="1" applyBorder="1"/>
    <xf numFmtId="49" fontId="29" fillId="0" borderId="8" xfId="2" applyNumberFormat="1" applyFont="1" applyBorder="1" applyAlignment="1">
      <alignment horizontal="left" indent="1"/>
    </xf>
    <xf numFmtId="165" fontId="29" fillId="0" borderId="8" xfId="3" applyNumberFormat="1" applyFont="1" applyBorder="1"/>
    <xf numFmtId="49" fontId="11" fillId="0" borderId="8" xfId="4" applyNumberFormat="1" applyFont="1" applyBorder="1" applyAlignment="1">
      <alignment horizontal="left" indent="2"/>
    </xf>
    <xf numFmtId="49" fontId="10" fillId="0" borderId="8" xfId="2" applyNumberFormat="1" applyFont="1" applyBorder="1" applyAlignment="1">
      <alignment horizontal="left" indent="1"/>
    </xf>
    <xf numFmtId="49" fontId="7" fillId="2" borderId="5" xfId="2" applyNumberFormat="1" applyFont="1" applyFill="1" applyBorder="1" applyAlignment="1">
      <alignment horizontal="left" vertical="center"/>
    </xf>
    <xf numFmtId="165" fontId="12" fillId="0" borderId="0" xfId="3" applyNumberFormat="1" applyFont="1"/>
    <xf numFmtId="165" fontId="20" fillId="3" borderId="0" xfId="2" applyNumberFormat="1" applyFont="1" applyFill="1"/>
    <xf numFmtId="165" fontId="11" fillId="3" borderId="0" xfId="2" applyNumberFormat="1" applyFont="1" applyFill="1"/>
    <xf numFmtId="0" fontId="8" fillId="0" borderId="0" xfId="2" applyFont="1" applyAlignment="1">
      <alignment horizontal="left" indent="1"/>
    </xf>
    <xf numFmtId="164" fontId="10" fillId="0" borderId="0" xfId="2" applyNumberFormat="1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1" applyNumberFormat="1" applyFont="1" applyBorder="1"/>
    <xf numFmtId="165" fontId="31" fillId="0" borderId="0" xfId="2" applyNumberFormat="1" applyFont="1"/>
    <xf numFmtId="165" fontId="32" fillId="0" borderId="0" xfId="2" applyNumberFormat="1" applyFont="1"/>
    <xf numFmtId="0" fontId="33" fillId="0" borderId="0" xfId="2" applyFont="1"/>
    <xf numFmtId="164" fontId="10" fillId="4" borderId="9" xfId="1" applyNumberFormat="1" applyFont="1" applyFill="1" applyBorder="1" applyProtection="1"/>
    <xf numFmtId="164" fontId="8" fillId="0" borderId="9" xfId="1" applyNumberFormat="1" applyFont="1" applyFill="1" applyBorder="1" applyProtection="1"/>
  </cellXfs>
  <cellStyles count="9">
    <cellStyle name="Hipervínculo" xfId="7" builtinId="8"/>
    <cellStyle name="Millares" xfId="1" builtinId="3"/>
    <cellStyle name="Normal" xfId="0" builtinId="0"/>
    <cellStyle name="Normal 10 2" xfId="2" xr:uid="{A30AE6E1-67DE-4D42-AB23-AE04DA52BEED}"/>
    <cellStyle name="Normal 2 2 2 2" xfId="4" xr:uid="{21BE547E-93C0-4449-A6F8-055B6E7CDFD1}"/>
    <cellStyle name="Normal 3 6" xfId="6" xr:uid="{32C6C039-F783-4D3E-9E89-2576C97CFECF}"/>
    <cellStyle name="Normal_COMPARACION 2002-2001 2" xfId="3" xr:uid="{E164A3F4-3248-4A1C-A59B-8ECA2E7C19A2}"/>
    <cellStyle name="Normal_Hoja4" xfId="5" xr:uid="{DDCD8087-CE0E-46BF-B27A-EDBA54A137B8}"/>
    <cellStyle name="Normal_Hoja6" xfId="8" xr:uid="{90C34385-6B02-4BB0-9EB5-CB13F974A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MARZO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"/>
      <sheetName val="2022 REC- EST "/>
      <sheetName val="2022 REC-EST RESUMEN"/>
    </sheetNames>
    <sheetDataSet>
      <sheetData sheetId="0"/>
      <sheetData sheetId="1"/>
      <sheetData sheetId="2"/>
      <sheetData sheetId="3"/>
      <sheetData sheetId="4">
        <row r="64">
          <cell r="G64">
            <v>0</v>
          </cell>
        </row>
      </sheetData>
      <sheetData sheetId="5">
        <row r="12">
          <cell r="G12">
            <v>8213.5</v>
          </cell>
          <cell r="H12">
            <v>6823.1</v>
          </cell>
          <cell r="I12">
            <v>7665.7</v>
          </cell>
        </row>
        <row r="13">
          <cell r="G13">
            <v>10863.5</v>
          </cell>
          <cell r="H13">
            <v>6754.3</v>
          </cell>
          <cell r="I13">
            <v>7280.9</v>
          </cell>
        </row>
        <row r="14">
          <cell r="G14">
            <v>5706.1</v>
          </cell>
          <cell r="H14">
            <v>2498.9</v>
          </cell>
          <cell r="I14">
            <v>2985.9</v>
          </cell>
        </row>
        <row r="15">
          <cell r="G15">
            <v>99.1</v>
          </cell>
          <cell r="H15">
            <v>170</v>
          </cell>
          <cell r="I15">
            <v>133</v>
          </cell>
        </row>
        <row r="18">
          <cell r="G18">
            <v>95.3</v>
          </cell>
          <cell r="H18">
            <v>354</v>
          </cell>
          <cell r="I18">
            <v>1483.5</v>
          </cell>
        </row>
        <row r="19">
          <cell r="G19">
            <v>257.10000000000002</v>
          </cell>
          <cell r="H19">
            <v>217.9</v>
          </cell>
          <cell r="I19">
            <v>234.2</v>
          </cell>
        </row>
        <row r="20">
          <cell r="G20">
            <v>810.2</v>
          </cell>
          <cell r="H20">
            <v>983.3</v>
          </cell>
          <cell r="I20">
            <v>1189.0999999999999</v>
          </cell>
        </row>
        <row r="21">
          <cell r="G21">
            <v>150.19999999999999</v>
          </cell>
          <cell r="H21">
            <v>186.7</v>
          </cell>
          <cell r="I21">
            <v>205</v>
          </cell>
        </row>
        <row r="22">
          <cell r="G22">
            <v>79.3</v>
          </cell>
          <cell r="H22">
            <v>102.1</v>
          </cell>
          <cell r="I22">
            <v>147.30000000000001</v>
          </cell>
        </row>
        <row r="23">
          <cell r="G23">
            <v>833.9</v>
          </cell>
          <cell r="H23">
            <v>1008.5</v>
          </cell>
          <cell r="I23">
            <v>1007.9</v>
          </cell>
        </row>
        <row r="24">
          <cell r="G24">
            <v>68.099999999999994</v>
          </cell>
          <cell r="H24">
            <v>113.4</v>
          </cell>
          <cell r="I24">
            <v>214.1</v>
          </cell>
        </row>
        <row r="25">
          <cell r="G25">
            <v>128.69999999999999</v>
          </cell>
          <cell r="H25">
            <v>194.2</v>
          </cell>
          <cell r="I25">
            <v>246.1</v>
          </cell>
        </row>
        <row r="28">
          <cell r="G28">
            <v>15662.9</v>
          </cell>
          <cell r="H28">
            <v>11723.7</v>
          </cell>
          <cell r="I28">
            <v>11685.4</v>
          </cell>
        </row>
        <row r="30">
          <cell r="G30">
            <v>3331.9</v>
          </cell>
          <cell r="H30">
            <v>3380</v>
          </cell>
          <cell r="I30">
            <v>4348.7</v>
          </cell>
        </row>
        <row r="31">
          <cell r="G31">
            <v>2150.6999999999998</v>
          </cell>
          <cell r="H31">
            <v>2365.4</v>
          </cell>
          <cell r="I31">
            <v>3121.7</v>
          </cell>
        </row>
        <row r="32">
          <cell r="G32">
            <v>1295.8</v>
          </cell>
          <cell r="H32">
            <v>1135.9000000000001</v>
          </cell>
          <cell r="I32">
            <v>721.7</v>
          </cell>
        </row>
        <row r="33">
          <cell r="G33">
            <v>1603.5</v>
          </cell>
          <cell r="H33">
            <v>1327.9</v>
          </cell>
          <cell r="I33">
            <v>1265.8</v>
          </cell>
        </row>
        <row r="34">
          <cell r="G34">
            <v>45.9</v>
          </cell>
          <cell r="H34">
            <v>42.2</v>
          </cell>
          <cell r="I34">
            <v>43.9</v>
          </cell>
        </row>
        <row r="35">
          <cell r="G35">
            <v>746</v>
          </cell>
          <cell r="H35">
            <v>692.8</v>
          </cell>
          <cell r="I35">
            <v>704</v>
          </cell>
        </row>
        <row r="36">
          <cell r="G36">
            <v>873.5</v>
          </cell>
          <cell r="H36">
            <v>631.5</v>
          </cell>
          <cell r="I36">
            <v>748.5</v>
          </cell>
        </row>
        <row r="37">
          <cell r="G37">
            <v>0.7</v>
          </cell>
          <cell r="H37">
            <v>0</v>
          </cell>
          <cell r="I37">
            <v>0.2</v>
          </cell>
        </row>
        <row r="39">
          <cell r="G39">
            <v>1169.5</v>
          </cell>
          <cell r="H39">
            <v>1542.1</v>
          </cell>
          <cell r="I39">
            <v>1576.3</v>
          </cell>
        </row>
        <row r="40">
          <cell r="G40">
            <v>759.7</v>
          </cell>
          <cell r="H40">
            <v>640.1</v>
          </cell>
          <cell r="I40">
            <v>229.9</v>
          </cell>
        </row>
        <row r="41">
          <cell r="G41">
            <v>83.2</v>
          </cell>
          <cell r="H41">
            <v>83.2</v>
          </cell>
          <cell r="I41">
            <v>89.2</v>
          </cell>
        </row>
        <row r="42">
          <cell r="G42">
            <v>26.2</v>
          </cell>
          <cell r="H42">
            <v>26.8</v>
          </cell>
          <cell r="I42">
            <v>30.6</v>
          </cell>
        </row>
        <row r="43">
          <cell r="G43">
            <v>51.3</v>
          </cell>
          <cell r="H43">
            <v>192.8</v>
          </cell>
          <cell r="I43">
            <v>71.3</v>
          </cell>
        </row>
        <row r="45">
          <cell r="G45">
            <v>757.5</v>
          </cell>
          <cell r="H45">
            <v>724.9</v>
          </cell>
          <cell r="I45">
            <v>684.6</v>
          </cell>
        </row>
        <row r="46">
          <cell r="G46">
            <v>0.1</v>
          </cell>
          <cell r="H46">
            <v>0</v>
          </cell>
          <cell r="I46">
            <v>0.1</v>
          </cell>
        </row>
        <row r="47">
          <cell r="G47">
            <v>82.7</v>
          </cell>
          <cell r="H47">
            <v>106.1</v>
          </cell>
          <cell r="I47">
            <v>108.8</v>
          </cell>
        </row>
        <row r="48">
          <cell r="G48">
            <v>0.2</v>
          </cell>
          <cell r="H48">
            <v>0.8</v>
          </cell>
          <cell r="I48">
            <v>0.1</v>
          </cell>
        </row>
        <row r="51">
          <cell r="G51">
            <v>0.01</v>
          </cell>
          <cell r="H51">
            <v>0.1</v>
          </cell>
          <cell r="I51">
            <v>0.1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4">
          <cell r="G54">
            <v>318.10000000000002</v>
          </cell>
          <cell r="H54">
            <v>387.7</v>
          </cell>
          <cell r="I54">
            <v>391.8</v>
          </cell>
        </row>
        <row r="55">
          <cell r="G55">
            <v>2.2000000000000002</v>
          </cell>
          <cell r="H55">
            <v>2.7</v>
          </cell>
          <cell r="I55">
            <v>3.3</v>
          </cell>
        </row>
        <row r="56">
          <cell r="G56">
            <v>3.3</v>
          </cell>
          <cell r="H56">
            <v>3.8</v>
          </cell>
          <cell r="I56">
            <v>5.6</v>
          </cell>
        </row>
        <row r="60">
          <cell r="G60">
            <v>207.1</v>
          </cell>
          <cell r="H60">
            <v>0</v>
          </cell>
          <cell r="I60">
            <v>0</v>
          </cell>
        </row>
        <row r="61">
          <cell r="G61">
            <v>0</v>
          </cell>
          <cell r="H61">
            <v>0</v>
          </cell>
          <cell r="I61">
            <v>0.1</v>
          </cell>
        </row>
        <row r="62">
          <cell r="G62">
            <v>14.9</v>
          </cell>
          <cell r="H62">
            <v>70.8</v>
          </cell>
          <cell r="I62">
            <v>24.9</v>
          </cell>
        </row>
        <row r="63">
          <cell r="G63">
            <v>696.1</v>
          </cell>
          <cell r="H63">
            <v>797.9</v>
          </cell>
          <cell r="I63">
            <v>913.2</v>
          </cell>
        </row>
        <row r="64">
          <cell r="G64">
            <v>693.1</v>
          </cell>
          <cell r="H64">
            <v>785.9</v>
          </cell>
          <cell r="I64">
            <v>908.1</v>
          </cell>
        </row>
        <row r="65">
          <cell r="G65">
            <v>0</v>
          </cell>
          <cell r="H65">
            <v>0</v>
          </cell>
          <cell r="I65">
            <v>0</v>
          </cell>
        </row>
      </sheetData>
      <sheetData sheetId="6"/>
      <sheetData sheetId="7">
        <row r="11">
          <cell r="G11">
            <v>11744.6</v>
          </cell>
          <cell r="H11">
            <v>11918.2</v>
          </cell>
          <cell r="I11">
            <v>12451.6</v>
          </cell>
        </row>
        <row r="13">
          <cell r="G13">
            <v>1350.4</v>
          </cell>
          <cell r="H13">
            <v>1159.2</v>
          </cell>
          <cell r="I13">
            <v>1386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5">
          <cell r="G15">
            <v>83.4</v>
          </cell>
          <cell r="H15">
            <v>86.2</v>
          </cell>
          <cell r="I15">
            <v>201</v>
          </cell>
        </row>
        <row r="16">
          <cell r="G16">
            <v>170</v>
          </cell>
          <cell r="H16">
            <v>181.7</v>
          </cell>
          <cell r="I16">
            <v>208.3</v>
          </cell>
        </row>
        <row r="17">
          <cell r="G17">
            <v>107.1</v>
          </cell>
          <cell r="H17">
            <v>134.19999999999999</v>
          </cell>
          <cell r="I17">
            <v>193.7</v>
          </cell>
        </row>
        <row r="18">
          <cell r="G18">
            <v>0</v>
          </cell>
          <cell r="H18">
            <v>1.1000000000000001</v>
          </cell>
          <cell r="I18">
            <v>1.5</v>
          </cell>
        </row>
        <row r="19">
          <cell r="G19">
            <v>44.4</v>
          </cell>
          <cell r="H19">
            <v>33.700000000000003</v>
          </cell>
          <cell r="I19">
            <v>55.5</v>
          </cell>
        </row>
        <row r="22">
          <cell r="G22">
            <v>4000.2</v>
          </cell>
          <cell r="H22">
            <v>4024.5</v>
          </cell>
          <cell r="I22">
            <v>4272.2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</row>
        <row r="26">
          <cell r="G26">
            <v>24.8</v>
          </cell>
          <cell r="H26">
            <v>22.2</v>
          </cell>
          <cell r="I26">
            <v>24.6</v>
          </cell>
        </row>
        <row r="27">
          <cell r="G27">
            <v>1.3</v>
          </cell>
          <cell r="H27">
            <v>1.4</v>
          </cell>
          <cell r="I27">
            <v>2</v>
          </cell>
        </row>
        <row r="28">
          <cell r="G28">
            <v>0</v>
          </cell>
          <cell r="H28">
            <v>0.2</v>
          </cell>
          <cell r="I28">
            <v>0</v>
          </cell>
        </row>
        <row r="31">
          <cell r="G31">
            <v>154.30000000000001</v>
          </cell>
          <cell r="H31">
            <v>219.3</v>
          </cell>
          <cell r="I31">
            <v>235.4</v>
          </cell>
        </row>
        <row r="32">
          <cell r="G32">
            <v>38</v>
          </cell>
          <cell r="H32">
            <v>0</v>
          </cell>
          <cell r="I32">
            <v>0</v>
          </cell>
          <cell r="J32">
            <v>38</v>
          </cell>
        </row>
      </sheetData>
      <sheetData sheetId="8"/>
      <sheetData sheetId="9">
        <row r="12">
          <cell r="G12">
            <v>0</v>
          </cell>
          <cell r="H12">
            <v>144.5</v>
          </cell>
          <cell r="I12">
            <v>71.400000000000006</v>
          </cell>
        </row>
        <row r="13">
          <cell r="G13">
            <v>0</v>
          </cell>
          <cell r="H13">
            <v>127.9</v>
          </cell>
          <cell r="I13">
            <v>0</v>
          </cell>
        </row>
        <row r="16">
          <cell r="G16">
            <v>24.6</v>
          </cell>
          <cell r="H16">
            <v>9.1999999999999993</v>
          </cell>
          <cell r="I16">
            <v>10.7</v>
          </cell>
        </row>
        <row r="17">
          <cell r="G17">
            <v>8.6</v>
          </cell>
          <cell r="H17">
            <v>8.1999999999999993</v>
          </cell>
          <cell r="I17">
            <v>9.4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20">
          <cell r="G20">
            <v>4.8</v>
          </cell>
          <cell r="H20">
            <v>5</v>
          </cell>
          <cell r="I20">
            <v>5.8</v>
          </cell>
        </row>
        <row r="21">
          <cell r="G21">
            <v>686.2</v>
          </cell>
          <cell r="H21">
            <v>405.9</v>
          </cell>
          <cell r="I21">
            <v>692</v>
          </cell>
        </row>
        <row r="24">
          <cell r="G24">
            <v>0</v>
          </cell>
          <cell r="H24">
            <v>0</v>
          </cell>
          <cell r="I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7">
          <cell r="G27">
            <v>0</v>
          </cell>
          <cell r="H27">
            <v>0</v>
          </cell>
          <cell r="I27">
            <v>330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29">
          <cell r="G29">
            <v>0</v>
          </cell>
          <cell r="H29">
            <v>0</v>
          </cell>
          <cell r="I29">
            <v>11</v>
          </cell>
          <cell r="J29">
            <v>11</v>
          </cell>
        </row>
        <row r="33">
          <cell r="G33">
            <v>85.7</v>
          </cell>
          <cell r="H33">
            <v>83.6</v>
          </cell>
          <cell r="I33">
            <v>96.8</v>
          </cell>
        </row>
        <row r="34">
          <cell r="G34">
            <v>0</v>
          </cell>
          <cell r="H34">
            <v>0</v>
          </cell>
          <cell r="I34">
            <v>0</v>
          </cell>
        </row>
        <row r="35">
          <cell r="G35">
            <v>1.8</v>
          </cell>
          <cell r="H35">
            <v>394.4</v>
          </cell>
          <cell r="I35">
            <v>92.8</v>
          </cell>
        </row>
        <row r="36">
          <cell r="G36">
            <v>0</v>
          </cell>
          <cell r="H36">
            <v>0</v>
          </cell>
          <cell r="I36">
            <v>0</v>
          </cell>
        </row>
        <row r="38">
          <cell r="G38">
            <v>45</v>
          </cell>
          <cell r="H38">
            <v>38.1</v>
          </cell>
          <cell r="I38">
            <v>37.4</v>
          </cell>
        </row>
        <row r="39">
          <cell r="G39">
            <v>1535.2</v>
          </cell>
          <cell r="H39">
            <v>1383.3</v>
          </cell>
          <cell r="I39">
            <v>1330.2</v>
          </cell>
        </row>
        <row r="40">
          <cell r="G40">
            <v>0</v>
          </cell>
          <cell r="H40">
            <v>0</v>
          </cell>
          <cell r="I40">
            <v>0</v>
          </cell>
        </row>
        <row r="42">
          <cell r="G42">
            <v>76.8</v>
          </cell>
          <cell r="H42">
            <v>80.5</v>
          </cell>
          <cell r="I42">
            <v>111.5</v>
          </cell>
        </row>
        <row r="43">
          <cell r="G43">
            <v>0</v>
          </cell>
          <cell r="H43">
            <v>0</v>
          </cell>
          <cell r="I43">
            <v>0</v>
          </cell>
        </row>
        <row r="44">
          <cell r="G44">
            <v>3.1</v>
          </cell>
          <cell r="H44">
            <v>45.5</v>
          </cell>
          <cell r="I44">
            <v>29</v>
          </cell>
        </row>
        <row r="45">
          <cell r="G45">
            <v>3</v>
          </cell>
          <cell r="H45">
            <v>3.4</v>
          </cell>
          <cell r="I45">
            <v>4.7</v>
          </cell>
        </row>
        <row r="46">
          <cell r="G46">
            <v>0.1</v>
          </cell>
          <cell r="H46">
            <v>5.4</v>
          </cell>
          <cell r="I46">
            <v>6.4</v>
          </cell>
        </row>
        <row r="47">
          <cell r="G47">
            <v>0</v>
          </cell>
          <cell r="H47">
            <v>36.700000000000003</v>
          </cell>
          <cell r="I47">
            <v>17.899999999999999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G52">
            <v>2500.1999999999998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102.3</v>
          </cell>
          <cell r="H55">
            <v>396.2</v>
          </cell>
          <cell r="I55">
            <v>88.8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149.5</v>
          </cell>
          <cell r="H57">
            <v>192.1</v>
          </cell>
          <cell r="I57">
            <v>243.3</v>
          </cell>
          <cell r="J57">
            <v>584.90000000000009</v>
          </cell>
        </row>
        <row r="58">
          <cell r="G58">
            <v>85.6</v>
          </cell>
          <cell r="H58">
            <v>83.2</v>
          </cell>
          <cell r="I58">
            <v>89.9</v>
          </cell>
        </row>
        <row r="60">
          <cell r="G60">
            <v>801.3</v>
          </cell>
          <cell r="H60">
            <v>0</v>
          </cell>
          <cell r="I60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826.2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0F3F4-016A-43EB-BDA6-FCAA90D44550}">
  <dimension ref="A1:GG895"/>
  <sheetViews>
    <sheetView showGridLines="0" topLeftCell="A40" zoomScaleNormal="100" workbookViewId="0">
      <selection activeCell="G67" sqref="G67:J70"/>
    </sheetView>
  </sheetViews>
  <sheetFormatPr baseColWidth="10" defaultColWidth="11.42578125" defaultRowHeight="12.75"/>
  <cols>
    <col min="1" max="1" width="0.85546875" style="2" customWidth="1"/>
    <col min="2" max="2" width="79" style="2" customWidth="1"/>
    <col min="3" max="5" width="10.5703125" style="2" customWidth="1"/>
    <col min="6" max="6" width="11.140625" style="2" customWidth="1"/>
    <col min="7" max="8" width="9.5703125" style="79" customWidth="1"/>
    <col min="9" max="9" width="11.5703125" style="79" customWidth="1"/>
    <col min="10" max="10" width="14.85546875" style="79" customWidth="1"/>
    <col min="11" max="11" width="11.7109375" style="79" customWidth="1"/>
    <col min="12" max="16384" width="11.42578125" style="2"/>
  </cols>
  <sheetData>
    <row r="1" spans="2:11" ht="7.15" customHeight="1">
      <c r="B1" s="1"/>
      <c r="C1" s="1"/>
      <c r="D1" s="1"/>
      <c r="E1" s="1"/>
      <c r="G1" s="3"/>
      <c r="H1" s="3"/>
      <c r="I1" s="3"/>
      <c r="J1" s="3"/>
      <c r="K1" s="3"/>
    </row>
    <row r="2" spans="2:11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1" ht="13.5" customHeight="1">
      <c r="B3" s="5"/>
      <c r="C3" s="5"/>
      <c r="D3" s="5"/>
      <c r="E3" s="5"/>
      <c r="F3" s="6"/>
      <c r="G3" s="7"/>
      <c r="H3" s="7"/>
      <c r="I3" s="7"/>
      <c r="J3" s="7"/>
      <c r="K3" s="7"/>
    </row>
    <row r="4" spans="2:11" ht="19.5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</row>
    <row r="5" spans="2:11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</row>
    <row r="6" spans="2:11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</row>
    <row r="7" spans="2:11" ht="15" customHeight="1">
      <c r="B7" s="10" t="s">
        <v>4</v>
      </c>
      <c r="C7" s="11">
        <v>2022</v>
      </c>
      <c r="D7" s="12"/>
      <c r="E7" s="12"/>
      <c r="F7" s="13" t="s">
        <v>5</v>
      </c>
      <c r="G7" s="11">
        <v>2022</v>
      </c>
      <c r="H7" s="12"/>
      <c r="I7" s="12"/>
      <c r="J7" s="14" t="s">
        <v>6</v>
      </c>
      <c r="K7" s="14" t="s">
        <v>7</v>
      </c>
    </row>
    <row r="8" spans="2:11" ht="36.75" customHeight="1" thickBot="1">
      <c r="B8" s="15"/>
      <c r="C8" s="16" t="s">
        <v>8</v>
      </c>
      <c r="D8" s="16" t="s">
        <v>9</v>
      </c>
      <c r="E8" s="16" t="s">
        <v>10</v>
      </c>
      <c r="F8" s="17"/>
      <c r="G8" s="18" t="s">
        <v>8</v>
      </c>
      <c r="H8" s="18" t="s">
        <v>9</v>
      </c>
      <c r="I8" s="18" t="s">
        <v>10</v>
      </c>
      <c r="J8" s="19"/>
      <c r="K8" s="19"/>
    </row>
    <row r="9" spans="2:11" ht="18" customHeight="1" thickTop="1">
      <c r="B9" s="20" t="s">
        <v>11</v>
      </c>
      <c r="C9" s="21">
        <f t="shared" ref="C9:J9" si="0">+C10+C49+C57</f>
        <v>57188.009999999987</v>
      </c>
      <c r="D9" s="21">
        <f t="shared" si="0"/>
        <v>45285.600000000006</v>
      </c>
      <c r="E9" s="21">
        <f t="shared" si="0"/>
        <v>49562.5</v>
      </c>
      <c r="F9" s="21">
        <f t="shared" si="0"/>
        <v>152036.11000000002</v>
      </c>
      <c r="G9" s="22">
        <f t="shared" si="0"/>
        <v>56193.334464987842</v>
      </c>
      <c r="H9" s="22">
        <f t="shared" si="0"/>
        <v>43909.964086256259</v>
      </c>
      <c r="I9" s="22">
        <f t="shared" si="0"/>
        <v>47090.158905173579</v>
      </c>
      <c r="J9" s="23">
        <f t="shared" si="0"/>
        <v>147193.45745641764</v>
      </c>
      <c r="K9" s="23">
        <f t="shared" ref="K9:K51" si="1">+F9/J9*100</f>
        <v>103.28999170701336</v>
      </c>
    </row>
    <row r="10" spans="2:11" ht="18" customHeight="1">
      <c r="B10" s="24" t="s">
        <v>12</v>
      </c>
      <c r="C10" s="25">
        <f t="shared" ref="C10:J10" si="2">+C11+C16+C26+C44+C47+C48</f>
        <v>55946.299999999988</v>
      </c>
      <c r="D10" s="25">
        <f t="shared" si="2"/>
        <v>44022.600000000006</v>
      </c>
      <c r="E10" s="25">
        <f t="shared" si="2"/>
        <v>48223.5</v>
      </c>
      <c r="F10" s="25">
        <f t="shared" si="2"/>
        <v>148192.40000000002</v>
      </c>
      <c r="G10" s="26">
        <f t="shared" si="2"/>
        <v>54978.167541548304</v>
      </c>
      <c r="H10" s="26">
        <f t="shared" si="2"/>
        <v>42632.393301247277</v>
      </c>
      <c r="I10" s="26">
        <f t="shared" si="2"/>
        <v>45749.089209514364</v>
      </c>
      <c r="J10" s="27">
        <f t="shared" si="2"/>
        <v>143359.65005230991</v>
      </c>
      <c r="K10" s="28">
        <f t="shared" si="1"/>
        <v>103.37106706519353</v>
      </c>
    </row>
    <row r="11" spans="2:11" ht="18" customHeight="1">
      <c r="B11" s="24" t="s">
        <v>13</v>
      </c>
      <c r="C11" s="25">
        <f t="shared" ref="C11:E11" si="3">SUM(C12:C15)</f>
        <v>24882.199999999997</v>
      </c>
      <c r="D11" s="25">
        <f t="shared" ref="D11" si="4">SUM(D12:D15)</f>
        <v>16246.300000000001</v>
      </c>
      <c r="E11" s="25">
        <f t="shared" si="3"/>
        <v>18065.5</v>
      </c>
      <c r="F11" s="29">
        <f t="shared" ref="F11:J11" si="5">SUM(F12:F15)</f>
        <v>59194</v>
      </c>
      <c r="G11" s="30">
        <f t="shared" si="5"/>
        <v>23588.284773272677</v>
      </c>
      <c r="H11" s="30">
        <f t="shared" si="5"/>
        <v>17354.097951267424</v>
      </c>
      <c r="I11" s="30">
        <f t="shared" si="5"/>
        <v>17770.753558846605</v>
      </c>
      <c r="J11" s="27">
        <f t="shared" si="5"/>
        <v>58713.136283386688</v>
      </c>
      <c r="K11" s="28">
        <f t="shared" si="1"/>
        <v>100.81900533177507</v>
      </c>
    </row>
    <row r="12" spans="2:11" ht="18" customHeight="1">
      <c r="B12" s="31" t="s">
        <v>14</v>
      </c>
      <c r="C12" s="32">
        <f>+[1]DGII!G12</f>
        <v>8213.5</v>
      </c>
      <c r="D12" s="32">
        <f>+[1]DGII!H12</f>
        <v>6823.1</v>
      </c>
      <c r="E12" s="32">
        <f>+[1]DGII!I12</f>
        <v>7665.7</v>
      </c>
      <c r="F12" s="33">
        <f>SUM(C12:E12)</f>
        <v>22702.3</v>
      </c>
      <c r="G12" s="34">
        <v>7703.4401350456228</v>
      </c>
      <c r="H12" s="34">
        <v>6240.2016527617443</v>
      </c>
      <c r="I12" s="34">
        <v>6565.4617178656781</v>
      </c>
      <c r="J12" s="35">
        <f>SUM(G12:I12)</f>
        <v>20509.103505673043</v>
      </c>
      <c r="K12" s="36">
        <f t="shared" si="1"/>
        <v>110.69377066491617</v>
      </c>
    </row>
    <row r="13" spans="2:11" ht="18" customHeight="1">
      <c r="B13" s="31" t="s">
        <v>15</v>
      </c>
      <c r="C13" s="32">
        <f>+[1]DGII!G13</f>
        <v>10863.5</v>
      </c>
      <c r="D13" s="32">
        <f>+[1]DGII!H13</f>
        <v>6754.3</v>
      </c>
      <c r="E13" s="32">
        <f>+[1]DGII!I13</f>
        <v>7280.9</v>
      </c>
      <c r="F13" s="33">
        <f>SUM(C13:E13)</f>
        <v>24898.699999999997</v>
      </c>
      <c r="G13" s="34">
        <v>11455.727316382328</v>
      </c>
      <c r="H13" s="34">
        <v>7575.4035419597085</v>
      </c>
      <c r="I13" s="34">
        <v>7645.1401313385923</v>
      </c>
      <c r="J13" s="35">
        <f>SUM(G13:I13)</f>
        <v>26676.270989680626</v>
      </c>
      <c r="K13" s="36">
        <f t="shared" si="1"/>
        <v>93.336508725795071</v>
      </c>
    </row>
    <row r="14" spans="2:11" ht="18" customHeight="1">
      <c r="B14" s="31" t="s">
        <v>16</v>
      </c>
      <c r="C14" s="32">
        <f>+[1]DGII!G14</f>
        <v>5706.1</v>
      </c>
      <c r="D14" s="32">
        <f>+[1]DGII!H14</f>
        <v>2498.9</v>
      </c>
      <c r="E14" s="32">
        <f>+[1]DGII!I14</f>
        <v>2985.9</v>
      </c>
      <c r="F14" s="33">
        <f>SUM(C14:E14)</f>
        <v>11190.9</v>
      </c>
      <c r="G14" s="34">
        <v>4337.9608725651979</v>
      </c>
      <c r="H14" s="34">
        <v>3455.515210435356</v>
      </c>
      <c r="I14" s="34">
        <v>3451.0275436075121</v>
      </c>
      <c r="J14" s="35">
        <f>SUM(G14:I14)</f>
        <v>11244.503626608066</v>
      </c>
      <c r="K14" s="36">
        <f t="shared" si="1"/>
        <v>99.523290414694486</v>
      </c>
    </row>
    <row r="15" spans="2:11" ht="18" customHeight="1">
      <c r="B15" s="31" t="s">
        <v>17</v>
      </c>
      <c r="C15" s="32">
        <f>+[1]DGII!G15</f>
        <v>99.1</v>
      </c>
      <c r="D15" s="32">
        <f>+[1]DGII!H15</f>
        <v>170</v>
      </c>
      <c r="E15" s="32">
        <f>+[1]DGII!I15</f>
        <v>133</v>
      </c>
      <c r="F15" s="33">
        <f>SUM(C15:E15)</f>
        <v>402.1</v>
      </c>
      <c r="G15" s="34">
        <v>91.156449279526541</v>
      </c>
      <c r="H15" s="34">
        <v>82.977546110613446</v>
      </c>
      <c r="I15" s="34">
        <v>109.12416603481945</v>
      </c>
      <c r="J15" s="35">
        <f>SUM(G15:I15)</f>
        <v>283.25816142495944</v>
      </c>
      <c r="K15" s="36">
        <f t="shared" si="1"/>
        <v>141.95530959362102</v>
      </c>
    </row>
    <row r="16" spans="2:11" ht="18" customHeight="1">
      <c r="B16" s="24" t="s">
        <v>18</v>
      </c>
      <c r="C16" s="25">
        <f t="shared" ref="C16:J16" si="6">+C17+C25</f>
        <v>2422.7999999999997</v>
      </c>
      <c r="D16" s="25">
        <f t="shared" si="6"/>
        <v>3160.1</v>
      </c>
      <c r="E16" s="25">
        <f t="shared" si="6"/>
        <v>4727.2000000000007</v>
      </c>
      <c r="F16" s="29">
        <f t="shared" si="6"/>
        <v>10310.1</v>
      </c>
      <c r="G16" s="26">
        <f t="shared" si="6"/>
        <v>2381.6825623026762</v>
      </c>
      <c r="H16" s="26">
        <f t="shared" si="6"/>
        <v>2610.3919055537085</v>
      </c>
      <c r="I16" s="26">
        <f t="shared" si="6"/>
        <v>3873.9525721855166</v>
      </c>
      <c r="J16" s="27">
        <f t="shared" si="6"/>
        <v>8866.0270400418995</v>
      </c>
      <c r="K16" s="28">
        <f t="shared" si="1"/>
        <v>116.28771211091724</v>
      </c>
    </row>
    <row r="17" spans="2:12" ht="18" customHeight="1">
      <c r="B17" s="37" t="s">
        <v>19</v>
      </c>
      <c r="C17" s="25">
        <f t="shared" ref="C17:J17" si="7">SUM(C18:C24)</f>
        <v>2294.1</v>
      </c>
      <c r="D17" s="25">
        <f t="shared" si="7"/>
        <v>2965.9</v>
      </c>
      <c r="E17" s="25">
        <f t="shared" si="7"/>
        <v>4481.1000000000004</v>
      </c>
      <c r="F17" s="29">
        <f t="shared" si="7"/>
        <v>9741.1</v>
      </c>
      <c r="G17" s="26">
        <f t="shared" si="7"/>
        <v>2229.9331410925738</v>
      </c>
      <c r="H17" s="26">
        <f t="shared" si="7"/>
        <v>2468.3370985975603</v>
      </c>
      <c r="I17" s="26">
        <f t="shared" si="7"/>
        <v>3689.5472384526984</v>
      </c>
      <c r="J17" s="27">
        <f t="shared" si="7"/>
        <v>8387.8174781428315</v>
      </c>
      <c r="K17" s="28">
        <f t="shared" si="1"/>
        <v>116.13390521889137</v>
      </c>
    </row>
    <row r="18" spans="2:12" ht="18" customHeight="1">
      <c r="B18" s="38" t="s">
        <v>20</v>
      </c>
      <c r="C18" s="32">
        <f>+[1]DGII!G18</f>
        <v>95.3</v>
      </c>
      <c r="D18" s="32">
        <f>+[1]DGII!H18</f>
        <v>354</v>
      </c>
      <c r="E18" s="32">
        <f>+[1]DGII!I18</f>
        <v>1483.5</v>
      </c>
      <c r="F18" s="33">
        <f t="shared" ref="F18:F25" si="8">SUM(C18:E18)</f>
        <v>1932.8</v>
      </c>
      <c r="G18" s="39">
        <v>136.31175260568898</v>
      </c>
      <c r="H18" s="39">
        <v>294.27129421228142</v>
      </c>
      <c r="I18" s="39">
        <v>1537.4009908641635</v>
      </c>
      <c r="J18" s="35">
        <f t="shared" ref="J18:J25" si="9">SUM(G18:I18)</f>
        <v>1967.9840376821339</v>
      </c>
      <c r="K18" s="36">
        <f t="shared" si="1"/>
        <v>98.21217870630835</v>
      </c>
    </row>
    <row r="19" spans="2:12" ht="18" customHeight="1">
      <c r="B19" s="38" t="s">
        <v>21</v>
      </c>
      <c r="C19" s="32">
        <f>+[1]DGII!G19</f>
        <v>257.10000000000002</v>
      </c>
      <c r="D19" s="32">
        <f>+[1]DGII!H19</f>
        <v>217.9</v>
      </c>
      <c r="E19" s="32">
        <f>+[1]DGII!I19</f>
        <v>234.2</v>
      </c>
      <c r="F19" s="33">
        <f t="shared" si="8"/>
        <v>709.2</v>
      </c>
      <c r="G19" s="39">
        <v>235.08411914600953</v>
      </c>
      <c r="H19" s="39">
        <v>124.6705232247635</v>
      </c>
      <c r="I19" s="39">
        <v>163.33001931145972</v>
      </c>
      <c r="J19" s="35">
        <f t="shared" si="9"/>
        <v>523.08466168223276</v>
      </c>
      <c r="K19" s="36">
        <f t="shared" si="1"/>
        <v>135.58034711230547</v>
      </c>
    </row>
    <row r="20" spans="2:12" ht="18" customHeight="1">
      <c r="B20" s="38" t="s">
        <v>22</v>
      </c>
      <c r="C20" s="32">
        <f>+[1]DGII!G20</f>
        <v>810.2</v>
      </c>
      <c r="D20" s="32">
        <f>+[1]DGII!H20</f>
        <v>983.3</v>
      </c>
      <c r="E20" s="32">
        <f>+[1]DGII!I20</f>
        <v>1189.0999999999999</v>
      </c>
      <c r="F20" s="33">
        <f t="shared" si="8"/>
        <v>2982.6</v>
      </c>
      <c r="G20" s="39">
        <v>852.14820564111142</v>
      </c>
      <c r="H20" s="39">
        <v>993.41661924890809</v>
      </c>
      <c r="I20" s="39">
        <v>873.88672556795018</v>
      </c>
      <c r="J20" s="35">
        <f t="shared" si="9"/>
        <v>2719.4515504579695</v>
      </c>
      <c r="K20" s="36">
        <f t="shared" si="1"/>
        <v>109.67652648555975</v>
      </c>
    </row>
    <row r="21" spans="2:12" ht="18" customHeight="1">
      <c r="B21" s="38" t="s">
        <v>23</v>
      </c>
      <c r="C21" s="32">
        <f>+[1]DGII!G21</f>
        <v>150.19999999999999</v>
      </c>
      <c r="D21" s="32">
        <f>+[1]DGII!H21</f>
        <v>186.7</v>
      </c>
      <c r="E21" s="32">
        <f>+[1]DGII!I21</f>
        <v>205</v>
      </c>
      <c r="F21" s="33">
        <f t="shared" si="8"/>
        <v>541.9</v>
      </c>
      <c r="G21" s="39">
        <v>151.31689400696396</v>
      </c>
      <c r="H21" s="39">
        <v>140.82209403299439</v>
      </c>
      <c r="I21" s="39">
        <v>147.56443886814444</v>
      </c>
      <c r="J21" s="35">
        <f t="shared" si="9"/>
        <v>439.70342690810276</v>
      </c>
      <c r="K21" s="36">
        <f t="shared" si="1"/>
        <v>123.24215979177622</v>
      </c>
    </row>
    <row r="22" spans="2:12" ht="18" customHeight="1">
      <c r="B22" s="38" t="s">
        <v>24</v>
      </c>
      <c r="C22" s="32">
        <f>+[1]DGII!G22</f>
        <v>79.3</v>
      </c>
      <c r="D22" s="32">
        <f>+[1]DGII!H22</f>
        <v>102.1</v>
      </c>
      <c r="E22" s="32">
        <f>+[1]DGII!I22</f>
        <v>147.30000000000001</v>
      </c>
      <c r="F22" s="33">
        <f t="shared" si="8"/>
        <v>328.7</v>
      </c>
      <c r="G22" s="40">
        <v>47.341193808140346</v>
      </c>
      <c r="H22" s="40">
        <v>49.588197108526721</v>
      </c>
      <c r="I22" s="40">
        <v>46.437253207984909</v>
      </c>
      <c r="J22" s="35">
        <f t="shared" si="9"/>
        <v>143.366644124652</v>
      </c>
      <c r="K22" s="36">
        <f t="shared" si="1"/>
        <v>229.27229831383059</v>
      </c>
      <c r="L22" s="41"/>
    </row>
    <row r="23" spans="2:12" ht="18" customHeight="1">
      <c r="B23" s="42" t="s">
        <v>25</v>
      </c>
      <c r="C23" s="32">
        <f>+[1]DGII!G23</f>
        <v>833.9</v>
      </c>
      <c r="D23" s="32">
        <f>+[1]DGII!H23</f>
        <v>1008.5</v>
      </c>
      <c r="E23" s="32">
        <f>+[1]DGII!I23</f>
        <v>1007.9</v>
      </c>
      <c r="F23" s="33">
        <f t="shared" si="8"/>
        <v>2850.3</v>
      </c>
      <c r="G23" s="39">
        <v>764.55388340000002</v>
      </c>
      <c r="H23" s="39">
        <v>795.01150710000002</v>
      </c>
      <c r="I23" s="39">
        <v>804.34339139999997</v>
      </c>
      <c r="J23" s="35">
        <f t="shared" si="9"/>
        <v>2363.9087818999997</v>
      </c>
      <c r="K23" s="36">
        <f t="shared" si="1"/>
        <v>120.57571856512423</v>
      </c>
    </row>
    <row r="24" spans="2:12" ht="18" customHeight="1">
      <c r="B24" s="42" t="s">
        <v>26</v>
      </c>
      <c r="C24" s="32">
        <f>+[1]DGII!G24</f>
        <v>68.099999999999994</v>
      </c>
      <c r="D24" s="32">
        <f>+[1]DGII!H24</f>
        <v>113.4</v>
      </c>
      <c r="E24" s="32">
        <f>+[1]DGII!I24</f>
        <v>214.1</v>
      </c>
      <c r="F24" s="33">
        <f t="shared" si="8"/>
        <v>395.6</v>
      </c>
      <c r="G24" s="43">
        <v>43.177092484659582</v>
      </c>
      <c r="H24" s="43">
        <v>70.556863670086202</v>
      </c>
      <c r="I24" s="43">
        <v>116.58441923299526</v>
      </c>
      <c r="J24" s="35">
        <f t="shared" si="9"/>
        <v>230.31837538774104</v>
      </c>
      <c r="K24" s="36">
        <f t="shared" si="1"/>
        <v>171.7622396971181</v>
      </c>
    </row>
    <row r="25" spans="2:12" ht="18" customHeight="1">
      <c r="B25" s="37" t="s">
        <v>27</v>
      </c>
      <c r="C25" s="25">
        <f>+[1]DGII!G25</f>
        <v>128.69999999999999</v>
      </c>
      <c r="D25" s="25">
        <f>+[1]DGII!H25</f>
        <v>194.2</v>
      </c>
      <c r="E25" s="25">
        <f>+[1]DGII!I25</f>
        <v>246.1</v>
      </c>
      <c r="F25" s="29">
        <f t="shared" si="8"/>
        <v>569</v>
      </c>
      <c r="G25" s="30">
        <v>151.74942121010221</v>
      </c>
      <c r="H25" s="30">
        <v>142.05480695614835</v>
      </c>
      <c r="I25" s="30">
        <v>184.40533373281826</v>
      </c>
      <c r="J25" s="27">
        <f t="shared" si="9"/>
        <v>478.20956189906883</v>
      </c>
      <c r="K25" s="28">
        <f t="shared" si="1"/>
        <v>118.98549199651794</v>
      </c>
    </row>
    <row r="26" spans="2:12" ht="18" customHeight="1">
      <c r="B26" s="24" t="s">
        <v>28</v>
      </c>
      <c r="C26" s="25">
        <f t="shared" ref="C26:J26" si="10">+C27+C29+C38+C43</f>
        <v>27800.799999999999</v>
      </c>
      <c r="D26" s="25">
        <f t="shared" si="10"/>
        <v>23784.400000000001</v>
      </c>
      <c r="E26" s="25">
        <f t="shared" si="10"/>
        <v>24637.200000000001</v>
      </c>
      <c r="F26" s="29">
        <f t="shared" si="10"/>
        <v>76222.399999999994</v>
      </c>
      <c r="G26" s="26">
        <f t="shared" si="10"/>
        <v>28087.5763750681</v>
      </c>
      <c r="H26" s="26">
        <f t="shared" si="10"/>
        <v>21786.858653609903</v>
      </c>
      <c r="I26" s="26">
        <f t="shared" si="10"/>
        <v>23179.416807022695</v>
      </c>
      <c r="J26" s="27">
        <f t="shared" si="10"/>
        <v>73053.851835700712</v>
      </c>
      <c r="K26" s="28">
        <f t="shared" si="1"/>
        <v>104.33727734360319</v>
      </c>
    </row>
    <row r="27" spans="2:12" ht="18" customHeight="1">
      <c r="B27" s="37" t="s">
        <v>29</v>
      </c>
      <c r="C27" s="25">
        <f t="shared" ref="C27:J27" si="11">+C28</f>
        <v>15662.9</v>
      </c>
      <c r="D27" s="25">
        <f t="shared" si="11"/>
        <v>11723.7</v>
      </c>
      <c r="E27" s="25">
        <f t="shared" si="11"/>
        <v>11685.4</v>
      </c>
      <c r="F27" s="29">
        <f t="shared" si="11"/>
        <v>39072</v>
      </c>
      <c r="G27" s="26">
        <f t="shared" si="11"/>
        <v>14639.133025091374</v>
      </c>
      <c r="H27" s="26">
        <f t="shared" si="11"/>
        <v>11320.872437369077</v>
      </c>
      <c r="I27" s="26">
        <f t="shared" si="11"/>
        <v>11376.868416416683</v>
      </c>
      <c r="J27" s="27">
        <f t="shared" si="11"/>
        <v>37336.873878877137</v>
      </c>
      <c r="K27" s="28">
        <f t="shared" si="1"/>
        <v>104.64721852919907</v>
      </c>
    </row>
    <row r="28" spans="2:12" ht="18" customHeight="1">
      <c r="B28" s="44" t="s">
        <v>30</v>
      </c>
      <c r="C28" s="32">
        <f>+[1]DGII!G28</f>
        <v>15662.9</v>
      </c>
      <c r="D28" s="32">
        <f>+[1]DGII!H28</f>
        <v>11723.7</v>
      </c>
      <c r="E28" s="32">
        <f>+[1]DGII!I28</f>
        <v>11685.4</v>
      </c>
      <c r="F28" s="33">
        <f>SUM(C28:E28)</f>
        <v>39072</v>
      </c>
      <c r="G28" s="39">
        <v>14639.133025091374</v>
      </c>
      <c r="H28" s="39">
        <v>11320.872437369077</v>
      </c>
      <c r="I28" s="39">
        <v>11376.868416416683</v>
      </c>
      <c r="J28" s="35">
        <f>SUM(G28:I28)</f>
        <v>37336.873878877137</v>
      </c>
      <c r="K28" s="36">
        <f t="shared" si="1"/>
        <v>104.64721852919907</v>
      </c>
    </row>
    <row r="29" spans="2:12" ht="18" customHeight="1">
      <c r="B29" s="45" t="s">
        <v>31</v>
      </c>
      <c r="C29" s="25">
        <f t="shared" ref="C29:J29" si="12">SUM(C30:C37)</f>
        <v>10048.000000000002</v>
      </c>
      <c r="D29" s="25">
        <f t="shared" si="12"/>
        <v>9575.6999999999989</v>
      </c>
      <c r="E29" s="25">
        <f t="shared" si="12"/>
        <v>10954.5</v>
      </c>
      <c r="F29" s="29">
        <f t="shared" si="12"/>
        <v>30578.199999999997</v>
      </c>
      <c r="G29" s="26">
        <f t="shared" si="12"/>
        <v>10649.459944053666</v>
      </c>
      <c r="H29" s="26">
        <f t="shared" si="12"/>
        <v>8810.8365069405554</v>
      </c>
      <c r="I29" s="26">
        <f t="shared" si="12"/>
        <v>10196.634640837361</v>
      </c>
      <c r="J29" s="27">
        <f t="shared" si="12"/>
        <v>29656.93109183159</v>
      </c>
      <c r="K29" s="28">
        <f t="shared" si="1"/>
        <v>103.10642023382573</v>
      </c>
    </row>
    <row r="30" spans="2:12" ht="18" customHeight="1">
      <c r="B30" s="44" t="s">
        <v>32</v>
      </c>
      <c r="C30" s="32">
        <f>+[1]DGII!G30</f>
        <v>3331.9</v>
      </c>
      <c r="D30" s="32">
        <f>+[1]DGII!H30</f>
        <v>3380</v>
      </c>
      <c r="E30" s="32">
        <f>+[1]DGII!I30</f>
        <v>4348.7</v>
      </c>
      <c r="F30" s="33">
        <f t="shared" ref="F30:F37" si="13">SUM(C30:E30)</f>
        <v>11060.599999999999</v>
      </c>
      <c r="G30" s="39">
        <v>3557.6302926193457</v>
      </c>
      <c r="H30" s="39">
        <v>3501.2816799490843</v>
      </c>
      <c r="I30" s="39">
        <v>4521.5274850089281</v>
      </c>
      <c r="J30" s="35">
        <f t="shared" ref="J30:J37" si="14">SUM(G30:I30)</f>
        <v>11580.439457577359</v>
      </c>
      <c r="K30" s="36">
        <f t="shared" si="1"/>
        <v>95.51105586725194</v>
      </c>
    </row>
    <row r="31" spans="2:12" ht="18" customHeight="1">
      <c r="B31" s="44" t="s">
        <v>33</v>
      </c>
      <c r="C31" s="32">
        <f>+[1]DGII!G31</f>
        <v>2150.6999999999998</v>
      </c>
      <c r="D31" s="32">
        <f>+[1]DGII!H31</f>
        <v>2365.4</v>
      </c>
      <c r="E31" s="32">
        <f>+[1]DGII!I31</f>
        <v>3121.7</v>
      </c>
      <c r="F31" s="33">
        <f t="shared" si="13"/>
        <v>7637.8</v>
      </c>
      <c r="G31" s="39">
        <v>1694.1202264190699</v>
      </c>
      <c r="H31" s="39">
        <v>1748.3984885104428</v>
      </c>
      <c r="I31" s="39">
        <v>2215.9951291434099</v>
      </c>
      <c r="J31" s="35">
        <f t="shared" si="14"/>
        <v>5658.5138440729224</v>
      </c>
      <c r="K31" s="36">
        <f t="shared" si="1"/>
        <v>134.97890454046171</v>
      </c>
    </row>
    <row r="32" spans="2:12" ht="18" customHeight="1">
      <c r="B32" s="44" t="s">
        <v>34</v>
      </c>
      <c r="C32" s="32">
        <f>+[1]DGII!G32</f>
        <v>1295.8</v>
      </c>
      <c r="D32" s="32">
        <f>+[1]DGII!H32</f>
        <v>1135.9000000000001</v>
      </c>
      <c r="E32" s="32">
        <f>+[1]DGII!I32</f>
        <v>721.7</v>
      </c>
      <c r="F32" s="33">
        <f t="shared" si="13"/>
        <v>3153.3999999999996</v>
      </c>
      <c r="G32" s="40">
        <v>1370.602796938505</v>
      </c>
      <c r="H32" s="40">
        <v>683.17567334318051</v>
      </c>
      <c r="I32" s="40">
        <v>433.93840584706066</v>
      </c>
      <c r="J32" s="35">
        <f t="shared" si="14"/>
        <v>2487.7168761287458</v>
      </c>
      <c r="K32" s="36">
        <f t="shared" si="1"/>
        <v>126.75879760510188</v>
      </c>
    </row>
    <row r="33" spans="1:11" ht="18" customHeight="1">
      <c r="B33" s="44" t="s">
        <v>35</v>
      </c>
      <c r="C33" s="32">
        <f>+[1]DGII!G33</f>
        <v>1603.5</v>
      </c>
      <c r="D33" s="32">
        <f>+[1]DGII!H33</f>
        <v>1327.9</v>
      </c>
      <c r="E33" s="32">
        <f>+[1]DGII!I33</f>
        <v>1265.8</v>
      </c>
      <c r="F33" s="33">
        <f t="shared" si="13"/>
        <v>4197.2</v>
      </c>
      <c r="G33" s="40">
        <v>2370.2470896822215</v>
      </c>
      <c r="H33" s="40">
        <v>1433.7957508816578</v>
      </c>
      <c r="I33" s="40">
        <v>1459.364766540597</v>
      </c>
      <c r="J33" s="35">
        <f t="shared" si="14"/>
        <v>5263.4076071044765</v>
      </c>
      <c r="K33" s="36">
        <f t="shared" si="1"/>
        <v>79.743016564680943</v>
      </c>
    </row>
    <row r="34" spans="1:11" ht="18" customHeight="1">
      <c r="B34" s="44" t="s">
        <v>36</v>
      </c>
      <c r="C34" s="32">
        <f>+[1]DGII!G34</f>
        <v>45.9</v>
      </c>
      <c r="D34" s="32">
        <f>+[1]DGII!H34</f>
        <v>42.2</v>
      </c>
      <c r="E34" s="32">
        <f>+[1]DGII!I34</f>
        <v>43.9</v>
      </c>
      <c r="F34" s="33">
        <f t="shared" si="13"/>
        <v>132</v>
      </c>
      <c r="G34" s="40">
        <v>68.970289397451964</v>
      </c>
      <c r="H34" s="40">
        <v>34.538177676291276</v>
      </c>
      <c r="I34" s="40">
        <v>46.942608208581113</v>
      </c>
      <c r="J34" s="35">
        <f t="shared" si="14"/>
        <v>150.45107528232435</v>
      </c>
      <c r="K34" s="36">
        <f t="shared" si="1"/>
        <v>87.736162571320577</v>
      </c>
    </row>
    <row r="35" spans="1:11" ht="18" customHeight="1">
      <c r="B35" s="44" t="s">
        <v>37</v>
      </c>
      <c r="C35" s="32">
        <f>+[1]DGII!G35</f>
        <v>746</v>
      </c>
      <c r="D35" s="32">
        <f>+[1]DGII!H35</f>
        <v>692.8</v>
      </c>
      <c r="E35" s="32">
        <f>+[1]DGII!I35</f>
        <v>704</v>
      </c>
      <c r="F35" s="33">
        <f t="shared" si="13"/>
        <v>2142.8000000000002</v>
      </c>
      <c r="G35" s="34">
        <v>748.47145955866472</v>
      </c>
      <c r="H35" s="34">
        <v>703.138376882599</v>
      </c>
      <c r="I35" s="34">
        <v>704.00144221026756</v>
      </c>
      <c r="J35" s="35">
        <f t="shared" si="14"/>
        <v>2155.6112786515314</v>
      </c>
      <c r="K35" s="36">
        <f t="shared" si="1"/>
        <v>99.405677694377928</v>
      </c>
    </row>
    <row r="36" spans="1:11" ht="18" customHeight="1">
      <c r="B36" s="44" t="s">
        <v>38</v>
      </c>
      <c r="C36" s="32">
        <f>+[1]DGII!G36</f>
        <v>873.5</v>
      </c>
      <c r="D36" s="32">
        <f>+[1]DGII!H36</f>
        <v>631.5</v>
      </c>
      <c r="E36" s="32">
        <f>+[1]DGII!I36</f>
        <v>748.5</v>
      </c>
      <c r="F36" s="33">
        <f t="shared" si="13"/>
        <v>2253.5</v>
      </c>
      <c r="G36" s="34">
        <v>838.69778943840913</v>
      </c>
      <c r="H36" s="34">
        <v>705.78835969730108</v>
      </c>
      <c r="I36" s="34">
        <v>814.14480387851768</v>
      </c>
      <c r="J36" s="35">
        <f t="shared" si="14"/>
        <v>2358.630953014228</v>
      </c>
      <c r="K36" s="36">
        <f t="shared" si="1"/>
        <v>95.542712908101407</v>
      </c>
    </row>
    <row r="37" spans="1:11" ht="18" customHeight="1">
      <c r="B37" s="44" t="s">
        <v>26</v>
      </c>
      <c r="C37" s="32">
        <f>+[1]DGII!G37</f>
        <v>0.7</v>
      </c>
      <c r="D37" s="32">
        <f>+[1]DGII!H37</f>
        <v>0</v>
      </c>
      <c r="E37" s="32">
        <f>+[1]DGII!I37</f>
        <v>0.2</v>
      </c>
      <c r="F37" s="33">
        <f t="shared" si="13"/>
        <v>0.89999999999999991</v>
      </c>
      <c r="G37" s="43">
        <v>0.72</v>
      </c>
      <c r="H37" s="43">
        <v>0.72</v>
      </c>
      <c r="I37" s="43">
        <v>0.72</v>
      </c>
      <c r="J37" s="35">
        <f t="shared" si="14"/>
        <v>2.16</v>
      </c>
      <c r="K37" s="36">
        <f t="shared" si="1"/>
        <v>41.666666666666657</v>
      </c>
    </row>
    <row r="38" spans="1:11" ht="18" customHeight="1">
      <c r="B38" s="45" t="s">
        <v>39</v>
      </c>
      <c r="C38" s="25">
        <f t="shared" ref="C38:J38" si="15">SUM(C39:C42)</f>
        <v>2038.6000000000001</v>
      </c>
      <c r="D38" s="25">
        <f t="shared" si="15"/>
        <v>2292.1999999999998</v>
      </c>
      <c r="E38" s="25">
        <f t="shared" si="15"/>
        <v>1926</v>
      </c>
      <c r="F38" s="29">
        <f t="shared" si="15"/>
        <v>6256.8000000000011</v>
      </c>
      <c r="G38" s="26">
        <f t="shared" si="15"/>
        <v>2749.9655274782676</v>
      </c>
      <c r="H38" s="26">
        <f t="shared" si="15"/>
        <v>1606.7313153280802</v>
      </c>
      <c r="I38" s="26">
        <f t="shared" si="15"/>
        <v>1546.2475630217618</v>
      </c>
      <c r="J38" s="27">
        <f t="shared" si="15"/>
        <v>5902.9444058281097</v>
      </c>
      <c r="K38" s="28">
        <f t="shared" si="1"/>
        <v>105.99456084699904</v>
      </c>
    </row>
    <row r="39" spans="1:11" ht="18" customHeight="1">
      <c r="B39" s="46" t="s">
        <v>40</v>
      </c>
      <c r="C39" s="32">
        <f>+[1]DGII!G39</f>
        <v>1169.5</v>
      </c>
      <c r="D39" s="32">
        <f>+[1]DGII!H39</f>
        <v>1542.1</v>
      </c>
      <c r="E39" s="32">
        <f>+[1]DGII!I39</f>
        <v>1576.3</v>
      </c>
      <c r="F39" s="33">
        <f>SUM(C39:E39)</f>
        <v>4287.8999999999996</v>
      </c>
      <c r="G39" s="39">
        <v>1377.0967119500565</v>
      </c>
      <c r="H39" s="39">
        <v>1253.9145263178016</v>
      </c>
      <c r="I39" s="39">
        <v>1305.5358745330916</v>
      </c>
      <c r="J39" s="35">
        <f>SUM(G39:I39)</f>
        <v>3936.5471128009494</v>
      </c>
      <c r="K39" s="36">
        <f t="shared" si="1"/>
        <v>108.92540790523029</v>
      </c>
    </row>
    <row r="40" spans="1:11" ht="18" customHeight="1">
      <c r="B40" s="46" t="s">
        <v>41</v>
      </c>
      <c r="C40" s="32">
        <f>+[1]DGII!G40</f>
        <v>759.7</v>
      </c>
      <c r="D40" s="32">
        <f>+[1]DGII!H40</f>
        <v>640.1</v>
      </c>
      <c r="E40" s="32">
        <f>+[1]DGII!I40</f>
        <v>229.9</v>
      </c>
      <c r="F40" s="33">
        <f>SUM(C40:E40)</f>
        <v>1629.7000000000003</v>
      </c>
      <c r="G40" s="39">
        <v>1208.7744357664471</v>
      </c>
      <c r="H40" s="39">
        <v>203.85378991384587</v>
      </c>
      <c r="I40" s="39">
        <v>77.283129520949359</v>
      </c>
      <c r="J40" s="35">
        <f>SUM(G40:I40)</f>
        <v>1489.9113552012425</v>
      </c>
      <c r="K40" s="36">
        <f t="shared" si="1"/>
        <v>109.38234642690381</v>
      </c>
    </row>
    <row r="41" spans="1:11" ht="18" customHeight="1">
      <c r="B41" s="44" t="s">
        <v>42</v>
      </c>
      <c r="C41" s="32">
        <f>+[1]DGII!G41</f>
        <v>83.2</v>
      </c>
      <c r="D41" s="32">
        <f>+[1]DGII!H41</f>
        <v>83.2</v>
      </c>
      <c r="E41" s="32">
        <f>+[1]DGII!I41</f>
        <v>89.2</v>
      </c>
      <c r="F41" s="33">
        <f>SUM(C41:E41)</f>
        <v>255.60000000000002</v>
      </c>
      <c r="G41" s="39">
        <v>129.52099978619916</v>
      </c>
      <c r="H41" s="39">
        <v>114.30397967941443</v>
      </c>
      <c r="I41" s="39">
        <v>127.48714362430957</v>
      </c>
      <c r="J41" s="35">
        <f>SUM(G41:I41)</f>
        <v>371.31212308992315</v>
      </c>
      <c r="K41" s="36">
        <f t="shared" si="1"/>
        <v>68.83696602012094</v>
      </c>
    </row>
    <row r="42" spans="1:11" ht="18" customHeight="1">
      <c r="B42" s="44" t="s">
        <v>43</v>
      </c>
      <c r="C42" s="32">
        <f>+[1]DGII!G42</f>
        <v>26.2</v>
      </c>
      <c r="D42" s="32">
        <f>+[1]DGII!H42</f>
        <v>26.8</v>
      </c>
      <c r="E42" s="32">
        <f>+[1]DGII!I42</f>
        <v>30.6</v>
      </c>
      <c r="F42" s="33">
        <f>SUM(C42:E42)</f>
        <v>83.6</v>
      </c>
      <c r="G42" s="39">
        <v>34.573379975564997</v>
      </c>
      <c r="H42" s="39">
        <v>34.659019417018243</v>
      </c>
      <c r="I42" s="39">
        <v>35.941415343411244</v>
      </c>
      <c r="J42" s="35">
        <f>SUM(G42:I42)</f>
        <v>105.17381473599448</v>
      </c>
      <c r="K42" s="36">
        <f t="shared" si="1"/>
        <v>79.487465782097274</v>
      </c>
    </row>
    <row r="43" spans="1:11" ht="18" customHeight="1">
      <c r="B43" s="37" t="s">
        <v>44</v>
      </c>
      <c r="C43" s="25">
        <f>+[1]DGII!G43</f>
        <v>51.3</v>
      </c>
      <c r="D43" s="25">
        <f>+[1]DGII!H43</f>
        <v>192.8</v>
      </c>
      <c r="E43" s="25">
        <f>+[1]DGII!I43</f>
        <v>71.3</v>
      </c>
      <c r="F43" s="25">
        <f>SUM(C43:E43)</f>
        <v>315.40000000000003</v>
      </c>
      <c r="G43" s="47">
        <v>49.017878444794214</v>
      </c>
      <c r="H43" s="47">
        <v>48.418393972187907</v>
      </c>
      <c r="I43" s="47">
        <v>59.666186746891015</v>
      </c>
      <c r="J43" s="27">
        <f>SUM(G43:I43)</f>
        <v>157.10245916387314</v>
      </c>
      <c r="K43" s="36">
        <f t="shared" si="1"/>
        <v>200.76070207851245</v>
      </c>
    </row>
    <row r="44" spans="1:11" ht="18" customHeight="1">
      <c r="B44" s="48" t="s">
        <v>45</v>
      </c>
      <c r="C44" s="25">
        <f t="shared" ref="C44:J44" si="16">SUM(C45:C46)</f>
        <v>757.6</v>
      </c>
      <c r="D44" s="25">
        <f t="shared" si="16"/>
        <v>724.9</v>
      </c>
      <c r="E44" s="25">
        <f t="shared" si="16"/>
        <v>684.7</v>
      </c>
      <c r="F44" s="29">
        <f t="shared" si="16"/>
        <v>2167.1999999999998</v>
      </c>
      <c r="G44" s="49">
        <f t="shared" si="16"/>
        <v>827.8261909922536</v>
      </c>
      <c r="H44" s="49">
        <f t="shared" si="16"/>
        <v>781.73888794683444</v>
      </c>
      <c r="I44" s="49">
        <f t="shared" si="16"/>
        <v>829.79317028738842</v>
      </c>
      <c r="J44" s="27">
        <f t="shared" si="16"/>
        <v>2439.3582492264763</v>
      </c>
      <c r="K44" s="28">
        <f t="shared" si="1"/>
        <v>88.843038970894156</v>
      </c>
    </row>
    <row r="45" spans="1:11" ht="18" customHeight="1">
      <c r="B45" s="44" t="s">
        <v>46</v>
      </c>
      <c r="C45" s="32">
        <f>+[1]DGII!G45</f>
        <v>757.5</v>
      </c>
      <c r="D45" s="32">
        <f>+[1]DGII!H45</f>
        <v>724.9</v>
      </c>
      <c r="E45" s="32">
        <f>+[1]DGII!I45</f>
        <v>684.6</v>
      </c>
      <c r="F45" s="33">
        <f>SUM(C45:E45)</f>
        <v>2167</v>
      </c>
      <c r="G45" s="39">
        <v>827.6402967491041</v>
      </c>
      <c r="H45" s="39">
        <v>781.32469320941993</v>
      </c>
      <c r="I45" s="39">
        <v>828.52673287557479</v>
      </c>
      <c r="J45" s="35">
        <f>SUM(G45:I45)</f>
        <v>2437.4917228340987</v>
      </c>
      <c r="K45" s="36">
        <f t="shared" si="1"/>
        <v>88.902865995393213</v>
      </c>
    </row>
    <row r="46" spans="1:11" ht="18" customHeight="1">
      <c r="B46" s="44" t="s">
        <v>26</v>
      </c>
      <c r="C46" s="32">
        <f>+[1]DGII!G46</f>
        <v>0.1</v>
      </c>
      <c r="D46" s="32">
        <f>+[1]DGII!H46</f>
        <v>0</v>
      </c>
      <c r="E46" s="32">
        <f>+[1]DGII!I46</f>
        <v>0.1</v>
      </c>
      <c r="F46" s="33">
        <f>SUM(C46:E46)</f>
        <v>0.2</v>
      </c>
      <c r="G46" s="43">
        <v>0.18589424314949998</v>
      </c>
      <c r="H46" s="43">
        <v>0.41419473741446211</v>
      </c>
      <c r="I46" s="43">
        <v>1.2664374118136401</v>
      </c>
      <c r="J46" s="35">
        <f>SUM(G46:I46)</f>
        <v>1.8665263923776023</v>
      </c>
      <c r="K46" s="36">
        <f t="shared" si="1"/>
        <v>10.715090920586329</v>
      </c>
    </row>
    <row r="47" spans="1:11" ht="18" customHeight="1">
      <c r="B47" s="48" t="s">
        <v>47</v>
      </c>
      <c r="C47" s="25">
        <f>+[1]DGII!G47</f>
        <v>82.7</v>
      </c>
      <c r="D47" s="25">
        <f>+[1]DGII!H47</f>
        <v>106.1</v>
      </c>
      <c r="E47" s="25">
        <f>+[1]DGII!I47</f>
        <v>108.8</v>
      </c>
      <c r="F47" s="29">
        <f>SUM(C47:E47)</f>
        <v>297.60000000000002</v>
      </c>
      <c r="G47" s="26">
        <v>92.747654475123127</v>
      </c>
      <c r="H47" s="26">
        <v>99.069426340297213</v>
      </c>
      <c r="I47" s="26">
        <v>95.088330761183713</v>
      </c>
      <c r="J47" s="27">
        <f>SUM(G47:I47)</f>
        <v>286.90541157660408</v>
      </c>
      <c r="K47" s="28">
        <f t="shared" si="1"/>
        <v>103.72756594747621</v>
      </c>
    </row>
    <row r="48" spans="1:11" ht="18" customHeight="1">
      <c r="A48" s="50"/>
      <c r="B48" s="48" t="s">
        <v>48</v>
      </c>
      <c r="C48" s="25">
        <f>+[1]DGII!G48</f>
        <v>0.2</v>
      </c>
      <c r="D48" s="25">
        <f>+[1]DGII!H48</f>
        <v>0.8</v>
      </c>
      <c r="E48" s="25">
        <f>+[1]DGII!I48</f>
        <v>0.1</v>
      </c>
      <c r="F48" s="29">
        <f>SUM(C48:E48)</f>
        <v>1.1000000000000001</v>
      </c>
      <c r="G48" s="26">
        <v>4.9985437475532517E-2</v>
      </c>
      <c r="H48" s="26">
        <v>0.23647652910444675</v>
      </c>
      <c r="I48" s="26">
        <v>8.4770410977434846E-2</v>
      </c>
      <c r="J48" s="27">
        <f>SUM(G48:I48)</f>
        <v>0.37123237755741412</v>
      </c>
      <c r="K48" s="28">
        <f t="shared" si="1"/>
        <v>296.31036151470278</v>
      </c>
    </row>
    <row r="49" spans="1:189" ht="18" customHeight="1">
      <c r="B49" s="24" t="s">
        <v>49</v>
      </c>
      <c r="C49" s="25">
        <f t="shared" ref="C49:I49" si="17">+C50+C53+C56</f>
        <v>323.61</v>
      </c>
      <c r="D49" s="25">
        <f t="shared" si="17"/>
        <v>394.3</v>
      </c>
      <c r="E49" s="25">
        <f t="shared" si="17"/>
        <v>400.80000000000007</v>
      </c>
      <c r="F49" s="29">
        <f t="shared" si="17"/>
        <v>1118.71</v>
      </c>
      <c r="G49" s="26">
        <f t="shared" si="17"/>
        <v>403.28631679215675</v>
      </c>
      <c r="H49" s="26">
        <f t="shared" si="17"/>
        <v>435.3463721025629</v>
      </c>
      <c r="I49" s="26">
        <f t="shared" si="17"/>
        <v>398.20941740161123</v>
      </c>
      <c r="J49" s="27">
        <f>+J50+J53+J56</f>
        <v>1236.8421062963309</v>
      </c>
      <c r="K49" s="28">
        <f t="shared" si="1"/>
        <v>90.448893541466475</v>
      </c>
    </row>
    <row r="50" spans="1:189" ht="18" customHeight="1">
      <c r="B50" s="51" t="s">
        <v>50</v>
      </c>
      <c r="C50" s="25">
        <f t="shared" ref="C50:J50" si="18">+C51+C52</f>
        <v>0.01</v>
      </c>
      <c r="D50" s="25">
        <f t="shared" si="18"/>
        <v>0.1</v>
      </c>
      <c r="E50" s="25">
        <f t="shared" si="18"/>
        <v>0.1</v>
      </c>
      <c r="F50" s="29">
        <f t="shared" si="18"/>
        <v>0.21000000000000002</v>
      </c>
      <c r="G50" s="26">
        <f t="shared" si="18"/>
        <v>0.11541191184049999</v>
      </c>
      <c r="H50" s="26">
        <f t="shared" si="18"/>
        <v>0.10296014024999998</v>
      </c>
      <c r="I50" s="26">
        <f t="shared" si="18"/>
        <v>1.4813736079999997</v>
      </c>
      <c r="J50" s="28">
        <f t="shared" si="18"/>
        <v>1.6997456600904997</v>
      </c>
      <c r="K50" s="28">
        <f t="shared" si="1"/>
        <v>12.35478959768716</v>
      </c>
    </row>
    <row r="51" spans="1:189" ht="18" customHeight="1">
      <c r="B51" s="46" t="s">
        <v>51</v>
      </c>
      <c r="C51" s="32">
        <f>+[1]DGII!G51</f>
        <v>0.01</v>
      </c>
      <c r="D51" s="32">
        <f>+[1]DGII!H51</f>
        <v>0.1</v>
      </c>
      <c r="E51" s="32">
        <f>+[1]DGII!I51</f>
        <v>0.1</v>
      </c>
      <c r="F51" s="33">
        <f>SUM(C51:E51)</f>
        <v>0.21000000000000002</v>
      </c>
      <c r="G51" s="43">
        <v>0.11541191184049999</v>
      </c>
      <c r="H51" s="43">
        <v>0.10296014024999998</v>
      </c>
      <c r="I51" s="43">
        <v>1.4813736079999997</v>
      </c>
      <c r="J51" s="36">
        <f>SUM(G51:I51)</f>
        <v>1.6997456600904997</v>
      </c>
      <c r="K51" s="36">
        <f t="shared" si="1"/>
        <v>12.35478959768716</v>
      </c>
    </row>
    <row r="52" spans="1:189" ht="18" customHeight="1">
      <c r="B52" s="46" t="s">
        <v>52</v>
      </c>
      <c r="C52" s="32">
        <f>+[1]DGII!G52</f>
        <v>0</v>
      </c>
      <c r="D52" s="32">
        <f>+[1]DGII!H52</f>
        <v>0</v>
      </c>
      <c r="E52" s="32">
        <f>+[1]DGII!I52</f>
        <v>0</v>
      </c>
      <c r="F52" s="33">
        <f>SUM(C52:E52)</f>
        <v>0</v>
      </c>
      <c r="G52" s="39">
        <v>0</v>
      </c>
      <c r="H52" s="39">
        <v>0</v>
      </c>
      <c r="I52" s="39">
        <v>0</v>
      </c>
      <c r="J52" s="36">
        <f>SUM(G52:I52)</f>
        <v>0</v>
      </c>
      <c r="K52" s="36" t="s">
        <v>53</v>
      </c>
    </row>
    <row r="53" spans="1:189" ht="18" customHeight="1">
      <c r="B53" s="51" t="s">
        <v>54</v>
      </c>
      <c r="C53" s="25">
        <f t="shared" ref="C53:J53" si="19">+C54+C55</f>
        <v>320.3</v>
      </c>
      <c r="D53" s="25">
        <f t="shared" si="19"/>
        <v>390.4</v>
      </c>
      <c r="E53" s="25">
        <f t="shared" si="19"/>
        <v>395.1</v>
      </c>
      <c r="F53" s="29">
        <f t="shared" si="19"/>
        <v>1105.8</v>
      </c>
      <c r="G53" s="26">
        <f t="shared" si="19"/>
        <v>398.78716251789251</v>
      </c>
      <c r="H53" s="26">
        <f t="shared" si="19"/>
        <v>430.82770988634292</v>
      </c>
      <c r="I53" s="26">
        <f t="shared" si="19"/>
        <v>391.96072401652646</v>
      </c>
      <c r="J53" s="27">
        <f t="shared" si="19"/>
        <v>1221.5755964207619</v>
      </c>
      <c r="K53" s="28">
        <f t="shared" ref="K53:K59" si="20">+F53/J53*100</f>
        <v>90.522437026411922</v>
      </c>
    </row>
    <row r="54" spans="1:189" ht="18" customHeight="1">
      <c r="A54" s="52"/>
      <c r="B54" s="44" t="s">
        <v>55</v>
      </c>
      <c r="C54" s="32">
        <f>+[1]DGII!G54</f>
        <v>318.10000000000002</v>
      </c>
      <c r="D54" s="32">
        <f>+[1]DGII!H54</f>
        <v>387.7</v>
      </c>
      <c r="E54" s="32">
        <f>+[1]DGII!I54</f>
        <v>391.8</v>
      </c>
      <c r="F54" s="33">
        <f>SUM(C54:E54)</f>
        <v>1097.5999999999999</v>
      </c>
      <c r="G54" s="39">
        <v>396.11742228759249</v>
      </c>
      <c r="H54" s="39">
        <v>428.09626921270268</v>
      </c>
      <c r="I54" s="39">
        <v>388.92167058096544</v>
      </c>
      <c r="J54" s="35">
        <f>SUM(G54:I54)</f>
        <v>1213.1353620812606</v>
      </c>
      <c r="K54" s="36">
        <f t="shared" si="20"/>
        <v>90.476300857057893</v>
      </c>
    </row>
    <row r="55" spans="1:189" ht="18" customHeight="1">
      <c r="B55" s="44" t="s">
        <v>26</v>
      </c>
      <c r="C55" s="32">
        <f>+[1]DGII!G55</f>
        <v>2.2000000000000002</v>
      </c>
      <c r="D55" s="32">
        <f>+[1]DGII!H55</f>
        <v>2.7</v>
      </c>
      <c r="E55" s="32">
        <f>+[1]DGII!I55</f>
        <v>3.3</v>
      </c>
      <c r="F55" s="33">
        <f>SUM(C55:E55)</f>
        <v>8.1999999999999993</v>
      </c>
      <c r="G55" s="39">
        <v>2.6697402302999995</v>
      </c>
      <c r="H55" s="39">
        <v>2.7314406736402499</v>
      </c>
      <c r="I55" s="39">
        <v>3.0390534355609997</v>
      </c>
      <c r="J55" s="35">
        <f>SUM(G55:I55)</f>
        <v>8.4402343395012487</v>
      </c>
      <c r="K55" s="36">
        <f t="shared" si="20"/>
        <v>97.153700598371699</v>
      </c>
    </row>
    <row r="56" spans="1:189" ht="18" customHeight="1">
      <c r="B56" s="51" t="s">
        <v>56</v>
      </c>
      <c r="C56" s="25">
        <f>+[1]DGII!G56</f>
        <v>3.3</v>
      </c>
      <c r="D56" s="25">
        <f>+[1]DGII!H56</f>
        <v>3.8</v>
      </c>
      <c r="E56" s="25">
        <f>+[1]DGII!I56</f>
        <v>5.6</v>
      </c>
      <c r="F56" s="29">
        <f>SUM(C56:E56)</f>
        <v>12.7</v>
      </c>
      <c r="G56" s="47">
        <v>4.3837423624237504</v>
      </c>
      <c r="H56" s="47">
        <v>4.4157020759699996</v>
      </c>
      <c r="I56" s="47">
        <v>4.76731977708475</v>
      </c>
      <c r="J56" s="27">
        <f>SUM(G56:I56)</f>
        <v>13.5667642154785</v>
      </c>
      <c r="K56" s="28">
        <f t="shared" si="20"/>
        <v>93.61112051693506</v>
      </c>
    </row>
    <row r="57" spans="1:189" ht="18" customHeight="1">
      <c r="B57" s="53" t="s">
        <v>57</v>
      </c>
      <c r="C57" s="25">
        <f t="shared" ref="C57:J57" si="21">+C58+C62+C63</f>
        <v>918.1</v>
      </c>
      <c r="D57" s="25">
        <f t="shared" si="21"/>
        <v>868.69999999999993</v>
      </c>
      <c r="E57" s="25">
        <f t="shared" si="21"/>
        <v>938.2</v>
      </c>
      <c r="F57" s="29">
        <f t="shared" si="21"/>
        <v>2725</v>
      </c>
      <c r="G57" s="26">
        <f t="shared" si="21"/>
        <v>811.88060664738714</v>
      </c>
      <c r="H57" s="26">
        <f t="shared" si="21"/>
        <v>842.22441290641837</v>
      </c>
      <c r="I57" s="26">
        <f t="shared" si="21"/>
        <v>942.86027825760436</v>
      </c>
      <c r="J57" s="27">
        <f t="shared" si="21"/>
        <v>2596.96529781141</v>
      </c>
      <c r="K57" s="28">
        <f t="shared" si="20"/>
        <v>104.93016607871084</v>
      </c>
    </row>
    <row r="58" spans="1:189" s="54" customFormat="1" ht="18" customHeight="1">
      <c r="B58" s="53" t="s">
        <v>58</v>
      </c>
      <c r="C58" s="25">
        <f t="shared" ref="C58:J58" si="22">+C59</f>
        <v>207.1</v>
      </c>
      <c r="D58" s="25">
        <f t="shared" si="22"/>
        <v>0</v>
      </c>
      <c r="E58" s="25">
        <f t="shared" si="22"/>
        <v>0.1</v>
      </c>
      <c r="F58" s="29">
        <f t="shared" si="22"/>
        <v>207.2</v>
      </c>
      <c r="G58" s="26">
        <f t="shared" si="22"/>
        <v>3.1808597427500002E-2</v>
      </c>
      <c r="H58" s="26">
        <f t="shared" si="22"/>
        <v>2.9983392904499997E-2</v>
      </c>
      <c r="I58" s="26">
        <f t="shared" si="22"/>
        <v>1.5001071361999999E-2</v>
      </c>
      <c r="J58" s="27">
        <f t="shared" si="22"/>
        <v>7.6793061694000006E-2</v>
      </c>
      <c r="K58" s="28">
        <f t="shared" si="20"/>
        <v>269816.04252951534</v>
      </c>
    </row>
    <row r="59" spans="1:189" ht="18" customHeight="1">
      <c r="B59" s="51" t="s">
        <v>59</v>
      </c>
      <c r="C59" s="25">
        <f t="shared" ref="C59:J59" si="23">+C60+C61</f>
        <v>207.1</v>
      </c>
      <c r="D59" s="25">
        <f t="shared" si="23"/>
        <v>0</v>
      </c>
      <c r="E59" s="25">
        <f t="shared" si="23"/>
        <v>0.1</v>
      </c>
      <c r="F59" s="29">
        <f t="shared" si="23"/>
        <v>207.2</v>
      </c>
      <c r="G59" s="26">
        <f t="shared" si="23"/>
        <v>3.1808597427500002E-2</v>
      </c>
      <c r="H59" s="26">
        <f t="shared" si="23"/>
        <v>2.9983392904499997E-2</v>
      </c>
      <c r="I59" s="26">
        <f t="shared" si="23"/>
        <v>1.5001071361999999E-2</v>
      </c>
      <c r="J59" s="27">
        <f t="shared" si="23"/>
        <v>7.6793061694000006E-2</v>
      </c>
      <c r="K59" s="28">
        <f t="shared" si="20"/>
        <v>269816.04252951534</v>
      </c>
    </row>
    <row r="60" spans="1:189" s="55" customFormat="1" ht="18" customHeight="1">
      <c r="B60" s="44" t="s">
        <v>60</v>
      </c>
      <c r="C60" s="32">
        <f>+[1]DGII!G60</f>
        <v>207.1</v>
      </c>
      <c r="D60" s="32">
        <f>+[1]DGII!H60</f>
        <v>0</v>
      </c>
      <c r="E60" s="32">
        <f>+[1]DGII!I60</f>
        <v>0</v>
      </c>
      <c r="F60" s="33">
        <f t="shared" ref="F60:F65" si="24">SUM(C60:E60)</f>
        <v>207.1</v>
      </c>
      <c r="G60" s="43">
        <v>0</v>
      </c>
      <c r="H60" s="43">
        <v>0</v>
      </c>
      <c r="I60" s="43">
        <v>0</v>
      </c>
      <c r="J60" s="35">
        <f t="shared" ref="J60:J65" si="25">SUM(G60:I60)</f>
        <v>0</v>
      </c>
      <c r="K60" s="36">
        <v>0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 t="s">
        <v>61</v>
      </c>
      <c r="AE60" s="56" t="s">
        <v>61</v>
      </c>
      <c r="AF60" s="56" t="s">
        <v>61</v>
      </c>
      <c r="AG60" s="56" t="s">
        <v>61</v>
      </c>
      <c r="AH60" s="56" t="s">
        <v>61</v>
      </c>
      <c r="AI60" s="56" t="s">
        <v>61</v>
      </c>
      <c r="AJ60" s="56" t="s">
        <v>61</v>
      </c>
      <c r="AK60" s="56" t="s">
        <v>61</v>
      </c>
      <c r="AL60" s="56" t="s">
        <v>61</v>
      </c>
      <c r="AM60" s="56" t="s">
        <v>61</v>
      </c>
      <c r="AN60" s="56" t="s">
        <v>61</v>
      </c>
      <c r="AO60" s="56" t="s">
        <v>61</v>
      </c>
      <c r="AP60" s="56" t="s">
        <v>61</v>
      </c>
      <c r="AQ60" s="56" t="s">
        <v>61</v>
      </c>
      <c r="AR60" s="56" t="s">
        <v>61</v>
      </c>
      <c r="AS60" s="56" t="s">
        <v>61</v>
      </c>
      <c r="AT60" s="56" t="s">
        <v>61</v>
      </c>
      <c r="AU60" s="56" t="s">
        <v>61</v>
      </c>
      <c r="AV60" s="56" t="s">
        <v>61</v>
      </c>
      <c r="AW60" s="56" t="s">
        <v>61</v>
      </c>
      <c r="AX60" s="56" t="s">
        <v>61</v>
      </c>
      <c r="AY60" s="56" t="s">
        <v>61</v>
      </c>
      <c r="AZ60" s="56" t="s">
        <v>61</v>
      </c>
      <c r="BA60" s="56" t="s">
        <v>61</v>
      </c>
      <c r="BB60" s="56" t="s">
        <v>61</v>
      </c>
      <c r="BC60" s="56" t="s">
        <v>61</v>
      </c>
      <c r="BD60" s="56" t="s">
        <v>61</v>
      </c>
      <c r="BE60" s="56" t="s">
        <v>61</v>
      </c>
      <c r="BF60" s="56" t="s">
        <v>61</v>
      </c>
      <c r="BG60" s="56" t="s">
        <v>61</v>
      </c>
      <c r="BH60" s="56" t="s">
        <v>61</v>
      </c>
      <c r="BI60" s="56" t="s">
        <v>61</v>
      </c>
      <c r="BJ60" s="56" t="s">
        <v>61</v>
      </c>
      <c r="BK60" s="56" t="s">
        <v>61</v>
      </c>
      <c r="BL60" s="56" t="s">
        <v>61</v>
      </c>
      <c r="BM60" s="56" t="s">
        <v>61</v>
      </c>
      <c r="BN60" s="56" t="s">
        <v>61</v>
      </c>
      <c r="BO60" s="56" t="s">
        <v>61</v>
      </c>
      <c r="BP60" s="56" t="s">
        <v>61</v>
      </c>
      <c r="BQ60" s="56" t="s">
        <v>61</v>
      </c>
      <c r="BR60" s="56" t="s">
        <v>61</v>
      </c>
      <c r="BS60" s="56" t="s">
        <v>61</v>
      </c>
      <c r="BT60" s="56" t="s">
        <v>61</v>
      </c>
      <c r="BU60" s="56" t="s">
        <v>61</v>
      </c>
      <c r="BV60" s="56" t="s">
        <v>61</v>
      </c>
      <c r="BW60" s="56" t="s">
        <v>61</v>
      </c>
      <c r="BX60" s="56" t="s">
        <v>61</v>
      </c>
      <c r="BY60" s="56" t="s">
        <v>61</v>
      </c>
      <c r="BZ60" s="56" t="s">
        <v>61</v>
      </c>
      <c r="CA60" s="56" t="s">
        <v>61</v>
      </c>
      <c r="CB60" s="56" t="s">
        <v>61</v>
      </c>
      <c r="CC60" s="56" t="s">
        <v>61</v>
      </c>
      <c r="CD60" s="56" t="s">
        <v>61</v>
      </c>
      <c r="CE60" s="56" t="s">
        <v>61</v>
      </c>
      <c r="CF60" s="56" t="s">
        <v>61</v>
      </c>
      <c r="CG60" s="56" t="s">
        <v>61</v>
      </c>
      <c r="CH60" s="56" t="s">
        <v>61</v>
      </c>
      <c r="CI60" s="56" t="s">
        <v>61</v>
      </c>
      <c r="CJ60" s="56" t="s">
        <v>61</v>
      </c>
      <c r="CK60" s="56" t="s">
        <v>61</v>
      </c>
      <c r="CL60" s="56" t="s">
        <v>61</v>
      </c>
      <c r="CM60" s="56" t="s">
        <v>61</v>
      </c>
      <c r="CN60" s="56" t="s">
        <v>61</v>
      </c>
      <c r="CO60" s="56" t="s">
        <v>61</v>
      </c>
      <c r="CP60" s="56" t="s">
        <v>61</v>
      </c>
      <c r="CQ60" s="56" t="s">
        <v>61</v>
      </c>
      <c r="CR60" s="56" t="s">
        <v>61</v>
      </c>
      <c r="CS60" s="56" t="s">
        <v>61</v>
      </c>
      <c r="CT60" s="56" t="s">
        <v>61</v>
      </c>
      <c r="CU60" s="56" t="s">
        <v>61</v>
      </c>
      <c r="CV60" s="56" t="s">
        <v>61</v>
      </c>
      <c r="CW60" s="56" t="s">
        <v>61</v>
      </c>
      <c r="CX60" s="56" t="s">
        <v>61</v>
      </c>
      <c r="CY60" s="56" t="s">
        <v>61</v>
      </c>
      <c r="CZ60" s="56" t="s">
        <v>61</v>
      </c>
      <c r="DA60" s="56" t="s">
        <v>61</v>
      </c>
      <c r="DB60" s="56" t="s">
        <v>61</v>
      </c>
      <c r="DC60" s="56" t="s">
        <v>61</v>
      </c>
      <c r="DD60" s="56" t="s">
        <v>61</v>
      </c>
      <c r="DE60" s="56" t="s">
        <v>61</v>
      </c>
      <c r="DF60" s="56" t="s">
        <v>61</v>
      </c>
      <c r="DG60" s="56" t="s">
        <v>61</v>
      </c>
      <c r="DH60" s="56" t="s">
        <v>61</v>
      </c>
      <c r="DI60" s="56" t="s">
        <v>61</v>
      </c>
      <c r="DJ60" s="56" t="s">
        <v>61</v>
      </c>
      <c r="DK60" s="56" t="s">
        <v>61</v>
      </c>
      <c r="DL60" s="56" t="s">
        <v>61</v>
      </c>
      <c r="DM60" s="56" t="s">
        <v>61</v>
      </c>
      <c r="DN60" s="56" t="s">
        <v>61</v>
      </c>
      <c r="DO60" s="56" t="s">
        <v>61</v>
      </c>
      <c r="DP60" s="56" t="s">
        <v>61</v>
      </c>
      <c r="DQ60" s="56" t="s">
        <v>61</v>
      </c>
      <c r="DR60" s="56" t="s">
        <v>61</v>
      </c>
      <c r="DS60" s="56" t="s">
        <v>61</v>
      </c>
      <c r="DT60" s="56" t="s">
        <v>61</v>
      </c>
      <c r="DU60" s="56" t="s">
        <v>61</v>
      </c>
      <c r="DV60" s="56" t="s">
        <v>61</v>
      </c>
      <c r="DW60" s="56" t="s">
        <v>61</v>
      </c>
      <c r="DX60" s="56" t="s">
        <v>61</v>
      </c>
      <c r="DY60" s="56" t="s">
        <v>61</v>
      </c>
      <c r="DZ60" s="56" t="s">
        <v>61</v>
      </c>
      <c r="EA60" s="56" t="s">
        <v>61</v>
      </c>
      <c r="EB60" s="56" t="s">
        <v>61</v>
      </c>
      <c r="EC60" s="56" t="s">
        <v>61</v>
      </c>
      <c r="ED60" s="56" t="s">
        <v>61</v>
      </c>
      <c r="EE60" s="56" t="s">
        <v>61</v>
      </c>
      <c r="EF60" s="56" t="s">
        <v>61</v>
      </c>
      <c r="EG60" s="56" t="s">
        <v>61</v>
      </c>
      <c r="EH60" s="56" t="s">
        <v>61</v>
      </c>
      <c r="EI60" s="56" t="s">
        <v>61</v>
      </c>
      <c r="EJ60" s="56" t="s">
        <v>61</v>
      </c>
      <c r="EK60" s="56" t="s">
        <v>61</v>
      </c>
      <c r="EL60" s="56" t="s">
        <v>61</v>
      </c>
      <c r="EM60" s="56" t="s">
        <v>61</v>
      </c>
      <c r="EN60" s="56" t="s">
        <v>61</v>
      </c>
      <c r="EO60" s="56" t="s">
        <v>61</v>
      </c>
      <c r="EP60" s="56" t="s">
        <v>61</v>
      </c>
      <c r="EQ60" s="56" t="s">
        <v>61</v>
      </c>
      <c r="ER60" s="56" t="s">
        <v>61</v>
      </c>
      <c r="ES60" s="56" t="s">
        <v>61</v>
      </c>
      <c r="ET60" s="56" t="s">
        <v>61</v>
      </c>
      <c r="EU60" s="56" t="s">
        <v>61</v>
      </c>
      <c r="EV60" s="56" t="s">
        <v>61</v>
      </c>
      <c r="EW60" s="56" t="s">
        <v>61</v>
      </c>
      <c r="EX60" s="56" t="s">
        <v>61</v>
      </c>
      <c r="EY60" s="56" t="s">
        <v>61</v>
      </c>
      <c r="EZ60" s="56" t="s">
        <v>61</v>
      </c>
      <c r="FA60" s="56" t="s">
        <v>61</v>
      </c>
      <c r="FB60" s="56" t="s">
        <v>61</v>
      </c>
      <c r="FC60" s="56" t="s">
        <v>61</v>
      </c>
      <c r="FD60" s="56" t="s">
        <v>61</v>
      </c>
      <c r="FE60" s="56" t="s">
        <v>61</v>
      </c>
      <c r="FF60" s="56" t="s">
        <v>61</v>
      </c>
      <c r="FG60" s="56" t="s">
        <v>61</v>
      </c>
      <c r="FH60" s="56" t="s">
        <v>61</v>
      </c>
      <c r="FI60" s="56" t="s">
        <v>61</v>
      </c>
      <c r="FJ60" s="56" t="s">
        <v>61</v>
      </c>
      <c r="FK60" s="56" t="s">
        <v>61</v>
      </c>
      <c r="FL60" s="56" t="s">
        <v>61</v>
      </c>
      <c r="FM60" s="56" t="s">
        <v>61</v>
      </c>
      <c r="FN60" s="56" t="s">
        <v>61</v>
      </c>
      <c r="FO60" s="56" t="s">
        <v>61</v>
      </c>
      <c r="FP60" s="56" t="s">
        <v>61</v>
      </c>
      <c r="FQ60" s="56" t="s">
        <v>61</v>
      </c>
      <c r="FR60" s="56" t="s">
        <v>61</v>
      </c>
      <c r="FS60" s="56" t="s">
        <v>61</v>
      </c>
      <c r="FT60" s="56" t="s">
        <v>61</v>
      </c>
      <c r="FU60" s="56" t="s">
        <v>61</v>
      </c>
      <c r="FV60" s="56" t="s">
        <v>61</v>
      </c>
      <c r="FW60" s="56" t="s">
        <v>61</v>
      </c>
      <c r="FX60" s="56" t="s">
        <v>61</v>
      </c>
      <c r="FY60" s="56" t="s">
        <v>61</v>
      </c>
      <c r="FZ60" s="56" t="s">
        <v>61</v>
      </c>
      <c r="GA60" s="56" t="s">
        <v>61</v>
      </c>
      <c r="GB60" s="56" t="s">
        <v>61</v>
      </c>
      <c r="GC60" s="56" t="s">
        <v>61</v>
      </c>
      <c r="GD60" s="56" t="s">
        <v>61</v>
      </c>
      <c r="GE60" s="56" t="s">
        <v>61</v>
      </c>
      <c r="GF60" s="56" t="s">
        <v>61</v>
      </c>
      <c r="GG60" s="56" t="s">
        <v>61</v>
      </c>
    </row>
    <row r="61" spans="1:189" ht="18" customHeight="1">
      <c r="B61" s="44" t="s">
        <v>26</v>
      </c>
      <c r="C61" s="32">
        <f>+[1]DGII!G61</f>
        <v>0</v>
      </c>
      <c r="D61" s="32">
        <f>+[1]DGII!H61</f>
        <v>0</v>
      </c>
      <c r="E61" s="32">
        <f>+[1]DGII!I61</f>
        <v>0.1</v>
      </c>
      <c r="F61" s="33">
        <f t="shared" si="24"/>
        <v>0.1</v>
      </c>
      <c r="G61" s="43">
        <v>3.1808597427500002E-2</v>
      </c>
      <c r="H61" s="43">
        <v>2.9983392904499997E-2</v>
      </c>
      <c r="I61" s="43">
        <v>1.5001071361999999E-2</v>
      </c>
      <c r="J61" s="35">
        <f t="shared" si="25"/>
        <v>7.6793061694000006E-2</v>
      </c>
      <c r="K61" s="36">
        <v>0</v>
      </c>
    </row>
    <row r="62" spans="1:189" ht="18" customHeight="1">
      <c r="B62" s="51" t="s">
        <v>62</v>
      </c>
      <c r="C62" s="25">
        <f>+[1]DGII!G62</f>
        <v>14.9</v>
      </c>
      <c r="D62" s="25">
        <f>+[1]DGII!H62</f>
        <v>70.8</v>
      </c>
      <c r="E62" s="25">
        <f>+[1]DGII!I62</f>
        <v>24.9</v>
      </c>
      <c r="F62" s="29">
        <f t="shared" si="24"/>
        <v>110.6</v>
      </c>
      <c r="G62" s="47">
        <v>38.417203688000235</v>
      </c>
      <c r="H62" s="47">
        <v>39.822711140000244</v>
      </c>
      <c r="I62" s="47">
        <v>37.94870120400023</v>
      </c>
      <c r="J62" s="27">
        <f t="shared" si="25"/>
        <v>116.18861603200071</v>
      </c>
      <c r="K62" s="28">
        <f>+F62/J62*100</f>
        <v>95.190048541019294</v>
      </c>
    </row>
    <row r="63" spans="1:189" ht="18" customHeight="1">
      <c r="B63" s="51" t="s">
        <v>63</v>
      </c>
      <c r="C63" s="25">
        <f>+[1]DGII!G63</f>
        <v>696.1</v>
      </c>
      <c r="D63" s="25">
        <f>+[1]DGII!H63</f>
        <v>797.9</v>
      </c>
      <c r="E63" s="25">
        <f>+[1]DGII!I63</f>
        <v>913.2</v>
      </c>
      <c r="F63" s="29">
        <f t="shared" si="24"/>
        <v>2407.1999999999998</v>
      </c>
      <c r="G63" s="26">
        <v>773.43159436195936</v>
      </c>
      <c r="H63" s="26">
        <v>802.37171837351366</v>
      </c>
      <c r="I63" s="26">
        <v>904.8965759822421</v>
      </c>
      <c r="J63" s="27">
        <f t="shared" si="25"/>
        <v>2480.6998887177151</v>
      </c>
      <c r="K63" s="28">
        <f>+F63/J63*100</f>
        <v>97.037130970497699</v>
      </c>
    </row>
    <row r="64" spans="1:189" ht="18" customHeight="1">
      <c r="B64" s="46" t="s">
        <v>64</v>
      </c>
      <c r="C64" s="32">
        <f>+[1]DGII!G64</f>
        <v>693.1</v>
      </c>
      <c r="D64" s="32">
        <f>+[1]DGII!H64</f>
        <v>785.9</v>
      </c>
      <c r="E64" s="32">
        <f>+[1]DGII!I64</f>
        <v>908.1</v>
      </c>
      <c r="F64" s="33">
        <f t="shared" si="24"/>
        <v>2387.1</v>
      </c>
      <c r="G64" s="39">
        <v>765.75811458323903</v>
      </c>
      <c r="H64" s="39">
        <v>795.69886682199649</v>
      </c>
      <c r="I64" s="39">
        <v>875.69568653562033</v>
      </c>
      <c r="J64" s="35">
        <f t="shared" si="25"/>
        <v>2437.1526679408562</v>
      </c>
      <c r="K64" s="36">
        <f>+F64/J64*100</f>
        <v>97.946264565233591</v>
      </c>
    </row>
    <row r="65" spans="2:11" ht="18" customHeight="1">
      <c r="B65" s="57" t="s">
        <v>65</v>
      </c>
      <c r="C65" s="25">
        <f>+[1]DGII!G65</f>
        <v>0</v>
      </c>
      <c r="D65" s="25">
        <f>+[1]DGII!H65</f>
        <v>0</v>
      </c>
      <c r="E65" s="25">
        <f>+[1]DGII!I65</f>
        <v>0</v>
      </c>
      <c r="F65" s="29">
        <f t="shared" si="24"/>
        <v>0</v>
      </c>
      <c r="G65" s="26">
        <v>0</v>
      </c>
      <c r="H65" s="26">
        <v>0</v>
      </c>
      <c r="I65" s="26">
        <v>0</v>
      </c>
      <c r="J65" s="27">
        <f t="shared" si="25"/>
        <v>0</v>
      </c>
      <c r="K65" s="28">
        <v>0</v>
      </c>
    </row>
    <row r="66" spans="2:11" ht="21.75" customHeight="1" thickBot="1">
      <c r="B66" s="58" t="s">
        <v>66</v>
      </c>
      <c r="C66" s="59">
        <f t="shared" ref="C66:J66" si="26">+C65+C9</f>
        <v>57188.009999999987</v>
      </c>
      <c r="D66" s="59">
        <f t="shared" si="26"/>
        <v>45285.600000000006</v>
      </c>
      <c r="E66" s="59">
        <f t="shared" si="26"/>
        <v>49562.5</v>
      </c>
      <c r="F66" s="59">
        <f t="shared" si="26"/>
        <v>152036.11000000002</v>
      </c>
      <c r="G66" s="60">
        <f t="shared" si="26"/>
        <v>56193.334464987842</v>
      </c>
      <c r="H66" s="60">
        <f t="shared" si="26"/>
        <v>43909.964086256259</v>
      </c>
      <c r="I66" s="60">
        <f t="shared" si="26"/>
        <v>47090.158905173579</v>
      </c>
      <c r="J66" s="61">
        <f t="shared" si="26"/>
        <v>147193.45745641764</v>
      </c>
      <c r="K66" s="61">
        <f>+F66/J66*100</f>
        <v>103.28999170701336</v>
      </c>
    </row>
    <row r="67" spans="2:11" ht="18" customHeight="1" thickTop="1">
      <c r="B67" s="62" t="s">
        <v>67</v>
      </c>
      <c r="C67" s="63"/>
      <c r="D67" s="63"/>
      <c r="E67" s="63"/>
      <c r="F67" s="63"/>
      <c r="G67" s="64"/>
      <c r="H67" s="64"/>
      <c r="I67" s="64"/>
      <c r="J67" s="65"/>
      <c r="K67" s="65"/>
    </row>
    <row r="68" spans="2:11" ht="14.25">
      <c r="B68" s="66" t="s">
        <v>68</v>
      </c>
      <c r="C68" s="67"/>
      <c r="D68" s="67"/>
      <c r="E68" s="67"/>
      <c r="F68" s="67"/>
      <c r="G68" s="68"/>
      <c r="H68" s="68"/>
      <c r="I68" s="68"/>
      <c r="J68" s="68"/>
      <c r="K68" s="69"/>
    </row>
    <row r="69" spans="2:11" ht="12.75" customHeight="1">
      <c r="B69" s="70" t="s">
        <v>69</v>
      </c>
      <c r="C69" s="67"/>
      <c r="D69" s="67"/>
      <c r="E69" s="67"/>
      <c r="F69" s="67"/>
      <c r="G69" s="71"/>
      <c r="H69" s="71"/>
      <c r="I69" s="71"/>
      <c r="J69" s="71"/>
      <c r="K69" s="72"/>
    </row>
    <row r="70" spans="2:11" ht="12" customHeight="1">
      <c r="B70" s="70" t="s">
        <v>70</v>
      </c>
      <c r="C70" s="73"/>
      <c r="D70" s="73"/>
      <c r="E70" s="73"/>
      <c r="F70" s="74"/>
      <c r="G70" s="71"/>
      <c r="H70" s="71"/>
      <c r="I70" s="71"/>
      <c r="J70" s="71"/>
      <c r="K70" s="71"/>
    </row>
    <row r="71" spans="2:11" ht="14.25">
      <c r="B71" s="70" t="s">
        <v>71</v>
      </c>
      <c r="C71" s="67"/>
      <c r="D71" s="67"/>
      <c r="E71" s="67"/>
      <c r="F71" s="67"/>
      <c r="G71" s="71"/>
      <c r="H71" s="71"/>
      <c r="I71" s="71"/>
      <c r="J71" s="71"/>
      <c r="K71" s="71"/>
    </row>
    <row r="72" spans="2:11" ht="14.25">
      <c r="B72" s="75" t="s">
        <v>72</v>
      </c>
      <c r="C72" s="73"/>
      <c r="D72" s="73"/>
      <c r="E72" s="73"/>
      <c r="F72" s="73"/>
      <c r="G72" s="71"/>
      <c r="H72" s="71"/>
      <c r="I72" s="71"/>
      <c r="J72" s="71"/>
      <c r="K72" s="71"/>
    </row>
    <row r="73" spans="2:11" ht="14.25">
      <c r="B73" s="76"/>
      <c r="C73" s="73"/>
      <c r="D73" s="73"/>
      <c r="E73" s="73"/>
      <c r="F73" s="73"/>
      <c r="G73" s="71"/>
      <c r="H73" s="71"/>
      <c r="I73" s="71"/>
      <c r="J73" s="71"/>
      <c r="K73" s="71"/>
    </row>
    <row r="74" spans="2:11" ht="14.25">
      <c r="B74" s="73"/>
      <c r="C74" s="73"/>
      <c r="D74" s="73"/>
      <c r="E74" s="73"/>
      <c r="F74" s="73"/>
      <c r="G74" s="71"/>
      <c r="H74" s="71"/>
      <c r="I74" s="71"/>
      <c r="J74" s="71"/>
      <c r="K74" s="71"/>
    </row>
    <row r="75" spans="2:11" ht="14.25">
      <c r="B75" s="73"/>
      <c r="C75" s="73"/>
      <c r="D75" s="73"/>
      <c r="E75" s="73"/>
      <c r="F75" s="73"/>
      <c r="G75" s="71"/>
      <c r="H75" s="71"/>
      <c r="I75" s="71"/>
      <c r="J75" s="71"/>
      <c r="K75" s="71"/>
    </row>
    <row r="76" spans="2:11" ht="14.25">
      <c r="B76" s="73"/>
      <c r="C76" s="73"/>
      <c r="D76" s="73"/>
      <c r="E76" s="73"/>
      <c r="F76" s="73"/>
      <c r="G76" s="71"/>
      <c r="H76" s="71"/>
      <c r="I76" s="71"/>
      <c r="J76" s="71"/>
      <c r="K76" s="71"/>
    </row>
    <row r="77" spans="2:11" ht="14.25">
      <c r="B77" s="73"/>
      <c r="C77" s="73"/>
      <c r="D77" s="73"/>
      <c r="E77" s="73"/>
      <c r="F77" s="73"/>
      <c r="G77" s="71"/>
      <c r="H77" s="71"/>
      <c r="I77" s="71"/>
      <c r="J77" s="71"/>
      <c r="K77" s="71"/>
    </row>
    <row r="78" spans="2:11" ht="14.25">
      <c r="B78" s="73"/>
      <c r="C78" s="73"/>
      <c r="D78" s="73"/>
      <c r="E78" s="73"/>
      <c r="F78" s="73"/>
      <c r="G78" s="71"/>
      <c r="H78" s="71"/>
      <c r="I78" s="71"/>
      <c r="J78" s="71"/>
      <c r="K78" s="71"/>
    </row>
    <row r="79" spans="2:11" ht="14.25">
      <c r="B79" s="73"/>
      <c r="C79" s="73"/>
      <c r="D79" s="73"/>
      <c r="E79" s="73"/>
      <c r="F79" s="73"/>
      <c r="G79" s="71"/>
      <c r="H79" s="71"/>
      <c r="I79" s="71"/>
      <c r="J79" s="71"/>
      <c r="K79" s="71"/>
    </row>
    <row r="80" spans="2:11" ht="14.25">
      <c r="B80" s="73"/>
      <c r="C80" s="73"/>
      <c r="D80" s="73"/>
      <c r="E80" s="73"/>
      <c r="F80" s="73"/>
      <c r="G80" s="71"/>
      <c r="H80" s="71"/>
      <c r="I80" s="71"/>
      <c r="J80" s="71"/>
      <c r="K80" s="71"/>
    </row>
    <row r="81" spans="2:11" ht="14.25">
      <c r="B81" s="73"/>
      <c r="C81" s="73"/>
      <c r="D81" s="73"/>
      <c r="E81" s="73"/>
      <c r="F81" s="73"/>
      <c r="G81" s="71"/>
      <c r="H81" s="71"/>
      <c r="I81" s="71"/>
      <c r="J81" s="71"/>
      <c r="K81" s="71"/>
    </row>
    <row r="82" spans="2:11" ht="14.25">
      <c r="B82" s="73"/>
      <c r="C82" s="73"/>
      <c r="D82" s="73"/>
      <c r="E82" s="73"/>
      <c r="F82" s="73"/>
      <c r="G82" s="71"/>
      <c r="H82" s="71"/>
      <c r="I82" s="71"/>
      <c r="J82" s="71"/>
      <c r="K82" s="71"/>
    </row>
    <row r="83" spans="2:11" ht="14.25">
      <c r="B83" s="73"/>
      <c r="C83" s="73"/>
      <c r="D83" s="73"/>
      <c r="E83" s="73"/>
      <c r="F83" s="73"/>
      <c r="G83" s="71"/>
      <c r="H83" s="71"/>
      <c r="I83" s="71"/>
      <c r="J83" s="71"/>
      <c r="K83" s="71"/>
    </row>
    <row r="84" spans="2:11" ht="14.25">
      <c r="B84" s="73"/>
      <c r="C84" s="73"/>
      <c r="D84" s="73"/>
      <c r="E84" s="73"/>
      <c r="F84" s="73"/>
      <c r="G84" s="71"/>
      <c r="H84" s="71"/>
      <c r="I84" s="71"/>
      <c r="J84" s="71"/>
      <c r="K84" s="71"/>
    </row>
    <row r="85" spans="2:11" ht="14.25">
      <c r="B85" s="73"/>
      <c r="C85" s="73"/>
      <c r="D85" s="73"/>
      <c r="E85" s="73"/>
      <c r="F85" s="73"/>
      <c r="G85" s="71"/>
      <c r="H85" s="71"/>
      <c r="I85" s="71"/>
      <c r="J85" s="71"/>
      <c r="K85" s="71"/>
    </row>
    <row r="86" spans="2:11" ht="14.25">
      <c r="B86" s="73"/>
      <c r="C86" s="73"/>
      <c r="D86" s="73"/>
      <c r="E86" s="73"/>
      <c r="F86" s="73"/>
      <c r="G86" s="71"/>
      <c r="H86" s="71"/>
      <c r="I86" s="71"/>
      <c r="J86" s="71"/>
      <c r="K86" s="71"/>
    </row>
    <row r="87" spans="2:11" ht="14.25">
      <c r="B87" s="73"/>
      <c r="C87" s="73"/>
      <c r="D87" s="73"/>
      <c r="E87" s="73"/>
      <c r="F87" s="73"/>
      <c r="G87" s="71"/>
      <c r="H87" s="71"/>
      <c r="I87" s="71"/>
      <c r="J87" s="71"/>
      <c r="K87" s="71"/>
    </row>
    <row r="88" spans="2:11" ht="14.25">
      <c r="B88" s="73"/>
      <c r="C88" s="73"/>
      <c r="D88" s="73"/>
      <c r="E88" s="73"/>
      <c r="F88" s="73"/>
      <c r="G88" s="71"/>
      <c r="H88" s="71"/>
      <c r="I88" s="71"/>
      <c r="J88" s="71"/>
      <c r="K88" s="71"/>
    </row>
    <row r="89" spans="2:11" ht="14.25">
      <c r="B89" s="73"/>
      <c r="C89" s="73"/>
      <c r="D89" s="73"/>
      <c r="E89" s="73"/>
      <c r="F89" s="73"/>
      <c r="G89" s="71"/>
      <c r="H89" s="71"/>
      <c r="I89" s="71"/>
      <c r="J89" s="71"/>
      <c r="K89" s="71"/>
    </row>
    <row r="90" spans="2:11" ht="14.25">
      <c r="B90" s="73"/>
      <c r="C90" s="73"/>
      <c r="D90" s="73"/>
      <c r="E90" s="73"/>
      <c r="F90" s="73"/>
      <c r="G90" s="71"/>
      <c r="H90" s="71"/>
      <c r="I90" s="71"/>
      <c r="J90" s="71"/>
      <c r="K90" s="71"/>
    </row>
    <row r="91" spans="2:11" ht="14.25">
      <c r="B91" s="73"/>
      <c r="C91" s="73"/>
      <c r="D91" s="73"/>
      <c r="E91" s="73"/>
      <c r="F91" s="73"/>
      <c r="G91" s="71"/>
      <c r="H91" s="71"/>
      <c r="I91" s="71"/>
      <c r="J91" s="71"/>
      <c r="K91" s="71"/>
    </row>
    <row r="92" spans="2:11" ht="14.25">
      <c r="B92" s="73"/>
      <c r="C92" s="73"/>
      <c r="D92" s="73"/>
      <c r="E92" s="73"/>
      <c r="F92" s="73"/>
      <c r="G92" s="71"/>
      <c r="H92" s="71"/>
      <c r="I92" s="71"/>
      <c r="J92" s="71"/>
      <c r="K92" s="71"/>
    </row>
    <row r="93" spans="2:11" ht="14.25">
      <c r="B93" s="73"/>
      <c r="C93" s="73"/>
      <c r="D93" s="73"/>
      <c r="E93" s="73"/>
      <c r="F93" s="73"/>
      <c r="G93" s="71"/>
      <c r="H93" s="71"/>
      <c r="I93" s="71"/>
      <c r="J93" s="71"/>
      <c r="K93" s="71"/>
    </row>
    <row r="94" spans="2:11" ht="14.25">
      <c r="B94" s="73"/>
      <c r="C94" s="73"/>
      <c r="D94" s="73"/>
      <c r="E94" s="73"/>
      <c r="F94" s="73"/>
      <c r="G94" s="71"/>
      <c r="H94" s="71"/>
      <c r="I94" s="71"/>
      <c r="J94" s="71"/>
      <c r="K94" s="71"/>
    </row>
    <row r="95" spans="2:11" ht="14.25">
      <c r="B95" s="73"/>
      <c r="C95" s="73"/>
      <c r="D95" s="73"/>
      <c r="E95" s="73"/>
      <c r="F95" s="73"/>
      <c r="G95" s="71"/>
      <c r="H95" s="71"/>
      <c r="I95" s="71"/>
      <c r="J95" s="71"/>
      <c r="K95" s="71"/>
    </row>
    <row r="96" spans="2:11" ht="14.25">
      <c r="B96" s="73"/>
      <c r="C96" s="73"/>
      <c r="D96" s="73"/>
      <c r="E96" s="73"/>
      <c r="F96" s="73"/>
      <c r="G96" s="71"/>
      <c r="H96" s="71"/>
      <c r="I96" s="71"/>
      <c r="J96" s="71"/>
      <c r="K96" s="71"/>
    </row>
    <row r="97" spans="2:11" ht="14.25">
      <c r="B97" s="73"/>
      <c r="C97" s="73"/>
      <c r="D97" s="73"/>
      <c r="E97" s="73"/>
      <c r="F97" s="73"/>
      <c r="G97" s="71"/>
      <c r="H97" s="71"/>
      <c r="I97" s="71"/>
      <c r="J97" s="71"/>
      <c r="K97" s="71"/>
    </row>
    <row r="98" spans="2:11" ht="14.25">
      <c r="B98" s="73"/>
      <c r="C98" s="73"/>
      <c r="D98" s="73"/>
      <c r="E98" s="73"/>
      <c r="F98" s="73"/>
      <c r="G98" s="71"/>
      <c r="H98" s="71"/>
      <c r="I98" s="71"/>
      <c r="J98" s="71"/>
      <c r="K98" s="71"/>
    </row>
    <row r="99" spans="2:11" ht="14.25">
      <c r="B99" s="73"/>
      <c r="C99" s="73"/>
      <c r="D99" s="73"/>
      <c r="E99" s="73"/>
      <c r="F99" s="73"/>
      <c r="G99" s="71"/>
      <c r="H99" s="71"/>
      <c r="I99" s="71"/>
      <c r="J99" s="71"/>
      <c r="K99" s="71"/>
    </row>
    <row r="100" spans="2:11" ht="14.25">
      <c r="B100" s="73"/>
      <c r="C100" s="73"/>
      <c r="D100" s="73"/>
      <c r="E100" s="73"/>
      <c r="F100" s="73"/>
      <c r="G100" s="71"/>
      <c r="H100" s="71"/>
      <c r="I100" s="71"/>
      <c r="J100" s="71"/>
      <c r="K100" s="71"/>
    </row>
    <row r="101" spans="2:11" ht="14.25">
      <c r="B101" s="73"/>
      <c r="C101" s="73"/>
      <c r="D101" s="73"/>
      <c r="E101" s="73"/>
      <c r="F101" s="73"/>
      <c r="G101" s="71"/>
      <c r="H101" s="71"/>
      <c r="I101" s="71"/>
      <c r="J101" s="71"/>
      <c r="K101" s="71"/>
    </row>
    <row r="102" spans="2:11" ht="14.25">
      <c r="B102" s="73"/>
      <c r="C102" s="73"/>
      <c r="D102" s="73"/>
      <c r="E102" s="73"/>
      <c r="F102" s="73"/>
      <c r="G102" s="71"/>
      <c r="H102" s="71"/>
      <c r="I102" s="71"/>
      <c r="J102" s="71"/>
      <c r="K102" s="71"/>
    </row>
    <row r="103" spans="2:11" ht="14.25">
      <c r="B103" s="73"/>
      <c r="C103" s="73"/>
      <c r="D103" s="73"/>
      <c r="E103" s="73"/>
      <c r="F103" s="73"/>
      <c r="G103" s="71"/>
      <c r="H103" s="71"/>
      <c r="I103" s="71"/>
      <c r="J103" s="71"/>
      <c r="K103" s="71"/>
    </row>
    <row r="104" spans="2:11" ht="14.25">
      <c r="B104" s="73"/>
      <c r="C104" s="73"/>
      <c r="D104" s="73"/>
      <c r="E104" s="73"/>
      <c r="F104" s="73"/>
      <c r="G104" s="71"/>
      <c r="H104" s="71"/>
      <c r="I104" s="71"/>
      <c r="J104" s="71"/>
      <c r="K104" s="71"/>
    </row>
    <row r="105" spans="2:11" ht="14.25">
      <c r="B105" s="73"/>
      <c r="C105" s="73"/>
      <c r="D105" s="73"/>
      <c r="E105" s="73"/>
      <c r="F105" s="73"/>
      <c r="G105" s="71"/>
      <c r="H105" s="71"/>
      <c r="I105" s="71"/>
      <c r="J105" s="71"/>
      <c r="K105" s="71"/>
    </row>
    <row r="106" spans="2:11" ht="14.25">
      <c r="B106" s="73"/>
      <c r="C106" s="73"/>
      <c r="D106" s="73"/>
      <c r="E106" s="73"/>
      <c r="F106" s="73"/>
      <c r="G106" s="71"/>
      <c r="H106" s="71"/>
      <c r="I106" s="71"/>
      <c r="J106" s="71"/>
      <c r="K106" s="71"/>
    </row>
    <row r="107" spans="2:11" ht="14.25">
      <c r="B107" s="73"/>
      <c r="C107" s="73"/>
      <c r="D107" s="73"/>
      <c r="E107" s="73"/>
      <c r="F107" s="73"/>
      <c r="G107" s="71"/>
      <c r="H107" s="71"/>
      <c r="I107" s="71"/>
      <c r="J107" s="71"/>
      <c r="K107" s="71"/>
    </row>
    <row r="108" spans="2:11" ht="14.25">
      <c r="B108" s="73"/>
      <c r="C108" s="73"/>
      <c r="D108" s="73"/>
      <c r="E108" s="73"/>
      <c r="F108" s="73"/>
      <c r="G108" s="71"/>
      <c r="H108" s="71"/>
      <c r="I108" s="71"/>
      <c r="J108" s="71"/>
      <c r="K108" s="71"/>
    </row>
    <row r="109" spans="2:11" ht="14.25">
      <c r="B109" s="73"/>
      <c r="C109" s="73"/>
      <c r="D109" s="73"/>
      <c r="E109" s="73"/>
      <c r="F109" s="73"/>
      <c r="G109" s="71"/>
      <c r="H109" s="71"/>
      <c r="I109" s="71"/>
      <c r="J109" s="71"/>
      <c r="K109" s="71"/>
    </row>
    <row r="110" spans="2:11" ht="14.25">
      <c r="B110" s="73"/>
      <c r="C110" s="73"/>
      <c r="D110" s="73"/>
      <c r="E110" s="73"/>
      <c r="F110" s="73"/>
      <c r="G110" s="71"/>
      <c r="H110" s="71"/>
      <c r="I110" s="71"/>
      <c r="J110" s="71"/>
      <c r="K110" s="71"/>
    </row>
    <row r="111" spans="2:11" ht="14.25">
      <c r="B111" s="73"/>
      <c r="C111" s="73"/>
      <c r="D111" s="73"/>
      <c r="E111" s="73"/>
      <c r="F111" s="73"/>
      <c r="G111" s="71"/>
      <c r="H111" s="71"/>
      <c r="I111" s="71"/>
      <c r="J111" s="71"/>
      <c r="K111" s="71"/>
    </row>
    <row r="112" spans="2:11" ht="14.25">
      <c r="B112" s="73"/>
      <c r="C112" s="73"/>
      <c r="D112" s="73"/>
      <c r="E112" s="73"/>
      <c r="F112" s="73"/>
      <c r="G112" s="71"/>
      <c r="H112" s="71"/>
      <c r="I112" s="71"/>
      <c r="J112" s="71"/>
      <c r="K112" s="71"/>
    </row>
    <row r="113" spans="2:11" ht="14.25">
      <c r="B113" s="73"/>
      <c r="C113" s="73"/>
      <c r="D113" s="73"/>
      <c r="E113" s="73"/>
      <c r="F113" s="73"/>
      <c r="G113" s="71"/>
      <c r="H113" s="71"/>
      <c r="I113" s="71"/>
      <c r="J113" s="71"/>
      <c r="K113" s="71"/>
    </row>
    <row r="114" spans="2:11" ht="14.25">
      <c r="B114" s="73"/>
      <c r="C114" s="73"/>
      <c r="D114" s="73"/>
      <c r="E114" s="73"/>
      <c r="F114" s="73"/>
      <c r="G114" s="71"/>
      <c r="H114" s="71"/>
      <c r="I114" s="71"/>
      <c r="J114" s="71"/>
      <c r="K114" s="71"/>
    </row>
    <row r="115" spans="2:11" ht="14.25">
      <c r="B115" s="73"/>
      <c r="C115" s="73"/>
      <c r="D115" s="73"/>
      <c r="E115" s="73"/>
      <c r="F115" s="73"/>
      <c r="G115" s="71"/>
      <c r="H115" s="71"/>
      <c r="I115" s="71"/>
      <c r="J115" s="71"/>
      <c r="K115" s="71"/>
    </row>
    <row r="116" spans="2:11" ht="14.25">
      <c r="B116" s="73"/>
      <c r="C116" s="73"/>
      <c r="D116" s="73"/>
      <c r="E116" s="73"/>
      <c r="F116" s="73"/>
      <c r="G116" s="71"/>
      <c r="H116" s="71"/>
      <c r="I116" s="71"/>
      <c r="J116" s="71"/>
      <c r="K116" s="71"/>
    </row>
    <row r="117" spans="2:11" ht="14.25">
      <c r="B117" s="73"/>
      <c r="C117" s="73"/>
      <c r="D117" s="73"/>
      <c r="E117" s="73"/>
      <c r="F117" s="73"/>
      <c r="G117" s="71"/>
      <c r="H117" s="71"/>
      <c r="I117" s="71"/>
      <c r="J117" s="71"/>
      <c r="K117" s="71"/>
    </row>
    <row r="118" spans="2:11" ht="14.25">
      <c r="B118" s="73"/>
      <c r="C118" s="73"/>
      <c r="D118" s="73"/>
      <c r="E118" s="73"/>
      <c r="F118" s="73"/>
      <c r="G118" s="71"/>
      <c r="H118" s="71"/>
      <c r="I118" s="71"/>
      <c r="J118" s="71"/>
      <c r="K118" s="71"/>
    </row>
    <row r="119" spans="2:11" ht="14.25">
      <c r="B119" s="73"/>
      <c r="C119" s="73"/>
      <c r="D119" s="73"/>
      <c r="E119" s="73"/>
      <c r="F119" s="73"/>
      <c r="G119" s="71"/>
      <c r="H119" s="71"/>
      <c r="I119" s="71"/>
      <c r="J119" s="71"/>
      <c r="K119" s="71"/>
    </row>
    <row r="120" spans="2:11" ht="14.25">
      <c r="B120" s="73"/>
      <c r="C120" s="73"/>
      <c r="D120" s="73"/>
      <c r="E120" s="73"/>
      <c r="F120" s="73"/>
      <c r="G120" s="71"/>
      <c r="H120" s="71"/>
      <c r="I120" s="71"/>
      <c r="J120" s="71"/>
      <c r="K120" s="71"/>
    </row>
    <row r="121" spans="2:11" ht="14.25">
      <c r="B121" s="73"/>
      <c r="C121" s="73"/>
      <c r="D121" s="73"/>
      <c r="E121" s="73"/>
      <c r="F121" s="73"/>
      <c r="G121" s="71"/>
      <c r="H121" s="71"/>
      <c r="I121" s="71"/>
      <c r="J121" s="71"/>
      <c r="K121" s="71"/>
    </row>
    <row r="122" spans="2:11" ht="14.25">
      <c r="B122" s="73"/>
      <c r="C122" s="73"/>
      <c r="D122" s="73"/>
      <c r="E122" s="73"/>
      <c r="F122" s="73"/>
      <c r="G122" s="71"/>
      <c r="H122" s="71"/>
      <c r="I122" s="71"/>
      <c r="J122" s="71"/>
      <c r="K122" s="71"/>
    </row>
    <row r="123" spans="2:11" ht="14.25">
      <c r="B123" s="73"/>
      <c r="C123" s="73"/>
      <c r="D123" s="73"/>
      <c r="E123" s="73"/>
      <c r="F123" s="73"/>
      <c r="G123" s="71"/>
      <c r="H123" s="71"/>
      <c r="I123" s="71"/>
      <c r="J123" s="71"/>
      <c r="K123" s="71"/>
    </row>
    <row r="124" spans="2:11" ht="14.25">
      <c r="B124" s="73"/>
      <c r="C124" s="73"/>
      <c r="D124" s="73"/>
      <c r="E124" s="73"/>
      <c r="F124" s="73"/>
      <c r="G124" s="71"/>
      <c r="H124" s="71"/>
      <c r="I124" s="71"/>
      <c r="J124" s="71"/>
      <c r="K124" s="71"/>
    </row>
    <row r="125" spans="2:11" ht="14.25">
      <c r="B125" s="73"/>
      <c r="C125" s="73"/>
      <c r="D125" s="73"/>
      <c r="E125" s="73"/>
      <c r="F125" s="73"/>
      <c r="G125" s="71"/>
      <c r="H125" s="71"/>
      <c r="I125" s="71"/>
      <c r="J125" s="71"/>
      <c r="K125" s="71"/>
    </row>
    <row r="126" spans="2:11" ht="14.25">
      <c r="B126" s="73"/>
      <c r="C126" s="73"/>
      <c r="D126" s="73"/>
      <c r="E126" s="73"/>
      <c r="F126" s="73"/>
      <c r="G126" s="71"/>
      <c r="H126" s="71"/>
      <c r="I126" s="71"/>
      <c r="J126" s="71"/>
      <c r="K126" s="71"/>
    </row>
    <row r="127" spans="2:11" ht="14.25">
      <c r="B127" s="73"/>
      <c r="C127" s="73"/>
      <c r="D127" s="73"/>
      <c r="E127" s="73"/>
      <c r="F127" s="73"/>
      <c r="G127" s="71"/>
      <c r="H127" s="71"/>
      <c r="I127" s="71"/>
      <c r="J127" s="71"/>
      <c r="K127" s="71"/>
    </row>
    <row r="128" spans="2:11" ht="14.25">
      <c r="B128" s="73"/>
      <c r="C128" s="73"/>
      <c r="D128" s="73"/>
      <c r="E128" s="73"/>
      <c r="F128" s="73"/>
      <c r="G128" s="71"/>
      <c r="H128" s="71"/>
      <c r="I128" s="71"/>
      <c r="J128" s="71"/>
      <c r="K128" s="71"/>
    </row>
    <row r="129" spans="2:11" ht="14.25">
      <c r="B129" s="73"/>
      <c r="C129" s="73"/>
      <c r="D129" s="73"/>
      <c r="E129" s="73"/>
      <c r="F129" s="73"/>
      <c r="G129" s="71"/>
      <c r="H129" s="71"/>
      <c r="I129" s="71"/>
      <c r="J129" s="71"/>
      <c r="K129" s="71"/>
    </row>
    <row r="130" spans="2:11" ht="14.25">
      <c r="B130" s="73"/>
      <c r="C130" s="73"/>
      <c r="D130" s="73"/>
      <c r="E130" s="73"/>
      <c r="F130" s="73"/>
      <c r="G130" s="71"/>
      <c r="H130" s="71"/>
      <c r="I130" s="71"/>
      <c r="J130" s="71"/>
      <c r="K130" s="71"/>
    </row>
    <row r="131" spans="2:11" ht="14.25">
      <c r="B131" s="73"/>
      <c r="C131" s="73"/>
      <c r="D131" s="73"/>
      <c r="E131" s="73"/>
      <c r="F131" s="73"/>
      <c r="G131" s="71"/>
      <c r="H131" s="71"/>
      <c r="I131" s="71"/>
      <c r="J131" s="71"/>
      <c r="K131" s="71"/>
    </row>
    <row r="132" spans="2:11" ht="14.25">
      <c r="B132" s="73"/>
      <c r="C132" s="73"/>
      <c r="D132" s="73"/>
      <c r="E132" s="73"/>
      <c r="F132" s="73"/>
      <c r="G132" s="71"/>
      <c r="H132" s="71"/>
      <c r="I132" s="71"/>
      <c r="J132" s="71"/>
      <c r="K132" s="71"/>
    </row>
    <row r="133" spans="2:11" ht="14.25">
      <c r="B133" s="73"/>
      <c r="C133" s="73"/>
      <c r="D133" s="73"/>
      <c r="E133" s="73"/>
      <c r="F133" s="73"/>
      <c r="G133" s="71"/>
      <c r="H133" s="71"/>
      <c r="I133" s="71"/>
      <c r="J133" s="71"/>
      <c r="K133" s="71"/>
    </row>
    <row r="134" spans="2:11" ht="14.25">
      <c r="B134" s="73"/>
      <c r="C134" s="73"/>
      <c r="D134" s="73"/>
      <c r="E134" s="73"/>
      <c r="F134" s="73"/>
      <c r="G134" s="71"/>
      <c r="H134" s="71"/>
      <c r="I134" s="71"/>
      <c r="J134" s="71"/>
      <c r="K134" s="71"/>
    </row>
    <row r="135" spans="2:11" ht="14.25">
      <c r="B135" s="73"/>
      <c r="C135" s="73"/>
      <c r="D135" s="73"/>
      <c r="E135" s="73"/>
      <c r="F135" s="73"/>
      <c r="G135" s="71"/>
      <c r="H135" s="71"/>
      <c r="I135" s="71"/>
      <c r="J135" s="71"/>
      <c r="K135" s="71"/>
    </row>
    <row r="136" spans="2:11" ht="14.25">
      <c r="B136" s="73"/>
      <c r="C136" s="73"/>
      <c r="D136" s="73"/>
      <c r="E136" s="73"/>
      <c r="F136" s="73"/>
      <c r="G136" s="71"/>
      <c r="H136" s="71"/>
      <c r="I136" s="71"/>
      <c r="J136" s="71"/>
      <c r="K136" s="71"/>
    </row>
    <row r="137" spans="2:11" ht="14.25">
      <c r="B137" s="73"/>
      <c r="C137" s="73"/>
      <c r="D137" s="73"/>
      <c r="E137" s="73"/>
      <c r="F137" s="73"/>
      <c r="G137" s="71"/>
      <c r="H137" s="71"/>
      <c r="I137" s="71"/>
      <c r="J137" s="71"/>
      <c r="K137" s="71"/>
    </row>
    <row r="138" spans="2:11" ht="14.25">
      <c r="B138" s="73"/>
      <c r="C138" s="73"/>
      <c r="D138" s="73"/>
      <c r="E138" s="73"/>
      <c r="F138" s="73"/>
      <c r="G138" s="71"/>
      <c r="H138" s="71"/>
      <c r="I138" s="71"/>
      <c r="J138" s="71"/>
      <c r="K138" s="71"/>
    </row>
    <row r="139" spans="2:11" ht="14.25">
      <c r="B139" s="73"/>
      <c r="C139" s="73"/>
      <c r="D139" s="73"/>
      <c r="E139" s="73"/>
      <c r="F139" s="73"/>
      <c r="G139" s="71"/>
      <c r="H139" s="71"/>
      <c r="I139" s="71"/>
      <c r="J139" s="71"/>
      <c r="K139" s="71"/>
    </row>
    <row r="140" spans="2:11" ht="14.25">
      <c r="B140" s="73"/>
      <c r="C140" s="73"/>
      <c r="D140" s="73"/>
      <c r="E140" s="73"/>
      <c r="F140" s="73"/>
      <c r="G140" s="71"/>
      <c r="H140" s="71"/>
      <c r="I140" s="71"/>
      <c r="J140" s="71"/>
      <c r="K140" s="71"/>
    </row>
    <row r="141" spans="2:11" ht="14.25">
      <c r="B141" s="73"/>
      <c r="C141" s="73"/>
      <c r="D141" s="73"/>
      <c r="E141" s="73"/>
      <c r="F141" s="73"/>
      <c r="G141" s="71"/>
      <c r="H141" s="71"/>
      <c r="I141" s="71"/>
      <c r="J141" s="71"/>
      <c r="K141" s="71"/>
    </row>
    <row r="142" spans="2:11" ht="14.25">
      <c r="B142" s="73"/>
      <c r="C142" s="73"/>
      <c r="D142" s="73"/>
      <c r="E142" s="73"/>
      <c r="F142" s="73"/>
      <c r="G142" s="71"/>
      <c r="H142" s="71"/>
      <c r="I142" s="71"/>
      <c r="J142" s="71"/>
      <c r="K142" s="71"/>
    </row>
    <row r="143" spans="2:11" ht="14.25">
      <c r="B143" s="73"/>
      <c r="C143" s="73"/>
      <c r="D143" s="73"/>
      <c r="E143" s="73"/>
      <c r="F143" s="73"/>
      <c r="G143" s="71"/>
      <c r="H143" s="71"/>
      <c r="I143" s="71"/>
      <c r="J143" s="71"/>
      <c r="K143" s="71"/>
    </row>
    <row r="144" spans="2:11" ht="14.25">
      <c r="B144" s="73"/>
      <c r="C144" s="73"/>
      <c r="D144" s="73"/>
      <c r="E144" s="73"/>
      <c r="F144" s="73"/>
      <c r="G144" s="71"/>
      <c r="H144" s="71"/>
      <c r="I144" s="71"/>
      <c r="J144" s="71"/>
      <c r="K144" s="71"/>
    </row>
    <row r="145" spans="2:11" ht="14.25">
      <c r="B145" s="73"/>
      <c r="C145" s="73"/>
      <c r="D145" s="73"/>
      <c r="E145" s="73"/>
      <c r="F145" s="73"/>
      <c r="G145" s="71"/>
      <c r="H145" s="71"/>
      <c r="I145" s="71"/>
      <c r="J145" s="71"/>
      <c r="K145" s="71"/>
    </row>
    <row r="146" spans="2:11" ht="14.25">
      <c r="B146" s="73"/>
      <c r="C146" s="73"/>
      <c r="D146" s="73"/>
      <c r="E146" s="73"/>
      <c r="F146" s="73"/>
      <c r="G146" s="71"/>
      <c r="H146" s="71"/>
      <c r="I146" s="71"/>
      <c r="J146" s="71"/>
      <c r="K146" s="71"/>
    </row>
    <row r="147" spans="2:11" ht="14.25">
      <c r="B147" s="73"/>
      <c r="C147" s="73"/>
      <c r="D147" s="73"/>
      <c r="E147" s="73"/>
      <c r="F147" s="73"/>
      <c r="G147" s="71"/>
      <c r="H147" s="71"/>
      <c r="I147" s="71"/>
      <c r="J147" s="71"/>
      <c r="K147" s="71"/>
    </row>
    <row r="148" spans="2:11" ht="14.25">
      <c r="B148" s="73"/>
      <c r="C148" s="73"/>
      <c r="D148" s="73"/>
      <c r="E148" s="73"/>
      <c r="F148" s="73"/>
      <c r="G148" s="71"/>
      <c r="H148" s="71"/>
      <c r="I148" s="71"/>
      <c r="J148" s="71"/>
      <c r="K148" s="71"/>
    </row>
    <row r="149" spans="2:11" ht="14.25">
      <c r="B149" s="73"/>
      <c r="C149" s="73"/>
      <c r="D149" s="73"/>
      <c r="E149" s="73"/>
      <c r="F149" s="73"/>
      <c r="G149" s="71"/>
      <c r="H149" s="71"/>
      <c r="I149" s="71"/>
      <c r="J149" s="71"/>
      <c r="K149" s="71"/>
    </row>
    <row r="150" spans="2:11" ht="14.25">
      <c r="B150" s="73"/>
      <c r="C150" s="73"/>
      <c r="D150" s="73"/>
      <c r="E150" s="73"/>
      <c r="F150" s="73"/>
      <c r="G150" s="71"/>
      <c r="H150" s="71"/>
      <c r="I150" s="71"/>
      <c r="J150" s="71"/>
      <c r="K150" s="71"/>
    </row>
    <row r="151" spans="2:11" ht="14.25">
      <c r="B151" s="73"/>
      <c r="C151" s="73"/>
      <c r="D151" s="73"/>
      <c r="E151" s="73"/>
      <c r="F151" s="73"/>
      <c r="G151" s="71"/>
      <c r="H151" s="71"/>
      <c r="I151" s="71"/>
      <c r="J151" s="71"/>
      <c r="K151" s="71"/>
    </row>
    <row r="152" spans="2:11" ht="14.25">
      <c r="B152" s="73"/>
      <c r="C152" s="73"/>
      <c r="D152" s="73"/>
      <c r="E152" s="73"/>
      <c r="F152" s="73"/>
      <c r="G152" s="71"/>
      <c r="H152" s="71"/>
      <c r="I152" s="71"/>
      <c r="J152" s="71"/>
      <c r="K152" s="71"/>
    </row>
    <row r="153" spans="2:11" ht="14.25">
      <c r="B153" s="73"/>
      <c r="C153" s="73"/>
      <c r="D153" s="73"/>
      <c r="E153" s="73"/>
      <c r="F153" s="73"/>
      <c r="G153" s="71"/>
      <c r="H153" s="71"/>
      <c r="I153" s="71"/>
      <c r="J153" s="71"/>
      <c r="K153" s="71"/>
    </row>
    <row r="154" spans="2:11" ht="14.25">
      <c r="B154" s="73"/>
      <c r="C154" s="73"/>
      <c r="D154" s="73"/>
      <c r="E154" s="73"/>
      <c r="F154" s="73"/>
      <c r="G154" s="71"/>
      <c r="H154" s="71"/>
      <c r="I154" s="71"/>
      <c r="J154" s="71"/>
      <c r="K154" s="71"/>
    </row>
    <row r="155" spans="2:11" ht="14.25">
      <c r="B155" s="73"/>
      <c r="C155" s="73"/>
      <c r="D155" s="73"/>
      <c r="E155" s="73"/>
      <c r="F155" s="73"/>
      <c r="G155" s="71"/>
      <c r="H155" s="71"/>
      <c r="I155" s="71"/>
      <c r="J155" s="71"/>
      <c r="K155" s="71"/>
    </row>
    <row r="156" spans="2:11" ht="14.25">
      <c r="B156" s="73"/>
      <c r="C156" s="73"/>
      <c r="D156" s="73"/>
      <c r="E156" s="73"/>
      <c r="F156" s="73"/>
      <c r="G156" s="71"/>
      <c r="H156" s="71"/>
      <c r="I156" s="71"/>
      <c r="J156" s="71"/>
      <c r="K156" s="71"/>
    </row>
    <row r="157" spans="2:11" ht="14.25">
      <c r="B157" s="73"/>
      <c r="C157" s="73"/>
      <c r="D157" s="73"/>
      <c r="E157" s="73"/>
      <c r="F157" s="73"/>
      <c r="G157" s="71"/>
      <c r="H157" s="71"/>
      <c r="I157" s="71"/>
      <c r="J157" s="71"/>
      <c r="K157" s="71"/>
    </row>
    <row r="158" spans="2:11" ht="14.25">
      <c r="B158" s="73"/>
      <c r="C158" s="73"/>
      <c r="D158" s="73"/>
      <c r="E158" s="73"/>
      <c r="F158" s="73"/>
      <c r="G158" s="71"/>
      <c r="H158" s="71"/>
      <c r="I158" s="71"/>
      <c r="J158" s="71"/>
      <c r="K158" s="71"/>
    </row>
    <row r="159" spans="2:11" ht="14.25">
      <c r="B159" s="73"/>
      <c r="C159" s="73"/>
      <c r="D159" s="73"/>
      <c r="E159" s="73"/>
      <c r="F159" s="73"/>
      <c r="G159" s="71"/>
      <c r="H159" s="71"/>
      <c r="I159" s="71"/>
      <c r="J159" s="71"/>
      <c r="K159" s="71"/>
    </row>
    <row r="160" spans="2:11" ht="14.25">
      <c r="B160" s="73"/>
      <c r="C160" s="73"/>
      <c r="D160" s="73"/>
      <c r="E160" s="73"/>
      <c r="F160" s="73"/>
      <c r="G160" s="71"/>
      <c r="H160" s="71"/>
      <c r="I160" s="71"/>
      <c r="J160" s="71"/>
      <c r="K160" s="71"/>
    </row>
    <row r="161" spans="2:11" ht="14.25">
      <c r="B161" s="73"/>
      <c r="C161" s="73"/>
      <c r="D161" s="73"/>
      <c r="E161" s="73"/>
      <c r="F161" s="73"/>
      <c r="G161" s="71"/>
      <c r="H161" s="71"/>
      <c r="I161" s="71"/>
      <c r="J161" s="71"/>
      <c r="K161" s="71"/>
    </row>
    <row r="162" spans="2:11" ht="14.25">
      <c r="B162" s="73"/>
      <c r="C162" s="73"/>
      <c r="D162" s="73"/>
      <c r="E162" s="73"/>
      <c r="F162" s="73"/>
      <c r="G162" s="71"/>
      <c r="H162" s="71"/>
      <c r="I162" s="71"/>
      <c r="J162" s="71"/>
      <c r="K162" s="71"/>
    </row>
    <row r="163" spans="2:11" ht="14.25">
      <c r="B163" s="73"/>
      <c r="C163" s="73"/>
      <c r="D163" s="73"/>
      <c r="E163" s="73"/>
      <c r="F163" s="73"/>
      <c r="G163" s="71"/>
      <c r="H163" s="71"/>
      <c r="I163" s="71"/>
      <c r="J163" s="71"/>
      <c r="K163" s="71"/>
    </row>
    <row r="164" spans="2:11" ht="14.25">
      <c r="B164" s="73"/>
      <c r="C164" s="73"/>
      <c r="D164" s="73"/>
      <c r="E164" s="73"/>
      <c r="F164" s="73"/>
      <c r="G164" s="71"/>
      <c r="H164" s="71"/>
      <c r="I164" s="71"/>
      <c r="J164" s="71"/>
      <c r="K164" s="71"/>
    </row>
    <row r="165" spans="2:11" ht="14.25">
      <c r="B165" s="73"/>
      <c r="C165" s="73"/>
      <c r="D165" s="73"/>
      <c r="E165" s="73"/>
      <c r="F165" s="73"/>
      <c r="G165" s="71"/>
      <c r="H165" s="71"/>
      <c r="I165" s="71"/>
      <c r="J165" s="71"/>
      <c r="K165" s="71"/>
    </row>
    <row r="166" spans="2:11" ht="14.25">
      <c r="B166" s="73"/>
      <c r="C166" s="73"/>
      <c r="D166" s="73"/>
      <c r="E166" s="73"/>
      <c r="F166" s="73"/>
      <c r="G166" s="71"/>
      <c r="H166" s="71"/>
      <c r="I166" s="71"/>
      <c r="J166" s="71"/>
      <c r="K166" s="71"/>
    </row>
    <row r="167" spans="2:11" ht="14.25">
      <c r="B167" s="73"/>
      <c r="C167" s="73"/>
      <c r="D167" s="73"/>
      <c r="E167" s="73"/>
      <c r="F167" s="73"/>
      <c r="G167" s="71"/>
      <c r="H167" s="71"/>
      <c r="I167" s="71"/>
      <c r="J167" s="71"/>
      <c r="K167" s="71"/>
    </row>
    <row r="168" spans="2:11" ht="14.25">
      <c r="B168" s="73"/>
      <c r="C168" s="73"/>
      <c r="D168" s="73"/>
      <c r="E168" s="73"/>
      <c r="F168" s="73"/>
      <c r="G168" s="71"/>
      <c r="H168" s="71"/>
      <c r="I168" s="71"/>
      <c r="J168" s="71"/>
      <c r="K168" s="71"/>
    </row>
    <row r="169" spans="2:11" ht="14.25">
      <c r="B169" s="73"/>
      <c r="C169" s="73"/>
      <c r="D169" s="73"/>
      <c r="E169" s="73"/>
      <c r="F169" s="73"/>
      <c r="G169" s="71"/>
      <c r="H169" s="71"/>
      <c r="I169" s="71"/>
      <c r="J169" s="71"/>
      <c r="K169" s="71"/>
    </row>
    <row r="170" spans="2:11" ht="14.25">
      <c r="B170" s="73"/>
      <c r="C170" s="73"/>
      <c r="D170" s="73"/>
      <c r="E170" s="73"/>
      <c r="F170" s="73"/>
      <c r="G170" s="71"/>
      <c r="H170" s="71"/>
      <c r="I170" s="71"/>
      <c r="J170" s="71"/>
      <c r="K170" s="71"/>
    </row>
    <row r="171" spans="2:11" ht="14.25">
      <c r="B171" s="73"/>
      <c r="C171" s="73"/>
      <c r="D171" s="73"/>
      <c r="E171" s="73"/>
      <c r="F171" s="73"/>
      <c r="G171" s="71"/>
      <c r="H171" s="71"/>
      <c r="I171" s="71"/>
      <c r="J171" s="71"/>
      <c r="K171" s="71"/>
    </row>
    <row r="172" spans="2:11" ht="14.25">
      <c r="B172" s="73"/>
      <c r="C172" s="73"/>
      <c r="D172" s="73"/>
      <c r="E172" s="73"/>
      <c r="F172" s="73"/>
      <c r="G172" s="71"/>
      <c r="H172" s="71"/>
      <c r="I172" s="71"/>
      <c r="J172" s="71"/>
      <c r="K172" s="71"/>
    </row>
    <row r="173" spans="2:11" ht="14.25">
      <c r="B173" s="73"/>
      <c r="C173" s="73"/>
      <c r="D173" s="73"/>
      <c r="E173" s="73"/>
      <c r="F173" s="73"/>
      <c r="G173" s="71"/>
      <c r="H173" s="71"/>
      <c r="I173" s="71"/>
      <c r="J173" s="71"/>
      <c r="K173" s="71"/>
    </row>
    <row r="174" spans="2:11" ht="14.25">
      <c r="B174" s="73"/>
      <c r="C174" s="73"/>
      <c r="D174" s="73"/>
      <c r="E174" s="73"/>
      <c r="F174" s="73"/>
      <c r="G174" s="71"/>
      <c r="H174" s="71"/>
      <c r="I174" s="71"/>
      <c r="J174" s="71"/>
      <c r="K174" s="71"/>
    </row>
    <row r="175" spans="2:11" ht="14.25">
      <c r="B175" s="73"/>
      <c r="C175" s="73"/>
      <c r="D175" s="73"/>
      <c r="E175" s="73"/>
      <c r="F175" s="73"/>
      <c r="G175" s="71"/>
      <c r="H175" s="71"/>
      <c r="I175" s="71"/>
      <c r="J175" s="71"/>
      <c r="K175" s="71"/>
    </row>
    <row r="176" spans="2:11" ht="14.25">
      <c r="B176" s="73"/>
      <c r="C176" s="73"/>
      <c r="D176" s="73"/>
      <c r="E176" s="73"/>
      <c r="F176" s="73"/>
      <c r="G176" s="71"/>
      <c r="H176" s="71"/>
      <c r="I176" s="71"/>
      <c r="J176" s="71"/>
      <c r="K176" s="71"/>
    </row>
    <row r="177" spans="2:11" ht="14.25">
      <c r="B177" s="73"/>
      <c r="C177" s="73"/>
      <c r="D177" s="73"/>
      <c r="E177" s="73"/>
      <c r="F177" s="73"/>
      <c r="G177" s="71"/>
      <c r="H177" s="71"/>
      <c r="I177" s="71"/>
      <c r="J177" s="71"/>
      <c r="K177" s="71"/>
    </row>
    <row r="178" spans="2:11" ht="14.25">
      <c r="B178" s="73"/>
      <c r="C178" s="73"/>
      <c r="D178" s="73"/>
      <c r="E178" s="73"/>
      <c r="F178" s="73"/>
      <c r="G178" s="71"/>
      <c r="H178" s="71"/>
      <c r="I178" s="71"/>
      <c r="J178" s="71"/>
      <c r="K178" s="71"/>
    </row>
    <row r="179" spans="2:11" ht="14.25">
      <c r="B179" s="73"/>
      <c r="C179" s="73"/>
      <c r="D179" s="73"/>
      <c r="E179" s="73"/>
      <c r="F179" s="73"/>
      <c r="G179" s="71"/>
      <c r="H179" s="71"/>
      <c r="I179" s="71"/>
      <c r="J179" s="71"/>
      <c r="K179" s="71"/>
    </row>
    <row r="180" spans="2:11" ht="14.25">
      <c r="B180" s="73"/>
      <c r="C180" s="73"/>
      <c r="D180" s="73"/>
      <c r="E180" s="73"/>
      <c r="F180" s="73"/>
      <c r="G180" s="71"/>
      <c r="H180" s="71"/>
      <c r="I180" s="71"/>
      <c r="J180" s="71"/>
      <c r="K180" s="71"/>
    </row>
    <row r="181" spans="2:11" ht="14.25">
      <c r="B181" s="73"/>
      <c r="C181" s="73"/>
      <c r="D181" s="73"/>
      <c r="E181" s="73"/>
      <c r="F181" s="73"/>
      <c r="G181" s="71"/>
      <c r="H181" s="71"/>
      <c r="I181" s="71"/>
      <c r="J181" s="71"/>
      <c r="K181" s="71"/>
    </row>
    <row r="182" spans="2:11" ht="14.25">
      <c r="B182" s="73"/>
      <c r="C182" s="73"/>
      <c r="D182" s="73"/>
      <c r="E182" s="73"/>
      <c r="F182" s="73"/>
      <c r="G182" s="71"/>
      <c r="H182" s="71"/>
      <c r="I182" s="71"/>
      <c r="J182" s="71"/>
      <c r="K182" s="71"/>
    </row>
    <row r="183" spans="2:11" ht="14.25">
      <c r="B183" s="73"/>
      <c r="C183" s="73"/>
      <c r="D183" s="73"/>
      <c r="E183" s="73"/>
      <c r="F183" s="73"/>
      <c r="G183" s="71"/>
      <c r="H183" s="71"/>
      <c r="I183" s="71"/>
      <c r="J183" s="71"/>
      <c r="K183" s="71"/>
    </row>
    <row r="184" spans="2:11" ht="14.25">
      <c r="B184" s="73"/>
      <c r="C184" s="73"/>
      <c r="D184" s="73"/>
      <c r="E184" s="73"/>
      <c r="F184" s="73"/>
      <c r="G184" s="71"/>
      <c r="H184" s="71"/>
      <c r="I184" s="71"/>
      <c r="J184" s="71"/>
      <c r="K184" s="71"/>
    </row>
    <row r="185" spans="2:11" ht="14.25">
      <c r="B185" s="73"/>
      <c r="C185" s="73"/>
      <c r="D185" s="73"/>
      <c r="E185" s="73"/>
      <c r="F185" s="73"/>
      <c r="G185" s="71"/>
      <c r="H185" s="71"/>
      <c r="I185" s="71"/>
      <c r="J185" s="71"/>
      <c r="K185" s="71"/>
    </row>
    <row r="186" spans="2:11" ht="14.25">
      <c r="B186" s="73"/>
      <c r="C186" s="73"/>
      <c r="D186" s="73"/>
      <c r="E186" s="73"/>
      <c r="F186" s="73"/>
      <c r="G186" s="71"/>
      <c r="H186" s="71"/>
      <c r="I186" s="71"/>
      <c r="J186" s="71"/>
      <c r="K186" s="71"/>
    </row>
    <row r="187" spans="2:11" ht="14.25">
      <c r="B187" s="73"/>
      <c r="C187" s="73"/>
      <c r="D187" s="73"/>
      <c r="E187" s="73"/>
      <c r="F187" s="73"/>
      <c r="G187" s="71"/>
      <c r="H187" s="71"/>
      <c r="I187" s="71"/>
      <c r="J187" s="71"/>
      <c r="K187" s="71"/>
    </row>
    <row r="188" spans="2:11" ht="14.25">
      <c r="B188" s="73"/>
      <c r="C188" s="73"/>
      <c r="D188" s="73"/>
      <c r="E188" s="73"/>
      <c r="F188" s="73"/>
      <c r="G188" s="71"/>
      <c r="H188" s="71"/>
      <c r="I188" s="71"/>
      <c r="J188" s="71"/>
      <c r="K188" s="71"/>
    </row>
    <row r="189" spans="2:11" ht="14.25">
      <c r="B189" s="73"/>
      <c r="C189" s="73"/>
      <c r="D189" s="73"/>
      <c r="E189" s="73"/>
      <c r="F189" s="73"/>
      <c r="G189" s="71"/>
      <c r="H189" s="71"/>
      <c r="I189" s="71"/>
      <c r="J189" s="71"/>
      <c r="K189" s="71"/>
    </row>
    <row r="190" spans="2:11" ht="14.25">
      <c r="B190" s="73"/>
      <c r="C190" s="73"/>
      <c r="D190" s="73"/>
      <c r="E190" s="73"/>
      <c r="F190" s="73"/>
      <c r="G190" s="71"/>
      <c r="H190" s="71"/>
      <c r="I190" s="71"/>
      <c r="J190" s="71"/>
      <c r="K190" s="71"/>
    </row>
    <row r="191" spans="2:11" ht="14.25">
      <c r="B191" s="73"/>
      <c r="C191" s="73"/>
      <c r="D191" s="73"/>
      <c r="E191" s="73"/>
      <c r="F191" s="73"/>
      <c r="G191" s="71"/>
      <c r="H191" s="71"/>
      <c r="I191" s="71"/>
      <c r="J191" s="71"/>
      <c r="K191" s="71"/>
    </row>
    <row r="192" spans="2:11" ht="14.25">
      <c r="B192" s="73"/>
      <c r="C192" s="73"/>
      <c r="D192" s="73"/>
      <c r="E192" s="73"/>
      <c r="F192" s="73"/>
      <c r="G192" s="71"/>
      <c r="H192" s="71"/>
      <c r="I192" s="71"/>
      <c r="J192" s="71"/>
      <c r="K192" s="71"/>
    </row>
    <row r="193" spans="2:11" ht="14.25">
      <c r="B193" s="73"/>
      <c r="C193" s="73"/>
      <c r="D193" s="73"/>
      <c r="E193" s="73"/>
      <c r="F193" s="73"/>
      <c r="G193" s="71"/>
      <c r="H193" s="71"/>
      <c r="I193" s="71"/>
      <c r="J193" s="71"/>
      <c r="K193" s="71"/>
    </row>
    <row r="194" spans="2:11" ht="14.25">
      <c r="B194" s="73"/>
      <c r="C194" s="73"/>
      <c r="D194" s="73"/>
      <c r="E194" s="73"/>
      <c r="F194" s="73"/>
      <c r="G194" s="71"/>
      <c r="H194" s="71"/>
      <c r="I194" s="71"/>
      <c r="J194" s="71"/>
      <c r="K194" s="71"/>
    </row>
    <row r="195" spans="2:11" ht="14.25">
      <c r="B195" s="73"/>
      <c r="C195" s="73"/>
      <c r="D195" s="73"/>
      <c r="E195" s="73"/>
      <c r="F195" s="73"/>
      <c r="G195" s="71"/>
      <c r="H195" s="71"/>
      <c r="I195" s="71"/>
      <c r="J195" s="71"/>
      <c r="K195" s="71"/>
    </row>
    <row r="196" spans="2:11" ht="14.25">
      <c r="B196" s="73"/>
      <c r="C196" s="73"/>
      <c r="D196" s="73"/>
      <c r="E196" s="73"/>
      <c r="F196" s="73"/>
      <c r="G196" s="71"/>
      <c r="H196" s="71"/>
      <c r="I196" s="71"/>
      <c r="J196" s="71"/>
      <c r="K196" s="71"/>
    </row>
    <row r="197" spans="2:11" ht="14.25">
      <c r="B197" s="73"/>
      <c r="C197" s="73"/>
      <c r="D197" s="73"/>
      <c r="E197" s="73"/>
      <c r="F197" s="73"/>
      <c r="G197" s="71"/>
      <c r="H197" s="71"/>
      <c r="I197" s="71"/>
      <c r="J197" s="71"/>
      <c r="K197" s="71"/>
    </row>
    <row r="198" spans="2:11" ht="14.25">
      <c r="B198" s="73"/>
      <c r="C198" s="73"/>
      <c r="D198" s="73"/>
      <c r="E198" s="73"/>
      <c r="F198" s="73"/>
      <c r="G198" s="71"/>
      <c r="H198" s="71"/>
      <c r="I198" s="71"/>
      <c r="J198" s="71"/>
      <c r="K198" s="71"/>
    </row>
    <row r="199" spans="2:11" ht="14.25">
      <c r="B199" s="73"/>
      <c r="C199" s="73"/>
      <c r="D199" s="73"/>
      <c r="E199" s="73"/>
      <c r="F199" s="73"/>
      <c r="G199" s="71"/>
      <c r="H199" s="71"/>
      <c r="I199" s="71"/>
      <c r="J199" s="71"/>
      <c r="K199" s="71"/>
    </row>
    <row r="200" spans="2:11" ht="14.25">
      <c r="B200" s="73"/>
      <c r="C200" s="73"/>
      <c r="D200" s="73"/>
      <c r="E200" s="73"/>
      <c r="F200" s="73"/>
      <c r="G200" s="71"/>
      <c r="H200" s="71"/>
      <c r="I200" s="71"/>
      <c r="J200" s="71"/>
      <c r="K200" s="71"/>
    </row>
    <row r="201" spans="2:11" ht="14.25">
      <c r="B201" s="73"/>
      <c r="C201" s="73"/>
      <c r="D201" s="73"/>
      <c r="E201" s="73"/>
      <c r="F201" s="73"/>
      <c r="G201" s="71"/>
      <c r="H201" s="71"/>
      <c r="I201" s="71"/>
      <c r="J201" s="71"/>
      <c r="K201" s="71"/>
    </row>
    <row r="202" spans="2:11" ht="14.25">
      <c r="B202" s="73"/>
      <c r="C202" s="73"/>
      <c r="D202" s="73"/>
      <c r="E202" s="73"/>
      <c r="F202" s="73"/>
      <c r="G202" s="71"/>
      <c r="H202" s="71"/>
      <c r="I202" s="71"/>
      <c r="J202" s="71"/>
      <c r="K202" s="71"/>
    </row>
    <row r="203" spans="2:11" ht="14.25">
      <c r="B203" s="73"/>
      <c r="C203" s="73"/>
      <c r="D203" s="73"/>
      <c r="E203" s="73"/>
      <c r="F203" s="73"/>
      <c r="G203" s="71"/>
      <c r="H203" s="71"/>
      <c r="I203" s="71"/>
      <c r="J203" s="71"/>
      <c r="K203" s="71"/>
    </row>
    <row r="204" spans="2:11" ht="14.25">
      <c r="B204" s="73"/>
      <c r="C204" s="73"/>
      <c r="D204" s="73"/>
      <c r="E204" s="73"/>
      <c r="F204" s="73"/>
      <c r="G204" s="71"/>
      <c r="H204" s="71"/>
      <c r="I204" s="71"/>
      <c r="J204" s="71"/>
      <c r="K204" s="71"/>
    </row>
    <row r="205" spans="2:11" ht="14.25">
      <c r="B205" s="73"/>
      <c r="C205" s="73"/>
      <c r="D205" s="73"/>
      <c r="E205" s="73"/>
      <c r="F205" s="73"/>
      <c r="G205" s="71"/>
      <c r="H205" s="71"/>
      <c r="I205" s="71"/>
      <c r="J205" s="71"/>
      <c r="K205" s="71"/>
    </row>
    <row r="206" spans="2:11" ht="14.25">
      <c r="B206" s="73"/>
      <c r="C206" s="73"/>
      <c r="D206" s="73"/>
      <c r="E206" s="73"/>
      <c r="F206" s="73"/>
      <c r="G206" s="71"/>
      <c r="H206" s="71"/>
      <c r="I206" s="71"/>
      <c r="J206" s="71"/>
      <c r="K206" s="71"/>
    </row>
    <row r="207" spans="2:11" ht="14.25">
      <c r="B207" s="73"/>
      <c r="C207" s="73"/>
      <c r="D207" s="73"/>
      <c r="E207" s="73"/>
      <c r="F207" s="73"/>
      <c r="G207" s="71"/>
      <c r="H207" s="71"/>
      <c r="I207" s="71"/>
      <c r="J207" s="71"/>
      <c r="K207" s="71"/>
    </row>
    <row r="208" spans="2:11" ht="14.25">
      <c r="B208" s="73"/>
      <c r="C208" s="73"/>
      <c r="D208" s="73"/>
      <c r="E208" s="73"/>
      <c r="F208" s="73"/>
      <c r="G208" s="71"/>
      <c r="H208" s="71"/>
      <c r="I208" s="71"/>
      <c r="J208" s="71"/>
      <c r="K208" s="71"/>
    </row>
    <row r="209" spans="2:11" ht="14.25">
      <c r="B209" s="73"/>
      <c r="C209" s="73"/>
      <c r="D209" s="73"/>
      <c r="E209" s="73"/>
      <c r="F209" s="73"/>
      <c r="G209" s="71"/>
      <c r="H209" s="71"/>
      <c r="I209" s="71"/>
      <c r="J209" s="71"/>
      <c r="K209" s="71"/>
    </row>
    <row r="210" spans="2:11" ht="14.25">
      <c r="B210" s="73"/>
      <c r="C210" s="73"/>
      <c r="D210" s="73"/>
      <c r="E210" s="73"/>
      <c r="F210" s="73"/>
      <c r="G210" s="71"/>
      <c r="H210" s="71"/>
      <c r="I210" s="71"/>
      <c r="J210" s="71"/>
      <c r="K210" s="71"/>
    </row>
    <row r="211" spans="2:11" ht="14.25">
      <c r="B211" s="73"/>
      <c r="C211" s="73"/>
      <c r="D211" s="73"/>
      <c r="E211" s="73"/>
      <c r="F211" s="73"/>
      <c r="G211" s="71"/>
      <c r="H211" s="71"/>
      <c r="I211" s="71"/>
      <c r="J211" s="71"/>
      <c r="K211" s="71"/>
    </row>
    <row r="212" spans="2:11" ht="14.25">
      <c r="B212" s="73"/>
      <c r="C212" s="73"/>
      <c r="D212" s="73"/>
      <c r="E212" s="73"/>
      <c r="F212" s="73"/>
      <c r="G212" s="71"/>
      <c r="H212" s="71"/>
      <c r="I212" s="71"/>
      <c r="J212" s="71"/>
      <c r="K212" s="71"/>
    </row>
    <row r="213" spans="2:11" ht="14.25">
      <c r="B213" s="73"/>
      <c r="C213" s="73"/>
      <c r="D213" s="73"/>
      <c r="E213" s="73"/>
      <c r="F213" s="73"/>
      <c r="G213" s="71"/>
      <c r="H213" s="71"/>
      <c r="I213" s="71"/>
      <c r="J213" s="71"/>
      <c r="K213" s="71"/>
    </row>
    <row r="214" spans="2:11" ht="14.25">
      <c r="B214" s="73"/>
      <c r="C214" s="73"/>
      <c r="D214" s="73"/>
      <c r="E214" s="73"/>
      <c r="F214" s="73"/>
      <c r="G214" s="71"/>
      <c r="H214" s="71"/>
      <c r="I214" s="71"/>
      <c r="J214" s="71"/>
      <c r="K214" s="71"/>
    </row>
    <row r="215" spans="2:11" ht="14.25">
      <c r="B215" s="73"/>
      <c r="C215" s="73"/>
      <c r="D215" s="73"/>
      <c r="E215" s="73"/>
      <c r="F215" s="73"/>
      <c r="G215" s="71"/>
      <c r="H215" s="71"/>
      <c r="I215" s="71"/>
      <c r="J215" s="71"/>
      <c r="K215" s="71"/>
    </row>
    <row r="216" spans="2:11" ht="14.25">
      <c r="B216" s="73"/>
      <c r="C216" s="73"/>
      <c r="D216" s="73"/>
      <c r="E216" s="73"/>
      <c r="F216" s="73"/>
      <c r="G216" s="71"/>
      <c r="H216" s="71"/>
      <c r="I216" s="71"/>
      <c r="J216" s="71"/>
      <c r="K216" s="71"/>
    </row>
    <row r="217" spans="2:11" ht="14.25">
      <c r="B217" s="73"/>
      <c r="C217" s="73"/>
      <c r="D217" s="73"/>
      <c r="E217" s="73"/>
      <c r="F217" s="73"/>
      <c r="G217" s="71"/>
      <c r="H217" s="71"/>
      <c r="I217" s="71"/>
      <c r="J217" s="71"/>
      <c r="K217" s="71"/>
    </row>
    <row r="218" spans="2:11" ht="14.25">
      <c r="B218" s="73"/>
      <c r="C218" s="73"/>
      <c r="D218" s="73"/>
      <c r="E218" s="73"/>
      <c r="F218" s="73"/>
      <c r="G218" s="71"/>
      <c r="H218" s="71"/>
      <c r="I218" s="71"/>
      <c r="J218" s="71"/>
      <c r="K218" s="71"/>
    </row>
    <row r="219" spans="2:11" ht="14.25">
      <c r="B219" s="73"/>
      <c r="C219" s="73"/>
      <c r="D219" s="73"/>
      <c r="E219" s="73"/>
      <c r="F219" s="73"/>
      <c r="G219" s="71"/>
      <c r="H219" s="71"/>
      <c r="I219" s="71"/>
      <c r="J219" s="71"/>
      <c r="K219" s="71"/>
    </row>
    <row r="220" spans="2:11" ht="14.25">
      <c r="B220" s="73"/>
      <c r="C220" s="73"/>
      <c r="D220" s="73"/>
      <c r="E220" s="73"/>
      <c r="F220" s="73"/>
      <c r="G220" s="71"/>
      <c r="H220" s="71"/>
      <c r="I220" s="71"/>
      <c r="J220" s="71"/>
      <c r="K220" s="71"/>
    </row>
    <row r="221" spans="2:11" ht="14.25">
      <c r="B221" s="73"/>
      <c r="C221" s="73"/>
      <c r="D221" s="73"/>
      <c r="E221" s="73"/>
      <c r="F221" s="73"/>
      <c r="G221" s="71"/>
      <c r="H221" s="71"/>
      <c r="I221" s="71"/>
      <c r="J221" s="71"/>
      <c r="K221" s="71"/>
    </row>
    <row r="222" spans="2:11" ht="14.25">
      <c r="B222" s="73"/>
      <c r="C222" s="73"/>
      <c r="D222" s="73"/>
      <c r="E222" s="73"/>
      <c r="F222" s="73"/>
      <c r="G222" s="71"/>
      <c r="H222" s="71"/>
      <c r="I222" s="71"/>
      <c r="J222" s="71"/>
      <c r="K222" s="71"/>
    </row>
    <row r="223" spans="2:11" ht="14.25">
      <c r="B223" s="73"/>
      <c r="C223" s="73"/>
      <c r="D223" s="73"/>
      <c r="E223" s="73"/>
      <c r="F223" s="73"/>
      <c r="G223" s="71"/>
      <c r="H223" s="71"/>
      <c r="I223" s="71"/>
      <c r="J223" s="71"/>
      <c r="K223" s="71"/>
    </row>
    <row r="224" spans="2:11" ht="14.25">
      <c r="B224" s="73"/>
      <c r="C224" s="73"/>
      <c r="D224" s="73"/>
      <c r="E224" s="73"/>
      <c r="F224" s="73"/>
      <c r="G224" s="71"/>
      <c r="H224" s="71"/>
      <c r="I224" s="71"/>
      <c r="J224" s="71"/>
      <c r="K224" s="71"/>
    </row>
    <row r="225" spans="2:11" ht="14.25">
      <c r="B225" s="73"/>
      <c r="C225" s="73"/>
      <c r="D225" s="73"/>
      <c r="E225" s="73"/>
      <c r="F225" s="73"/>
      <c r="G225" s="71"/>
      <c r="H225" s="71"/>
      <c r="I225" s="71"/>
      <c r="J225" s="71"/>
      <c r="K225" s="71"/>
    </row>
    <row r="226" spans="2:11" ht="14.25">
      <c r="B226" s="73"/>
      <c r="C226" s="73"/>
      <c r="D226" s="73"/>
      <c r="E226" s="73"/>
      <c r="F226" s="73"/>
      <c r="G226" s="71"/>
      <c r="H226" s="71"/>
      <c r="I226" s="71"/>
      <c r="J226" s="71"/>
      <c r="K226" s="71"/>
    </row>
    <row r="227" spans="2:11" ht="14.25">
      <c r="B227" s="73"/>
      <c r="C227" s="73"/>
      <c r="D227" s="73"/>
      <c r="E227" s="73"/>
      <c r="F227" s="73"/>
      <c r="G227" s="71"/>
      <c r="H227" s="71"/>
      <c r="I227" s="71"/>
      <c r="J227" s="71"/>
      <c r="K227" s="71"/>
    </row>
    <row r="228" spans="2:11" ht="14.25">
      <c r="B228" s="73"/>
      <c r="C228" s="73"/>
      <c r="D228" s="73"/>
      <c r="E228" s="73"/>
      <c r="F228" s="73"/>
      <c r="G228" s="71"/>
      <c r="H228" s="71"/>
      <c r="I228" s="71"/>
      <c r="J228" s="71"/>
      <c r="K228" s="71"/>
    </row>
    <row r="229" spans="2:11" ht="14.25">
      <c r="B229" s="73"/>
      <c r="C229" s="73"/>
      <c r="D229" s="73"/>
      <c r="E229" s="73"/>
      <c r="F229" s="73"/>
      <c r="G229" s="71"/>
      <c r="H229" s="71"/>
      <c r="I229" s="71"/>
      <c r="J229" s="71"/>
      <c r="K229" s="71"/>
    </row>
    <row r="230" spans="2:11" ht="14.25">
      <c r="B230" s="73"/>
      <c r="C230" s="73"/>
      <c r="D230" s="73"/>
      <c r="E230" s="73"/>
      <c r="F230" s="73"/>
      <c r="G230" s="71"/>
      <c r="H230" s="71"/>
      <c r="I230" s="71"/>
      <c r="J230" s="71"/>
      <c r="K230" s="71"/>
    </row>
    <row r="231" spans="2:11" ht="14.25">
      <c r="B231" s="73"/>
      <c r="C231" s="73"/>
      <c r="D231" s="73"/>
      <c r="E231" s="73"/>
      <c r="F231" s="73"/>
      <c r="G231" s="71"/>
      <c r="H231" s="71"/>
      <c r="I231" s="71"/>
      <c r="J231" s="71"/>
      <c r="K231" s="71"/>
    </row>
    <row r="232" spans="2:11" ht="14.25">
      <c r="B232" s="73"/>
      <c r="C232" s="73"/>
      <c r="D232" s="73"/>
      <c r="E232" s="73"/>
      <c r="F232" s="73"/>
      <c r="G232" s="71"/>
      <c r="H232" s="71"/>
      <c r="I232" s="71"/>
      <c r="J232" s="71"/>
      <c r="K232" s="71"/>
    </row>
    <row r="233" spans="2:11" ht="14.25">
      <c r="B233" s="73"/>
      <c r="C233" s="73"/>
      <c r="D233" s="73"/>
      <c r="E233" s="73"/>
      <c r="F233" s="73"/>
      <c r="G233" s="71"/>
      <c r="H233" s="71"/>
      <c r="I233" s="71"/>
      <c r="J233" s="71"/>
      <c r="K233" s="71"/>
    </row>
    <row r="234" spans="2:11" ht="14.25">
      <c r="B234" s="73"/>
      <c r="C234" s="73"/>
      <c r="D234" s="73"/>
      <c r="E234" s="73"/>
      <c r="F234" s="73"/>
      <c r="G234" s="71"/>
      <c r="H234" s="71"/>
      <c r="I234" s="71"/>
      <c r="J234" s="71"/>
      <c r="K234" s="71"/>
    </row>
    <row r="235" spans="2:11" ht="14.25">
      <c r="B235" s="73"/>
      <c r="C235" s="73"/>
      <c r="D235" s="73"/>
      <c r="E235" s="73"/>
      <c r="F235" s="73"/>
      <c r="G235" s="71"/>
      <c r="H235" s="71"/>
      <c r="I235" s="71"/>
      <c r="J235" s="71"/>
      <c r="K235" s="71"/>
    </row>
    <row r="236" spans="2:11" ht="14.25">
      <c r="B236" s="73"/>
      <c r="C236" s="73"/>
      <c r="D236" s="73"/>
      <c r="E236" s="73"/>
      <c r="F236" s="73"/>
      <c r="G236" s="71"/>
      <c r="H236" s="71"/>
      <c r="I236" s="71"/>
      <c r="J236" s="71"/>
      <c r="K236" s="71"/>
    </row>
    <row r="237" spans="2:11" ht="14.25">
      <c r="B237" s="73"/>
      <c r="C237" s="73"/>
      <c r="D237" s="73"/>
      <c r="E237" s="73"/>
      <c r="F237" s="73"/>
      <c r="G237" s="71"/>
      <c r="H237" s="71"/>
      <c r="I237" s="71"/>
      <c r="J237" s="71"/>
      <c r="K237" s="71"/>
    </row>
    <row r="238" spans="2:11" ht="14.25">
      <c r="B238" s="73"/>
      <c r="C238" s="73"/>
      <c r="D238" s="73"/>
      <c r="E238" s="73"/>
      <c r="F238" s="73"/>
      <c r="G238" s="71"/>
      <c r="H238" s="71"/>
      <c r="I238" s="71"/>
      <c r="J238" s="71"/>
      <c r="K238" s="71"/>
    </row>
    <row r="239" spans="2:11" ht="14.25">
      <c r="B239" s="73"/>
      <c r="C239" s="73"/>
      <c r="D239" s="73"/>
      <c r="E239" s="73"/>
      <c r="F239" s="73"/>
      <c r="G239" s="71"/>
      <c r="H239" s="71"/>
      <c r="I239" s="71"/>
      <c r="J239" s="71"/>
      <c r="K239" s="71"/>
    </row>
    <row r="240" spans="2:11" ht="14.25">
      <c r="B240" s="73"/>
      <c r="C240" s="73"/>
      <c r="D240" s="73"/>
      <c r="E240" s="73"/>
      <c r="F240" s="73"/>
      <c r="G240" s="71"/>
      <c r="H240" s="71"/>
      <c r="I240" s="71"/>
      <c r="J240" s="71"/>
      <c r="K240" s="71"/>
    </row>
    <row r="241" spans="2:11" ht="14.25">
      <c r="B241" s="73"/>
      <c r="C241" s="73"/>
      <c r="D241" s="73"/>
      <c r="E241" s="73"/>
      <c r="F241" s="73"/>
      <c r="G241" s="71"/>
      <c r="H241" s="71"/>
      <c r="I241" s="71"/>
      <c r="J241" s="71"/>
      <c r="K241" s="71"/>
    </row>
    <row r="242" spans="2:11" ht="14.25">
      <c r="B242" s="73"/>
      <c r="C242" s="73"/>
      <c r="D242" s="73"/>
      <c r="E242" s="73"/>
      <c r="F242" s="73"/>
      <c r="G242" s="71"/>
      <c r="H242" s="71"/>
      <c r="I242" s="71"/>
      <c r="J242" s="71"/>
      <c r="K242" s="71"/>
    </row>
    <row r="243" spans="2:11" ht="14.25">
      <c r="B243" s="73"/>
      <c r="C243" s="73"/>
      <c r="D243" s="73"/>
      <c r="E243" s="73"/>
      <c r="F243" s="73"/>
      <c r="G243" s="71"/>
      <c r="H243" s="71"/>
      <c r="I243" s="71"/>
      <c r="J243" s="71"/>
      <c r="K243" s="71"/>
    </row>
    <row r="244" spans="2:11" ht="14.25">
      <c r="B244" s="73"/>
      <c r="C244" s="73"/>
      <c r="D244" s="73"/>
      <c r="E244" s="73"/>
      <c r="F244" s="73"/>
      <c r="G244" s="71"/>
      <c r="H244" s="71"/>
      <c r="I244" s="71"/>
      <c r="J244" s="71"/>
      <c r="K244" s="71"/>
    </row>
    <row r="245" spans="2:11">
      <c r="G245" s="3"/>
      <c r="H245" s="3"/>
      <c r="I245" s="3"/>
      <c r="J245" s="3"/>
      <c r="K245" s="3"/>
    </row>
    <row r="246" spans="2:11">
      <c r="G246" s="3"/>
      <c r="H246" s="3"/>
      <c r="I246" s="3"/>
      <c r="J246" s="3"/>
      <c r="K246" s="3"/>
    </row>
    <row r="247" spans="2:11">
      <c r="G247" s="3"/>
      <c r="H247" s="3"/>
      <c r="I247" s="3"/>
      <c r="J247" s="3"/>
      <c r="K247" s="3"/>
    </row>
    <row r="248" spans="2:11">
      <c r="G248" s="3"/>
      <c r="H248" s="3"/>
      <c r="I248" s="3"/>
      <c r="J248" s="3"/>
      <c r="K248" s="3"/>
    </row>
    <row r="249" spans="2:11">
      <c r="G249" s="3"/>
      <c r="H249" s="3"/>
      <c r="I249" s="3"/>
      <c r="J249" s="3"/>
      <c r="K249" s="3"/>
    </row>
    <row r="250" spans="2:11">
      <c r="G250" s="3"/>
      <c r="H250" s="3"/>
      <c r="I250" s="3"/>
      <c r="J250" s="3"/>
      <c r="K250" s="3"/>
    </row>
    <row r="251" spans="2:11">
      <c r="G251" s="3"/>
      <c r="H251" s="3"/>
      <c r="I251" s="3"/>
      <c r="J251" s="3"/>
      <c r="K251" s="3"/>
    </row>
    <row r="252" spans="2:11">
      <c r="G252" s="3"/>
      <c r="H252" s="3"/>
      <c r="I252" s="3"/>
      <c r="J252" s="3"/>
      <c r="K252" s="3"/>
    </row>
    <row r="253" spans="2:11">
      <c r="G253" s="3"/>
      <c r="H253" s="3"/>
      <c r="I253" s="3"/>
      <c r="J253" s="3"/>
      <c r="K253" s="3"/>
    </row>
    <row r="254" spans="2:11">
      <c r="G254" s="3"/>
      <c r="H254" s="3"/>
      <c r="I254" s="3"/>
      <c r="J254" s="3"/>
      <c r="K254" s="3"/>
    </row>
    <row r="255" spans="2:11">
      <c r="G255" s="3"/>
      <c r="H255" s="3"/>
      <c r="I255" s="3"/>
      <c r="J255" s="3"/>
      <c r="K255" s="3"/>
    </row>
    <row r="256" spans="2:11">
      <c r="G256" s="3"/>
      <c r="H256" s="3"/>
      <c r="I256" s="3"/>
      <c r="J256" s="3"/>
      <c r="K256" s="3"/>
    </row>
    <row r="257" spans="7:11">
      <c r="G257" s="3"/>
      <c r="H257" s="3"/>
      <c r="I257" s="3"/>
      <c r="J257" s="3"/>
      <c r="K257" s="3"/>
    </row>
    <row r="258" spans="7:11">
      <c r="G258" s="3"/>
      <c r="H258" s="3"/>
      <c r="I258" s="3"/>
      <c r="J258" s="3"/>
      <c r="K258" s="3"/>
    </row>
    <row r="259" spans="7:11">
      <c r="G259" s="3"/>
      <c r="H259" s="3"/>
      <c r="I259" s="3"/>
      <c r="J259" s="3"/>
      <c r="K259" s="3"/>
    </row>
    <row r="260" spans="7:11">
      <c r="G260" s="3"/>
      <c r="H260" s="3"/>
      <c r="I260" s="3"/>
      <c r="J260" s="3"/>
      <c r="K260" s="3"/>
    </row>
    <row r="261" spans="7:11">
      <c r="G261" s="3"/>
      <c r="H261" s="3"/>
      <c r="I261" s="3"/>
      <c r="J261" s="3"/>
      <c r="K261" s="3"/>
    </row>
    <row r="262" spans="7:11">
      <c r="G262" s="3"/>
      <c r="H262" s="3"/>
      <c r="I262" s="3"/>
      <c r="J262" s="3"/>
      <c r="K262" s="3"/>
    </row>
    <row r="263" spans="7:11">
      <c r="G263" s="3"/>
      <c r="H263" s="3"/>
      <c r="I263" s="3"/>
      <c r="J263" s="3"/>
      <c r="K263" s="3"/>
    </row>
    <row r="264" spans="7:11">
      <c r="G264" s="3"/>
      <c r="H264" s="3"/>
      <c r="I264" s="3"/>
      <c r="J264" s="3"/>
      <c r="K264" s="3"/>
    </row>
    <row r="265" spans="7:11">
      <c r="G265" s="3"/>
      <c r="H265" s="3"/>
      <c r="I265" s="3"/>
      <c r="J265" s="3"/>
      <c r="K265" s="3"/>
    </row>
    <row r="266" spans="7:11">
      <c r="G266" s="3"/>
      <c r="H266" s="3"/>
      <c r="I266" s="3"/>
      <c r="J266" s="3"/>
      <c r="K266" s="3"/>
    </row>
    <row r="267" spans="7:11">
      <c r="G267" s="3"/>
      <c r="H267" s="3"/>
      <c r="I267" s="3"/>
      <c r="J267" s="3"/>
      <c r="K267" s="3"/>
    </row>
    <row r="268" spans="7:11">
      <c r="G268" s="3"/>
      <c r="H268" s="3"/>
      <c r="I268" s="3"/>
      <c r="J268" s="3"/>
      <c r="K268" s="3"/>
    </row>
    <row r="269" spans="7:11">
      <c r="G269" s="3"/>
      <c r="H269" s="3"/>
      <c r="I269" s="3"/>
      <c r="J269" s="3"/>
      <c r="K269" s="3"/>
    </row>
    <row r="270" spans="7:11">
      <c r="G270" s="3"/>
      <c r="H270" s="3"/>
      <c r="I270" s="3"/>
      <c r="J270" s="3"/>
      <c r="K270" s="3"/>
    </row>
    <row r="271" spans="7:11">
      <c r="G271" s="3"/>
      <c r="H271" s="3"/>
      <c r="I271" s="3"/>
      <c r="J271" s="3"/>
      <c r="K271" s="3"/>
    </row>
    <row r="272" spans="7:11">
      <c r="G272" s="3"/>
      <c r="H272" s="3"/>
      <c r="I272" s="3"/>
      <c r="J272" s="3"/>
      <c r="K272" s="3"/>
    </row>
    <row r="273" spans="7:11">
      <c r="G273" s="3"/>
      <c r="H273" s="3"/>
      <c r="I273" s="3"/>
      <c r="J273" s="3"/>
      <c r="K273" s="3"/>
    </row>
    <row r="274" spans="7:11">
      <c r="G274" s="3"/>
      <c r="H274" s="3"/>
      <c r="I274" s="3"/>
      <c r="J274" s="3"/>
      <c r="K274" s="3"/>
    </row>
    <row r="275" spans="7:11">
      <c r="G275" s="3"/>
      <c r="H275" s="3"/>
      <c r="I275" s="3"/>
      <c r="J275" s="3"/>
      <c r="K275" s="3"/>
    </row>
    <row r="276" spans="7:11">
      <c r="G276" s="3"/>
      <c r="H276" s="3"/>
      <c r="I276" s="3"/>
      <c r="J276" s="3"/>
      <c r="K276" s="3"/>
    </row>
    <row r="277" spans="7:11">
      <c r="G277" s="3"/>
      <c r="H277" s="3"/>
      <c r="I277" s="3"/>
      <c r="J277" s="3"/>
      <c r="K277" s="3"/>
    </row>
    <row r="278" spans="7:11">
      <c r="G278" s="3"/>
      <c r="H278" s="3"/>
      <c r="I278" s="3"/>
      <c r="J278" s="3"/>
      <c r="K278" s="3"/>
    </row>
    <row r="279" spans="7:11">
      <c r="G279" s="3"/>
      <c r="H279" s="3"/>
      <c r="I279" s="3"/>
      <c r="J279" s="3"/>
      <c r="K279" s="3"/>
    </row>
    <row r="280" spans="7:11">
      <c r="G280" s="3"/>
      <c r="H280" s="3"/>
      <c r="I280" s="3"/>
      <c r="J280" s="3"/>
      <c r="K280" s="3"/>
    </row>
    <row r="281" spans="7:11">
      <c r="G281" s="3"/>
      <c r="H281" s="3"/>
      <c r="I281" s="3"/>
      <c r="J281" s="3"/>
      <c r="K281" s="3"/>
    </row>
    <row r="282" spans="7:11">
      <c r="G282" s="3"/>
      <c r="H282" s="3"/>
      <c r="I282" s="3"/>
      <c r="J282" s="3"/>
      <c r="K282" s="3"/>
    </row>
    <row r="283" spans="7:11">
      <c r="G283" s="3"/>
      <c r="H283" s="3"/>
      <c r="I283" s="3"/>
      <c r="J283" s="3"/>
      <c r="K283" s="3"/>
    </row>
    <row r="284" spans="7:11">
      <c r="G284" s="3"/>
      <c r="H284" s="3"/>
      <c r="I284" s="3"/>
      <c r="J284" s="3"/>
      <c r="K284" s="3"/>
    </row>
    <row r="285" spans="7:11">
      <c r="G285" s="3"/>
      <c r="H285" s="3"/>
      <c r="I285" s="3"/>
      <c r="J285" s="3"/>
      <c r="K285" s="3"/>
    </row>
    <row r="286" spans="7:11">
      <c r="G286" s="3"/>
      <c r="H286" s="3"/>
      <c r="I286" s="3"/>
      <c r="J286" s="3"/>
      <c r="K286" s="3"/>
    </row>
    <row r="287" spans="7:11">
      <c r="G287" s="3"/>
      <c r="H287" s="3"/>
      <c r="I287" s="3"/>
      <c r="J287" s="3"/>
      <c r="K287" s="3"/>
    </row>
    <row r="288" spans="7:11">
      <c r="G288" s="3"/>
      <c r="H288" s="3"/>
      <c r="I288" s="3"/>
      <c r="J288" s="3"/>
      <c r="K288" s="3"/>
    </row>
    <row r="289" spans="7:11">
      <c r="G289" s="3"/>
      <c r="H289" s="3"/>
      <c r="I289" s="3"/>
      <c r="J289" s="3"/>
      <c r="K289" s="3"/>
    </row>
    <row r="290" spans="7:11">
      <c r="G290" s="3"/>
      <c r="H290" s="3"/>
      <c r="I290" s="3"/>
      <c r="J290" s="3"/>
      <c r="K290" s="3"/>
    </row>
    <row r="291" spans="7:11">
      <c r="G291" s="3"/>
      <c r="H291" s="3"/>
      <c r="I291" s="3"/>
      <c r="J291" s="3"/>
      <c r="K291" s="3"/>
    </row>
    <row r="292" spans="7:11">
      <c r="G292" s="3"/>
      <c r="H292" s="3"/>
      <c r="I292" s="3"/>
      <c r="J292" s="3"/>
      <c r="K292" s="3"/>
    </row>
    <row r="293" spans="7:11">
      <c r="G293" s="3"/>
      <c r="H293" s="3"/>
      <c r="I293" s="3"/>
      <c r="J293" s="3"/>
      <c r="K293" s="3"/>
    </row>
    <row r="294" spans="7:11">
      <c r="G294" s="3"/>
      <c r="H294" s="3"/>
      <c r="I294" s="3"/>
      <c r="J294" s="3"/>
      <c r="K294" s="3"/>
    </row>
    <row r="295" spans="7:11">
      <c r="G295" s="3"/>
      <c r="H295" s="3"/>
      <c r="I295" s="3"/>
      <c r="J295" s="3"/>
      <c r="K295" s="3"/>
    </row>
    <row r="296" spans="7:11">
      <c r="G296" s="3"/>
      <c r="H296" s="3"/>
      <c r="I296" s="3"/>
      <c r="J296" s="3"/>
      <c r="K296" s="3"/>
    </row>
    <row r="297" spans="7:11">
      <c r="G297" s="3"/>
      <c r="H297" s="3"/>
      <c r="I297" s="3"/>
      <c r="J297" s="3"/>
      <c r="K297" s="3"/>
    </row>
    <row r="298" spans="7:11">
      <c r="G298" s="3"/>
      <c r="H298" s="3"/>
      <c r="I298" s="3"/>
      <c r="J298" s="3"/>
      <c r="K298" s="3"/>
    </row>
    <row r="299" spans="7:11">
      <c r="G299" s="3"/>
      <c r="H299" s="3"/>
      <c r="I299" s="3"/>
      <c r="J299" s="3"/>
      <c r="K299" s="3"/>
    </row>
    <row r="300" spans="7:11">
      <c r="G300" s="3"/>
      <c r="H300" s="3"/>
      <c r="I300" s="3"/>
      <c r="J300" s="3"/>
      <c r="K300" s="3"/>
    </row>
    <row r="301" spans="7:11">
      <c r="G301" s="3"/>
      <c r="H301" s="3"/>
      <c r="I301" s="3"/>
      <c r="J301" s="3"/>
      <c r="K301" s="3"/>
    </row>
    <row r="302" spans="7:11">
      <c r="G302" s="3"/>
      <c r="H302" s="3"/>
      <c r="I302" s="3"/>
      <c r="J302" s="3"/>
      <c r="K302" s="3"/>
    </row>
    <row r="303" spans="7:11">
      <c r="G303" s="3"/>
      <c r="H303" s="3"/>
      <c r="I303" s="3"/>
      <c r="J303" s="3"/>
      <c r="K303" s="3"/>
    </row>
    <row r="304" spans="7:11">
      <c r="G304" s="3"/>
      <c r="H304" s="3"/>
      <c r="I304" s="3"/>
      <c r="J304" s="3"/>
      <c r="K304" s="3"/>
    </row>
    <row r="305" spans="2:11">
      <c r="G305" s="3"/>
      <c r="H305" s="3"/>
      <c r="I305" s="3"/>
      <c r="J305" s="3"/>
      <c r="K305" s="3"/>
    </row>
    <row r="306" spans="2:11">
      <c r="G306" s="3"/>
      <c r="H306" s="3"/>
      <c r="I306" s="3"/>
      <c r="J306" s="3"/>
      <c r="K306" s="3"/>
    </row>
    <row r="307" spans="2:11">
      <c r="G307" s="3"/>
      <c r="H307" s="3"/>
      <c r="I307" s="3"/>
      <c r="J307" s="3"/>
      <c r="K307" s="3"/>
    </row>
    <row r="308" spans="2:11">
      <c r="G308" s="3"/>
      <c r="H308" s="3"/>
      <c r="I308" s="3"/>
      <c r="J308" s="3"/>
      <c r="K308" s="3"/>
    </row>
    <row r="309" spans="2:11">
      <c r="G309" s="3"/>
      <c r="H309" s="3"/>
      <c r="I309" s="3"/>
      <c r="J309" s="3"/>
      <c r="K309" s="3"/>
    </row>
    <row r="310" spans="2:11">
      <c r="G310" s="3"/>
      <c r="H310" s="3"/>
      <c r="I310" s="3"/>
      <c r="J310" s="3"/>
      <c r="K310" s="3"/>
    </row>
    <row r="311" spans="2:11">
      <c r="G311" s="3"/>
      <c r="H311" s="3"/>
      <c r="I311" s="3"/>
      <c r="J311" s="3"/>
      <c r="K311" s="3"/>
    </row>
    <row r="312" spans="2:11">
      <c r="G312" s="3"/>
      <c r="H312" s="3"/>
      <c r="I312" s="3"/>
      <c r="J312" s="3"/>
      <c r="K312" s="3"/>
    </row>
    <row r="313" spans="2:11">
      <c r="G313" s="3"/>
      <c r="H313" s="3"/>
      <c r="I313" s="3"/>
      <c r="J313" s="3"/>
      <c r="K313" s="3"/>
    </row>
    <row r="314" spans="2:11">
      <c r="G314" s="3"/>
      <c r="H314" s="3"/>
      <c r="I314" s="3"/>
      <c r="J314" s="3"/>
      <c r="K314" s="3"/>
    </row>
    <row r="315" spans="2:11">
      <c r="B315" s="77"/>
      <c r="G315" s="78"/>
      <c r="H315" s="78"/>
      <c r="I315" s="78"/>
      <c r="J315" s="78"/>
      <c r="K315" s="78"/>
    </row>
    <row r="316" spans="2:11">
      <c r="B316" s="77"/>
      <c r="G316" s="78"/>
      <c r="H316" s="78"/>
      <c r="I316" s="78"/>
      <c r="J316" s="78"/>
      <c r="K316" s="78"/>
    </row>
    <row r="317" spans="2:11">
      <c r="B317" s="77"/>
      <c r="G317" s="78"/>
      <c r="H317" s="78"/>
      <c r="I317" s="78"/>
      <c r="J317" s="78"/>
      <c r="K317" s="78"/>
    </row>
    <row r="318" spans="2:11">
      <c r="B318" s="77"/>
      <c r="G318" s="78"/>
      <c r="H318" s="78"/>
      <c r="I318" s="78"/>
      <c r="J318" s="78"/>
      <c r="K318" s="78"/>
    </row>
    <row r="319" spans="2:11">
      <c r="B319" s="77"/>
      <c r="G319" s="78"/>
      <c r="H319" s="78"/>
      <c r="I319" s="78"/>
      <c r="J319" s="78"/>
      <c r="K319" s="78"/>
    </row>
    <row r="320" spans="2:11">
      <c r="B320" s="77"/>
      <c r="G320" s="78"/>
      <c r="H320" s="78"/>
      <c r="I320" s="78"/>
      <c r="J320" s="78"/>
      <c r="K320" s="78"/>
    </row>
    <row r="321" spans="2:11">
      <c r="B321" s="77"/>
      <c r="G321" s="78"/>
      <c r="H321" s="78"/>
      <c r="I321" s="78"/>
      <c r="J321" s="78"/>
      <c r="K321" s="78"/>
    </row>
    <row r="322" spans="2:11">
      <c r="B322" s="77"/>
      <c r="G322" s="78"/>
      <c r="H322" s="78"/>
      <c r="I322" s="78"/>
      <c r="J322" s="78"/>
      <c r="K322" s="78"/>
    </row>
    <row r="323" spans="2:11">
      <c r="B323" s="77"/>
      <c r="G323" s="78"/>
      <c r="H323" s="78"/>
      <c r="I323" s="78"/>
      <c r="J323" s="78"/>
      <c r="K323" s="78"/>
    </row>
    <row r="324" spans="2:11">
      <c r="B324" s="77"/>
      <c r="G324" s="78"/>
      <c r="H324" s="78"/>
      <c r="I324" s="78"/>
      <c r="J324" s="78"/>
      <c r="K324" s="78"/>
    </row>
    <row r="325" spans="2:11">
      <c r="B325" s="77"/>
      <c r="G325" s="78"/>
      <c r="H325" s="78"/>
      <c r="I325" s="78"/>
      <c r="J325" s="78"/>
      <c r="K325" s="78"/>
    </row>
    <row r="326" spans="2:11">
      <c r="B326" s="77"/>
      <c r="G326" s="78"/>
      <c r="H326" s="78"/>
      <c r="I326" s="78"/>
      <c r="J326" s="78"/>
      <c r="K326" s="78"/>
    </row>
    <row r="327" spans="2:11">
      <c r="B327" s="77"/>
      <c r="G327" s="78"/>
      <c r="H327" s="78"/>
      <c r="I327" s="78"/>
      <c r="J327" s="78"/>
      <c r="K327" s="78"/>
    </row>
    <row r="328" spans="2:11">
      <c r="B328" s="77"/>
      <c r="G328" s="78"/>
      <c r="H328" s="78"/>
      <c r="I328" s="78"/>
      <c r="J328" s="78"/>
      <c r="K328" s="78"/>
    </row>
    <row r="329" spans="2:11">
      <c r="B329" s="77"/>
      <c r="G329" s="78"/>
      <c r="H329" s="78"/>
      <c r="I329" s="78"/>
      <c r="J329" s="78"/>
      <c r="K329" s="78"/>
    </row>
    <row r="330" spans="2:11">
      <c r="B330" s="77"/>
      <c r="G330" s="78"/>
      <c r="H330" s="78"/>
      <c r="I330" s="78"/>
      <c r="J330" s="78"/>
      <c r="K330" s="78"/>
    </row>
    <row r="331" spans="2:11">
      <c r="B331" s="77"/>
      <c r="G331" s="78"/>
      <c r="H331" s="78"/>
      <c r="I331" s="78"/>
      <c r="J331" s="78"/>
      <c r="K331" s="78"/>
    </row>
    <row r="332" spans="2:11">
      <c r="B332" s="77"/>
      <c r="G332" s="78"/>
      <c r="H332" s="78"/>
      <c r="I332" s="78"/>
      <c r="J332" s="78"/>
      <c r="K332" s="78"/>
    </row>
    <row r="333" spans="2:11">
      <c r="B333" s="77"/>
      <c r="G333" s="78"/>
      <c r="H333" s="78"/>
      <c r="I333" s="78"/>
      <c r="J333" s="78"/>
      <c r="K333" s="78"/>
    </row>
    <row r="334" spans="2:11">
      <c r="B334" s="77"/>
      <c r="G334" s="78"/>
      <c r="H334" s="78"/>
      <c r="I334" s="78"/>
      <c r="J334" s="78"/>
      <c r="K334" s="78"/>
    </row>
    <row r="335" spans="2:11">
      <c r="B335" s="77"/>
      <c r="G335" s="78"/>
      <c r="H335" s="78"/>
      <c r="I335" s="78"/>
      <c r="J335" s="78"/>
      <c r="K335" s="78"/>
    </row>
    <row r="336" spans="2:11">
      <c r="B336" s="77"/>
      <c r="G336" s="78"/>
      <c r="H336" s="78"/>
      <c r="I336" s="78"/>
      <c r="J336" s="78"/>
      <c r="K336" s="78"/>
    </row>
    <row r="337" spans="2:11">
      <c r="B337" s="77"/>
      <c r="G337" s="78"/>
      <c r="H337" s="78"/>
      <c r="I337" s="78"/>
      <c r="J337" s="78"/>
      <c r="K337" s="78"/>
    </row>
    <row r="338" spans="2:11">
      <c r="B338" s="77"/>
      <c r="G338" s="78"/>
      <c r="H338" s="78"/>
      <c r="I338" s="78"/>
      <c r="J338" s="78"/>
      <c r="K338" s="78"/>
    </row>
    <row r="339" spans="2:11">
      <c r="B339" s="77"/>
      <c r="G339" s="78"/>
      <c r="H339" s="78"/>
      <c r="I339" s="78"/>
      <c r="J339" s="78"/>
      <c r="K339" s="78"/>
    </row>
    <row r="340" spans="2:11">
      <c r="B340" s="77"/>
      <c r="G340" s="78"/>
      <c r="H340" s="78"/>
      <c r="I340" s="78"/>
      <c r="J340" s="78"/>
      <c r="K340" s="78"/>
    </row>
    <row r="341" spans="2:11">
      <c r="B341" s="77"/>
      <c r="G341" s="78"/>
      <c r="H341" s="78"/>
      <c r="I341" s="78"/>
      <c r="J341" s="78"/>
      <c r="K341" s="78"/>
    </row>
    <row r="342" spans="2:11">
      <c r="B342" s="77"/>
      <c r="G342" s="78"/>
      <c r="H342" s="78"/>
      <c r="I342" s="78"/>
      <c r="J342" s="78"/>
      <c r="K342" s="78"/>
    </row>
    <row r="343" spans="2:11">
      <c r="B343" s="77"/>
      <c r="G343" s="78"/>
      <c r="H343" s="78"/>
      <c r="I343" s="78"/>
      <c r="J343" s="78"/>
      <c r="K343" s="78"/>
    </row>
    <row r="344" spans="2:11">
      <c r="B344" s="77"/>
      <c r="G344" s="78"/>
      <c r="H344" s="78"/>
      <c r="I344" s="78"/>
      <c r="J344" s="78"/>
      <c r="K344" s="78"/>
    </row>
    <row r="345" spans="2:11">
      <c r="B345" s="77"/>
      <c r="G345" s="78"/>
      <c r="H345" s="78"/>
      <c r="I345" s="78"/>
      <c r="J345" s="78"/>
      <c r="K345" s="78"/>
    </row>
    <row r="346" spans="2:11">
      <c r="B346" s="77"/>
      <c r="G346" s="78"/>
      <c r="H346" s="78"/>
      <c r="I346" s="78"/>
      <c r="J346" s="78"/>
      <c r="K346" s="78"/>
    </row>
    <row r="347" spans="2:11">
      <c r="B347" s="77"/>
      <c r="G347" s="78"/>
      <c r="H347" s="78"/>
      <c r="I347" s="78"/>
      <c r="J347" s="78"/>
      <c r="K347" s="78"/>
    </row>
    <row r="348" spans="2:11">
      <c r="B348" s="77"/>
      <c r="G348" s="78"/>
      <c r="H348" s="78"/>
      <c r="I348" s="78"/>
      <c r="J348" s="78"/>
      <c r="K348" s="78"/>
    </row>
    <row r="349" spans="2:11">
      <c r="B349" s="77"/>
      <c r="G349" s="78"/>
      <c r="H349" s="78"/>
      <c r="I349" s="78"/>
      <c r="J349" s="78"/>
      <c r="K349" s="78"/>
    </row>
    <row r="350" spans="2:11">
      <c r="B350" s="77"/>
      <c r="G350" s="78"/>
      <c r="H350" s="78"/>
      <c r="I350" s="78"/>
      <c r="J350" s="78"/>
      <c r="K350" s="78"/>
    </row>
    <row r="351" spans="2:11">
      <c r="B351" s="77"/>
      <c r="G351" s="78"/>
      <c r="H351" s="78"/>
      <c r="I351" s="78"/>
      <c r="J351" s="78"/>
      <c r="K351" s="78"/>
    </row>
    <row r="352" spans="2:11">
      <c r="B352" s="77"/>
      <c r="G352" s="78"/>
      <c r="H352" s="78"/>
      <c r="I352" s="78"/>
      <c r="J352" s="78"/>
      <c r="K352" s="78"/>
    </row>
    <row r="353" spans="2:11">
      <c r="B353" s="77"/>
      <c r="G353" s="78"/>
      <c r="H353" s="78"/>
      <c r="I353" s="78"/>
      <c r="J353" s="78"/>
      <c r="K353" s="78"/>
    </row>
    <row r="354" spans="2:11">
      <c r="B354" s="77"/>
      <c r="G354" s="78"/>
      <c r="H354" s="78"/>
      <c r="I354" s="78"/>
      <c r="J354" s="78"/>
      <c r="K354" s="78"/>
    </row>
    <row r="355" spans="2:11">
      <c r="B355" s="77"/>
      <c r="G355" s="78"/>
      <c r="H355" s="78"/>
      <c r="I355" s="78"/>
      <c r="J355" s="78"/>
      <c r="K355" s="78"/>
    </row>
    <row r="356" spans="2:11">
      <c r="B356" s="77"/>
      <c r="G356" s="78"/>
      <c r="H356" s="78"/>
      <c r="I356" s="78"/>
      <c r="J356" s="78"/>
      <c r="K356" s="78"/>
    </row>
    <row r="357" spans="2:11">
      <c r="B357" s="77"/>
      <c r="G357" s="78"/>
      <c r="H357" s="78"/>
      <c r="I357" s="78"/>
      <c r="J357" s="78"/>
      <c r="K357" s="78"/>
    </row>
    <row r="358" spans="2:11">
      <c r="B358" s="77"/>
      <c r="G358" s="78"/>
      <c r="H358" s="78"/>
      <c r="I358" s="78"/>
      <c r="J358" s="78"/>
      <c r="K358" s="78"/>
    </row>
    <row r="359" spans="2:11">
      <c r="B359" s="77"/>
      <c r="G359" s="78"/>
      <c r="H359" s="78"/>
      <c r="I359" s="78"/>
      <c r="J359" s="78"/>
      <c r="K359" s="78"/>
    </row>
    <row r="360" spans="2:11">
      <c r="B360" s="77"/>
      <c r="G360" s="78"/>
      <c r="H360" s="78"/>
      <c r="I360" s="78"/>
      <c r="J360" s="78"/>
      <c r="K360" s="78"/>
    </row>
    <row r="361" spans="2:11">
      <c r="B361" s="77"/>
      <c r="G361" s="78"/>
      <c r="H361" s="78"/>
      <c r="I361" s="78"/>
      <c r="J361" s="78"/>
      <c r="K361" s="78"/>
    </row>
    <row r="362" spans="2:11">
      <c r="B362" s="77"/>
      <c r="G362" s="78"/>
      <c r="H362" s="78"/>
      <c r="I362" s="78"/>
      <c r="J362" s="78"/>
      <c r="K362" s="78"/>
    </row>
    <row r="363" spans="2:11">
      <c r="B363" s="77"/>
      <c r="G363" s="78"/>
      <c r="H363" s="78"/>
      <c r="I363" s="78"/>
      <c r="J363" s="78"/>
      <c r="K363" s="78"/>
    </row>
    <row r="364" spans="2:11">
      <c r="B364" s="77"/>
      <c r="G364" s="78"/>
      <c r="H364" s="78"/>
      <c r="I364" s="78"/>
      <c r="J364" s="78"/>
      <c r="K364" s="78"/>
    </row>
    <row r="365" spans="2:11">
      <c r="B365" s="77"/>
      <c r="G365" s="78"/>
      <c r="H365" s="78"/>
      <c r="I365" s="78"/>
      <c r="J365" s="78"/>
      <c r="K365" s="78"/>
    </row>
    <row r="366" spans="2:11">
      <c r="B366" s="77"/>
      <c r="G366" s="78"/>
      <c r="H366" s="78"/>
      <c r="I366" s="78"/>
      <c r="J366" s="78"/>
      <c r="K366" s="78"/>
    </row>
    <row r="367" spans="2:11">
      <c r="B367" s="77"/>
      <c r="G367" s="78"/>
      <c r="H367" s="78"/>
      <c r="I367" s="78"/>
      <c r="J367" s="78"/>
      <c r="K367" s="78"/>
    </row>
    <row r="368" spans="2:11">
      <c r="B368" s="77"/>
      <c r="G368" s="78"/>
      <c r="H368" s="78"/>
      <c r="I368" s="78"/>
      <c r="J368" s="78"/>
      <c r="K368" s="78"/>
    </row>
    <row r="369" spans="2:11">
      <c r="B369" s="77"/>
      <c r="G369" s="78"/>
      <c r="H369" s="78"/>
      <c r="I369" s="78"/>
      <c r="J369" s="78"/>
      <c r="K369" s="78"/>
    </row>
    <row r="370" spans="2:11">
      <c r="B370" s="77"/>
      <c r="G370" s="78"/>
      <c r="H370" s="78"/>
      <c r="I370" s="78"/>
      <c r="J370" s="78"/>
      <c r="K370" s="78"/>
    </row>
    <row r="371" spans="2:11">
      <c r="B371" s="77"/>
      <c r="G371" s="78"/>
      <c r="H371" s="78"/>
      <c r="I371" s="78"/>
      <c r="J371" s="78"/>
      <c r="K371" s="78"/>
    </row>
    <row r="372" spans="2:11">
      <c r="B372" s="77"/>
      <c r="G372" s="78"/>
      <c r="H372" s="78"/>
      <c r="I372" s="78"/>
      <c r="J372" s="78"/>
      <c r="K372" s="78"/>
    </row>
    <row r="373" spans="2:11">
      <c r="B373" s="77"/>
      <c r="G373" s="78"/>
      <c r="H373" s="78"/>
      <c r="I373" s="78"/>
      <c r="J373" s="78"/>
      <c r="K373" s="78"/>
    </row>
    <row r="374" spans="2:11">
      <c r="B374" s="77"/>
      <c r="G374" s="78"/>
      <c r="H374" s="78"/>
      <c r="I374" s="78"/>
      <c r="J374" s="78"/>
      <c r="K374" s="78"/>
    </row>
    <row r="375" spans="2:11">
      <c r="B375" s="77"/>
      <c r="G375" s="78"/>
      <c r="H375" s="78"/>
      <c r="I375" s="78"/>
      <c r="J375" s="78"/>
      <c r="K375" s="78"/>
    </row>
    <row r="376" spans="2:11">
      <c r="B376" s="77"/>
      <c r="G376" s="78"/>
      <c r="H376" s="78"/>
      <c r="I376" s="78"/>
      <c r="J376" s="78"/>
      <c r="K376" s="78"/>
    </row>
    <row r="377" spans="2:11">
      <c r="B377" s="77"/>
      <c r="G377" s="78"/>
      <c r="H377" s="78"/>
      <c r="I377" s="78"/>
      <c r="J377" s="78"/>
      <c r="K377" s="78"/>
    </row>
    <row r="378" spans="2:11">
      <c r="B378" s="77"/>
      <c r="G378" s="78"/>
      <c r="H378" s="78"/>
      <c r="I378" s="78"/>
      <c r="J378" s="78"/>
      <c r="K378" s="78"/>
    </row>
    <row r="379" spans="2:11">
      <c r="B379" s="77"/>
      <c r="G379" s="78"/>
      <c r="H379" s="78"/>
      <c r="I379" s="78"/>
      <c r="J379" s="78"/>
      <c r="K379" s="78"/>
    </row>
    <row r="380" spans="2:11">
      <c r="B380" s="77"/>
      <c r="G380" s="78"/>
      <c r="H380" s="78"/>
      <c r="I380" s="78"/>
      <c r="J380" s="78"/>
      <c r="K380" s="78"/>
    </row>
    <row r="381" spans="2:11">
      <c r="B381" s="77"/>
      <c r="G381" s="78"/>
      <c r="H381" s="78"/>
      <c r="I381" s="78"/>
      <c r="J381" s="78"/>
      <c r="K381" s="78"/>
    </row>
    <row r="382" spans="2:11">
      <c r="B382" s="77"/>
      <c r="G382" s="78"/>
      <c r="H382" s="78"/>
      <c r="I382" s="78"/>
      <c r="J382" s="78"/>
      <c r="K382" s="78"/>
    </row>
    <row r="383" spans="2:11">
      <c r="B383" s="77"/>
      <c r="G383" s="78"/>
      <c r="H383" s="78"/>
      <c r="I383" s="78"/>
      <c r="J383" s="78"/>
      <c r="K383" s="78"/>
    </row>
    <row r="384" spans="2:11">
      <c r="B384" s="77"/>
      <c r="G384" s="78"/>
      <c r="H384" s="78"/>
      <c r="I384" s="78"/>
      <c r="J384" s="78"/>
      <c r="K384" s="78"/>
    </row>
    <row r="385" spans="2:11">
      <c r="B385" s="77"/>
      <c r="G385" s="78"/>
      <c r="H385" s="78"/>
      <c r="I385" s="78"/>
      <c r="J385" s="78"/>
      <c r="K385" s="78"/>
    </row>
    <row r="386" spans="2:11">
      <c r="B386" s="77"/>
      <c r="G386" s="78"/>
      <c r="H386" s="78"/>
      <c r="I386" s="78"/>
      <c r="J386" s="78"/>
      <c r="K386" s="78"/>
    </row>
    <row r="387" spans="2:11">
      <c r="B387" s="77"/>
      <c r="G387" s="78"/>
      <c r="H387" s="78"/>
      <c r="I387" s="78"/>
      <c r="J387" s="78"/>
      <c r="K387" s="78"/>
    </row>
    <row r="388" spans="2:11">
      <c r="B388" s="77"/>
      <c r="G388" s="78"/>
      <c r="H388" s="78"/>
      <c r="I388" s="78"/>
      <c r="J388" s="78"/>
      <c r="K388" s="78"/>
    </row>
    <row r="389" spans="2:11">
      <c r="B389" s="77"/>
      <c r="G389" s="78"/>
      <c r="H389" s="78"/>
      <c r="I389" s="78"/>
      <c r="J389" s="78"/>
      <c r="K389" s="78"/>
    </row>
    <row r="390" spans="2:11">
      <c r="B390" s="77"/>
      <c r="G390" s="78"/>
      <c r="H390" s="78"/>
      <c r="I390" s="78"/>
      <c r="J390" s="78"/>
      <c r="K390" s="78"/>
    </row>
    <row r="391" spans="2:11">
      <c r="B391" s="77"/>
      <c r="G391" s="78"/>
      <c r="H391" s="78"/>
      <c r="I391" s="78"/>
      <c r="J391" s="78"/>
      <c r="K391" s="78"/>
    </row>
    <row r="392" spans="2:11">
      <c r="B392" s="77"/>
      <c r="G392" s="78"/>
      <c r="H392" s="78"/>
      <c r="I392" s="78"/>
      <c r="J392" s="78"/>
      <c r="K392" s="78"/>
    </row>
    <row r="393" spans="2:11">
      <c r="B393" s="77"/>
      <c r="G393" s="78"/>
      <c r="H393" s="78"/>
      <c r="I393" s="78"/>
      <c r="J393" s="78"/>
      <c r="K393" s="78"/>
    </row>
    <row r="394" spans="2:11">
      <c r="B394" s="77"/>
      <c r="G394" s="78"/>
      <c r="H394" s="78"/>
      <c r="I394" s="78"/>
      <c r="J394" s="78"/>
      <c r="K394" s="78"/>
    </row>
    <row r="395" spans="2:11">
      <c r="B395" s="77"/>
      <c r="G395" s="78"/>
      <c r="H395" s="78"/>
      <c r="I395" s="78"/>
      <c r="J395" s="78"/>
      <c r="K395" s="78"/>
    </row>
    <row r="396" spans="2:11">
      <c r="B396" s="77"/>
      <c r="G396" s="78"/>
      <c r="H396" s="78"/>
      <c r="I396" s="78"/>
      <c r="J396" s="78"/>
      <c r="K396" s="78"/>
    </row>
    <row r="397" spans="2:11">
      <c r="B397" s="77"/>
      <c r="G397" s="78"/>
      <c r="H397" s="78"/>
      <c r="I397" s="78"/>
      <c r="J397" s="78"/>
      <c r="K397" s="78"/>
    </row>
    <row r="398" spans="2:11">
      <c r="B398" s="77"/>
      <c r="G398" s="78"/>
      <c r="H398" s="78"/>
      <c r="I398" s="78"/>
      <c r="J398" s="78"/>
      <c r="K398" s="78"/>
    </row>
    <row r="399" spans="2:11">
      <c r="B399" s="77"/>
      <c r="G399" s="78"/>
      <c r="H399" s="78"/>
      <c r="I399" s="78"/>
      <c r="J399" s="78"/>
      <c r="K399" s="78"/>
    </row>
    <row r="400" spans="2:11">
      <c r="B400" s="77"/>
      <c r="G400" s="78"/>
      <c r="H400" s="78"/>
      <c r="I400" s="78"/>
      <c r="J400" s="78"/>
      <c r="K400" s="78"/>
    </row>
    <row r="401" spans="2:11">
      <c r="B401" s="77"/>
      <c r="G401" s="78"/>
      <c r="H401" s="78"/>
      <c r="I401" s="78"/>
      <c r="J401" s="78"/>
      <c r="K401" s="78"/>
    </row>
    <row r="402" spans="2:11">
      <c r="B402" s="77"/>
      <c r="G402" s="78"/>
      <c r="H402" s="78"/>
      <c r="I402" s="78"/>
      <c r="J402" s="78"/>
      <c r="K402" s="78"/>
    </row>
    <row r="403" spans="2:11">
      <c r="B403" s="77"/>
      <c r="G403" s="78"/>
      <c r="H403" s="78"/>
      <c r="I403" s="78"/>
      <c r="J403" s="78"/>
      <c r="K403" s="78"/>
    </row>
    <row r="404" spans="2:11">
      <c r="G404" s="78"/>
      <c r="H404" s="78"/>
      <c r="I404" s="78"/>
      <c r="J404" s="78"/>
      <c r="K404" s="78"/>
    </row>
    <row r="405" spans="2:11">
      <c r="G405" s="78"/>
      <c r="H405" s="78"/>
      <c r="I405" s="78"/>
      <c r="J405" s="78"/>
      <c r="K405" s="78"/>
    </row>
    <row r="406" spans="2:11">
      <c r="G406" s="78"/>
      <c r="H406" s="78"/>
      <c r="I406" s="78"/>
      <c r="J406" s="78"/>
      <c r="K406" s="78"/>
    </row>
    <row r="407" spans="2:11">
      <c r="G407" s="78"/>
      <c r="H407" s="78"/>
      <c r="I407" s="78"/>
      <c r="J407" s="78"/>
      <c r="K407" s="78"/>
    </row>
    <row r="408" spans="2:11">
      <c r="G408" s="78"/>
      <c r="H408" s="78"/>
      <c r="I408" s="78"/>
      <c r="J408" s="78"/>
      <c r="K408" s="78"/>
    </row>
    <row r="409" spans="2:11">
      <c r="G409" s="78"/>
      <c r="H409" s="78"/>
      <c r="I409" s="78"/>
      <c r="J409" s="78"/>
      <c r="K409" s="78"/>
    </row>
    <row r="410" spans="2:11">
      <c r="G410" s="78"/>
      <c r="H410" s="78"/>
      <c r="I410" s="78"/>
      <c r="J410" s="78"/>
      <c r="K410" s="78"/>
    </row>
    <row r="411" spans="2:11">
      <c r="G411" s="78"/>
      <c r="H411" s="78"/>
      <c r="I411" s="78"/>
      <c r="J411" s="78"/>
      <c r="K411" s="78"/>
    </row>
    <row r="412" spans="2:11">
      <c r="G412" s="78"/>
      <c r="H412" s="78"/>
      <c r="I412" s="78"/>
      <c r="J412" s="78"/>
      <c r="K412" s="78"/>
    </row>
    <row r="413" spans="2:11">
      <c r="G413" s="78"/>
      <c r="H413" s="78"/>
      <c r="I413" s="78"/>
      <c r="J413" s="78"/>
      <c r="K413" s="78"/>
    </row>
    <row r="414" spans="2:11">
      <c r="G414" s="78"/>
      <c r="H414" s="78"/>
      <c r="I414" s="78"/>
      <c r="J414" s="78"/>
      <c r="K414" s="78"/>
    </row>
    <row r="415" spans="2:11">
      <c r="G415" s="78"/>
      <c r="H415" s="78"/>
      <c r="I415" s="78"/>
      <c r="J415" s="78"/>
      <c r="K415" s="78"/>
    </row>
    <row r="416" spans="2:11">
      <c r="G416" s="78"/>
      <c r="H416" s="78"/>
      <c r="I416" s="78"/>
      <c r="J416" s="78"/>
      <c r="K416" s="78"/>
    </row>
    <row r="417" spans="7:11">
      <c r="G417" s="78"/>
      <c r="H417" s="78"/>
      <c r="I417" s="78"/>
      <c r="J417" s="78"/>
      <c r="K417" s="78"/>
    </row>
    <row r="418" spans="7:11">
      <c r="G418" s="78"/>
      <c r="H418" s="78"/>
      <c r="I418" s="78"/>
      <c r="J418" s="78"/>
      <c r="K418" s="78"/>
    </row>
    <row r="419" spans="7:11">
      <c r="G419" s="78"/>
      <c r="H419" s="78"/>
      <c r="I419" s="78"/>
      <c r="J419" s="78"/>
      <c r="K419" s="78"/>
    </row>
    <row r="420" spans="7:11">
      <c r="G420" s="78"/>
      <c r="H420" s="78"/>
      <c r="I420" s="78"/>
      <c r="J420" s="78"/>
      <c r="K420" s="78"/>
    </row>
    <row r="421" spans="7:11">
      <c r="G421" s="78"/>
      <c r="H421" s="78"/>
      <c r="I421" s="78"/>
      <c r="J421" s="78"/>
      <c r="K421" s="78"/>
    </row>
    <row r="422" spans="7:11">
      <c r="G422" s="78"/>
      <c r="H422" s="78"/>
      <c r="I422" s="78"/>
      <c r="J422" s="78"/>
      <c r="K422" s="78"/>
    </row>
    <row r="423" spans="7:11">
      <c r="G423" s="78"/>
      <c r="H423" s="78"/>
      <c r="I423" s="78"/>
      <c r="J423" s="78"/>
      <c r="K423" s="78"/>
    </row>
    <row r="424" spans="7:11">
      <c r="G424" s="78"/>
      <c r="H424" s="78"/>
      <c r="I424" s="78"/>
      <c r="J424" s="78"/>
      <c r="K424" s="78"/>
    </row>
    <row r="425" spans="7:11">
      <c r="G425" s="78"/>
      <c r="H425" s="78"/>
      <c r="I425" s="78"/>
      <c r="J425" s="78"/>
      <c r="K425" s="78"/>
    </row>
    <row r="426" spans="7:11">
      <c r="G426" s="78"/>
      <c r="H426" s="78"/>
      <c r="I426" s="78"/>
      <c r="J426" s="78"/>
      <c r="K426" s="78"/>
    </row>
    <row r="427" spans="7:11">
      <c r="G427" s="78"/>
      <c r="H427" s="78"/>
      <c r="I427" s="78"/>
      <c r="J427" s="78"/>
      <c r="K427" s="78"/>
    </row>
    <row r="428" spans="7:11">
      <c r="G428" s="78"/>
      <c r="H428" s="78"/>
      <c r="I428" s="78"/>
      <c r="J428" s="78"/>
      <c r="K428" s="78"/>
    </row>
    <row r="429" spans="7:11">
      <c r="G429" s="78"/>
      <c r="H429" s="78"/>
      <c r="I429" s="78"/>
      <c r="J429" s="78"/>
      <c r="K429" s="78"/>
    </row>
    <row r="430" spans="7:11">
      <c r="G430" s="78"/>
      <c r="H430" s="78"/>
      <c r="I430" s="78"/>
      <c r="J430" s="78"/>
      <c r="K430" s="78"/>
    </row>
    <row r="431" spans="7:11">
      <c r="G431" s="78"/>
      <c r="H431" s="78"/>
      <c r="I431" s="78"/>
      <c r="J431" s="78"/>
      <c r="K431" s="78"/>
    </row>
    <row r="432" spans="7:11">
      <c r="G432" s="78"/>
      <c r="H432" s="78"/>
      <c r="I432" s="78"/>
      <c r="J432" s="78"/>
      <c r="K432" s="78"/>
    </row>
    <row r="433" spans="7:11">
      <c r="G433" s="78"/>
      <c r="H433" s="78"/>
      <c r="I433" s="78"/>
      <c r="J433" s="78"/>
      <c r="K433" s="78"/>
    </row>
    <row r="434" spans="7:11">
      <c r="G434" s="78"/>
      <c r="H434" s="78"/>
      <c r="I434" s="78"/>
      <c r="J434" s="78"/>
      <c r="K434" s="78"/>
    </row>
    <row r="435" spans="7:11">
      <c r="G435" s="78"/>
      <c r="H435" s="78"/>
      <c r="I435" s="78"/>
      <c r="J435" s="78"/>
      <c r="K435" s="78"/>
    </row>
    <row r="436" spans="7:11">
      <c r="G436" s="78"/>
      <c r="H436" s="78"/>
      <c r="I436" s="78"/>
      <c r="J436" s="78"/>
      <c r="K436" s="78"/>
    </row>
    <row r="437" spans="7:11">
      <c r="G437" s="78"/>
      <c r="H437" s="78"/>
      <c r="I437" s="78"/>
      <c r="J437" s="78"/>
      <c r="K437" s="78"/>
    </row>
    <row r="438" spans="7:11">
      <c r="G438" s="78"/>
      <c r="H438" s="78"/>
      <c r="I438" s="78"/>
      <c r="J438" s="78"/>
      <c r="K438" s="78"/>
    </row>
    <row r="439" spans="7:11">
      <c r="G439" s="78"/>
      <c r="H439" s="78"/>
      <c r="I439" s="78"/>
      <c r="J439" s="78"/>
      <c r="K439" s="78"/>
    </row>
    <row r="440" spans="7:11">
      <c r="G440" s="78"/>
      <c r="H440" s="78"/>
      <c r="I440" s="78"/>
      <c r="J440" s="78"/>
      <c r="K440" s="78"/>
    </row>
    <row r="441" spans="7:11">
      <c r="G441" s="78"/>
      <c r="H441" s="78"/>
      <c r="I441" s="78"/>
      <c r="J441" s="78"/>
      <c r="K441" s="78"/>
    </row>
    <row r="442" spans="7:11">
      <c r="G442" s="78"/>
      <c r="H442" s="78"/>
      <c r="I442" s="78"/>
      <c r="J442" s="78"/>
      <c r="K442" s="78"/>
    </row>
    <row r="443" spans="7:11">
      <c r="G443" s="78"/>
      <c r="H443" s="78"/>
      <c r="I443" s="78"/>
      <c r="J443" s="78"/>
      <c r="K443" s="78"/>
    </row>
    <row r="444" spans="7:11">
      <c r="G444" s="78"/>
      <c r="H444" s="78"/>
      <c r="I444" s="78"/>
      <c r="J444" s="78"/>
      <c r="K444" s="78"/>
    </row>
    <row r="445" spans="7:11">
      <c r="G445" s="78"/>
      <c r="H445" s="78"/>
      <c r="I445" s="78"/>
      <c r="J445" s="78"/>
      <c r="K445" s="78"/>
    </row>
    <row r="446" spans="7:11">
      <c r="G446" s="78"/>
      <c r="H446" s="78"/>
      <c r="I446" s="78"/>
      <c r="J446" s="78"/>
      <c r="K446" s="78"/>
    </row>
    <row r="447" spans="7:11">
      <c r="G447" s="78"/>
      <c r="H447" s="78"/>
      <c r="I447" s="78"/>
      <c r="J447" s="78"/>
      <c r="K447" s="78"/>
    </row>
    <row r="448" spans="7:11">
      <c r="G448" s="78"/>
      <c r="H448" s="78"/>
      <c r="I448" s="78"/>
      <c r="J448" s="78"/>
      <c r="K448" s="78"/>
    </row>
    <row r="449" spans="7:11">
      <c r="G449" s="78"/>
      <c r="H449" s="78"/>
      <c r="I449" s="78"/>
      <c r="J449" s="78"/>
      <c r="K449" s="78"/>
    </row>
    <row r="450" spans="7:11">
      <c r="G450" s="78"/>
      <c r="H450" s="78"/>
      <c r="I450" s="78"/>
      <c r="J450" s="78"/>
      <c r="K450" s="78"/>
    </row>
    <row r="451" spans="7:11">
      <c r="G451" s="78"/>
      <c r="H451" s="78"/>
      <c r="I451" s="78"/>
      <c r="J451" s="78"/>
      <c r="K451" s="78"/>
    </row>
    <row r="452" spans="7:11">
      <c r="G452" s="78"/>
      <c r="H452" s="78"/>
      <c r="I452" s="78"/>
      <c r="J452" s="78"/>
      <c r="K452" s="78"/>
    </row>
    <row r="453" spans="7:11">
      <c r="G453" s="78"/>
      <c r="H453" s="78"/>
      <c r="I453" s="78"/>
      <c r="J453" s="78"/>
      <c r="K453" s="78"/>
    </row>
    <row r="454" spans="7:11">
      <c r="G454" s="78"/>
      <c r="H454" s="78"/>
      <c r="I454" s="78"/>
      <c r="J454" s="78"/>
      <c r="K454" s="78"/>
    </row>
    <row r="455" spans="7:11">
      <c r="G455" s="78"/>
      <c r="H455" s="78"/>
      <c r="I455" s="78"/>
      <c r="J455" s="78"/>
      <c r="K455" s="78"/>
    </row>
    <row r="456" spans="7:11">
      <c r="G456" s="78"/>
      <c r="H456" s="78"/>
      <c r="I456" s="78"/>
      <c r="J456" s="78"/>
      <c r="K456" s="78"/>
    </row>
    <row r="457" spans="7:11">
      <c r="G457" s="78"/>
      <c r="H457" s="78"/>
      <c r="I457" s="78"/>
      <c r="J457" s="78"/>
      <c r="K457" s="78"/>
    </row>
    <row r="458" spans="7:11">
      <c r="G458" s="78"/>
      <c r="H458" s="78"/>
      <c r="I458" s="78"/>
      <c r="J458" s="78"/>
      <c r="K458" s="78"/>
    </row>
    <row r="459" spans="7:11">
      <c r="G459" s="78"/>
      <c r="H459" s="78"/>
      <c r="I459" s="78"/>
      <c r="J459" s="78"/>
      <c r="K459" s="78"/>
    </row>
    <row r="460" spans="7:11">
      <c r="G460" s="78"/>
      <c r="H460" s="78"/>
      <c r="I460" s="78"/>
      <c r="J460" s="78"/>
      <c r="K460" s="78"/>
    </row>
    <row r="461" spans="7:11">
      <c r="G461" s="78"/>
      <c r="H461" s="78"/>
      <c r="I461" s="78"/>
      <c r="J461" s="78"/>
      <c r="K461" s="78"/>
    </row>
    <row r="462" spans="7:11">
      <c r="G462" s="78"/>
      <c r="H462" s="78"/>
      <c r="I462" s="78"/>
      <c r="J462" s="78"/>
      <c r="K462" s="78"/>
    </row>
    <row r="463" spans="7:11">
      <c r="G463" s="78"/>
      <c r="H463" s="78"/>
      <c r="I463" s="78"/>
      <c r="J463" s="78"/>
      <c r="K463" s="78"/>
    </row>
    <row r="464" spans="7:11">
      <c r="G464" s="78"/>
      <c r="H464" s="78"/>
      <c r="I464" s="78"/>
      <c r="J464" s="78"/>
      <c r="K464" s="78"/>
    </row>
    <row r="465" spans="7:11">
      <c r="G465" s="78"/>
      <c r="H465" s="78"/>
      <c r="I465" s="78"/>
      <c r="J465" s="78"/>
      <c r="K465" s="78"/>
    </row>
    <row r="466" spans="7:11">
      <c r="G466" s="78"/>
      <c r="H466" s="78"/>
      <c r="I466" s="78"/>
      <c r="J466" s="78"/>
      <c r="K466" s="78"/>
    </row>
    <row r="467" spans="7:11">
      <c r="G467" s="78"/>
      <c r="H467" s="78"/>
      <c r="I467" s="78"/>
      <c r="J467" s="78"/>
      <c r="K467" s="78"/>
    </row>
    <row r="468" spans="7:11">
      <c r="G468" s="78"/>
      <c r="H468" s="78"/>
      <c r="I468" s="78"/>
      <c r="J468" s="78"/>
      <c r="K468" s="78"/>
    </row>
    <row r="469" spans="7:11">
      <c r="G469" s="78"/>
      <c r="H469" s="78"/>
      <c r="I469" s="78"/>
      <c r="J469" s="78"/>
      <c r="K469" s="78"/>
    </row>
    <row r="470" spans="7:11">
      <c r="G470" s="78"/>
      <c r="H470" s="78"/>
      <c r="I470" s="78"/>
      <c r="J470" s="78"/>
      <c r="K470" s="78"/>
    </row>
    <row r="471" spans="7:11">
      <c r="G471" s="78"/>
      <c r="H471" s="78"/>
      <c r="I471" s="78"/>
      <c r="J471" s="78"/>
      <c r="K471" s="78"/>
    </row>
    <row r="472" spans="7:11">
      <c r="G472" s="78"/>
      <c r="H472" s="78"/>
      <c r="I472" s="78"/>
      <c r="J472" s="78"/>
      <c r="K472" s="78"/>
    </row>
    <row r="473" spans="7:11">
      <c r="G473" s="78"/>
      <c r="H473" s="78"/>
      <c r="I473" s="78"/>
      <c r="J473" s="78"/>
      <c r="K473" s="78"/>
    </row>
    <row r="474" spans="7:11">
      <c r="G474" s="78"/>
      <c r="H474" s="78"/>
      <c r="I474" s="78"/>
      <c r="J474" s="78"/>
      <c r="K474" s="78"/>
    </row>
    <row r="475" spans="7:11">
      <c r="G475" s="78"/>
      <c r="H475" s="78"/>
      <c r="I475" s="78"/>
      <c r="J475" s="78"/>
      <c r="K475" s="78"/>
    </row>
    <row r="476" spans="7:11">
      <c r="G476" s="78"/>
      <c r="H476" s="78"/>
      <c r="I476" s="78"/>
      <c r="J476" s="78"/>
      <c r="K476" s="78"/>
    </row>
    <row r="477" spans="7:11">
      <c r="G477" s="78"/>
      <c r="H477" s="78"/>
      <c r="I477" s="78"/>
      <c r="J477" s="78"/>
      <c r="K477" s="78"/>
    </row>
    <row r="478" spans="7:11">
      <c r="G478" s="78"/>
      <c r="H478" s="78"/>
      <c r="I478" s="78"/>
      <c r="J478" s="78"/>
      <c r="K478" s="78"/>
    </row>
    <row r="479" spans="7:11">
      <c r="G479" s="78"/>
      <c r="H479" s="78"/>
      <c r="I479" s="78"/>
      <c r="J479" s="78"/>
      <c r="K479" s="78"/>
    </row>
    <row r="480" spans="7:11">
      <c r="G480" s="78"/>
      <c r="H480" s="78"/>
      <c r="I480" s="78"/>
      <c r="J480" s="78"/>
      <c r="K480" s="78"/>
    </row>
    <row r="481" spans="7:11">
      <c r="G481" s="78"/>
      <c r="H481" s="78"/>
      <c r="I481" s="78"/>
      <c r="J481" s="78"/>
      <c r="K481" s="78"/>
    </row>
    <row r="482" spans="7:11">
      <c r="G482" s="78"/>
      <c r="H482" s="78"/>
      <c r="I482" s="78"/>
      <c r="J482" s="78"/>
      <c r="K482" s="78"/>
    </row>
    <row r="483" spans="7:11">
      <c r="G483" s="78"/>
      <c r="H483" s="78"/>
      <c r="I483" s="78"/>
      <c r="J483" s="78"/>
      <c r="K483" s="78"/>
    </row>
    <row r="484" spans="7:11">
      <c r="G484" s="78"/>
      <c r="H484" s="78"/>
      <c r="I484" s="78"/>
      <c r="J484" s="78"/>
      <c r="K484" s="78"/>
    </row>
    <row r="485" spans="7:11">
      <c r="G485" s="78"/>
      <c r="H485" s="78"/>
      <c r="I485" s="78"/>
      <c r="J485" s="78"/>
      <c r="K485" s="78"/>
    </row>
    <row r="486" spans="7:11">
      <c r="G486" s="78"/>
      <c r="H486" s="78"/>
      <c r="I486" s="78"/>
      <c r="J486" s="78"/>
      <c r="K486" s="78"/>
    </row>
    <row r="487" spans="7:11">
      <c r="G487" s="78"/>
      <c r="H487" s="78"/>
      <c r="I487" s="78"/>
      <c r="J487" s="78"/>
      <c r="K487" s="78"/>
    </row>
    <row r="488" spans="7:11">
      <c r="G488" s="78"/>
      <c r="H488" s="78"/>
      <c r="I488" s="78"/>
      <c r="J488" s="78"/>
      <c r="K488" s="78"/>
    </row>
    <row r="489" spans="7:11">
      <c r="G489" s="78"/>
      <c r="H489" s="78"/>
      <c r="I489" s="78"/>
      <c r="J489" s="78"/>
      <c r="K489" s="78"/>
    </row>
    <row r="490" spans="7:11">
      <c r="G490" s="78"/>
      <c r="H490" s="78"/>
      <c r="I490" s="78"/>
      <c r="J490" s="78"/>
      <c r="K490" s="78"/>
    </row>
    <row r="491" spans="7:11">
      <c r="G491" s="78"/>
      <c r="H491" s="78"/>
      <c r="I491" s="78"/>
      <c r="J491" s="78"/>
      <c r="K491" s="78"/>
    </row>
    <row r="492" spans="7:11">
      <c r="G492" s="78"/>
      <c r="H492" s="78"/>
      <c r="I492" s="78"/>
      <c r="J492" s="78"/>
      <c r="K492" s="78"/>
    </row>
    <row r="493" spans="7:11">
      <c r="G493" s="78"/>
      <c r="H493" s="78"/>
      <c r="I493" s="78"/>
      <c r="J493" s="78"/>
      <c r="K493" s="78"/>
    </row>
    <row r="494" spans="7:11">
      <c r="G494" s="78"/>
      <c r="H494" s="78"/>
      <c r="I494" s="78"/>
      <c r="J494" s="78"/>
      <c r="K494" s="78"/>
    </row>
    <row r="495" spans="7:11">
      <c r="G495" s="78"/>
      <c r="H495" s="78"/>
      <c r="I495" s="78"/>
      <c r="J495" s="78"/>
      <c r="K495" s="78"/>
    </row>
    <row r="496" spans="7:11">
      <c r="G496" s="78"/>
      <c r="H496" s="78"/>
      <c r="I496" s="78"/>
      <c r="J496" s="78"/>
      <c r="K496" s="78"/>
    </row>
    <row r="497" spans="7:11">
      <c r="G497" s="78"/>
      <c r="H497" s="78"/>
      <c r="I497" s="78"/>
      <c r="J497" s="78"/>
      <c r="K497" s="78"/>
    </row>
    <row r="498" spans="7:11">
      <c r="G498" s="78"/>
      <c r="H498" s="78"/>
      <c r="I498" s="78"/>
      <c r="J498" s="78"/>
      <c r="K498" s="78"/>
    </row>
    <row r="499" spans="7:11">
      <c r="G499" s="78"/>
      <c r="H499" s="78"/>
      <c r="I499" s="78"/>
      <c r="J499" s="78"/>
      <c r="K499" s="78"/>
    </row>
    <row r="500" spans="7:11">
      <c r="G500" s="78"/>
      <c r="H500" s="78"/>
      <c r="I500" s="78"/>
      <c r="J500" s="78"/>
      <c r="K500" s="78"/>
    </row>
    <row r="501" spans="7:11">
      <c r="G501" s="78"/>
      <c r="H501" s="78"/>
      <c r="I501" s="78"/>
      <c r="J501" s="78"/>
      <c r="K501" s="78"/>
    </row>
    <row r="502" spans="7:11">
      <c r="G502" s="78"/>
      <c r="H502" s="78"/>
      <c r="I502" s="78"/>
      <c r="J502" s="78"/>
      <c r="K502" s="78"/>
    </row>
    <row r="503" spans="7:11">
      <c r="G503" s="78"/>
      <c r="H503" s="78"/>
      <c r="I503" s="78"/>
      <c r="J503" s="78"/>
      <c r="K503" s="78"/>
    </row>
    <row r="504" spans="7:11">
      <c r="G504" s="78"/>
      <c r="H504" s="78"/>
      <c r="I504" s="78"/>
      <c r="J504" s="78"/>
      <c r="K504" s="78"/>
    </row>
    <row r="505" spans="7:11">
      <c r="G505" s="78"/>
      <c r="H505" s="78"/>
      <c r="I505" s="78"/>
      <c r="J505" s="78"/>
      <c r="K505" s="78"/>
    </row>
    <row r="506" spans="7:11">
      <c r="G506" s="78"/>
      <c r="H506" s="78"/>
      <c r="I506" s="78"/>
      <c r="J506" s="78"/>
      <c r="K506" s="78"/>
    </row>
    <row r="507" spans="7:11">
      <c r="G507" s="78"/>
      <c r="H507" s="78"/>
      <c r="I507" s="78"/>
      <c r="J507" s="78"/>
      <c r="K507" s="78"/>
    </row>
    <row r="508" spans="7:11">
      <c r="G508" s="78"/>
      <c r="H508" s="78"/>
      <c r="I508" s="78"/>
      <c r="J508" s="78"/>
      <c r="K508" s="78"/>
    </row>
    <row r="509" spans="7:11">
      <c r="G509" s="78"/>
      <c r="H509" s="78"/>
      <c r="I509" s="78"/>
      <c r="J509" s="78"/>
      <c r="K509" s="78"/>
    </row>
    <row r="510" spans="7:11">
      <c r="G510" s="78"/>
      <c r="H510" s="78"/>
      <c r="I510" s="78"/>
      <c r="J510" s="78"/>
      <c r="K510" s="78"/>
    </row>
    <row r="511" spans="7:11">
      <c r="G511" s="78"/>
      <c r="H511" s="78"/>
      <c r="I511" s="78"/>
      <c r="J511" s="78"/>
      <c r="K511" s="78"/>
    </row>
    <row r="512" spans="7:11">
      <c r="G512" s="78"/>
      <c r="H512" s="78"/>
      <c r="I512" s="78"/>
      <c r="J512" s="78"/>
      <c r="K512" s="78"/>
    </row>
    <row r="513" spans="7:11">
      <c r="G513" s="78"/>
      <c r="H513" s="78"/>
      <c r="I513" s="78"/>
      <c r="J513" s="78"/>
      <c r="K513" s="78"/>
    </row>
    <row r="514" spans="7:11">
      <c r="G514" s="78"/>
      <c r="H514" s="78"/>
      <c r="I514" s="78"/>
      <c r="J514" s="78"/>
      <c r="K514" s="78"/>
    </row>
    <row r="515" spans="7:11">
      <c r="G515" s="78"/>
      <c r="H515" s="78"/>
      <c r="I515" s="78"/>
      <c r="J515" s="78"/>
      <c r="K515" s="78"/>
    </row>
    <row r="516" spans="7:11">
      <c r="G516" s="78"/>
      <c r="H516" s="78"/>
      <c r="I516" s="78"/>
      <c r="J516" s="78"/>
      <c r="K516" s="78"/>
    </row>
    <row r="517" spans="7:11">
      <c r="G517" s="78"/>
      <c r="H517" s="78"/>
      <c r="I517" s="78"/>
      <c r="J517" s="78"/>
      <c r="K517" s="78"/>
    </row>
    <row r="518" spans="7:11">
      <c r="G518" s="78"/>
      <c r="H518" s="78"/>
      <c r="I518" s="78"/>
      <c r="J518" s="78"/>
      <c r="K518" s="78"/>
    </row>
    <row r="519" spans="7:11">
      <c r="G519" s="78"/>
      <c r="H519" s="78"/>
      <c r="I519" s="78"/>
      <c r="J519" s="78"/>
      <c r="K519" s="78"/>
    </row>
    <row r="520" spans="7:11">
      <c r="G520" s="78"/>
      <c r="H520" s="78"/>
      <c r="I520" s="78"/>
      <c r="J520" s="78"/>
      <c r="K520" s="78"/>
    </row>
    <row r="521" spans="7:11">
      <c r="G521" s="78"/>
      <c r="H521" s="78"/>
      <c r="I521" s="78"/>
      <c r="J521" s="78"/>
      <c r="K521" s="78"/>
    </row>
    <row r="522" spans="7:11">
      <c r="G522" s="78"/>
      <c r="H522" s="78"/>
      <c r="I522" s="78"/>
      <c r="J522" s="78"/>
      <c r="K522" s="78"/>
    </row>
    <row r="523" spans="7:11">
      <c r="G523" s="78"/>
      <c r="H523" s="78"/>
      <c r="I523" s="78"/>
      <c r="J523" s="78"/>
      <c r="K523" s="78"/>
    </row>
    <row r="524" spans="7:11">
      <c r="G524" s="78"/>
      <c r="H524" s="78"/>
      <c r="I524" s="78"/>
      <c r="J524" s="78"/>
      <c r="K524" s="78"/>
    </row>
    <row r="525" spans="7:11">
      <c r="G525" s="78"/>
      <c r="H525" s="78"/>
      <c r="I525" s="78"/>
      <c r="J525" s="78"/>
      <c r="K525" s="78"/>
    </row>
    <row r="526" spans="7:11">
      <c r="G526" s="78"/>
      <c r="H526" s="78"/>
      <c r="I526" s="78"/>
      <c r="J526" s="78"/>
      <c r="K526" s="78"/>
    </row>
    <row r="527" spans="7:11">
      <c r="G527" s="78"/>
      <c r="H527" s="78"/>
      <c r="I527" s="78"/>
      <c r="J527" s="78"/>
      <c r="K527" s="78"/>
    </row>
    <row r="528" spans="7:11">
      <c r="G528" s="78"/>
      <c r="H528" s="78"/>
      <c r="I528" s="78"/>
      <c r="J528" s="78"/>
      <c r="K528" s="78"/>
    </row>
    <row r="529" spans="7:11">
      <c r="G529" s="78"/>
      <c r="H529" s="78"/>
      <c r="I529" s="78"/>
      <c r="J529" s="78"/>
      <c r="K529" s="78"/>
    </row>
    <row r="530" spans="7:11">
      <c r="G530" s="78"/>
      <c r="H530" s="78"/>
      <c r="I530" s="78"/>
      <c r="J530" s="78"/>
      <c r="K530" s="78"/>
    </row>
    <row r="531" spans="7:11">
      <c r="G531" s="78"/>
      <c r="H531" s="78"/>
      <c r="I531" s="78"/>
      <c r="J531" s="78"/>
      <c r="K531" s="78"/>
    </row>
    <row r="532" spans="7:11">
      <c r="G532" s="78"/>
      <c r="H532" s="78"/>
      <c r="I532" s="78"/>
      <c r="J532" s="78"/>
      <c r="K532" s="78"/>
    </row>
    <row r="533" spans="7:11">
      <c r="G533" s="78"/>
      <c r="H533" s="78"/>
      <c r="I533" s="78"/>
      <c r="J533" s="78"/>
      <c r="K533" s="78"/>
    </row>
    <row r="534" spans="7:11">
      <c r="G534" s="78"/>
      <c r="H534" s="78"/>
      <c r="I534" s="78"/>
      <c r="J534" s="78"/>
      <c r="K534" s="78"/>
    </row>
    <row r="535" spans="7:11">
      <c r="G535" s="78"/>
      <c r="H535" s="78"/>
      <c r="I535" s="78"/>
      <c r="J535" s="78"/>
      <c r="K535" s="78"/>
    </row>
    <row r="536" spans="7:11">
      <c r="G536" s="78"/>
      <c r="H536" s="78"/>
      <c r="I536" s="78"/>
      <c r="J536" s="78"/>
      <c r="K536" s="78"/>
    </row>
    <row r="537" spans="7:11">
      <c r="G537" s="78"/>
      <c r="H537" s="78"/>
      <c r="I537" s="78"/>
      <c r="J537" s="78"/>
      <c r="K537" s="78"/>
    </row>
    <row r="538" spans="7:11">
      <c r="G538" s="78"/>
      <c r="H538" s="78"/>
      <c r="I538" s="78"/>
      <c r="J538" s="78"/>
      <c r="K538" s="78"/>
    </row>
    <row r="539" spans="7:11">
      <c r="G539" s="78"/>
      <c r="H539" s="78"/>
      <c r="I539" s="78"/>
      <c r="J539" s="78"/>
      <c r="K539" s="78"/>
    </row>
    <row r="540" spans="7:11">
      <c r="G540" s="78"/>
      <c r="H540" s="78"/>
      <c r="I540" s="78"/>
      <c r="J540" s="78"/>
      <c r="K540" s="78"/>
    </row>
    <row r="541" spans="7:11">
      <c r="G541" s="78"/>
      <c r="H541" s="78"/>
      <c r="I541" s="78"/>
      <c r="J541" s="78"/>
      <c r="K541" s="78"/>
    </row>
    <row r="542" spans="7:11">
      <c r="G542" s="78"/>
      <c r="H542" s="78"/>
      <c r="I542" s="78"/>
      <c r="J542" s="78"/>
      <c r="K542" s="78"/>
    </row>
    <row r="543" spans="7:11">
      <c r="G543" s="78"/>
      <c r="H543" s="78"/>
      <c r="I543" s="78"/>
      <c r="J543" s="78"/>
      <c r="K543" s="78"/>
    </row>
    <row r="544" spans="7:11">
      <c r="G544" s="78"/>
      <c r="H544" s="78"/>
      <c r="I544" s="78"/>
      <c r="J544" s="78"/>
      <c r="K544" s="78"/>
    </row>
    <row r="545" spans="7:11">
      <c r="G545" s="78"/>
      <c r="H545" s="78"/>
      <c r="I545" s="78"/>
      <c r="J545" s="78"/>
      <c r="K545" s="78"/>
    </row>
    <row r="546" spans="7:11">
      <c r="G546" s="78"/>
      <c r="H546" s="78"/>
      <c r="I546" s="78"/>
      <c r="J546" s="78"/>
      <c r="K546" s="78"/>
    </row>
    <row r="547" spans="7:11">
      <c r="G547" s="78"/>
      <c r="H547" s="78"/>
      <c r="I547" s="78"/>
      <c r="J547" s="78"/>
      <c r="K547" s="78"/>
    </row>
    <row r="548" spans="7:11">
      <c r="G548" s="78"/>
      <c r="H548" s="78"/>
      <c r="I548" s="78"/>
      <c r="J548" s="78"/>
      <c r="K548" s="78"/>
    </row>
    <row r="549" spans="7:11">
      <c r="G549" s="78"/>
      <c r="H549" s="78"/>
      <c r="I549" s="78"/>
      <c r="J549" s="78"/>
      <c r="K549" s="78"/>
    </row>
    <row r="550" spans="7:11">
      <c r="G550" s="78"/>
      <c r="H550" s="78"/>
      <c r="I550" s="78"/>
      <c r="J550" s="78"/>
      <c r="K550" s="78"/>
    </row>
    <row r="551" spans="7:11">
      <c r="G551" s="78"/>
      <c r="H551" s="78"/>
      <c r="I551" s="78"/>
      <c r="J551" s="78"/>
      <c r="K551" s="78"/>
    </row>
    <row r="552" spans="7:11">
      <c r="G552" s="78"/>
      <c r="H552" s="78"/>
      <c r="I552" s="78"/>
      <c r="J552" s="78"/>
      <c r="K552" s="78"/>
    </row>
    <row r="553" spans="7:11">
      <c r="G553" s="78"/>
      <c r="H553" s="78"/>
      <c r="I553" s="78"/>
      <c r="J553" s="78"/>
      <c r="K553" s="78"/>
    </row>
    <row r="554" spans="7:11">
      <c r="G554" s="78"/>
      <c r="H554" s="78"/>
      <c r="I554" s="78"/>
      <c r="J554" s="78"/>
      <c r="K554" s="78"/>
    </row>
    <row r="555" spans="7:11">
      <c r="G555" s="78"/>
      <c r="H555" s="78"/>
      <c r="I555" s="78"/>
      <c r="J555" s="78"/>
      <c r="K555" s="78"/>
    </row>
    <row r="556" spans="7:11">
      <c r="G556" s="78"/>
      <c r="H556" s="78"/>
      <c r="I556" s="78"/>
      <c r="J556" s="78"/>
      <c r="K556" s="78"/>
    </row>
    <row r="557" spans="7:11">
      <c r="G557" s="78"/>
      <c r="H557" s="78"/>
      <c r="I557" s="78"/>
      <c r="J557" s="78"/>
      <c r="K557" s="78"/>
    </row>
    <row r="558" spans="7:11">
      <c r="G558" s="78"/>
      <c r="H558" s="78"/>
      <c r="I558" s="78"/>
      <c r="J558" s="78"/>
      <c r="K558" s="78"/>
    </row>
    <row r="559" spans="7:11">
      <c r="G559" s="78"/>
      <c r="H559" s="78"/>
      <c r="I559" s="78"/>
      <c r="J559" s="78"/>
      <c r="K559" s="78"/>
    </row>
    <row r="560" spans="7:11">
      <c r="G560" s="78"/>
      <c r="H560" s="78"/>
      <c r="I560" s="78"/>
      <c r="J560" s="78"/>
      <c r="K560" s="78"/>
    </row>
    <row r="561" spans="7:11">
      <c r="G561" s="78"/>
      <c r="H561" s="78"/>
      <c r="I561" s="78"/>
      <c r="J561" s="78"/>
      <c r="K561" s="78"/>
    </row>
    <row r="562" spans="7:11">
      <c r="G562" s="78"/>
      <c r="H562" s="78"/>
      <c r="I562" s="78"/>
      <c r="J562" s="78"/>
      <c r="K562" s="78"/>
    </row>
    <row r="563" spans="7:11">
      <c r="G563" s="78"/>
      <c r="H563" s="78"/>
      <c r="I563" s="78"/>
      <c r="J563" s="78"/>
      <c r="K563" s="78"/>
    </row>
    <row r="564" spans="7:11">
      <c r="G564" s="78"/>
      <c r="H564" s="78"/>
      <c r="I564" s="78"/>
      <c r="J564" s="78"/>
      <c r="K564" s="78"/>
    </row>
    <row r="565" spans="7:11">
      <c r="G565" s="78"/>
      <c r="H565" s="78"/>
      <c r="I565" s="78"/>
      <c r="J565" s="78"/>
      <c r="K565" s="78"/>
    </row>
    <row r="566" spans="7:11">
      <c r="G566" s="78"/>
      <c r="H566" s="78"/>
      <c r="I566" s="78"/>
      <c r="J566" s="78"/>
      <c r="K566" s="78"/>
    </row>
    <row r="567" spans="7:11">
      <c r="G567" s="78"/>
      <c r="H567" s="78"/>
      <c r="I567" s="78"/>
      <c r="J567" s="78"/>
      <c r="K567" s="78"/>
    </row>
    <row r="568" spans="7:11">
      <c r="G568" s="78"/>
      <c r="H568" s="78"/>
      <c r="I568" s="78"/>
      <c r="J568" s="78"/>
      <c r="K568" s="78"/>
    </row>
    <row r="569" spans="7:11">
      <c r="G569" s="78"/>
      <c r="H569" s="78"/>
      <c r="I569" s="78"/>
      <c r="J569" s="78"/>
      <c r="K569" s="78"/>
    </row>
    <row r="570" spans="7:11">
      <c r="G570" s="78"/>
      <c r="H570" s="78"/>
      <c r="I570" s="78"/>
      <c r="J570" s="78"/>
      <c r="K570" s="78"/>
    </row>
    <row r="571" spans="7:11">
      <c r="G571" s="78"/>
      <c r="H571" s="78"/>
      <c r="I571" s="78"/>
      <c r="J571" s="78"/>
      <c r="K571" s="78"/>
    </row>
    <row r="572" spans="7:11">
      <c r="G572" s="78"/>
      <c r="H572" s="78"/>
      <c r="I572" s="78"/>
      <c r="J572" s="78"/>
      <c r="K572" s="78"/>
    </row>
    <row r="573" spans="7:11">
      <c r="G573" s="78"/>
      <c r="H573" s="78"/>
      <c r="I573" s="78"/>
      <c r="J573" s="78"/>
      <c r="K573" s="78"/>
    </row>
    <row r="574" spans="7:11">
      <c r="G574" s="78"/>
      <c r="H574" s="78"/>
      <c r="I574" s="78"/>
      <c r="J574" s="78"/>
      <c r="K574" s="78"/>
    </row>
    <row r="575" spans="7:11">
      <c r="G575" s="78"/>
      <c r="H575" s="78"/>
      <c r="I575" s="78"/>
      <c r="J575" s="78"/>
      <c r="K575" s="78"/>
    </row>
    <row r="576" spans="7:11">
      <c r="G576" s="78"/>
      <c r="H576" s="78"/>
      <c r="I576" s="78"/>
      <c r="J576" s="78"/>
      <c r="K576" s="78"/>
    </row>
    <row r="577" spans="7:11">
      <c r="G577" s="78"/>
      <c r="H577" s="78"/>
      <c r="I577" s="78"/>
      <c r="J577" s="78"/>
      <c r="K577" s="78"/>
    </row>
    <row r="578" spans="7:11">
      <c r="G578" s="78"/>
      <c r="H578" s="78"/>
      <c r="I578" s="78"/>
      <c r="J578" s="78"/>
      <c r="K578" s="78"/>
    </row>
    <row r="579" spans="7:11">
      <c r="G579" s="78"/>
      <c r="H579" s="78"/>
      <c r="I579" s="78"/>
      <c r="J579" s="78"/>
      <c r="K579" s="78"/>
    </row>
    <row r="580" spans="7:11">
      <c r="G580" s="78"/>
      <c r="H580" s="78"/>
      <c r="I580" s="78"/>
      <c r="J580" s="78"/>
      <c r="K580" s="78"/>
    </row>
    <row r="581" spans="7:11">
      <c r="G581" s="78"/>
      <c r="H581" s="78"/>
      <c r="I581" s="78"/>
      <c r="J581" s="78"/>
      <c r="K581" s="78"/>
    </row>
    <row r="582" spans="7:11">
      <c r="G582" s="78"/>
      <c r="H582" s="78"/>
      <c r="I582" s="78"/>
      <c r="J582" s="78"/>
      <c r="K582" s="78"/>
    </row>
    <row r="583" spans="7:11">
      <c r="G583" s="78"/>
      <c r="H583" s="78"/>
      <c r="I583" s="78"/>
      <c r="J583" s="78"/>
      <c r="K583" s="78"/>
    </row>
    <row r="584" spans="7:11">
      <c r="G584" s="78"/>
      <c r="H584" s="78"/>
      <c r="I584" s="78"/>
      <c r="J584" s="78"/>
      <c r="K584" s="78"/>
    </row>
    <row r="585" spans="7:11">
      <c r="G585" s="78"/>
      <c r="H585" s="78"/>
      <c r="I585" s="78"/>
      <c r="J585" s="78"/>
      <c r="K585" s="78"/>
    </row>
    <row r="586" spans="7:11">
      <c r="G586" s="78"/>
      <c r="H586" s="78"/>
      <c r="I586" s="78"/>
      <c r="J586" s="78"/>
      <c r="K586" s="78"/>
    </row>
    <row r="587" spans="7:11">
      <c r="G587" s="78"/>
      <c r="H587" s="78"/>
      <c r="I587" s="78"/>
      <c r="J587" s="78"/>
      <c r="K587" s="78"/>
    </row>
    <row r="588" spans="7:11">
      <c r="G588" s="78"/>
      <c r="H588" s="78"/>
      <c r="I588" s="78"/>
      <c r="J588" s="78"/>
      <c r="K588" s="78"/>
    </row>
    <row r="589" spans="7:11">
      <c r="G589" s="78"/>
      <c r="H589" s="78"/>
      <c r="I589" s="78"/>
      <c r="J589" s="78"/>
      <c r="K589" s="78"/>
    </row>
    <row r="590" spans="7:11">
      <c r="G590" s="78"/>
      <c r="H590" s="78"/>
      <c r="I590" s="78"/>
      <c r="J590" s="78"/>
      <c r="K590" s="78"/>
    </row>
    <row r="591" spans="7:11">
      <c r="G591" s="78"/>
      <c r="H591" s="78"/>
      <c r="I591" s="78"/>
      <c r="J591" s="78"/>
      <c r="K591" s="78"/>
    </row>
    <row r="592" spans="7:11">
      <c r="G592" s="78"/>
      <c r="H592" s="78"/>
      <c r="I592" s="78"/>
      <c r="J592" s="78"/>
      <c r="K592" s="78"/>
    </row>
    <row r="593" spans="7:11">
      <c r="G593" s="78"/>
      <c r="H593" s="78"/>
      <c r="I593" s="78"/>
      <c r="J593" s="78"/>
      <c r="K593" s="78"/>
    </row>
    <row r="594" spans="7:11">
      <c r="G594" s="78"/>
      <c r="H594" s="78"/>
      <c r="I594" s="78"/>
      <c r="J594" s="78"/>
      <c r="K594" s="78"/>
    </row>
    <row r="595" spans="7:11">
      <c r="G595" s="78"/>
      <c r="H595" s="78"/>
      <c r="I595" s="78"/>
      <c r="J595" s="78"/>
      <c r="K595" s="78"/>
    </row>
    <row r="596" spans="7:11">
      <c r="G596" s="78"/>
      <c r="H596" s="78"/>
      <c r="I596" s="78"/>
      <c r="J596" s="78"/>
      <c r="K596" s="78"/>
    </row>
    <row r="597" spans="7:11">
      <c r="G597" s="78"/>
      <c r="H597" s="78"/>
      <c r="I597" s="78"/>
      <c r="J597" s="78"/>
      <c r="K597" s="78"/>
    </row>
    <row r="598" spans="7:11">
      <c r="G598" s="78"/>
      <c r="H598" s="78"/>
      <c r="I598" s="78"/>
      <c r="J598" s="78"/>
      <c r="K598" s="78"/>
    </row>
    <row r="599" spans="7:11">
      <c r="G599" s="78"/>
      <c r="H599" s="78"/>
      <c r="I599" s="78"/>
      <c r="J599" s="78"/>
      <c r="K599" s="78"/>
    </row>
    <row r="600" spans="7:11">
      <c r="G600" s="78"/>
      <c r="H600" s="78"/>
      <c r="I600" s="78"/>
      <c r="J600" s="78"/>
      <c r="K600" s="78"/>
    </row>
    <row r="601" spans="7:11">
      <c r="G601" s="78"/>
      <c r="H601" s="78"/>
      <c r="I601" s="78"/>
      <c r="J601" s="78"/>
      <c r="K601" s="78"/>
    </row>
    <row r="602" spans="7:11">
      <c r="G602" s="78"/>
      <c r="H602" s="78"/>
      <c r="I602" s="78"/>
      <c r="J602" s="78"/>
      <c r="K602" s="78"/>
    </row>
    <row r="603" spans="7:11">
      <c r="G603" s="78"/>
      <c r="H603" s="78"/>
      <c r="I603" s="78"/>
      <c r="J603" s="78"/>
      <c r="K603" s="78"/>
    </row>
    <row r="604" spans="7:11">
      <c r="G604" s="78"/>
      <c r="H604" s="78"/>
      <c r="I604" s="78"/>
      <c r="J604" s="78"/>
      <c r="K604" s="78"/>
    </row>
    <row r="605" spans="7:11">
      <c r="G605" s="78"/>
      <c r="H605" s="78"/>
      <c r="I605" s="78"/>
      <c r="J605" s="78"/>
      <c r="K605" s="78"/>
    </row>
    <row r="606" spans="7:11">
      <c r="G606" s="78"/>
      <c r="H606" s="78"/>
      <c r="I606" s="78"/>
      <c r="J606" s="78"/>
      <c r="K606" s="78"/>
    </row>
    <row r="607" spans="7:11">
      <c r="G607" s="78"/>
      <c r="H607" s="78"/>
      <c r="I607" s="78"/>
      <c r="J607" s="78"/>
      <c r="K607" s="78"/>
    </row>
    <row r="608" spans="7:11">
      <c r="G608" s="78"/>
      <c r="H608" s="78"/>
      <c r="I608" s="78"/>
      <c r="J608" s="78"/>
      <c r="K608" s="78"/>
    </row>
    <row r="609" spans="7:11">
      <c r="G609" s="78"/>
      <c r="H609" s="78"/>
      <c r="I609" s="78"/>
      <c r="J609" s="78"/>
      <c r="K609" s="78"/>
    </row>
    <row r="610" spans="7:11">
      <c r="G610" s="78"/>
      <c r="H610" s="78"/>
      <c r="I610" s="78"/>
      <c r="J610" s="78"/>
      <c r="K610" s="78"/>
    </row>
    <row r="611" spans="7:11">
      <c r="G611" s="78"/>
      <c r="H611" s="78"/>
      <c r="I611" s="78"/>
      <c r="J611" s="78"/>
      <c r="K611" s="78"/>
    </row>
    <row r="612" spans="7:11">
      <c r="G612" s="78"/>
      <c r="H612" s="78"/>
      <c r="I612" s="78"/>
      <c r="J612" s="78"/>
      <c r="K612" s="78"/>
    </row>
    <row r="613" spans="7:11">
      <c r="G613" s="78"/>
      <c r="H613" s="78"/>
      <c r="I613" s="78"/>
      <c r="J613" s="78"/>
      <c r="K613" s="78"/>
    </row>
    <row r="614" spans="7:11">
      <c r="G614" s="78"/>
      <c r="H614" s="78"/>
      <c r="I614" s="78"/>
      <c r="J614" s="78"/>
      <c r="K614" s="78"/>
    </row>
    <row r="615" spans="7:11">
      <c r="G615" s="78"/>
      <c r="H615" s="78"/>
      <c r="I615" s="78"/>
      <c r="J615" s="78"/>
      <c r="K615" s="78"/>
    </row>
    <row r="616" spans="7:11">
      <c r="G616" s="78"/>
      <c r="H616" s="78"/>
      <c r="I616" s="78"/>
      <c r="J616" s="78"/>
      <c r="K616" s="78"/>
    </row>
    <row r="617" spans="7:11">
      <c r="G617" s="78"/>
      <c r="H617" s="78"/>
      <c r="I617" s="78"/>
      <c r="J617" s="78"/>
      <c r="K617" s="78"/>
    </row>
    <row r="618" spans="7:11">
      <c r="G618" s="78"/>
      <c r="H618" s="78"/>
      <c r="I618" s="78"/>
      <c r="J618" s="78"/>
      <c r="K618" s="78"/>
    </row>
    <row r="619" spans="7:11">
      <c r="G619" s="78"/>
      <c r="H619" s="78"/>
      <c r="I619" s="78"/>
      <c r="J619" s="78"/>
      <c r="K619" s="78"/>
    </row>
    <row r="620" spans="7:11">
      <c r="G620" s="78"/>
      <c r="H620" s="78"/>
      <c r="I620" s="78"/>
      <c r="J620" s="78"/>
      <c r="K620" s="78"/>
    </row>
    <row r="621" spans="7:11">
      <c r="G621" s="78"/>
      <c r="H621" s="78"/>
      <c r="I621" s="78"/>
      <c r="J621" s="78"/>
      <c r="K621" s="78"/>
    </row>
    <row r="622" spans="7:11">
      <c r="G622" s="78"/>
      <c r="H622" s="78"/>
      <c r="I622" s="78"/>
      <c r="J622" s="78"/>
      <c r="K622" s="78"/>
    </row>
    <row r="623" spans="7:11">
      <c r="G623" s="78"/>
      <c r="H623" s="78"/>
      <c r="I623" s="78"/>
      <c r="J623" s="78"/>
      <c r="K623" s="78"/>
    </row>
    <row r="624" spans="7:11">
      <c r="G624" s="78"/>
      <c r="H624" s="78"/>
      <c r="I624" s="78"/>
      <c r="J624" s="78"/>
      <c r="K624" s="78"/>
    </row>
    <row r="625" spans="7:11">
      <c r="G625" s="78"/>
      <c r="H625" s="78"/>
      <c r="I625" s="78"/>
      <c r="J625" s="78"/>
      <c r="K625" s="78"/>
    </row>
    <row r="626" spans="7:11">
      <c r="G626" s="78"/>
      <c r="H626" s="78"/>
      <c r="I626" s="78"/>
      <c r="J626" s="78"/>
      <c r="K626" s="78"/>
    </row>
    <row r="627" spans="7:11">
      <c r="G627" s="78"/>
      <c r="H627" s="78"/>
      <c r="I627" s="78"/>
      <c r="J627" s="78"/>
      <c r="K627" s="78"/>
    </row>
    <row r="628" spans="7:11">
      <c r="G628" s="78"/>
      <c r="H628" s="78"/>
      <c r="I628" s="78"/>
      <c r="J628" s="78"/>
      <c r="K628" s="78"/>
    </row>
    <row r="629" spans="7:11">
      <c r="G629" s="78"/>
      <c r="H629" s="78"/>
      <c r="I629" s="78"/>
      <c r="J629" s="78"/>
      <c r="K629" s="78"/>
    </row>
    <row r="630" spans="7:11">
      <c r="G630" s="78"/>
      <c r="H630" s="78"/>
      <c r="I630" s="78"/>
      <c r="J630" s="78"/>
      <c r="K630" s="78"/>
    </row>
    <row r="631" spans="7:11">
      <c r="G631" s="78"/>
      <c r="H631" s="78"/>
      <c r="I631" s="78"/>
      <c r="J631" s="78"/>
      <c r="K631" s="78"/>
    </row>
    <row r="632" spans="7:11">
      <c r="G632" s="78"/>
      <c r="H632" s="78"/>
      <c r="I632" s="78"/>
      <c r="J632" s="78"/>
      <c r="K632" s="78"/>
    </row>
    <row r="633" spans="7:11">
      <c r="G633" s="78"/>
      <c r="H633" s="78"/>
      <c r="I633" s="78"/>
      <c r="J633" s="78"/>
      <c r="K633" s="78"/>
    </row>
    <row r="634" spans="7:11">
      <c r="G634" s="78"/>
      <c r="H634" s="78"/>
      <c r="I634" s="78"/>
      <c r="J634" s="78"/>
      <c r="K634" s="78"/>
    </row>
    <row r="635" spans="7:11">
      <c r="G635" s="78"/>
      <c r="H635" s="78"/>
      <c r="I635" s="78"/>
      <c r="J635" s="78"/>
      <c r="K635" s="78"/>
    </row>
    <row r="636" spans="7:11">
      <c r="G636" s="78"/>
      <c r="H636" s="78"/>
      <c r="I636" s="78"/>
      <c r="J636" s="78"/>
      <c r="K636" s="78"/>
    </row>
    <row r="637" spans="7:11">
      <c r="G637" s="78"/>
      <c r="H637" s="78"/>
      <c r="I637" s="78"/>
      <c r="J637" s="78"/>
      <c r="K637" s="78"/>
    </row>
    <row r="638" spans="7:11">
      <c r="G638" s="78"/>
      <c r="H638" s="78"/>
      <c r="I638" s="78"/>
      <c r="J638" s="78"/>
      <c r="K638" s="78"/>
    </row>
    <row r="639" spans="7:11">
      <c r="G639" s="78"/>
      <c r="H639" s="78"/>
      <c r="I639" s="78"/>
      <c r="J639" s="78"/>
      <c r="K639" s="78"/>
    </row>
    <row r="640" spans="7:11">
      <c r="G640" s="78"/>
      <c r="H640" s="78"/>
      <c r="I640" s="78"/>
      <c r="J640" s="78"/>
      <c r="K640" s="78"/>
    </row>
    <row r="641" spans="7:11">
      <c r="G641" s="78"/>
      <c r="H641" s="78"/>
      <c r="I641" s="78"/>
      <c r="J641" s="78"/>
      <c r="K641" s="78"/>
    </row>
    <row r="642" spans="7:11">
      <c r="G642" s="78"/>
      <c r="H642" s="78"/>
      <c r="I642" s="78"/>
      <c r="J642" s="78"/>
      <c r="K642" s="78"/>
    </row>
    <row r="643" spans="7:11">
      <c r="G643" s="78"/>
      <c r="H643" s="78"/>
      <c r="I643" s="78"/>
      <c r="J643" s="78"/>
      <c r="K643" s="78"/>
    </row>
    <row r="644" spans="7:11">
      <c r="G644" s="78"/>
      <c r="H644" s="78"/>
      <c r="I644" s="78"/>
      <c r="J644" s="78"/>
      <c r="K644" s="78"/>
    </row>
    <row r="645" spans="7:11">
      <c r="G645" s="78"/>
      <c r="H645" s="78"/>
      <c r="I645" s="78"/>
      <c r="J645" s="78"/>
      <c r="K645" s="78"/>
    </row>
    <row r="646" spans="7:11">
      <c r="G646" s="78"/>
      <c r="H646" s="78"/>
      <c r="I646" s="78"/>
      <c r="J646" s="78"/>
      <c r="K646" s="78"/>
    </row>
    <row r="647" spans="7:11">
      <c r="G647" s="78"/>
      <c r="H647" s="78"/>
      <c r="I647" s="78"/>
      <c r="J647" s="78"/>
      <c r="K647" s="78"/>
    </row>
    <row r="648" spans="7:11">
      <c r="G648" s="78"/>
      <c r="H648" s="78"/>
      <c r="I648" s="78"/>
      <c r="J648" s="78"/>
      <c r="K648" s="78"/>
    </row>
    <row r="649" spans="7:11">
      <c r="G649" s="78"/>
      <c r="H649" s="78"/>
      <c r="I649" s="78"/>
      <c r="J649" s="78"/>
      <c r="K649" s="78"/>
    </row>
    <row r="650" spans="7:11">
      <c r="G650" s="78"/>
      <c r="H650" s="78"/>
      <c r="I650" s="78"/>
      <c r="J650" s="78"/>
      <c r="K650" s="78"/>
    </row>
    <row r="651" spans="7:11">
      <c r="G651" s="78"/>
      <c r="H651" s="78"/>
      <c r="I651" s="78"/>
      <c r="J651" s="78"/>
      <c r="K651" s="78"/>
    </row>
    <row r="652" spans="7:11">
      <c r="G652" s="78"/>
      <c r="H652" s="78"/>
      <c r="I652" s="78"/>
      <c r="J652" s="78"/>
      <c r="K652" s="78"/>
    </row>
    <row r="653" spans="7:11">
      <c r="G653" s="78"/>
      <c r="H653" s="78"/>
      <c r="I653" s="78"/>
      <c r="J653" s="78"/>
      <c r="K653" s="78"/>
    </row>
    <row r="654" spans="7:11">
      <c r="G654" s="78"/>
      <c r="H654" s="78"/>
      <c r="I654" s="78"/>
      <c r="J654" s="78"/>
      <c r="K654" s="78"/>
    </row>
    <row r="655" spans="7:11">
      <c r="G655" s="78"/>
      <c r="H655" s="78"/>
      <c r="I655" s="78"/>
      <c r="J655" s="78"/>
      <c r="K655" s="78"/>
    </row>
    <row r="656" spans="7:11">
      <c r="G656" s="78"/>
      <c r="H656" s="78"/>
      <c r="I656" s="78"/>
      <c r="J656" s="78"/>
      <c r="K656" s="78"/>
    </row>
    <row r="657" spans="7:11">
      <c r="G657" s="78"/>
      <c r="H657" s="78"/>
      <c r="I657" s="78"/>
      <c r="J657" s="78"/>
      <c r="K657" s="78"/>
    </row>
    <row r="658" spans="7:11">
      <c r="G658" s="78"/>
      <c r="H658" s="78"/>
      <c r="I658" s="78"/>
      <c r="J658" s="78"/>
      <c r="K658" s="78"/>
    </row>
    <row r="659" spans="7:11">
      <c r="G659" s="78"/>
      <c r="H659" s="78"/>
      <c r="I659" s="78"/>
      <c r="J659" s="78"/>
      <c r="K659" s="78"/>
    </row>
    <row r="660" spans="7:11">
      <c r="G660" s="78"/>
      <c r="H660" s="78"/>
      <c r="I660" s="78"/>
      <c r="J660" s="78"/>
      <c r="K660" s="78"/>
    </row>
    <row r="661" spans="7:11">
      <c r="G661" s="78"/>
      <c r="H661" s="78"/>
      <c r="I661" s="78"/>
      <c r="J661" s="78"/>
      <c r="K661" s="78"/>
    </row>
    <row r="662" spans="7:11">
      <c r="G662" s="78"/>
      <c r="H662" s="78"/>
      <c r="I662" s="78"/>
      <c r="J662" s="78"/>
      <c r="K662" s="78"/>
    </row>
    <row r="663" spans="7:11">
      <c r="G663" s="78"/>
      <c r="H663" s="78"/>
      <c r="I663" s="78"/>
      <c r="J663" s="78"/>
      <c r="K663" s="78"/>
    </row>
    <row r="664" spans="7:11">
      <c r="G664" s="78"/>
      <c r="H664" s="78"/>
      <c r="I664" s="78"/>
      <c r="J664" s="78"/>
      <c r="K664" s="78"/>
    </row>
    <row r="665" spans="7:11">
      <c r="G665" s="78"/>
      <c r="H665" s="78"/>
      <c r="I665" s="78"/>
      <c r="J665" s="78"/>
      <c r="K665" s="78"/>
    </row>
    <row r="666" spans="7:11">
      <c r="G666" s="78"/>
      <c r="H666" s="78"/>
      <c r="I666" s="78"/>
      <c r="J666" s="78"/>
      <c r="K666" s="78"/>
    </row>
    <row r="667" spans="7:11">
      <c r="G667" s="78"/>
      <c r="H667" s="78"/>
      <c r="I667" s="78"/>
      <c r="J667" s="78"/>
      <c r="K667" s="78"/>
    </row>
    <row r="668" spans="7:11">
      <c r="G668" s="78"/>
      <c r="H668" s="78"/>
      <c r="I668" s="78"/>
      <c r="J668" s="78"/>
      <c r="K668" s="78"/>
    </row>
    <row r="669" spans="7:11">
      <c r="G669" s="78"/>
      <c r="H669" s="78"/>
      <c r="I669" s="78"/>
      <c r="J669" s="78"/>
      <c r="K669" s="78"/>
    </row>
    <row r="670" spans="7:11">
      <c r="G670" s="78"/>
      <c r="H670" s="78"/>
      <c r="I670" s="78"/>
      <c r="J670" s="78"/>
      <c r="K670" s="78"/>
    </row>
    <row r="671" spans="7:11">
      <c r="G671" s="78"/>
      <c r="H671" s="78"/>
      <c r="I671" s="78"/>
      <c r="J671" s="78"/>
      <c r="K671" s="78"/>
    </row>
    <row r="672" spans="7:11">
      <c r="G672" s="78"/>
      <c r="H672" s="78"/>
      <c r="I672" s="78"/>
      <c r="J672" s="78"/>
      <c r="K672" s="78"/>
    </row>
    <row r="673" spans="7:11">
      <c r="G673" s="78"/>
      <c r="H673" s="78"/>
      <c r="I673" s="78"/>
      <c r="J673" s="78"/>
      <c r="K673" s="78"/>
    </row>
    <row r="674" spans="7:11">
      <c r="G674" s="78"/>
      <c r="H674" s="78"/>
      <c r="I674" s="78"/>
      <c r="J674" s="78"/>
      <c r="K674" s="78"/>
    </row>
    <row r="675" spans="7:11">
      <c r="G675" s="78"/>
      <c r="H675" s="78"/>
      <c r="I675" s="78"/>
      <c r="J675" s="78"/>
      <c r="K675" s="78"/>
    </row>
    <row r="676" spans="7:11">
      <c r="G676" s="78"/>
      <c r="H676" s="78"/>
      <c r="I676" s="78"/>
      <c r="J676" s="78"/>
      <c r="K676" s="78"/>
    </row>
    <row r="677" spans="7:11">
      <c r="G677" s="78"/>
      <c r="H677" s="78"/>
      <c r="I677" s="78"/>
      <c r="J677" s="78"/>
      <c r="K677" s="78"/>
    </row>
    <row r="678" spans="7:11">
      <c r="G678" s="78"/>
      <c r="H678" s="78"/>
      <c r="I678" s="78"/>
      <c r="J678" s="78"/>
      <c r="K678" s="78"/>
    </row>
    <row r="679" spans="7:11">
      <c r="G679" s="78"/>
      <c r="H679" s="78"/>
      <c r="I679" s="78"/>
      <c r="J679" s="78"/>
      <c r="K679" s="78"/>
    </row>
    <row r="680" spans="7:11">
      <c r="G680" s="78"/>
      <c r="H680" s="78"/>
      <c r="I680" s="78"/>
      <c r="J680" s="78"/>
      <c r="K680" s="78"/>
    </row>
    <row r="681" spans="7:11">
      <c r="G681" s="78"/>
      <c r="H681" s="78"/>
      <c r="I681" s="78"/>
      <c r="J681" s="78"/>
      <c r="K681" s="78"/>
    </row>
    <row r="682" spans="7:11">
      <c r="G682" s="78"/>
      <c r="H682" s="78"/>
      <c r="I682" s="78"/>
      <c r="J682" s="78"/>
      <c r="K682" s="78"/>
    </row>
    <row r="683" spans="7:11">
      <c r="G683" s="78"/>
      <c r="H683" s="78"/>
      <c r="I683" s="78"/>
      <c r="J683" s="78"/>
      <c r="K683" s="78"/>
    </row>
    <row r="684" spans="7:11">
      <c r="G684" s="78"/>
      <c r="H684" s="78"/>
      <c r="I684" s="78"/>
      <c r="J684" s="78"/>
      <c r="K684" s="78"/>
    </row>
    <row r="685" spans="7:11">
      <c r="G685" s="78"/>
      <c r="H685" s="78"/>
      <c r="I685" s="78"/>
      <c r="J685" s="78"/>
      <c r="K685" s="78"/>
    </row>
    <row r="686" spans="7:11">
      <c r="G686" s="78"/>
      <c r="H686" s="78"/>
      <c r="I686" s="78"/>
      <c r="J686" s="78"/>
      <c r="K686" s="78"/>
    </row>
    <row r="687" spans="7:11">
      <c r="G687" s="78"/>
      <c r="H687" s="78"/>
      <c r="I687" s="78"/>
      <c r="J687" s="78"/>
      <c r="K687" s="78"/>
    </row>
    <row r="688" spans="7:11">
      <c r="G688" s="78"/>
      <c r="H688" s="78"/>
      <c r="I688" s="78"/>
      <c r="J688" s="78"/>
      <c r="K688" s="78"/>
    </row>
    <row r="689" spans="7:11">
      <c r="G689" s="78"/>
      <c r="H689" s="78"/>
      <c r="I689" s="78"/>
      <c r="J689" s="78"/>
      <c r="K689" s="78"/>
    </row>
    <row r="690" spans="7:11">
      <c r="G690" s="78"/>
      <c r="H690" s="78"/>
      <c r="I690" s="78"/>
      <c r="J690" s="78"/>
      <c r="K690" s="78"/>
    </row>
    <row r="691" spans="7:11">
      <c r="G691" s="78"/>
      <c r="H691" s="78"/>
      <c r="I691" s="78"/>
      <c r="J691" s="78"/>
      <c r="K691" s="78"/>
    </row>
    <row r="692" spans="7:11">
      <c r="G692" s="78"/>
      <c r="H692" s="78"/>
      <c r="I692" s="78"/>
      <c r="J692" s="78"/>
      <c r="K692" s="78"/>
    </row>
    <row r="693" spans="7:11">
      <c r="G693" s="78"/>
      <c r="H693" s="78"/>
      <c r="I693" s="78"/>
      <c r="J693" s="78"/>
      <c r="K693" s="78"/>
    </row>
    <row r="694" spans="7:11">
      <c r="G694" s="78"/>
      <c r="H694" s="78"/>
      <c r="I694" s="78"/>
      <c r="J694" s="78"/>
      <c r="K694" s="78"/>
    </row>
    <row r="695" spans="7:11">
      <c r="G695" s="78"/>
      <c r="H695" s="78"/>
      <c r="I695" s="78"/>
      <c r="J695" s="78"/>
      <c r="K695" s="78"/>
    </row>
    <row r="696" spans="7:11">
      <c r="G696" s="78"/>
      <c r="H696" s="78"/>
      <c r="I696" s="78"/>
      <c r="J696" s="78"/>
      <c r="K696" s="78"/>
    </row>
    <row r="697" spans="7:11">
      <c r="G697" s="78"/>
      <c r="H697" s="78"/>
      <c r="I697" s="78"/>
      <c r="J697" s="78"/>
      <c r="K697" s="78"/>
    </row>
    <row r="698" spans="7:11">
      <c r="G698" s="78"/>
      <c r="H698" s="78"/>
      <c r="I698" s="78"/>
      <c r="J698" s="78"/>
      <c r="K698" s="78"/>
    </row>
    <row r="699" spans="7:11">
      <c r="G699" s="78"/>
      <c r="H699" s="78"/>
      <c r="I699" s="78"/>
      <c r="J699" s="78"/>
      <c r="K699" s="78"/>
    </row>
    <row r="700" spans="7:11">
      <c r="G700" s="78"/>
      <c r="H700" s="78"/>
      <c r="I700" s="78"/>
      <c r="J700" s="78"/>
      <c r="K700" s="78"/>
    </row>
    <row r="701" spans="7:11">
      <c r="G701" s="78"/>
      <c r="H701" s="78"/>
      <c r="I701" s="78"/>
      <c r="J701" s="78"/>
      <c r="K701" s="78"/>
    </row>
    <row r="702" spans="7:11">
      <c r="G702" s="78"/>
      <c r="H702" s="78"/>
      <c r="I702" s="78"/>
      <c r="J702" s="78"/>
      <c r="K702" s="78"/>
    </row>
    <row r="703" spans="7:11">
      <c r="G703" s="78"/>
      <c r="H703" s="78"/>
      <c r="I703" s="78"/>
      <c r="J703" s="78"/>
      <c r="K703" s="78"/>
    </row>
    <row r="704" spans="7:11">
      <c r="G704" s="78"/>
      <c r="H704" s="78"/>
      <c r="I704" s="78"/>
      <c r="J704" s="78"/>
      <c r="K704" s="78"/>
    </row>
    <row r="705" spans="7:11">
      <c r="G705" s="78"/>
      <c r="H705" s="78"/>
      <c r="I705" s="78"/>
      <c r="J705" s="78"/>
      <c r="K705" s="78"/>
    </row>
    <row r="706" spans="7:11">
      <c r="G706" s="78"/>
      <c r="H706" s="78"/>
      <c r="I706" s="78"/>
      <c r="J706" s="78"/>
      <c r="K706" s="78"/>
    </row>
    <row r="707" spans="7:11">
      <c r="G707" s="78"/>
      <c r="H707" s="78"/>
      <c r="I707" s="78"/>
      <c r="J707" s="78"/>
      <c r="K707" s="78"/>
    </row>
    <row r="708" spans="7:11">
      <c r="G708" s="78"/>
      <c r="H708" s="78"/>
      <c r="I708" s="78"/>
      <c r="J708" s="78"/>
      <c r="K708" s="78"/>
    </row>
    <row r="709" spans="7:11">
      <c r="G709" s="78"/>
      <c r="H709" s="78"/>
      <c r="I709" s="78"/>
      <c r="J709" s="78"/>
      <c r="K709" s="78"/>
    </row>
    <row r="710" spans="7:11">
      <c r="G710" s="78"/>
      <c r="H710" s="78"/>
      <c r="I710" s="78"/>
      <c r="J710" s="78"/>
      <c r="K710" s="78"/>
    </row>
    <row r="711" spans="7:11">
      <c r="G711" s="78"/>
      <c r="H711" s="78"/>
      <c r="I711" s="78"/>
      <c r="J711" s="78"/>
      <c r="K711" s="78"/>
    </row>
    <row r="712" spans="7:11">
      <c r="G712" s="78"/>
      <c r="H712" s="78"/>
      <c r="I712" s="78"/>
      <c r="J712" s="78"/>
      <c r="K712" s="78"/>
    </row>
    <row r="713" spans="7:11">
      <c r="G713" s="78"/>
      <c r="H713" s="78"/>
      <c r="I713" s="78"/>
      <c r="J713" s="78"/>
      <c r="K713" s="78"/>
    </row>
    <row r="714" spans="7:11">
      <c r="G714" s="78"/>
      <c r="H714" s="78"/>
      <c r="I714" s="78"/>
      <c r="J714" s="78"/>
      <c r="K714" s="78"/>
    </row>
    <row r="715" spans="7:11">
      <c r="G715" s="78"/>
      <c r="H715" s="78"/>
      <c r="I715" s="78"/>
      <c r="J715" s="78"/>
      <c r="K715" s="78"/>
    </row>
    <row r="716" spans="7:11">
      <c r="G716" s="78"/>
      <c r="H716" s="78"/>
      <c r="I716" s="78"/>
      <c r="J716" s="78"/>
      <c r="K716" s="78"/>
    </row>
    <row r="717" spans="7:11">
      <c r="G717" s="78"/>
      <c r="H717" s="78"/>
      <c r="I717" s="78"/>
      <c r="J717" s="78"/>
      <c r="K717" s="78"/>
    </row>
    <row r="718" spans="7:11">
      <c r="G718" s="78"/>
      <c r="H718" s="78"/>
      <c r="I718" s="78"/>
      <c r="J718" s="78"/>
      <c r="K718" s="78"/>
    </row>
    <row r="719" spans="7:11">
      <c r="G719" s="78"/>
      <c r="H719" s="78"/>
      <c r="I719" s="78"/>
      <c r="J719" s="78"/>
      <c r="K719" s="78"/>
    </row>
    <row r="720" spans="7:11">
      <c r="G720" s="78"/>
      <c r="H720" s="78"/>
      <c r="I720" s="78"/>
      <c r="J720" s="78"/>
      <c r="K720" s="78"/>
    </row>
    <row r="721" spans="7:11">
      <c r="G721" s="78"/>
      <c r="H721" s="78"/>
      <c r="I721" s="78"/>
      <c r="J721" s="78"/>
      <c r="K721" s="78"/>
    </row>
    <row r="722" spans="7:11">
      <c r="G722" s="78"/>
      <c r="H722" s="78"/>
      <c r="I722" s="78"/>
      <c r="J722" s="78"/>
      <c r="K722" s="78"/>
    </row>
    <row r="723" spans="7:11">
      <c r="G723" s="78"/>
      <c r="H723" s="78"/>
      <c r="I723" s="78"/>
      <c r="J723" s="78"/>
      <c r="K723" s="78"/>
    </row>
    <row r="724" spans="7:11">
      <c r="G724" s="78"/>
      <c r="H724" s="78"/>
      <c r="I724" s="78"/>
      <c r="J724" s="78"/>
      <c r="K724" s="78"/>
    </row>
    <row r="725" spans="7:11">
      <c r="G725" s="78"/>
      <c r="H725" s="78"/>
      <c r="I725" s="78"/>
      <c r="J725" s="78"/>
      <c r="K725" s="78"/>
    </row>
    <row r="726" spans="7:11">
      <c r="G726" s="78"/>
      <c r="H726" s="78"/>
      <c r="I726" s="78"/>
      <c r="J726" s="78"/>
      <c r="K726" s="78"/>
    </row>
    <row r="727" spans="7:11">
      <c r="G727" s="78"/>
      <c r="H727" s="78"/>
      <c r="I727" s="78"/>
      <c r="J727" s="78"/>
      <c r="K727" s="78"/>
    </row>
    <row r="728" spans="7:11">
      <c r="G728" s="78"/>
      <c r="H728" s="78"/>
      <c r="I728" s="78"/>
      <c r="J728" s="78"/>
      <c r="K728" s="78"/>
    </row>
    <row r="729" spans="7:11">
      <c r="G729" s="78"/>
      <c r="H729" s="78"/>
      <c r="I729" s="78"/>
      <c r="J729" s="78"/>
      <c r="K729" s="78"/>
    </row>
    <row r="730" spans="7:11">
      <c r="G730" s="78"/>
      <c r="H730" s="78"/>
      <c r="I730" s="78"/>
      <c r="J730" s="78"/>
      <c r="K730" s="78"/>
    </row>
    <row r="731" spans="7:11">
      <c r="G731" s="78"/>
      <c r="H731" s="78"/>
      <c r="I731" s="78"/>
      <c r="J731" s="78"/>
      <c r="K731" s="78"/>
    </row>
    <row r="732" spans="7:11">
      <c r="G732" s="78"/>
      <c r="H732" s="78"/>
      <c r="I732" s="78"/>
      <c r="J732" s="78"/>
      <c r="K732" s="78"/>
    </row>
    <row r="733" spans="7:11">
      <c r="G733" s="78"/>
      <c r="H733" s="78"/>
      <c r="I733" s="78"/>
      <c r="J733" s="78"/>
      <c r="K733" s="78"/>
    </row>
    <row r="734" spans="7:11">
      <c r="G734" s="78"/>
      <c r="H734" s="78"/>
      <c r="I734" s="78"/>
      <c r="J734" s="78"/>
      <c r="K734" s="78"/>
    </row>
    <row r="735" spans="7:11">
      <c r="G735" s="78"/>
      <c r="H735" s="78"/>
      <c r="I735" s="78"/>
      <c r="J735" s="78"/>
      <c r="K735" s="78"/>
    </row>
    <row r="736" spans="7:11">
      <c r="G736" s="78"/>
      <c r="H736" s="78"/>
      <c r="I736" s="78"/>
      <c r="J736" s="78"/>
      <c r="K736" s="78"/>
    </row>
    <row r="737" spans="7:11">
      <c r="G737" s="78"/>
      <c r="H737" s="78"/>
      <c r="I737" s="78"/>
      <c r="J737" s="78"/>
      <c r="K737" s="78"/>
    </row>
    <row r="738" spans="7:11">
      <c r="G738" s="78"/>
      <c r="H738" s="78"/>
      <c r="I738" s="78"/>
      <c r="J738" s="78"/>
      <c r="K738" s="78"/>
    </row>
    <row r="739" spans="7:11">
      <c r="G739" s="78"/>
      <c r="H739" s="78"/>
      <c r="I739" s="78"/>
      <c r="J739" s="78"/>
      <c r="K739" s="78"/>
    </row>
    <row r="740" spans="7:11">
      <c r="G740" s="78"/>
      <c r="H740" s="78"/>
      <c r="I740" s="78"/>
      <c r="J740" s="78"/>
      <c r="K740" s="78"/>
    </row>
    <row r="741" spans="7:11">
      <c r="G741" s="78"/>
      <c r="H741" s="78"/>
      <c r="I741" s="78"/>
      <c r="J741" s="78"/>
      <c r="K741" s="78"/>
    </row>
    <row r="742" spans="7:11">
      <c r="G742" s="78"/>
      <c r="H742" s="78"/>
      <c r="I742" s="78"/>
      <c r="J742" s="78"/>
      <c r="K742" s="78"/>
    </row>
    <row r="743" spans="7:11">
      <c r="G743" s="78"/>
      <c r="H743" s="78"/>
      <c r="I743" s="78"/>
      <c r="J743" s="78"/>
      <c r="K743" s="78"/>
    </row>
    <row r="744" spans="7:11">
      <c r="G744" s="78"/>
      <c r="H744" s="78"/>
      <c r="I744" s="78"/>
      <c r="J744" s="78"/>
      <c r="K744" s="78"/>
    </row>
    <row r="745" spans="7:11">
      <c r="G745" s="78"/>
      <c r="H745" s="78"/>
      <c r="I745" s="78"/>
      <c r="J745" s="78"/>
      <c r="K745" s="78"/>
    </row>
    <row r="746" spans="7:11">
      <c r="G746" s="78"/>
      <c r="H746" s="78"/>
      <c r="I746" s="78"/>
      <c r="J746" s="78"/>
      <c r="K746" s="78"/>
    </row>
    <row r="747" spans="7:11">
      <c r="G747" s="78"/>
      <c r="H747" s="78"/>
      <c r="I747" s="78"/>
      <c r="J747" s="78"/>
      <c r="K747" s="78"/>
    </row>
    <row r="748" spans="7:11">
      <c r="G748" s="78"/>
      <c r="H748" s="78"/>
      <c r="I748" s="78"/>
      <c r="J748" s="78"/>
      <c r="K748" s="78"/>
    </row>
    <row r="749" spans="7:11">
      <c r="G749" s="78"/>
      <c r="H749" s="78"/>
      <c r="I749" s="78"/>
      <c r="J749" s="78"/>
      <c r="K749" s="78"/>
    </row>
    <row r="750" spans="7:11">
      <c r="G750" s="78"/>
      <c r="H750" s="78"/>
      <c r="I750" s="78"/>
      <c r="J750" s="78"/>
      <c r="K750" s="78"/>
    </row>
    <row r="751" spans="7:11">
      <c r="G751" s="78"/>
      <c r="H751" s="78"/>
      <c r="I751" s="78"/>
      <c r="J751" s="78"/>
      <c r="K751" s="78"/>
    </row>
    <row r="752" spans="7:11">
      <c r="G752" s="78"/>
      <c r="H752" s="78"/>
      <c r="I752" s="78"/>
      <c r="J752" s="78"/>
      <c r="K752" s="78"/>
    </row>
    <row r="753" spans="7:11">
      <c r="G753" s="78"/>
      <c r="H753" s="78"/>
      <c r="I753" s="78"/>
      <c r="J753" s="78"/>
      <c r="K753" s="78"/>
    </row>
    <row r="754" spans="7:11">
      <c r="G754" s="78"/>
      <c r="H754" s="78"/>
      <c r="I754" s="78"/>
      <c r="J754" s="78"/>
      <c r="K754" s="78"/>
    </row>
    <row r="755" spans="7:11">
      <c r="G755" s="78"/>
      <c r="H755" s="78"/>
      <c r="I755" s="78"/>
      <c r="J755" s="78"/>
      <c r="K755" s="78"/>
    </row>
    <row r="756" spans="7:11">
      <c r="G756" s="78"/>
      <c r="H756" s="78"/>
      <c r="I756" s="78"/>
      <c r="J756" s="78"/>
      <c r="K756" s="78"/>
    </row>
    <row r="757" spans="7:11">
      <c r="G757" s="78"/>
      <c r="H757" s="78"/>
      <c r="I757" s="78"/>
      <c r="J757" s="78"/>
      <c r="K757" s="78"/>
    </row>
    <row r="758" spans="7:11">
      <c r="G758" s="78"/>
      <c r="H758" s="78"/>
      <c r="I758" s="78"/>
      <c r="J758" s="78"/>
      <c r="K758" s="78"/>
    </row>
    <row r="759" spans="7:11">
      <c r="G759" s="78"/>
      <c r="H759" s="78"/>
      <c r="I759" s="78"/>
      <c r="J759" s="78"/>
      <c r="K759" s="78"/>
    </row>
    <row r="760" spans="7:11">
      <c r="G760" s="78"/>
      <c r="H760" s="78"/>
      <c r="I760" s="78"/>
      <c r="J760" s="78"/>
      <c r="K760" s="78"/>
    </row>
    <row r="761" spans="7:11">
      <c r="G761" s="78"/>
      <c r="H761" s="78"/>
      <c r="I761" s="78"/>
      <c r="J761" s="78"/>
      <c r="K761" s="78"/>
    </row>
    <row r="762" spans="7:11">
      <c r="G762" s="78"/>
      <c r="H762" s="78"/>
      <c r="I762" s="78"/>
      <c r="J762" s="78"/>
      <c r="K762" s="78"/>
    </row>
    <row r="763" spans="7:11">
      <c r="G763" s="78"/>
      <c r="H763" s="78"/>
      <c r="I763" s="78"/>
      <c r="J763" s="78"/>
      <c r="K763" s="78"/>
    </row>
    <row r="764" spans="7:11">
      <c r="G764" s="78"/>
      <c r="H764" s="78"/>
      <c r="I764" s="78"/>
      <c r="J764" s="78"/>
      <c r="K764" s="78"/>
    </row>
    <row r="765" spans="7:11">
      <c r="G765" s="78"/>
      <c r="H765" s="78"/>
      <c r="I765" s="78"/>
      <c r="J765" s="78"/>
      <c r="K765" s="78"/>
    </row>
    <row r="766" spans="7:11">
      <c r="G766" s="78"/>
      <c r="H766" s="78"/>
      <c r="I766" s="78"/>
      <c r="J766" s="78"/>
      <c r="K766" s="78"/>
    </row>
    <row r="767" spans="7:11">
      <c r="G767" s="78"/>
      <c r="H767" s="78"/>
      <c r="I767" s="78"/>
      <c r="J767" s="78"/>
      <c r="K767" s="78"/>
    </row>
    <row r="768" spans="7:11">
      <c r="G768" s="78"/>
      <c r="H768" s="78"/>
      <c r="I768" s="78"/>
      <c r="J768" s="78"/>
      <c r="K768" s="78"/>
    </row>
    <row r="769" spans="7:11">
      <c r="G769" s="78"/>
      <c r="H769" s="78"/>
      <c r="I769" s="78"/>
      <c r="J769" s="78"/>
      <c r="K769" s="78"/>
    </row>
    <row r="770" spans="7:11">
      <c r="G770" s="78"/>
      <c r="H770" s="78"/>
      <c r="I770" s="78"/>
      <c r="J770" s="78"/>
      <c r="K770" s="78"/>
    </row>
    <row r="771" spans="7:11">
      <c r="G771" s="78"/>
      <c r="H771" s="78"/>
      <c r="I771" s="78"/>
      <c r="J771" s="78"/>
      <c r="K771" s="78"/>
    </row>
    <row r="772" spans="7:11">
      <c r="G772" s="78"/>
      <c r="H772" s="78"/>
      <c r="I772" s="78"/>
      <c r="J772" s="78"/>
      <c r="K772" s="78"/>
    </row>
    <row r="773" spans="7:11">
      <c r="G773" s="78"/>
      <c r="H773" s="78"/>
      <c r="I773" s="78"/>
      <c r="J773" s="78"/>
      <c r="K773" s="78"/>
    </row>
    <row r="774" spans="7:11">
      <c r="G774" s="78"/>
      <c r="H774" s="78"/>
      <c r="I774" s="78"/>
      <c r="J774" s="78"/>
      <c r="K774" s="78"/>
    </row>
    <row r="775" spans="7:11">
      <c r="G775" s="78"/>
      <c r="H775" s="78"/>
      <c r="I775" s="78"/>
      <c r="J775" s="78"/>
      <c r="K775" s="78"/>
    </row>
    <row r="776" spans="7:11">
      <c r="G776" s="78"/>
      <c r="H776" s="78"/>
      <c r="I776" s="78"/>
      <c r="J776" s="78"/>
      <c r="K776" s="78"/>
    </row>
    <row r="777" spans="7:11">
      <c r="G777" s="78"/>
      <c r="H777" s="78"/>
      <c r="I777" s="78"/>
      <c r="J777" s="78"/>
      <c r="K777" s="78"/>
    </row>
    <row r="778" spans="7:11">
      <c r="G778" s="78"/>
      <c r="H778" s="78"/>
      <c r="I778" s="78"/>
      <c r="J778" s="78"/>
      <c r="K778" s="78"/>
    </row>
    <row r="779" spans="7:11">
      <c r="G779" s="78"/>
      <c r="H779" s="78"/>
      <c r="I779" s="78"/>
      <c r="J779" s="78"/>
      <c r="K779" s="78"/>
    </row>
    <row r="780" spans="7:11">
      <c r="G780" s="78"/>
      <c r="H780" s="78"/>
      <c r="I780" s="78"/>
      <c r="J780" s="78"/>
      <c r="K780" s="78"/>
    </row>
    <row r="781" spans="7:11">
      <c r="G781" s="78"/>
      <c r="H781" s="78"/>
      <c r="I781" s="78"/>
      <c r="J781" s="78"/>
      <c r="K781" s="78"/>
    </row>
    <row r="782" spans="7:11">
      <c r="G782" s="78"/>
      <c r="H782" s="78"/>
      <c r="I782" s="78"/>
      <c r="J782" s="78"/>
      <c r="K782" s="78"/>
    </row>
    <row r="783" spans="7:11">
      <c r="G783" s="78"/>
      <c r="H783" s="78"/>
      <c r="I783" s="78"/>
      <c r="J783" s="78"/>
      <c r="K783" s="78"/>
    </row>
    <row r="784" spans="7:11">
      <c r="G784" s="78"/>
      <c r="H784" s="78"/>
      <c r="I784" s="78"/>
      <c r="J784" s="78"/>
      <c r="K784" s="78"/>
    </row>
    <row r="785" spans="7:11">
      <c r="G785" s="78"/>
      <c r="H785" s="78"/>
      <c r="I785" s="78"/>
      <c r="J785" s="78"/>
      <c r="K785" s="78"/>
    </row>
    <row r="786" spans="7:11">
      <c r="G786" s="78"/>
      <c r="H786" s="78"/>
      <c r="I786" s="78"/>
      <c r="J786" s="78"/>
      <c r="K786" s="78"/>
    </row>
    <row r="787" spans="7:11">
      <c r="G787" s="78"/>
      <c r="H787" s="78"/>
      <c r="I787" s="78"/>
      <c r="J787" s="78"/>
      <c r="K787" s="78"/>
    </row>
    <row r="788" spans="7:11">
      <c r="G788" s="78"/>
      <c r="H788" s="78"/>
      <c r="I788" s="78"/>
      <c r="J788" s="78"/>
      <c r="K788" s="78"/>
    </row>
    <row r="789" spans="7:11">
      <c r="G789" s="78"/>
      <c r="H789" s="78"/>
      <c r="I789" s="78"/>
      <c r="J789" s="78"/>
      <c r="K789" s="78"/>
    </row>
    <row r="790" spans="7:11">
      <c r="G790" s="78"/>
      <c r="H790" s="78"/>
      <c r="I790" s="78"/>
      <c r="J790" s="78"/>
      <c r="K790" s="78"/>
    </row>
    <row r="791" spans="7:11">
      <c r="G791" s="78"/>
      <c r="H791" s="78"/>
      <c r="I791" s="78"/>
      <c r="J791" s="78"/>
      <c r="K791" s="78"/>
    </row>
    <row r="792" spans="7:11">
      <c r="G792" s="78"/>
      <c r="H792" s="78"/>
      <c r="I792" s="78"/>
      <c r="J792" s="78"/>
      <c r="K792" s="78"/>
    </row>
    <row r="793" spans="7:11">
      <c r="G793" s="78"/>
      <c r="H793" s="78"/>
      <c r="I793" s="78"/>
      <c r="J793" s="78"/>
      <c r="K793" s="78"/>
    </row>
    <row r="794" spans="7:11">
      <c r="G794" s="78"/>
      <c r="H794" s="78"/>
      <c r="I794" s="78"/>
      <c r="J794" s="78"/>
      <c r="K794" s="78"/>
    </row>
    <row r="795" spans="7:11">
      <c r="G795" s="78"/>
      <c r="H795" s="78"/>
      <c r="I795" s="78"/>
      <c r="J795" s="78"/>
      <c r="K795" s="78"/>
    </row>
    <row r="796" spans="7:11">
      <c r="G796" s="78"/>
      <c r="H796" s="78"/>
      <c r="I796" s="78"/>
      <c r="J796" s="78"/>
      <c r="K796" s="78"/>
    </row>
    <row r="797" spans="7:11">
      <c r="G797" s="78"/>
      <c r="H797" s="78"/>
      <c r="I797" s="78"/>
      <c r="J797" s="78"/>
      <c r="K797" s="78"/>
    </row>
    <row r="798" spans="7:11">
      <c r="G798" s="78"/>
      <c r="H798" s="78"/>
      <c r="I798" s="78"/>
      <c r="J798" s="78"/>
      <c r="K798" s="78"/>
    </row>
    <row r="799" spans="7:11">
      <c r="G799" s="78"/>
      <c r="H799" s="78"/>
      <c r="I799" s="78"/>
      <c r="J799" s="78"/>
      <c r="K799" s="78"/>
    </row>
    <row r="800" spans="7:11">
      <c r="G800" s="78"/>
      <c r="H800" s="78"/>
      <c r="I800" s="78"/>
      <c r="J800" s="78"/>
      <c r="K800" s="78"/>
    </row>
    <row r="801" spans="7:11">
      <c r="G801" s="78"/>
      <c r="H801" s="78"/>
      <c r="I801" s="78"/>
      <c r="J801" s="78"/>
      <c r="K801" s="78"/>
    </row>
    <row r="802" spans="7:11">
      <c r="G802" s="78"/>
      <c r="H802" s="78"/>
      <c r="I802" s="78"/>
      <c r="J802" s="78"/>
      <c r="K802" s="78"/>
    </row>
    <row r="803" spans="7:11">
      <c r="G803" s="78"/>
      <c r="H803" s="78"/>
      <c r="I803" s="78"/>
      <c r="J803" s="78"/>
      <c r="K803" s="78"/>
    </row>
    <row r="804" spans="7:11">
      <c r="G804" s="78"/>
      <c r="H804" s="78"/>
      <c r="I804" s="78"/>
      <c r="J804" s="78"/>
      <c r="K804" s="78"/>
    </row>
    <row r="805" spans="7:11">
      <c r="G805" s="78"/>
      <c r="H805" s="78"/>
      <c r="I805" s="78"/>
      <c r="J805" s="78"/>
      <c r="K805" s="78"/>
    </row>
    <row r="806" spans="7:11">
      <c r="G806" s="78"/>
      <c r="H806" s="78"/>
      <c r="I806" s="78"/>
      <c r="J806" s="78"/>
      <c r="K806" s="78"/>
    </row>
    <row r="807" spans="7:11">
      <c r="G807" s="78"/>
      <c r="H807" s="78"/>
      <c r="I807" s="78"/>
      <c r="J807" s="78"/>
      <c r="K807" s="78"/>
    </row>
    <row r="808" spans="7:11">
      <c r="G808" s="78"/>
      <c r="H808" s="78"/>
      <c r="I808" s="78"/>
      <c r="J808" s="78"/>
      <c r="K808" s="78"/>
    </row>
    <row r="809" spans="7:11">
      <c r="G809" s="78"/>
      <c r="H809" s="78"/>
      <c r="I809" s="78"/>
      <c r="J809" s="78"/>
      <c r="K809" s="78"/>
    </row>
    <row r="810" spans="7:11">
      <c r="G810" s="78"/>
      <c r="H810" s="78"/>
      <c r="I810" s="78"/>
      <c r="J810" s="78"/>
      <c r="K810" s="78"/>
    </row>
    <row r="811" spans="7:11">
      <c r="G811" s="78"/>
      <c r="H811" s="78"/>
      <c r="I811" s="78"/>
      <c r="J811" s="78"/>
      <c r="K811" s="78"/>
    </row>
    <row r="812" spans="7:11">
      <c r="G812" s="78"/>
      <c r="H812" s="78"/>
      <c r="I812" s="78"/>
      <c r="J812" s="78"/>
      <c r="K812" s="78"/>
    </row>
    <row r="813" spans="7:11">
      <c r="G813" s="78"/>
      <c r="H813" s="78"/>
      <c r="I813" s="78"/>
      <c r="J813" s="78"/>
      <c r="K813" s="78"/>
    </row>
    <row r="814" spans="7:11">
      <c r="G814" s="78"/>
      <c r="H814" s="78"/>
      <c r="I814" s="78"/>
      <c r="J814" s="78"/>
      <c r="K814" s="78"/>
    </row>
    <row r="815" spans="7:11">
      <c r="G815" s="78"/>
      <c r="H815" s="78"/>
      <c r="I815" s="78"/>
      <c r="J815" s="78"/>
      <c r="K815" s="78"/>
    </row>
    <row r="816" spans="7:11">
      <c r="G816" s="78"/>
      <c r="H816" s="78"/>
      <c r="I816" s="78"/>
      <c r="J816" s="78"/>
      <c r="K816" s="78"/>
    </row>
    <row r="817" spans="7:11">
      <c r="G817" s="78"/>
      <c r="H817" s="78"/>
      <c r="I817" s="78"/>
      <c r="J817" s="78"/>
      <c r="K817" s="78"/>
    </row>
    <row r="818" spans="7:11">
      <c r="G818" s="78"/>
      <c r="H818" s="78"/>
      <c r="I818" s="78"/>
      <c r="J818" s="78"/>
      <c r="K818" s="78"/>
    </row>
    <row r="819" spans="7:11">
      <c r="G819" s="78"/>
      <c r="H819" s="78"/>
      <c r="I819" s="78"/>
      <c r="J819" s="78"/>
      <c r="K819" s="78"/>
    </row>
    <row r="820" spans="7:11">
      <c r="G820" s="78"/>
      <c r="H820" s="78"/>
      <c r="I820" s="78"/>
      <c r="J820" s="78"/>
      <c r="K820" s="78"/>
    </row>
    <row r="821" spans="7:11">
      <c r="G821" s="78"/>
      <c r="H821" s="78"/>
      <c r="I821" s="78"/>
      <c r="J821" s="78"/>
      <c r="K821" s="78"/>
    </row>
    <row r="822" spans="7:11">
      <c r="G822" s="78"/>
      <c r="H822" s="78"/>
      <c r="I822" s="78"/>
      <c r="J822" s="78"/>
      <c r="K822" s="78"/>
    </row>
    <row r="823" spans="7:11">
      <c r="G823" s="78"/>
      <c r="H823" s="78"/>
      <c r="I823" s="78"/>
      <c r="J823" s="78"/>
      <c r="K823" s="78"/>
    </row>
    <row r="824" spans="7:11">
      <c r="G824" s="78"/>
      <c r="H824" s="78"/>
      <c r="I824" s="78"/>
      <c r="J824" s="78"/>
      <c r="K824" s="78"/>
    </row>
    <row r="825" spans="7:11">
      <c r="G825" s="78"/>
      <c r="H825" s="78"/>
      <c r="I825" s="78"/>
      <c r="J825" s="78"/>
      <c r="K825" s="78"/>
    </row>
    <row r="826" spans="7:11">
      <c r="G826" s="78"/>
      <c r="H826" s="78"/>
      <c r="I826" s="78"/>
      <c r="J826" s="78"/>
      <c r="K826" s="78"/>
    </row>
    <row r="827" spans="7:11">
      <c r="G827" s="78"/>
      <c r="H827" s="78"/>
      <c r="I827" s="78"/>
      <c r="J827" s="78"/>
      <c r="K827" s="78"/>
    </row>
    <row r="828" spans="7:11">
      <c r="G828" s="78"/>
      <c r="H828" s="78"/>
      <c r="I828" s="78"/>
      <c r="J828" s="78"/>
      <c r="K828" s="78"/>
    </row>
    <row r="829" spans="7:11">
      <c r="G829" s="78"/>
      <c r="H829" s="78"/>
      <c r="I829" s="78"/>
      <c r="J829" s="78"/>
      <c r="K829" s="78"/>
    </row>
    <row r="830" spans="7:11">
      <c r="G830" s="78"/>
      <c r="H830" s="78"/>
      <c r="I830" s="78"/>
      <c r="J830" s="78"/>
      <c r="K830" s="78"/>
    </row>
    <row r="831" spans="7:11">
      <c r="G831" s="78"/>
      <c r="H831" s="78"/>
      <c r="I831" s="78"/>
      <c r="J831" s="78"/>
      <c r="K831" s="78"/>
    </row>
    <row r="832" spans="7:11">
      <c r="G832" s="78"/>
      <c r="H832" s="78"/>
      <c r="I832" s="78"/>
      <c r="J832" s="78"/>
      <c r="K832" s="78"/>
    </row>
    <row r="833" spans="7:11">
      <c r="G833" s="78"/>
      <c r="H833" s="78"/>
      <c r="I833" s="78"/>
      <c r="J833" s="78"/>
      <c r="K833" s="78"/>
    </row>
    <row r="834" spans="7:11">
      <c r="G834" s="78"/>
      <c r="H834" s="78"/>
      <c r="I834" s="78"/>
      <c r="J834" s="78"/>
      <c r="K834" s="78"/>
    </row>
    <row r="835" spans="7:11">
      <c r="G835" s="78"/>
      <c r="H835" s="78"/>
      <c r="I835" s="78"/>
      <c r="J835" s="78"/>
      <c r="K835" s="78"/>
    </row>
    <row r="836" spans="7:11">
      <c r="G836" s="78"/>
      <c r="H836" s="78"/>
      <c r="I836" s="78"/>
      <c r="J836" s="78"/>
      <c r="K836" s="78"/>
    </row>
    <row r="837" spans="7:11">
      <c r="G837" s="78"/>
      <c r="H837" s="78"/>
      <c r="I837" s="78"/>
      <c r="J837" s="78"/>
      <c r="K837" s="78"/>
    </row>
    <row r="838" spans="7:11">
      <c r="G838" s="78"/>
      <c r="H838" s="78"/>
      <c r="I838" s="78"/>
      <c r="J838" s="78"/>
      <c r="K838" s="78"/>
    </row>
    <row r="839" spans="7:11">
      <c r="G839" s="78"/>
      <c r="H839" s="78"/>
      <c r="I839" s="78"/>
      <c r="J839" s="78"/>
      <c r="K839" s="78"/>
    </row>
    <row r="840" spans="7:11">
      <c r="G840" s="78"/>
      <c r="H840" s="78"/>
      <c r="I840" s="78"/>
      <c r="J840" s="78"/>
      <c r="K840" s="78"/>
    </row>
    <row r="841" spans="7:11">
      <c r="G841" s="78"/>
      <c r="H841" s="78"/>
      <c r="I841" s="78"/>
      <c r="J841" s="78"/>
      <c r="K841" s="78"/>
    </row>
    <row r="842" spans="7:11">
      <c r="G842" s="78"/>
      <c r="H842" s="78"/>
      <c r="I842" s="78"/>
      <c r="J842" s="78"/>
      <c r="K842" s="78"/>
    </row>
    <row r="843" spans="7:11">
      <c r="G843" s="78"/>
      <c r="H843" s="78"/>
      <c r="I843" s="78"/>
      <c r="J843" s="78"/>
      <c r="K843" s="78"/>
    </row>
    <row r="844" spans="7:11">
      <c r="G844" s="78"/>
      <c r="H844" s="78"/>
      <c r="I844" s="78"/>
      <c r="J844" s="78"/>
      <c r="K844" s="78"/>
    </row>
    <row r="845" spans="7:11">
      <c r="G845" s="78"/>
      <c r="H845" s="78"/>
      <c r="I845" s="78"/>
      <c r="J845" s="78"/>
      <c r="K845" s="78"/>
    </row>
    <row r="846" spans="7:11">
      <c r="G846" s="78"/>
      <c r="H846" s="78"/>
      <c r="I846" s="78"/>
      <c r="J846" s="78"/>
      <c r="K846" s="78"/>
    </row>
    <row r="847" spans="7:11">
      <c r="G847" s="78"/>
      <c r="H847" s="78"/>
      <c r="I847" s="78"/>
      <c r="J847" s="78"/>
      <c r="K847" s="78"/>
    </row>
    <row r="848" spans="7:11">
      <c r="G848" s="78"/>
      <c r="H848" s="78"/>
      <c r="I848" s="78"/>
      <c r="J848" s="78"/>
      <c r="K848" s="78"/>
    </row>
    <row r="849" spans="7:11">
      <c r="G849" s="78"/>
      <c r="H849" s="78"/>
      <c r="I849" s="78"/>
      <c r="J849" s="78"/>
      <c r="K849" s="78"/>
    </row>
    <row r="850" spans="7:11">
      <c r="G850" s="78"/>
      <c r="H850" s="78"/>
      <c r="I850" s="78"/>
      <c r="J850" s="78"/>
      <c r="K850" s="78"/>
    </row>
    <row r="851" spans="7:11">
      <c r="G851" s="78"/>
      <c r="H851" s="78"/>
      <c r="I851" s="78"/>
      <c r="J851" s="78"/>
      <c r="K851" s="78"/>
    </row>
    <row r="852" spans="7:11">
      <c r="G852" s="78"/>
      <c r="H852" s="78"/>
      <c r="I852" s="78"/>
      <c r="J852" s="78"/>
      <c r="K852" s="78"/>
    </row>
    <row r="853" spans="7:11">
      <c r="G853" s="78"/>
      <c r="H853" s="78"/>
      <c r="I853" s="78"/>
      <c r="J853" s="78"/>
      <c r="K853" s="78"/>
    </row>
    <row r="854" spans="7:11">
      <c r="G854" s="78"/>
      <c r="H854" s="78"/>
      <c r="I854" s="78"/>
      <c r="J854" s="78"/>
      <c r="K854" s="78"/>
    </row>
    <row r="855" spans="7:11">
      <c r="G855" s="78"/>
      <c r="H855" s="78"/>
      <c r="I855" s="78"/>
      <c r="J855" s="78"/>
      <c r="K855" s="78"/>
    </row>
    <row r="856" spans="7:11">
      <c r="G856" s="78"/>
      <c r="H856" s="78"/>
      <c r="I856" s="78"/>
      <c r="J856" s="78"/>
      <c r="K856" s="78"/>
    </row>
    <row r="857" spans="7:11">
      <c r="G857" s="78"/>
      <c r="H857" s="78"/>
      <c r="I857" s="78"/>
      <c r="J857" s="78"/>
      <c r="K857" s="78"/>
    </row>
    <row r="858" spans="7:11">
      <c r="G858" s="78"/>
      <c r="H858" s="78"/>
      <c r="I858" s="78"/>
      <c r="J858" s="78"/>
      <c r="K858" s="78"/>
    </row>
    <row r="859" spans="7:11">
      <c r="G859" s="78"/>
      <c r="H859" s="78"/>
      <c r="I859" s="78"/>
      <c r="J859" s="78"/>
      <c r="K859" s="78"/>
    </row>
    <row r="860" spans="7:11">
      <c r="G860" s="78"/>
      <c r="H860" s="78"/>
      <c r="I860" s="78"/>
      <c r="J860" s="78"/>
      <c r="K860" s="78"/>
    </row>
    <row r="861" spans="7:11">
      <c r="G861" s="78"/>
      <c r="H861" s="78"/>
      <c r="I861" s="78"/>
      <c r="J861" s="78"/>
      <c r="K861" s="78"/>
    </row>
    <row r="862" spans="7:11">
      <c r="G862" s="78"/>
      <c r="H862" s="78"/>
      <c r="I862" s="78"/>
      <c r="J862" s="78"/>
      <c r="K862" s="78"/>
    </row>
    <row r="863" spans="7:11">
      <c r="G863" s="78"/>
      <c r="H863" s="78"/>
      <c r="I863" s="78"/>
      <c r="J863" s="78"/>
      <c r="K863" s="78"/>
    </row>
    <row r="864" spans="7:11">
      <c r="G864" s="78"/>
      <c r="H864" s="78"/>
      <c r="I864" s="78"/>
      <c r="J864" s="78"/>
      <c r="K864" s="78"/>
    </row>
    <row r="865" spans="7:11">
      <c r="G865" s="78"/>
      <c r="H865" s="78"/>
      <c r="I865" s="78"/>
      <c r="J865" s="78"/>
      <c r="K865" s="78"/>
    </row>
    <row r="866" spans="7:11">
      <c r="G866" s="78"/>
      <c r="H866" s="78"/>
      <c r="I866" s="78"/>
      <c r="J866" s="78"/>
      <c r="K866" s="78"/>
    </row>
    <row r="867" spans="7:11">
      <c r="G867" s="78"/>
      <c r="H867" s="78"/>
      <c r="I867" s="78"/>
      <c r="J867" s="78"/>
      <c r="K867" s="78"/>
    </row>
    <row r="868" spans="7:11">
      <c r="G868" s="78"/>
      <c r="H868" s="78"/>
      <c r="I868" s="78"/>
      <c r="J868" s="78"/>
      <c r="K868" s="78"/>
    </row>
    <row r="869" spans="7:11">
      <c r="G869" s="78"/>
      <c r="H869" s="78"/>
      <c r="I869" s="78"/>
      <c r="J869" s="78"/>
      <c r="K869" s="78"/>
    </row>
    <row r="870" spans="7:11">
      <c r="G870" s="78"/>
      <c r="H870" s="78"/>
      <c r="I870" s="78"/>
      <c r="J870" s="78"/>
      <c r="K870" s="78"/>
    </row>
    <row r="871" spans="7:11">
      <c r="G871" s="78"/>
      <c r="H871" s="78"/>
      <c r="I871" s="78"/>
      <c r="J871" s="78"/>
      <c r="K871" s="78"/>
    </row>
    <row r="872" spans="7:11">
      <c r="G872" s="78"/>
      <c r="H872" s="78"/>
      <c r="I872" s="78"/>
      <c r="J872" s="78"/>
      <c r="K872" s="78"/>
    </row>
    <row r="873" spans="7:11">
      <c r="G873" s="78"/>
      <c r="H873" s="78"/>
      <c r="I873" s="78"/>
      <c r="J873" s="78"/>
      <c r="K873" s="78"/>
    </row>
    <row r="874" spans="7:11">
      <c r="G874" s="78"/>
      <c r="H874" s="78"/>
      <c r="I874" s="78"/>
      <c r="J874" s="78"/>
      <c r="K874" s="78"/>
    </row>
    <row r="875" spans="7:11">
      <c r="G875" s="78"/>
      <c r="H875" s="78"/>
      <c r="I875" s="78"/>
      <c r="J875" s="78"/>
      <c r="K875" s="78"/>
    </row>
    <row r="876" spans="7:11">
      <c r="G876" s="78"/>
      <c r="H876" s="78"/>
      <c r="I876" s="78"/>
      <c r="J876" s="78"/>
      <c r="K876" s="78"/>
    </row>
    <row r="877" spans="7:11">
      <c r="G877" s="78"/>
      <c r="H877" s="78"/>
      <c r="I877" s="78"/>
      <c r="J877" s="78"/>
      <c r="K877" s="78"/>
    </row>
    <row r="878" spans="7:11">
      <c r="G878" s="78"/>
      <c r="H878" s="78"/>
      <c r="I878" s="78"/>
      <c r="J878" s="78"/>
      <c r="K878" s="78"/>
    </row>
    <row r="879" spans="7:11">
      <c r="G879" s="78"/>
      <c r="H879" s="78"/>
      <c r="I879" s="78"/>
      <c r="J879" s="78"/>
      <c r="K879" s="78"/>
    </row>
    <row r="880" spans="7:11">
      <c r="G880" s="78"/>
      <c r="H880" s="78"/>
      <c r="I880" s="78"/>
      <c r="J880" s="78"/>
      <c r="K880" s="78"/>
    </row>
    <row r="881" spans="7:11">
      <c r="G881" s="78"/>
      <c r="H881" s="78"/>
      <c r="I881" s="78"/>
      <c r="J881" s="78"/>
      <c r="K881" s="78"/>
    </row>
    <row r="882" spans="7:11">
      <c r="G882" s="78"/>
      <c r="H882" s="78"/>
      <c r="I882" s="78"/>
      <c r="J882" s="78"/>
      <c r="K882" s="78"/>
    </row>
    <row r="883" spans="7:11">
      <c r="G883" s="78"/>
      <c r="H883" s="78"/>
      <c r="I883" s="78"/>
      <c r="J883" s="78"/>
      <c r="K883" s="78"/>
    </row>
    <row r="884" spans="7:11">
      <c r="G884" s="78"/>
      <c r="H884" s="78"/>
      <c r="I884" s="78"/>
      <c r="J884" s="78"/>
      <c r="K884" s="78"/>
    </row>
    <row r="885" spans="7:11">
      <c r="G885" s="78"/>
      <c r="H885" s="78"/>
      <c r="I885" s="78"/>
      <c r="J885" s="78"/>
      <c r="K885" s="78"/>
    </row>
    <row r="886" spans="7:11">
      <c r="G886" s="78"/>
      <c r="H886" s="78"/>
      <c r="I886" s="78"/>
      <c r="J886" s="78"/>
      <c r="K886" s="78"/>
    </row>
    <row r="887" spans="7:11">
      <c r="G887" s="78"/>
      <c r="H887" s="78"/>
      <c r="I887" s="78"/>
      <c r="J887" s="78"/>
      <c r="K887" s="78"/>
    </row>
    <row r="888" spans="7:11">
      <c r="G888" s="78"/>
      <c r="H888" s="78"/>
      <c r="I888" s="78"/>
      <c r="J888" s="78"/>
      <c r="K888" s="78"/>
    </row>
    <row r="889" spans="7:11">
      <c r="G889" s="78"/>
      <c r="H889" s="78"/>
      <c r="I889" s="78"/>
      <c r="J889" s="78"/>
      <c r="K889" s="78"/>
    </row>
    <row r="890" spans="7:11">
      <c r="G890" s="78"/>
      <c r="H890" s="78"/>
      <c r="I890" s="78"/>
      <c r="J890" s="78"/>
      <c r="K890" s="78"/>
    </row>
    <row r="891" spans="7:11">
      <c r="G891" s="78"/>
      <c r="H891" s="78"/>
      <c r="I891" s="78"/>
      <c r="J891" s="78"/>
      <c r="K891" s="78"/>
    </row>
    <row r="892" spans="7:11">
      <c r="G892" s="78"/>
      <c r="H892" s="78"/>
      <c r="I892" s="78"/>
      <c r="J892" s="78"/>
      <c r="K892" s="78"/>
    </row>
    <row r="893" spans="7:11">
      <c r="G893" s="78"/>
      <c r="H893" s="78"/>
      <c r="I893" s="78"/>
      <c r="J893" s="78"/>
      <c r="K893" s="78"/>
    </row>
    <row r="894" spans="7:11">
      <c r="G894" s="78"/>
      <c r="H894" s="78"/>
      <c r="I894" s="78"/>
      <c r="J894" s="78"/>
      <c r="K894" s="78"/>
    </row>
    <row r="895" spans="7:11">
      <c r="G895" s="78"/>
      <c r="H895" s="78"/>
      <c r="I895" s="78"/>
      <c r="J895" s="78"/>
      <c r="K895" s="78"/>
    </row>
  </sheetData>
  <mergeCells count="10">
    <mergeCell ref="B2:K2"/>
    <mergeCell ref="B4:K4"/>
    <mergeCell ref="B5:K5"/>
    <mergeCell ref="B6:K6"/>
    <mergeCell ref="B7:B8"/>
    <mergeCell ref="C7:E7"/>
    <mergeCell ref="F7:F8"/>
    <mergeCell ref="G7:I7"/>
    <mergeCell ref="J7:J8"/>
    <mergeCell ref="K7:K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6F05-89F5-4156-A105-8C23A45F5AB8}">
  <sheetPr>
    <pageSetUpPr fitToPage="1"/>
  </sheetPr>
  <dimension ref="A1:L166"/>
  <sheetViews>
    <sheetView showGridLines="0" topLeftCell="A19" zoomScaleNormal="100" workbookViewId="0">
      <selection activeCell="G34" sqref="G34:L37"/>
    </sheetView>
  </sheetViews>
  <sheetFormatPr baseColWidth="10" defaultColWidth="11.42578125" defaultRowHeight="12.75"/>
  <cols>
    <col min="1" max="1" width="1.28515625" style="2" customWidth="1"/>
    <col min="2" max="2" width="68.7109375" style="2" customWidth="1"/>
    <col min="3" max="5" width="10.7109375" style="2" customWidth="1"/>
    <col min="6" max="6" width="12.42578125" style="2" customWidth="1"/>
    <col min="7" max="8" width="10.7109375" style="2" customWidth="1"/>
    <col min="9" max="9" width="8.7109375" style="2" customWidth="1"/>
    <col min="10" max="10" width="11.7109375" style="2" customWidth="1"/>
    <col min="11" max="11" width="12.140625" style="2" customWidth="1"/>
    <col min="12" max="12" width="4.5703125" style="2" customWidth="1"/>
    <col min="13" max="16384" width="11.42578125" style="2"/>
  </cols>
  <sheetData>
    <row r="1" spans="2:12" ht="17.25">
      <c r="B1" s="4" t="s">
        <v>73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7.25"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8.75" customHeight="1">
      <c r="B3" s="8" t="s">
        <v>74</v>
      </c>
      <c r="C3" s="8"/>
      <c r="D3" s="8"/>
      <c r="E3" s="8"/>
      <c r="F3" s="8"/>
      <c r="G3" s="8"/>
      <c r="H3" s="8"/>
      <c r="I3" s="8"/>
      <c r="J3" s="8"/>
      <c r="K3" s="8"/>
      <c r="L3" s="82"/>
    </row>
    <row r="4" spans="2:12" ht="18.75" customHeight="1">
      <c r="B4" s="9" t="s">
        <v>75</v>
      </c>
      <c r="C4" s="9"/>
      <c r="D4" s="9"/>
      <c r="E4" s="9"/>
      <c r="F4" s="9"/>
      <c r="G4" s="9"/>
      <c r="H4" s="9"/>
      <c r="I4" s="9"/>
      <c r="J4" s="9"/>
      <c r="K4" s="9"/>
      <c r="L4" s="81"/>
    </row>
    <row r="5" spans="2:12" ht="14.25" customHeight="1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2:12" ht="18" customHeight="1">
      <c r="B6" s="83" t="s">
        <v>4</v>
      </c>
      <c r="C6" s="11">
        <v>2022</v>
      </c>
      <c r="D6" s="12"/>
      <c r="E6" s="12"/>
      <c r="F6" s="84" t="s">
        <v>5</v>
      </c>
      <c r="G6" s="11">
        <v>2022</v>
      </c>
      <c r="H6" s="12"/>
      <c r="I6" s="12"/>
      <c r="J6" s="84" t="s">
        <v>6</v>
      </c>
      <c r="K6" s="84" t="s">
        <v>7</v>
      </c>
      <c r="L6" s="85"/>
    </row>
    <row r="7" spans="2:12" ht="64.5" customHeight="1" thickBot="1">
      <c r="B7" s="86"/>
      <c r="C7" s="16" t="s">
        <v>8</v>
      </c>
      <c r="D7" s="16" t="s">
        <v>9</v>
      </c>
      <c r="E7" s="16" t="s">
        <v>10</v>
      </c>
      <c r="F7" s="87"/>
      <c r="G7" s="16" t="s">
        <v>8</v>
      </c>
      <c r="H7" s="16" t="s">
        <v>9</v>
      </c>
      <c r="I7" s="16" t="s">
        <v>10</v>
      </c>
      <c r="J7" s="87"/>
      <c r="K7" s="87"/>
      <c r="L7" s="85"/>
    </row>
    <row r="8" spans="2:12" ht="18" customHeight="1" thickTop="1">
      <c r="B8" s="88" t="s">
        <v>12</v>
      </c>
      <c r="C8" s="89">
        <f t="shared" ref="C8:J8" si="0">+C9+C20</f>
        <v>17526.2</v>
      </c>
      <c r="D8" s="89">
        <f t="shared" si="0"/>
        <v>17562.400000000001</v>
      </c>
      <c r="E8" s="89">
        <f t="shared" si="0"/>
        <v>18796.400000000001</v>
      </c>
      <c r="F8" s="89">
        <f t="shared" si="0"/>
        <v>53885</v>
      </c>
      <c r="G8" s="89">
        <f t="shared" si="0"/>
        <v>12889.475381683153</v>
      </c>
      <c r="H8" s="89">
        <f t="shared" si="0"/>
        <v>13303.556539783185</v>
      </c>
      <c r="I8" s="89">
        <f t="shared" si="0"/>
        <v>15396.488082679809</v>
      </c>
      <c r="J8" s="89">
        <f t="shared" si="0"/>
        <v>41589.520004146143</v>
      </c>
      <c r="K8" s="29">
        <f t="shared" ref="K8:K13" si="1">+F8/J8*100</f>
        <v>129.56389012094417</v>
      </c>
      <c r="L8" s="90"/>
    </row>
    <row r="9" spans="2:12" ht="18" customHeight="1">
      <c r="B9" s="91" t="s">
        <v>76</v>
      </c>
      <c r="C9" s="25">
        <f t="shared" ref="C9:E9" si="2">+C11+C12+C19</f>
        <v>13499.9</v>
      </c>
      <c r="D9" s="25">
        <f t="shared" si="2"/>
        <v>13514.300000000001</v>
      </c>
      <c r="E9" s="25">
        <f t="shared" si="2"/>
        <v>14497.6</v>
      </c>
      <c r="F9" s="25">
        <f>+F10+F12+F19</f>
        <v>41511.800000000003</v>
      </c>
      <c r="G9" s="25">
        <f t="shared" ref="G9:J9" si="3">+G11+G12+G19</f>
        <v>10105.806358227746</v>
      </c>
      <c r="H9" s="25">
        <f t="shared" si="3"/>
        <v>10308.752783567648</v>
      </c>
      <c r="I9" s="25">
        <f t="shared" si="3"/>
        <v>11847.444973505701</v>
      </c>
      <c r="J9" s="25">
        <f t="shared" si="3"/>
        <v>32262.004115301093</v>
      </c>
      <c r="K9" s="29">
        <f t="shared" si="1"/>
        <v>128.67086573927983</v>
      </c>
      <c r="L9" s="90"/>
    </row>
    <row r="10" spans="2:12" ht="18" customHeight="1">
      <c r="B10" s="92" t="s">
        <v>29</v>
      </c>
      <c r="C10" s="25">
        <f t="shared" ref="C10:J10" si="4">+C11</f>
        <v>11744.6</v>
      </c>
      <c r="D10" s="25">
        <f t="shared" si="4"/>
        <v>11918.2</v>
      </c>
      <c r="E10" s="25">
        <f t="shared" si="4"/>
        <v>12451.6</v>
      </c>
      <c r="F10" s="29">
        <f t="shared" si="4"/>
        <v>36114.400000000001</v>
      </c>
      <c r="G10" s="25">
        <f t="shared" si="4"/>
        <v>8659.221629096186</v>
      </c>
      <c r="H10" s="25">
        <f t="shared" si="4"/>
        <v>8793.1972170464978</v>
      </c>
      <c r="I10" s="25">
        <f t="shared" si="4"/>
        <v>10158.620860896799</v>
      </c>
      <c r="J10" s="29">
        <f t="shared" si="4"/>
        <v>27611.039707039483</v>
      </c>
      <c r="K10" s="29">
        <f t="shared" si="1"/>
        <v>130.79695796747768</v>
      </c>
      <c r="L10" s="90"/>
    </row>
    <row r="11" spans="2:12" ht="18" customHeight="1">
      <c r="B11" s="93" t="s">
        <v>30</v>
      </c>
      <c r="C11" s="94">
        <f>+[1]DGA!G11</f>
        <v>11744.6</v>
      </c>
      <c r="D11" s="94">
        <f>+[1]DGA!H11</f>
        <v>11918.2</v>
      </c>
      <c r="E11" s="94">
        <f>+[1]DGA!I11</f>
        <v>12451.6</v>
      </c>
      <c r="F11" s="95">
        <f>SUM(C11:E11)</f>
        <v>36114.400000000001</v>
      </c>
      <c r="G11" s="94">
        <v>8659.221629096186</v>
      </c>
      <c r="H11" s="94">
        <v>8793.1972170464978</v>
      </c>
      <c r="I11" s="94">
        <v>10158.620860896799</v>
      </c>
      <c r="J11" s="95">
        <f>SUM(G11:I11)</f>
        <v>27611.039707039483</v>
      </c>
      <c r="K11" s="95">
        <f t="shared" si="1"/>
        <v>130.79695796747768</v>
      </c>
      <c r="L11" s="90"/>
    </row>
    <row r="12" spans="2:12" ht="18" customHeight="1">
      <c r="B12" s="37" t="s">
        <v>31</v>
      </c>
      <c r="C12" s="96">
        <f t="shared" ref="C12:I12" si="5">SUM(C13:C18)</f>
        <v>1710.9</v>
      </c>
      <c r="D12" s="96">
        <f t="shared" si="5"/>
        <v>1562.4</v>
      </c>
      <c r="E12" s="96">
        <f t="shared" si="5"/>
        <v>1990.5</v>
      </c>
      <c r="F12" s="96">
        <f t="shared" si="5"/>
        <v>5263.8000000000011</v>
      </c>
      <c r="G12" s="96">
        <f t="shared" si="5"/>
        <v>1426.1025184572325</v>
      </c>
      <c r="H12" s="96">
        <f t="shared" si="5"/>
        <v>1501.0889017859793</v>
      </c>
      <c r="I12" s="96">
        <f t="shared" si="5"/>
        <v>1669.5209732884246</v>
      </c>
      <c r="J12" s="96">
        <f>SUM(J13:J18)</f>
        <v>4596.7123935316358</v>
      </c>
      <c r="K12" s="97">
        <f t="shared" si="1"/>
        <v>114.51227636967394</v>
      </c>
      <c r="L12" s="90"/>
    </row>
    <row r="13" spans="2:12" ht="18" customHeight="1">
      <c r="B13" s="98" t="s">
        <v>34</v>
      </c>
      <c r="C13" s="94">
        <f>+[1]DGA!G13</f>
        <v>1350.4</v>
      </c>
      <c r="D13" s="94">
        <f>+[1]DGA!H13</f>
        <v>1159.2</v>
      </c>
      <c r="E13" s="94">
        <f>+[1]DGA!I13</f>
        <v>1386</v>
      </c>
      <c r="F13" s="95">
        <f t="shared" ref="F13:F19" si="6">SUM(C13:E13)</f>
        <v>3895.6000000000004</v>
      </c>
      <c r="G13" s="99">
        <v>872.29475473159653</v>
      </c>
      <c r="H13" s="99">
        <v>928.00843399246764</v>
      </c>
      <c r="I13" s="99">
        <v>1056.7172351976301</v>
      </c>
      <c r="J13" s="95">
        <f t="shared" ref="J13:J19" si="7">SUM(G13:I13)</f>
        <v>2857.0204239216941</v>
      </c>
      <c r="K13" s="95">
        <f t="shared" si="1"/>
        <v>136.35184289836815</v>
      </c>
      <c r="L13" s="90"/>
    </row>
    <row r="14" spans="2:12" ht="18" customHeight="1">
      <c r="B14" s="98" t="s">
        <v>77</v>
      </c>
      <c r="C14" s="94">
        <f>+[1]DGA!G14</f>
        <v>0</v>
      </c>
      <c r="D14" s="94">
        <f>+[1]DGA!H14</f>
        <v>0</v>
      </c>
      <c r="E14" s="94">
        <f>+[1]DGA!I14</f>
        <v>0</v>
      </c>
      <c r="F14" s="95">
        <f t="shared" si="6"/>
        <v>0</v>
      </c>
      <c r="G14" s="94">
        <v>0</v>
      </c>
      <c r="H14" s="94">
        <v>0</v>
      </c>
      <c r="I14" s="94">
        <v>0</v>
      </c>
      <c r="J14" s="95">
        <f t="shared" si="7"/>
        <v>0</v>
      </c>
      <c r="K14" s="95">
        <v>0</v>
      </c>
      <c r="L14" s="90"/>
    </row>
    <row r="15" spans="2:12" ht="18" customHeight="1">
      <c r="B15" s="98" t="s">
        <v>36</v>
      </c>
      <c r="C15" s="94">
        <f>+[1]DGA!G15</f>
        <v>83.4</v>
      </c>
      <c r="D15" s="94">
        <f>+[1]DGA!H15</f>
        <v>86.2</v>
      </c>
      <c r="E15" s="94">
        <f>+[1]DGA!I15</f>
        <v>201</v>
      </c>
      <c r="F15" s="95">
        <f t="shared" si="6"/>
        <v>370.6</v>
      </c>
      <c r="G15" s="99">
        <v>290.31410239737835</v>
      </c>
      <c r="H15" s="99">
        <v>291.81837729353191</v>
      </c>
      <c r="I15" s="99">
        <v>305.79975651062944</v>
      </c>
      <c r="J15" s="95">
        <f t="shared" si="7"/>
        <v>887.93223620153969</v>
      </c>
      <c r="K15" s="95">
        <f>+F15/J15*100</f>
        <v>41.737419241064991</v>
      </c>
      <c r="L15" s="90"/>
    </row>
    <row r="16" spans="2:12" ht="18" customHeight="1">
      <c r="B16" s="98" t="s">
        <v>78</v>
      </c>
      <c r="C16" s="94">
        <f>+[1]DGA!G16</f>
        <v>170</v>
      </c>
      <c r="D16" s="94">
        <f>+[1]DGA!H16</f>
        <v>181.7</v>
      </c>
      <c r="E16" s="94">
        <f>+[1]DGA!I16</f>
        <v>208.3</v>
      </c>
      <c r="F16" s="95">
        <f t="shared" si="6"/>
        <v>560</v>
      </c>
      <c r="G16" s="99">
        <v>129.65409060333133</v>
      </c>
      <c r="H16" s="99">
        <v>121.55979856877596</v>
      </c>
      <c r="I16" s="99">
        <v>139.45704947793794</v>
      </c>
      <c r="J16" s="95">
        <f t="shared" si="7"/>
        <v>390.67093865004523</v>
      </c>
      <c r="K16" s="95">
        <f>+F16/J16*100</f>
        <v>143.34314242443207</v>
      </c>
      <c r="L16" s="90"/>
    </row>
    <row r="17" spans="2:12" ht="18" customHeight="1">
      <c r="B17" s="98" t="s">
        <v>79</v>
      </c>
      <c r="C17" s="94">
        <f>+[1]DGA!G17</f>
        <v>107.1</v>
      </c>
      <c r="D17" s="94">
        <f>+[1]DGA!H17</f>
        <v>134.19999999999999</v>
      </c>
      <c r="E17" s="94">
        <f>+[1]DGA!I17</f>
        <v>193.7</v>
      </c>
      <c r="F17" s="95">
        <f t="shared" si="6"/>
        <v>435</v>
      </c>
      <c r="G17" s="99">
        <v>133.83957072492626</v>
      </c>
      <c r="H17" s="99">
        <v>159.70229193120372</v>
      </c>
      <c r="I17" s="99">
        <v>167.54693210222709</v>
      </c>
      <c r="J17" s="95">
        <f t="shared" si="7"/>
        <v>461.08879475835704</v>
      </c>
      <c r="K17" s="95">
        <f>+F17/J17*100</f>
        <v>94.341915254733223</v>
      </c>
      <c r="L17" s="90"/>
    </row>
    <row r="18" spans="2:12" ht="14.25">
      <c r="B18" s="98" t="s">
        <v>26</v>
      </c>
      <c r="C18" s="94">
        <f>+[1]DGA!G18</f>
        <v>0</v>
      </c>
      <c r="D18" s="94">
        <f>+[1]DGA!H18</f>
        <v>1.1000000000000001</v>
      </c>
      <c r="E18" s="94">
        <f>+[1]DGA!I18</f>
        <v>1.5</v>
      </c>
      <c r="F18" s="95">
        <f t="shared" si="6"/>
        <v>2.6</v>
      </c>
      <c r="G18" s="94">
        <v>0</v>
      </c>
      <c r="H18" s="94">
        <v>0</v>
      </c>
      <c r="I18" s="94">
        <v>0</v>
      </c>
      <c r="J18" s="95">
        <f t="shared" si="7"/>
        <v>0</v>
      </c>
      <c r="K18" s="100">
        <v>0</v>
      </c>
      <c r="L18" s="90"/>
    </row>
    <row r="19" spans="2:12" ht="14.25">
      <c r="B19" s="101" t="s">
        <v>44</v>
      </c>
      <c r="C19" s="96">
        <f>+[1]DGA!G19</f>
        <v>44.4</v>
      </c>
      <c r="D19" s="96">
        <f>+[1]DGA!H19</f>
        <v>33.700000000000003</v>
      </c>
      <c r="E19" s="96">
        <f>+[1]DGA!I19</f>
        <v>55.5</v>
      </c>
      <c r="F19" s="97">
        <f t="shared" si="6"/>
        <v>133.6</v>
      </c>
      <c r="G19" s="96">
        <v>20.482210674328222</v>
      </c>
      <c r="H19" s="96">
        <v>14.466664735171307</v>
      </c>
      <c r="I19" s="96">
        <v>19.303139320475797</v>
      </c>
      <c r="J19" s="97">
        <f t="shared" si="7"/>
        <v>54.252014729975329</v>
      </c>
      <c r="K19" s="97">
        <f>+F19/J19*100</f>
        <v>246.25813560096842</v>
      </c>
      <c r="L19" s="90"/>
    </row>
    <row r="20" spans="2:12" ht="18" customHeight="1">
      <c r="B20" s="48" t="s">
        <v>80</v>
      </c>
      <c r="C20" s="96">
        <f t="shared" ref="C20:J20" si="8">+C21+C24+C25</f>
        <v>4026.2999999999997</v>
      </c>
      <c r="D20" s="96">
        <f t="shared" si="8"/>
        <v>4048.1</v>
      </c>
      <c r="E20" s="96">
        <f t="shared" si="8"/>
        <v>4298.8</v>
      </c>
      <c r="F20" s="97">
        <f t="shared" si="8"/>
        <v>12373.199999999999</v>
      </c>
      <c r="G20" s="96">
        <f t="shared" si="8"/>
        <v>2783.6690234554067</v>
      </c>
      <c r="H20" s="96">
        <f t="shared" si="8"/>
        <v>2994.8037562155373</v>
      </c>
      <c r="I20" s="96">
        <f t="shared" si="8"/>
        <v>3549.0431091741079</v>
      </c>
      <c r="J20" s="97">
        <f t="shared" si="8"/>
        <v>9327.5158888450514</v>
      </c>
      <c r="K20" s="97">
        <f>+F20/J20*100</f>
        <v>132.65268210153721</v>
      </c>
      <c r="L20" s="90"/>
    </row>
    <row r="21" spans="2:12" ht="18" customHeight="1">
      <c r="B21" s="92" t="s">
        <v>81</v>
      </c>
      <c r="C21" s="96">
        <f t="shared" ref="C21:J21" si="9">+C22+C23</f>
        <v>4000.2</v>
      </c>
      <c r="D21" s="96">
        <f t="shared" si="9"/>
        <v>4024.5</v>
      </c>
      <c r="E21" s="96">
        <f t="shared" si="9"/>
        <v>4272.2</v>
      </c>
      <c r="F21" s="97">
        <f t="shared" si="9"/>
        <v>12296.9</v>
      </c>
      <c r="G21" s="96">
        <f t="shared" si="9"/>
        <v>2768.0224632545824</v>
      </c>
      <c r="H21" s="96">
        <f t="shared" si="9"/>
        <v>2979.1553776392129</v>
      </c>
      <c r="I21" s="96">
        <f t="shared" si="9"/>
        <v>3535.3730070078896</v>
      </c>
      <c r="J21" s="97">
        <f t="shared" si="9"/>
        <v>9282.5508479016844</v>
      </c>
      <c r="K21" s="97">
        <f>+F21/J21*100</f>
        <v>132.47328456896855</v>
      </c>
      <c r="L21" s="90"/>
    </row>
    <row r="22" spans="2:12" ht="18" customHeight="1">
      <c r="B22" s="44" t="s">
        <v>82</v>
      </c>
      <c r="C22" s="94">
        <f>+[1]DGA!G22</f>
        <v>4000.2</v>
      </c>
      <c r="D22" s="94">
        <f>+[1]DGA!H22</f>
        <v>4024.5</v>
      </c>
      <c r="E22" s="94">
        <f>+[1]DGA!I22</f>
        <v>4272.2</v>
      </c>
      <c r="F22" s="95">
        <f>SUM(C22:E22)</f>
        <v>12296.9</v>
      </c>
      <c r="G22" s="94">
        <v>2768.0224632545824</v>
      </c>
      <c r="H22" s="94">
        <v>2979.1553776392129</v>
      </c>
      <c r="I22" s="94">
        <v>3535.3730070078896</v>
      </c>
      <c r="J22" s="95">
        <f>SUM(G22:I22)</f>
        <v>9282.5508479016844</v>
      </c>
      <c r="K22" s="95">
        <f>+F22/J22*100</f>
        <v>132.47328456896855</v>
      </c>
      <c r="L22" s="90"/>
    </row>
    <row r="23" spans="2:12" ht="18" hidden="1" customHeight="1">
      <c r="B23" s="44" t="s">
        <v>83</v>
      </c>
      <c r="C23" s="94">
        <f>+[1]DGA!G23</f>
        <v>0</v>
      </c>
      <c r="D23" s="94">
        <f>+[1]DGA!H23</f>
        <v>0</v>
      </c>
      <c r="E23" s="94">
        <f>+[1]DGA!I23</f>
        <v>0</v>
      </c>
      <c r="F23" s="95">
        <f>SUM(C23:E23)</f>
        <v>0</v>
      </c>
      <c r="G23" s="94">
        <v>0</v>
      </c>
      <c r="H23" s="94">
        <v>0</v>
      </c>
      <c r="I23" s="94">
        <v>0</v>
      </c>
      <c r="J23" s="95">
        <f>SUM(G23:I23)</f>
        <v>0</v>
      </c>
      <c r="K23" s="102">
        <v>0</v>
      </c>
      <c r="L23" s="90"/>
    </row>
    <row r="24" spans="2:12" ht="18" customHeight="1">
      <c r="B24" s="92" t="s">
        <v>84</v>
      </c>
      <c r="C24" s="96">
        <f>+[1]DGA!G24</f>
        <v>0</v>
      </c>
      <c r="D24" s="96">
        <f>+[1]DGA!H24</f>
        <v>0</v>
      </c>
      <c r="E24" s="96">
        <f>+[1]DGA!I24</f>
        <v>0</v>
      </c>
      <c r="F24" s="97">
        <f>SUM(C24:E24)</f>
        <v>0</v>
      </c>
      <c r="G24" s="103">
        <v>0</v>
      </c>
      <c r="H24" s="103">
        <v>0</v>
      </c>
      <c r="I24" s="103">
        <v>0</v>
      </c>
      <c r="J24" s="97">
        <f>SUM(G24:I24)</f>
        <v>0</v>
      </c>
      <c r="K24" s="102">
        <v>0</v>
      </c>
      <c r="L24" s="90"/>
    </row>
    <row r="25" spans="2:12" ht="18" customHeight="1">
      <c r="B25" s="92" t="s">
        <v>85</v>
      </c>
      <c r="C25" s="25">
        <f t="shared" ref="C25:I25" si="10">+C26+C27</f>
        <v>26.1</v>
      </c>
      <c r="D25" s="25">
        <f t="shared" si="10"/>
        <v>23.599999999999998</v>
      </c>
      <c r="E25" s="25">
        <f t="shared" si="10"/>
        <v>26.6</v>
      </c>
      <c r="F25" s="29">
        <f t="shared" si="10"/>
        <v>76.3</v>
      </c>
      <c r="G25" s="25">
        <f t="shared" si="10"/>
        <v>15.646560200824464</v>
      </c>
      <c r="H25" s="25">
        <f t="shared" si="10"/>
        <v>15.648378576324211</v>
      </c>
      <c r="I25" s="25">
        <f t="shared" si="10"/>
        <v>13.670102166218442</v>
      </c>
      <c r="J25" s="29">
        <f>+J26+J27</f>
        <v>44.965040943367114</v>
      </c>
      <c r="K25" s="97">
        <f t="shared" ref="K25:K33" si="11">+F25/J25*100</f>
        <v>169.68738023856992</v>
      </c>
      <c r="L25" s="90"/>
    </row>
    <row r="26" spans="2:12" ht="18" customHeight="1">
      <c r="B26" s="44" t="s">
        <v>86</v>
      </c>
      <c r="C26" s="32">
        <f>+[1]DGA!G26</f>
        <v>24.8</v>
      </c>
      <c r="D26" s="32">
        <f>+[1]DGA!H26</f>
        <v>22.2</v>
      </c>
      <c r="E26" s="32">
        <f>+[1]DGA!I26</f>
        <v>24.6</v>
      </c>
      <c r="F26" s="95">
        <f>SUM(C26:E26)</f>
        <v>71.599999999999994</v>
      </c>
      <c r="G26" s="32">
        <v>14.865381472618246</v>
      </c>
      <c r="H26" s="32">
        <v>14.510589122021793</v>
      </c>
      <c r="I26" s="32">
        <v>12.482146347186887</v>
      </c>
      <c r="J26" s="95">
        <f>SUM(G26:I26)</f>
        <v>41.858116941826921</v>
      </c>
      <c r="K26" s="95">
        <f t="shared" si="11"/>
        <v>171.05403976845733</v>
      </c>
      <c r="L26" s="90"/>
    </row>
    <row r="27" spans="2:12" ht="18" customHeight="1">
      <c r="B27" s="104" t="s">
        <v>26</v>
      </c>
      <c r="C27" s="32">
        <f>+[1]DGA!G27</f>
        <v>1.3</v>
      </c>
      <c r="D27" s="32">
        <f>+[1]DGA!H27</f>
        <v>1.4</v>
      </c>
      <c r="E27" s="32">
        <f>+[1]DGA!I27</f>
        <v>2</v>
      </c>
      <c r="F27" s="95">
        <f>SUM(C27:E27)</f>
        <v>4.7</v>
      </c>
      <c r="G27" s="32">
        <v>0.78117872820621825</v>
      </c>
      <c r="H27" s="32">
        <v>1.1377894543024181</v>
      </c>
      <c r="I27" s="32">
        <v>1.1879558190315547</v>
      </c>
      <c r="J27" s="95">
        <f>SUM(G27:I27)</f>
        <v>3.1069240015401909</v>
      </c>
      <c r="K27" s="95">
        <f t="shared" si="11"/>
        <v>151.27502306686858</v>
      </c>
      <c r="L27" s="90"/>
    </row>
    <row r="28" spans="2:12" ht="18" customHeight="1">
      <c r="B28" s="88" t="s">
        <v>87</v>
      </c>
      <c r="C28" s="25">
        <f>+[1]DGA!G28</f>
        <v>0</v>
      </c>
      <c r="D28" s="25">
        <f>+[1]DGA!H28</f>
        <v>0.2</v>
      </c>
      <c r="E28" s="25">
        <f>+[1]DGA!I28</f>
        <v>0</v>
      </c>
      <c r="F28" s="97">
        <f>SUM(C28:E28)</f>
        <v>0.2</v>
      </c>
      <c r="G28" s="25">
        <v>0.12328416395682962</v>
      </c>
      <c r="H28" s="25">
        <v>0.13990322318213499</v>
      </c>
      <c r="I28" s="25">
        <v>7.0121829844001893E-2</v>
      </c>
      <c r="J28" s="97">
        <f>SUM(G28:I28)</f>
        <v>0.33330921698296651</v>
      </c>
      <c r="K28" s="95">
        <f t="shared" si="11"/>
        <v>60.004341257151872</v>
      </c>
      <c r="L28" s="90"/>
    </row>
    <row r="29" spans="2:12" ht="18" customHeight="1">
      <c r="B29" s="105" t="s">
        <v>88</v>
      </c>
      <c r="C29" s="25">
        <f t="shared" ref="C29:J30" si="12">+C30</f>
        <v>154.30000000000001</v>
      </c>
      <c r="D29" s="25">
        <f t="shared" si="12"/>
        <v>219.3</v>
      </c>
      <c r="E29" s="25">
        <f t="shared" si="12"/>
        <v>235.4</v>
      </c>
      <c r="F29" s="25">
        <f t="shared" si="12"/>
        <v>609</v>
      </c>
      <c r="G29" s="25">
        <f t="shared" si="12"/>
        <v>133.56480048865603</v>
      </c>
      <c r="H29" s="25">
        <f t="shared" si="12"/>
        <v>111.84882499580974</v>
      </c>
      <c r="I29" s="25">
        <f t="shared" si="12"/>
        <v>158.40664280712863</v>
      </c>
      <c r="J29" s="25">
        <f t="shared" si="12"/>
        <v>403.8202682915944</v>
      </c>
      <c r="K29" s="97">
        <f t="shared" si="11"/>
        <v>150.80966653220275</v>
      </c>
      <c r="L29" s="106"/>
    </row>
    <row r="30" spans="2:12" ht="18" customHeight="1">
      <c r="B30" s="107" t="s">
        <v>50</v>
      </c>
      <c r="C30" s="25">
        <f t="shared" si="12"/>
        <v>154.30000000000001</v>
      </c>
      <c r="D30" s="25">
        <f t="shared" si="12"/>
        <v>219.3</v>
      </c>
      <c r="E30" s="25">
        <f t="shared" si="12"/>
        <v>235.4</v>
      </c>
      <c r="F30" s="29">
        <f t="shared" si="12"/>
        <v>609</v>
      </c>
      <c r="G30" s="25">
        <f t="shared" si="12"/>
        <v>133.56480048865603</v>
      </c>
      <c r="H30" s="25">
        <f t="shared" si="12"/>
        <v>111.84882499580974</v>
      </c>
      <c r="I30" s="25">
        <f t="shared" si="12"/>
        <v>158.40664280712863</v>
      </c>
      <c r="J30" s="29">
        <f t="shared" si="12"/>
        <v>403.8202682915944</v>
      </c>
      <c r="K30" s="97">
        <f t="shared" si="11"/>
        <v>150.80966653220275</v>
      </c>
      <c r="L30" s="90"/>
    </row>
    <row r="31" spans="2:12" ht="18" customHeight="1">
      <c r="B31" s="108" t="s">
        <v>52</v>
      </c>
      <c r="C31" s="32">
        <f>+[1]DGA!G31</f>
        <v>154.30000000000001</v>
      </c>
      <c r="D31" s="32">
        <f>+[1]DGA!H31</f>
        <v>219.3</v>
      </c>
      <c r="E31" s="32">
        <f>+[1]DGA!I31</f>
        <v>235.4</v>
      </c>
      <c r="F31" s="95">
        <f>SUM(C31:E31)</f>
        <v>609</v>
      </c>
      <c r="G31" s="32">
        <v>133.56480048865603</v>
      </c>
      <c r="H31" s="32">
        <v>111.84882499580974</v>
      </c>
      <c r="I31" s="32">
        <v>158.40664280712863</v>
      </c>
      <c r="J31" s="95">
        <f>SUM(G31:I31)</f>
        <v>403.8202682915944</v>
      </c>
      <c r="K31" s="95">
        <f t="shared" si="11"/>
        <v>150.80966653220275</v>
      </c>
      <c r="L31" s="67"/>
    </row>
    <row r="32" spans="2:12" ht="18" customHeight="1">
      <c r="B32" s="48" t="s">
        <v>89</v>
      </c>
      <c r="C32" s="25">
        <f>+[1]DGA!G32</f>
        <v>38</v>
      </c>
      <c r="D32" s="25">
        <f>+[1]DGA!H32</f>
        <v>0</v>
      </c>
      <c r="E32" s="25">
        <f>+[1]DGA!I32</f>
        <v>0</v>
      </c>
      <c r="F32" s="25">
        <f>+[1]DGA!J32</f>
        <v>38</v>
      </c>
      <c r="G32" s="25">
        <v>0</v>
      </c>
      <c r="H32" s="25">
        <v>0</v>
      </c>
      <c r="I32" s="25">
        <v>0</v>
      </c>
      <c r="J32" s="97">
        <f>SUM(G32:I32)</f>
        <v>0</v>
      </c>
      <c r="K32" s="97">
        <v>0</v>
      </c>
      <c r="L32" s="67"/>
    </row>
    <row r="33" spans="1:12" ht="18" customHeight="1" thickBot="1">
      <c r="B33" s="58" t="s">
        <v>90</v>
      </c>
      <c r="C33" s="59">
        <f t="shared" ref="C33:J33" si="13">+C8+C28+C29+C32</f>
        <v>17718.5</v>
      </c>
      <c r="D33" s="59">
        <f t="shared" si="13"/>
        <v>17781.900000000001</v>
      </c>
      <c r="E33" s="59">
        <f t="shared" si="13"/>
        <v>19031.800000000003</v>
      </c>
      <c r="F33" s="59">
        <f t="shared" si="13"/>
        <v>54532.2</v>
      </c>
      <c r="G33" s="59">
        <f t="shared" si="13"/>
        <v>13023.163466335765</v>
      </c>
      <c r="H33" s="59">
        <f t="shared" si="13"/>
        <v>13415.545268002177</v>
      </c>
      <c r="I33" s="59">
        <f t="shared" si="13"/>
        <v>15554.964847316782</v>
      </c>
      <c r="J33" s="59">
        <f t="shared" si="13"/>
        <v>41993.673581654723</v>
      </c>
      <c r="K33" s="109">
        <f t="shared" si="11"/>
        <v>129.85813183017842</v>
      </c>
      <c r="L33" s="110"/>
    </row>
    <row r="34" spans="1:12" ht="18" customHeight="1" thickTop="1">
      <c r="A34" s="111"/>
      <c r="B34" s="62" t="s">
        <v>67</v>
      </c>
      <c r="C34" s="63"/>
      <c r="D34" s="63"/>
      <c r="E34" s="63"/>
      <c r="F34" s="63"/>
      <c r="G34" s="63"/>
      <c r="H34" s="63"/>
      <c r="I34" s="63"/>
      <c r="J34" s="63"/>
      <c r="K34" s="63"/>
      <c r="L34" s="73"/>
    </row>
    <row r="35" spans="1:12" ht="14.25">
      <c r="B35" s="66" t="s">
        <v>68</v>
      </c>
      <c r="C35" s="67"/>
      <c r="D35" s="67"/>
      <c r="E35" s="67"/>
      <c r="F35" s="67"/>
      <c r="G35" s="67"/>
      <c r="H35" s="67"/>
      <c r="I35" s="67"/>
      <c r="J35" s="67"/>
      <c r="K35" s="67"/>
      <c r="L35" s="73"/>
    </row>
    <row r="36" spans="1:12" ht="18" customHeight="1">
      <c r="B36" s="70" t="s">
        <v>91</v>
      </c>
      <c r="C36" s="67"/>
      <c r="D36" s="67"/>
      <c r="E36" s="67"/>
      <c r="F36" s="67"/>
      <c r="G36" s="112"/>
      <c r="H36" s="112"/>
      <c r="I36" s="112"/>
      <c r="J36" s="113"/>
      <c r="K36" s="67"/>
      <c r="L36" s="73"/>
    </row>
    <row r="37" spans="1:12" ht="12" customHeight="1">
      <c r="B37" s="70" t="s">
        <v>92</v>
      </c>
      <c r="C37" s="73"/>
      <c r="D37" s="73"/>
      <c r="E37" s="73"/>
      <c r="F37" s="73"/>
      <c r="G37" s="67"/>
      <c r="H37" s="67"/>
      <c r="I37" s="67"/>
      <c r="J37" s="73"/>
      <c r="K37" s="73"/>
      <c r="L37" s="73"/>
    </row>
    <row r="38" spans="1:12" ht="15.75" customHeight="1">
      <c r="B38" s="75" t="s">
        <v>72</v>
      </c>
      <c r="C38" s="73"/>
      <c r="D38" s="73"/>
      <c r="E38" s="73"/>
      <c r="F38" s="73"/>
      <c r="G38" s="71"/>
      <c r="H38" s="71"/>
      <c r="I38" s="71"/>
      <c r="J38" s="67"/>
      <c r="K38" s="73"/>
      <c r="L38" s="73"/>
    </row>
    <row r="39" spans="1:12" ht="14.25">
      <c r="B39" s="73"/>
      <c r="C39" s="73"/>
      <c r="D39" s="73"/>
      <c r="E39" s="73"/>
      <c r="F39" s="73"/>
      <c r="G39" s="71"/>
      <c r="H39" s="71"/>
      <c r="I39" s="71"/>
      <c r="J39" s="73"/>
      <c r="K39" s="73"/>
      <c r="L39" s="73"/>
    </row>
    <row r="40" spans="1:12" ht="14.25">
      <c r="B40" s="73"/>
      <c r="C40" s="114"/>
      <c r="D40" s="114"/>
      <c r="E40" s="114"/>
      <c r="F40" s="114"/>
      <c r="G40" s="73"/>
      <c r="H40" s="73"/>
      <c r="I40" s="73"/>
      <c r="J40" s="73"/>
      <c r="K40" s="73"/>
      <c r="L40" s="73"/>
    </row>
    <row r="41" spans="1:12" ht="14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4.25">
      <c r="B42" s="85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14.25">
      <c r="B43" s="85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4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4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14.2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14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4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 ht="14.2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 ht="14.2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 ht="14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 ht="14.2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 ht="14.2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 ht="14.2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 ht="14.2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 ht="14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 ht="14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 ht="14.2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 ht="14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 ht="14.2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 ht="14.2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 ht="14.2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 ht="14.2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 ht="14.2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 ht="14.2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 ht="14.2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 ht="14.2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 ht="14.2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 ht="14.2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 ht="14.2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 ht="14.2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 ht="14.2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 ht="14.2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 ht="14.2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 ht="14.2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 ht="14.2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 ht="14.2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 ht="14.2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 ht="14.2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 ht="14.2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 ht="14.2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 ht="14.2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 ht="14.2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 ht="14.2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 ht="14.2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 ht="14.2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 ht="14.2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 ht="14.2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 ht="14.2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 ht="14.2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 ht="14.2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 ht="14.2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 ht="14.2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 ht="14.2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 ht="14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 ht="14.2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 ht="14.2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 ht="14.2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 ht="14.2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 ht="14.2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 ht="14.2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 ht="14.2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 ht="14.2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 ht="14.2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 ht="14.2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 ht="14.2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 ht="14.2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 ht="14.2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 ht="14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 ht="14.2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 ht="14.2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2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 ht="14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2:12" ht="14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2:12" ht="14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2" ht="14.2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2:12" ht="14.2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2:12" ht="14.2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2:12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2:12" ht="14.2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</row>
    <row r="121" spans="2:12" ht="14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spans="2:12" ht="14.2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2:12" ht="14.2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2:12" ht="14.2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2:12" ht="14.2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2:12" ht="14.2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2:12" ht="14.2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2:12" ht="14.2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2:12" ht="14.2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2:12" ht="14.2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2:12" ht="14.2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2:12" ht="14.2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2:12" ht="14.2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2:12" ht="14.2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2:12" ht="14.2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2:12" ht="14.2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2:12" ht="14.2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2:12" ht="14.2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2:12" ht="14.2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2:12" ht="14.2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2:12" ht="14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2:12" ht="14.2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2:12" ht="14.2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2:12" ht="14.2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2:12" ht="14.2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2:12" ht="14.2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2:12" ht="14.2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2:12" ht="14.2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2:12" ht="14.2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2:12" ht="14.2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2:12" ht="14.2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2:12" ht="14.2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2:12" ht="14.2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2:12" ht="14.2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2:12" ht="14.2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2:12" ht="14.2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2:12" ht="14.2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2:12" ht="14.2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2:12" ht="14.2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2:12" ht="14.2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2:12" ht="14.2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2:12" ht="14.2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2:12" ht="14.2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2:12" ht="14.2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2:12" ht="14.2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2:12" ht="14.2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</sheetData>
  <mergeCells count="10">
    <mergeCell ref="B1:L1"/>
    <mergeCell ref="B3:K3"/>
    <mergeCell ref="B4:K4"/>
    <mergeCell ref="B5:K5"/>
    <mergeCell ref="B6:B7"/>
    <mergeCell ref="C6:E6"/>
    <mergeCell ref="F6:F7"/>
    <mergeCell ref="G6:I6"/>
    <mergeCell ref="J6:J7"/>
    <mergeCell ref="K6:K7"/>
  </mergeCells>
  <printOptions horizontalCentered="1"/>
  <pageMargins left="0" right="0" top="0.19685039370078741" bottom="0.19685039370078741" header="0" footer="0.19685039370078741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4963-8F3A-480A-BDBE-6A9CB31C89AC}">
  <dimension ref="A1:AQ233"/>
  <sheetViews>
    <sheetView showGridLines="0" tabSelected="1" topLeftCell="A31" zoomScaleNormal="100" workbookViewId="0">
      <selection activeCell="L53" sqref="L53"/>
    </sheetView>
  </sheetViews>
  <sheetFormatPr baseColWidth="10" defaultColWidth="11.42578125" defaultRowHeight="12.75"/>
  <cols>
    <col min="1" max="1" width="3.42578125" style="2" customWidth="1"/>
    <col min="2" max="2" width="68.5703125" style="2" customWidth="1"/>
    <col min="3" max="5" width="10.7109375" style="2" customWidth="1"/>
    <col min="6" max="6" width="11.28515625" style="2" customWidth="1"/>
    <col min="7" max="9" width="8.42578125" style="2" customWidth="1"/>
    <col min="10" max="10" width="13.7109375" style="2" customWidth="1"/>
    <col min="11" max="11" width="12.85546875" style="2" bestFit="1" customWidth="1"/>
    <col min="12" max="12" width="7.5703125" style="116" customWidth="1"/>
    <col min="13" max="13" width="9.7109375" style="116" bestFit="1" customWidth="1"/>
    <col min="14" max="14" width="8.5703125" style="116" customWidth="1"/>
    <col min="15" max="43" width="11.42578125" style="116"/>
    <col min="44" max="16384" width="11.42578125" style="2"/>
  </cols>
  <sheetData>
    <row r="1" spans="2:43" ht="16.5">
      <c r="B1" s="115" t="s">
        <v>93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43" ht="14.2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2:43" s="111" customFormat="1" ht="16.5">
      <c r="B3" s="118" t="s">
        <v>94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2:43" s="111" customFormat="1" ht="16.5">
      <c r="B4" s="9" t="s">
        <v>75</v>
      </c>
      <c r="C4" s="9"/>
      <c r="D4" s="9"/>
      <c r="E4" s="9"/>
      <c r="F4" s="9"/>
      <c r="G4" s="9"/>
      <c r="H4" s="9"/>
      <c r="I4" s="9"/>
      <c r="J4" s="9"/>
      <c r="K4" s="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s="111" customFormat="1" ht="18" customHeight="1">
      <c r="B5" s="9" t="s">
        <v>95</v>
      </c>
      <c r="C5" s="9"/>
      <c r="D5" s="9"/>
      <c r="E5" s="9"/>
      <c r="F5" s="9"/>
      <c r="G5" s="9"/>
      <c r="H5" s="9"/>
      <c r="I5" s="9"/>
      <c r="J5" s="9"/>
      <c r="K5" s="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s="111" customFormat="1" ht="18" customHeight="1">
      <c r="B6" s="83" t="s">
        <v>4</v>
      </c>
      <c r="C6" s="11">
        <v>2022</v>
      </c>
      <c r="D6" s="12"/>
      <c r="E6" s="12"/>
      <c r="F6" s="84" t="s">
        <v>5</v>
      </c>
      <c r="G6" s="11">
        <v>2022</v>
      </c>
      <c r="H6" s="12"/>
      <c r="I6" s="12"/>
      <c r="J6" s="84" t="s">
        <v>96</v>
      </c>
      <c r="K6" s="83" t="s">
        <v>97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</row>
    <row r="7" spans="2:43" ht="32.25" customHeight="1" thickBot="1">
      <c r="B7" s="86"/>
      <c r="C7" s="16" t="s">
        <v>8</v>
      </c>
      <c r="D7" s="16" t="s">
        <v>9</v>
      </c>
      <c r="E7" s="16" t="s">
        <v>10</v>
      </c>
      <c r="F7" s="87"/>
      <c r="G7" s="16" t="s">
        <v>8</v>
      </c>
      <c r="H7" s="16" t="s">
        <v>9</v>
      </c>
      <c r="I7" s="16" t="s">
        <v>10</v>
      </c>
      <c r="J7" s="87"/>
      <c r="K7" s="86"/>
    </row>
    <row r="8" spans="2:43" ht="18" customHeight="1" thickTop="1">
      <c r="B8" s="120" t="s">
        <v>11</v>
      </c>
      <c r="C8" s="25">
        <f t="shared" ref="C8:I8" si="0">+C9+C21+C30+C22+C48</f>
        <v>6110.7</v>
      </c>
      <c r="D8" s="25">
        <f t="shared" si="0"/>
        <v>3397.6</v>
      </c>
      <c r="E8" s="25">
        <f t="shared" si="0"/>
        <v>3250</v>
      </c>
      <c r="F8" s="25">
        <f t="shared" si="0"/>
        <v>12758.300000000001</v>
      </c>
      <c r="G8" s="25">
        <f t="shared" si="0"/>
        <v>1818.5793464670514</v>
      </c>
      <c r="H8" s="25">
        <f t="shared" si="0"/>
        <v>1837.7194819076246</v>
      </c>
      <c r="I8" s="25">
        <f t="shared" si="0"/>
        <v>2219.7647498759147</v>
      </c>
      <c r="J8" s="25">
        <f>+J9+J21+J30+J22+J48</f>
        <v>5876.0635782505906</v>
      </c>
      <c r="K8" s="25">
        <f t="shared" ref="K8:K16" si="1">+F8/J8*100</f>
        <v>217.12324637233377</v>
      </c>
    </row>
    <row r="9" spans="2:43" ht="18" customHeight="1">
      <c r="B9" s="121" t="s">
        <v>12</v>
      </c>
      <c r="C9" s="25">
        <f t="shared" ref="C9:I9" si="2">+C10+C19</f>
        <v>38</v>
      </c>
      <c r="D9" s="25">
        <f t="shared" si="2"/>
        <v>294.79999999999995</v>
      </c>
      <c r="E9" s="25">
        <f t="shared" si="2"/>
        <v>97.3</v>
      </c>
      <c r="F9" s="29">
        <f t="shared" si="2"/>
        <v>430.1</v>
      </c>
      <c r="G9" s="25">
        <f t="shared" si="2"/>
        <v>93.672564249494911</v>
      </c>
      <c r="H9" s="25">
        <f t="shared" si="2"/>
        <v>147.57648064896733</v>
      </c>
      <c r="I9" s="25">
        <f t="shared" si="2"/>
        <v>173.27282027315184</v>
      </c>
      <c r="J9" s="29">
        <f>+J10+J19</f>
        <v>414.52186517161402</v>
      </c>
      <c r="K9" s="29">
        <f t="shared" si="1"/>
        <v>103.75809725306928</v>
      </c>
    </row>
    <row r="10" spans="2:43" ht="18" customHeight="1">
      <c r="B10" s="121" t="s">
        <v>76</v>
      </c>
      <c r="C10" s="25">
        <f t="shared" ref="C10:J10" si="3">+C11+C14</f>
        <v>33.200000000000003</v>
      </c>
      <c r="D10" s="25">
        <f t="shared" si="3"/>
        <v>289.79999999999995</v>
      </c>
      <c r="E10" s="25">
        <f t="shared" si="3"/>
        <v>91.5</v>
      </c>
      <c r="F10" s="29">
        <f t="shared" si="3"/>
        <v>414.5</v>
      </c>
      <c r="G10" s="25">
        <f t="shared" si="3"/>
        <v>87.134478563720251</v>
      </c>
      <c r="H10" s="25">
        <f t="shared" si="3"/>
        <v>140.80210147642961</v>
      </c>
      <c r="I10" s="25">
        <f t="shared" si="3"/>
        <v>165.88428910353537</v>
      </c>
      <c r="J10" s="29">
        <f t="shared" si="3"/>
        <v>393.82086914368517</v>
      </c>
      <c r="K10" s="29">
        <f t="shared" si="1"/>
        <v>105.25089767367561</v>
      </c>
    </row>
    <row r="11" spans="2:43" ht="18" customHeight="1">
      <c r="B11" s="122" t="s">
        <v>31</v>
      </c>
      <c r="C11" s="25">
        <f t="shared" ref="C11:J11" si="4">+C12+C13</f>
        <v>0</v>
      </c>
      <c r="D11" s="25">
        <f t="shared" si="4"/>
        <v>272.39999999999998</v>
      </c>
      <c r="E11" s="25">
        <f t="shared" si="4"/>
        <v>71.400000000000006</v>
      </c>
      <c r="F11" s="25">
        <f t="shared" si="4"/>
        <v>343.8</v>
      </c>
      <c r="G11" s="25">
        <f t="shared" si="4"/>
        <v>66.351357243099244</v>
      </c>
      <c r="H11" s="25">
        <f t="shared" si="4"/>
        <v>129.90308804459562</v>
      </c>
      <c r="I11" s="25">
        <f t="shared" si="4"/>
        <v>151.66525363800486</v>
      </c>
      <c r="J11" s="25">
        <f t="shared" si="4"/>
        <v>347.91969892569966</v>
      </c>
      <c r="K11" s="29">
        <f t="shared" si="1"/>
        <v>98.815905239507742</v>
      </c>
    </row>
    <row r="12" spans="2:43" ht="18" customHeight="1">
      <c r="B12" s="123" t="s">
        <v>98</v>
      </c>
      <c r="C12" s="32">
        <f>+[1]TESORERIA!G12</f>
        <v>0</v>
      </c>
      <c r="D12" s="32">
        <f>+[1]TESORERIA!H12</f>
        <v>144.5</v>
      </c>
      <c r="E12" s="32">
        <f>+[1]TESORERIA!I12</f>
        <v>71.400000000000006</v>
      </c>
      <c r="F12" s="33">
        <f>SUM(C12:E12)</f>
        <v>215.9</v>
      </c>
      <c r="G12" s="32">
        <v>66.351357243099244</v>
      </c>
      <c r="H12" s="32">
        <v>48.982334250506511</v>
      </c>
      <c r="I12" s="32">
        <v>69.833751792839735</v>
      </c>
      <c r="J12" s="33">
        <f>SUM(G12:I12)</f>
        <v>185.16744328644549</v>
      </c>
      <c r="K12" s="33">
        <f t="shared" si="1"/>
        <v>116.59717073806148</v>
      </c>
    </row>
    <row r="13" spans="2:43" ht="18" customHeight="1">
      <c r="B13" s="123" t="s">
        <v>99</v>
      </c>
      <c r="C13" s="32">
        <f>+[1]TESORERIA!G13</f>
        <v>0</v>
      </c>
      <c r="D13" s="32">
        <f>+[1]TESORERIA!H13</f>
        <v>127.9</v>
      </c>
      <c r="E13" s="32">
        <f>+[1]TESORERIA!I13</f>
        <v>0</v>
      </c>
      <c r="F13" s="33">
        <f>SUM(C13:E13)</f>
        <v>127.9</v>
      </c>
      <c r="G13" s="32">
        <v>0</v>
      </c>
      <c r="H13" s="32">
        <v>80.920753794089094</v>
      </c>
      <c r="I13" s="32">
        <v>81.831501845165107</v>
      </c>
      <c r="J13" s="33">
        <f>SUM(G13:I13)</f>
        <v>162.7522556392542</v>
      </c>
      <c r="K13" s="33">
        <f t="shared" si="1"/>
        <v>78.585700393298765</v>
      </c>
    </row>
    <row r="14" spans="2:43" ht="18" customHeight="1">
      <c r="B14" s="122" t="s">
        <v>100</v>
      </c>
      <c r="C14" s="25">
        <f t="shared" ref="C14:J14" si="5">+C15</f>
        <v>33.200000000000003</v>
      </c>
      <c r="D14" s="25">
        <f t="shared" si="5"/>
        <v>17.399999999999999</v>
      </c>
      <c r="E14" s="25">
        <f t="shared" si="5"/>
        <v>20.100000000000001</v>
      </c>
      <c r="F14" s="25">
        <f>+F15+F18</f>
        <v>70.699999999999989</v>
      </c>
      <c r="G14" s="25">
        <v>20.783121320620999</v>
      </c>
      <c r="H14" s="25">
        <v>10.899013431834</v>
      </c>
      <c r="I14" s="25">
        <v>14.219035465530498</v>
      </c>
      <c r="J14" s="25">
        <f t="shared" si="5"/>
        <v>45.901170217985495</v>
      </c>
      <c r="K14" s="29">
        <f t="shared" si="1"/>
        <v>154.02657419025354</v>
      </c>
    </row>
    <row r="15" spans="2:43" ht="18" customHeight="1">
      <c r="B15" s="124" t="s">
        <v>101</v>
      </c>
      <c r="C15" s="25">
        <f t="shared" ref="C15:I15" si="6">+C16+C17</f>
        <v>33.200000000000003</v>
      </c>
      <c r="D15" s="25">
        <f t="shared" si="6"/>
        <v>17.399999999999999</v>
      </c>
      <c r="E15" s="25">
        <f t="shared" si="6"/>
        <v>20.100000000000001</v>
      </c>
      <c r="F15" s="25">
        <f t="shared" si="6"/>
        <v>70.699999999999989</v>
      </c>
      <c r="G15" s="25">
        <f t="shared" si="6"/>
        <v>20.783121320620999</v>
      </c>
      <c r="H15" s="25">
        <f t="shared" si="6"/>
        <v>10.899013431834</v>
      </c>
      <c r="I15" s="25">
        <f t="shared" si="6"/>
        <v>14.219035465530498</v>
      </c>
      <c r="J15" s="25">
        <f>+J16+J17</f>
        <v>45.901170217985495</v>
      </c>
      <c r="K15" s="29">
        <f t="shared" si="1"/>
        <v>154.02657419025354</v>
      </c>
    </row>
    <row r="16" spans="2:43" ht="18" customHeight="1">
      <c r="B16" s="125" t="s">
        <v>102</v>
      </c>
      <c r="C16" s="32">
        <f>+[1]TESORERIA!G16</f>
        <v>24.6</v>
      </c>
      <c r="D16" s="32">
        <f>+[1]TESORERIA!H16</f>
        <v>9.1999999999999993</v>
      </c>
      <c r="E16" s="32">
        <f>+[1]TESORERIA!I16</f>
        <v>10.7</v>
      </c>
      <c r="F16" s="33">
        <f>SUM(C16:E16)</f>
        <v>44.5</v>
      </c>
      <c r="G16" s="32">
        <v>15.58734099046575</v>
      </c>
      <c r="H16" s="32">
        <v>8.1742600738754998</v>
      </c>
      <c r="I16" s="32">
        <v>10.664276599147874</v>
      </c>
      <c r="J16" s="33">
        <f>SUM(G16:I16)</f>
        <v>34.425877663489125</v>
      </c>
      <c r="K16" s="33">
        <f t="shared" si="1"/>
        <v>129.26322586452207</v>
      </c>
    </row>
    <row r="17" spans="1:43" s="130" customFormat="1" ht="18" customHeight="1">
      <c r="A17" s="2"/>
      <c r="B17" s="126" t="s">
        <v>103</v>
      </c>
      <c r="C17" s="127">
        <f>+[1]TESORERIA!G17</f>
        <v>8.6</v>
      </c>
      <c r="D17" s="127">
        <f>+[1]TESORERIA!H17</f>
        <v>8.1999999999999993</v>
      </c>
      <c r="E17" s="127">
        <f>+[1]TESORERIA!I17</f>
        <v>9.4</v>
      </c>
      <c r="F17" s="128">
        <f>SUM(C17:E17)</f>
        <v>26.199999999999996</v>
      </c>
      <c r="G17" s="127">
        <v>5.1957803301552499</v>
      </c>
      <c r="H17" s="127">
        <v>2.7247533579584999</v>
      </c>
      <c r="I17" s="127">
        <v>3.5547588663826244</v>
      </c>
      <c r="J17" s="128">
        <f>SUM(G17:I17)</f>
        <v>11.475292554496374</v>
      </c>
      <c r="K17" s="129">
        <v>0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</row>
    <row r="18" spans="1:43" ht="18" customHeight="1">
      <c r="B18" s="42" t="s">
        <v>26</v>
      </c>
      <c r="C18" s="32">
        <f>+[1]TESORERIA!G18</f>
        <v>0</v>
      </c>
      <c r="D18" s="32">
        <f>+[1]TESORERIA!H18</f>
        <v>0</v>
      </c>
      <c r="E18" s="32">
        <f>+[1]TESORERIA!I18</f>
        <v>0</v>
      </c>
      <c r="F18" s="33">
        <f>SUM(C18:E18)</f>
        <v>0</v>
      </c>
      <c r="G18" s="32">
        <v>0</v>
      </c>
      <c r="H18" s="32">
        <v>0</v>
      </c>
      <c r="I18" s="32">
        <v>0</v>
      </c>
      <c r="J18" s="33">
        <f>SUM(G18:I18)</f>
        <v>0</v>
      </c>
      <c r="K18" s="131">
        <v>0</v>
      </c>
    </row>
    <row r="19" spans="1:43" ht="18" customHeight="1">
      <c r="B19" s="122" t="s">
        <v>80</v>
      </c>
      <c r="C19" s="25">
        <f t="shared" ref="C19:J19" si="7">+C20</f>
        <v>4.8</v>
      </c>
      <c r="D19" s="25">
        <f t="shared" si="7"/>
        <v>5</v>
      </c>
      <c r="E19" s="25">
        <f t="shared" si="7"/>
        <v>5.8</v>
      </c>
      <c r="F19" s="29">
        <f t="shared" si="7"/>
        <v>15.600000000000001</v>
      </c>
      <c r="G19" s="25">
        <f t="shared" si="7"/>
        <v>6.5380856857746581</v>
      </c>
      <c r="H19" s="25">
        <f t="shared" si="7"/>
        <v>6.7743791725377154</v>
      </c>
      <c r="I19" s="25">
        <f t="shared" si="7"/>
        <v>7.3885311696164608</v>
      </c>
      <c r="J19" s="29">
        <f t="shared" si="7"/>
        <v>20.700996027928834</v>
      </c>
      <c r="K19" s="29">
        <f>+F19/J19*100</f>
        <v>75.358692784410948</v>
      </c>
    </row>
    <row r="20" spans="1:43" ht="18" customHeight="1">
      <c r="B20" s="42" t="s">
        <v>104</v>
      </c>
      <c r="C20" s="32">
        <f>+[1]TESORERIA!G20</f>
        <v>4.8</v>
      </c>
      <c r="D20" s="32">
        <f>+[1]TESORERIA!H20</f>
        <v>5</v>
      </c>
      <c r="E20" s="32">
        <f>+[1]TESORERIA!I20</f>
        <v>5.8</v>
      </c>
      <c r="F20" s="33">
        <f>SUM(C20:E20)</f>
        <v>15.600000000000001</v>
      </c>
      <c r="G20" s="32">
        <v>6.5380856857746581</v>
      </c>
      <c r="H20" s="32">
        <v>6.7743791725377154</v>
      </c>
      <c r="I20" s="32">
        <v>7.3885311696164608</v>
      </c>
      <c r="J20" s="33">
        <f>SUM(G20:I20)</f>
        <v>20.700996027928834</v>
      </c>
      <c r="K20" s="33">
        <f>+F20/J20*100</f>
        <v>75.358692784410948</v>
      </c>
    </row>
    <row r="21" spans="1:43" ht="18" customHeight="1">
      <c r="B21" s="132" t="s">
        <v>105</v>
      </c>
      <c r="C21" s="25">
        <f>+[1]TESORERIA!G21</f>
        <v>686.2</v>
      </c>
      <c r="D21" s="25">
        <f>+[1]TESORERIA!H21</f>
        <v>405.9</v>
      </c>
      <c r="E21" s="25">
        <f>+[1]TESORERIA!I21</f>
        <v>692</v>
      </c>
      <c r="F21" s="29">
        <f>SUM(C21:E21)</f>
        <v>1784.1</v>
      </c>
      <c r="G21" s="25">
        <v>231.46222461450952</v>
      </c>
      <c r="H21" s="25">
        <v>233.84020710424105</v>
      </c>
      <c r="I21" s="25">
        <v>232.75448039226876</v>
      </c>
      <c r="J21" s="29">
        <f>SUM(G21:I21)</f>
        <v>698.0569121110193</v>
      </c>
      <c r="K21" s="29">
        <f>+F21/J21*100</f>
        <v>255.58088016128059</v>
      </c>
      <c r="L21" s="133"/>
      <c r="M21" s="133"/>
      <c r="N21" s="133"/>
    </row>
    <row r="22" spans="1:43" ht="18" customHeight="1">
      <c r="B22" s="132" t="s">
        <v>106</v>
      </c>
      <c r="C22" s="25">
        <f>+C23</f>
        <v>0</v>
      </c>
      <c r="D22" s="25">
        <f t="shared" ref="D22:J22" si="8">+D23</f>
        <v>0</v>
      </c>
      <c r="E22" s="25">
        <f t="shared" si="8"/>
        <v>341</v>
      </c>
      <c r="F22" s="25">
        <f t="shared" si="8"/>
        <v>341</v>
      </c>
      <c r="G22" s="25">
        <f t="shared" si="8"/>
        <v>0</v>
      </c>
      <c r="H22" s="25">
        <f t="shared" si="8"/>
        <v>0</v>
      </c>
      <c r="I22" s="25">
        <f t="shared" si="8"/>
        <v>330.005</v>
      </c>
      <c r="J22" s="25">
        <f t="shared" si="8"/>
        <v>330.005</v>
      </c>
      <c r="K22" s="29">
        <v>0</v>
      </c>
      <c r="L22" s="133"/>
      <c r="M22" s="133"/>
      <c r="N22" s="133"/>
    </row>
    <row r="23" spans="1:43" ht="18" customHeight="1">
      <c r="B23" s="134" t="s">
        <v>107</v>
      </c>
      <c r="C23" s="25">
        <f t="shared" ref="C23:E23" si="9">SUM(C24:C29)</f>
        <v>0</v>
      </c>
      <c r="D23" s="25">
        <f t="shared" ref="D23" si="10">SUM(D24:D29)</f>
        <v>0</v>
      </c>
      <c r="E23" s="25">
        <f t="shared" si="9"/>
        <v>341</v>
      </c>
      <c r="F23" s="25">
        <f t="shared" ref="F23:J23" si="11">SUM(F24:F29)</f>
        <v>341</v>
      </c>
      <c r="G23" s="25">
        <f t="shared" si="11"/>
        <v>0</v>
      </c>
      <c r="H23" s="25">
        <f t="shared" si="11"/>
        <v>0</v>
      </c>
      <c r="I23" s="25">
        <f t="shared" si="11"/>
        <v>330.005</v>
      </c>
      <c r="J23" s="25">
        <f t="shared" si="11"/>
        <v>330.005</v>
      </c>
      <c r="K23" s="29">
        <v>0</v>
      </c>
      <c r="L23" s="133"/>
      <c r="M23" s="133"/>
      <c r="N23" s="133"/>
    </row>
    <row r="24" spans="1:43" s="116" customFormat="1" ht="18" customHeight="1">
      <c r="B24" s="135" t="s">
        <v>108</v>
      </c>
      <c r="C24" s="127">
        <f>+[1]TESORERIA!G24</f>
        <v>0</v>
      </c>
      <c r="D24" s="127">
        <f>+[1]TESORERIA!H24</f>
        <v>0</v>
      </c>
      <c r="E24" s="127">
        <f>+[1]TESORERIA!I24</f>
        <v>0</v>
      </c>
      <c r="F24" s="127">
        <f>SUM(C24:E24)</f>
        <v>0</v>
      </c>
      <c r="G24" s="127">
        <v>0</v>
      </c>
      <c r="H24" s="127">
        <v>0</v>
      </c>
      <c r="I24" s="127">
        <v>0</v>
      </c>
      <c r="J24" s="127">
        <f t="shared" ref="J24:J29" si="12">SUM(G24:I24)</f>
        <v>0</v>
      </c>
      <c r="K24" s="136">
        <v>0</v>
      </c>
      <c r="L24" s="133"/>
      <c r="M24" s="133"/>
      <c r="N24" s="133"/>
    </row>
    <row r="25" spans="1:43" ht="18" customHeight="1">
      <c r="B25" s="137" t="s">
        <v>109</v>
      </c>
      <c r="C25" s="32">
        <f>+[1]TESORERIA!G25</f>
        <v>0</v>
      </c>
      <c r="D25" s="32">
        <f>+[1]TESORERIA!H25</f>
        <v>0</v>
      </c>
      <c r="E25" s="32">
        <f>+[1]TESORERIA!I25</f>
        <v>0</v>
      </c>
      <c r="F25" s="33">
        <f>SUM(C25:E25)</f>
        <v>0</v>
      </c>
      <c r="G25" s="32">
        <v>0</v>
      </c>
      <c r="H25" s="32">
        <v>0</v>
      </c>
      <c r="I25" s="32">
        <v>0</v>
      </c>
      <c r="J25" s="33">
        <f t="shared" si="12"/>
        <v>0</v>
      </c>
      <c r="K25" s="131">
        <v>0</v>
      </c>
      <c r="L25" s="133"/>
      <c r="M25" s="133"/>
      <c r="N25" s="133"/>
    </row>
    <row r="26" spans="1:43" ht="18" customHeight="1">
      <c r="B26" s="137" t="s">
        <v>110</v>
      </c>
      <c r="C26" s="32">
        <f>+[1]TESORERIA!G26</f>
        <v>0</v>
      </c>
      <c r="D26" s="32">
        <f>+[1]TESORERIA!H26</f>
        <v>0</v>
      </c>
      <c r="E26" s="32">
        <f>+[1]TESORERIA!I26</f>
        <v>0</v>
      </c>
      <c r="F26" s="33">
        <f>SUM(C26:E26)</f>
        <v>0</v>
      </c>
      <c r="G26" s="32">
        <f>+'[1]PP (EST)'!G64</f>
        <v>0</v>
      </c>
      <c r="H26" s="32">
        <v>0</v>
      </c>
      <c r="I26" s="32">
        <v>0</v>
      </c>
      <c r="J26" s="33">
        <f t="shared" si="12"/>
        <v>0</v>
      </c>
      <c r="K26" s="131">
        <v>0</v>
      </c>
      <c r="L26" s="133"/>
      <c r="M26" s="133"/>
      <c r="N26" s="133"/>
    </row>
    <row r="27" spans="1:43" ht="18" customHeight="1">
      <c r="B27" s="137" t="s">
        <v>111</v>
      </c>
      <c r="C27" s="32">
        <f>+[1]TESORERIA!G27</f>
        <v>0</v>
      </c>
      <c r="D27" s="32">
        <f>+[1]TESORERIA!H27</f>
        <v>0</v>
      </c>
      <c r="E27" s="32">
        <f>+[1]TESORERIA!I27</f>
        <v>330</v>
      </c>
      <c r="F27" s="33">
        <f>SUM(C27:E27)</f>
        <v>330</v>
      </c>
      <c r="G27" s="32">
        <v>0</v>
      </c>
      <c r="H27" s="32">
        <v>0</v>
      </c>
      <c r="I27" s="32">
        <v>330.005</v>
      </c>
      <c r="J27" s="33">
        <f t="shared" si="12"/>
        <v>330.005</v>
      </c>
      <c r="K27" s="131">
        <v>0</v>
      </c>
      <c r="L27" s="133"/>
      <c r="M27" s="133"/>
      <c r="N27" s="133"/>
    </row>
    <row r="28" spans="1:43" ht="18" customHeight="1">
      <c r="B28" s="137" t="s">
        <v>112</v>
      </c>
      <c r="C28" s="32">
        <f>+[1]TESORERIA!G28</f>
        <v>0</v>
      </c>
      <c r="D28" s="32">
        <f>+[1]TESORERIA!H28</f>
        <v>0</v>
      </c>
      <c r="E28" s="32">
        <f>+[1]TESORERIA!I28</f>
        <v>0</v>
      </c>
      <c r="F28" s="33">
        <f>SUM(C28:E28)</f>
        <v>0</v>
      </c>
      <c r="G28" s="32">
        <v>0</v>
      </c>
      <c r="H28" s="32">
        <v>0</v>
      </c>
      <c r="I28" s="32">
        <v>0</v>
      </c>
      <c r="J28" s="33">
        <f t="shared" si="12"/>
        <v>0</v>
      </c>
      <c r="K28" s="131">
        <v>0</v>
      </c>
      <c r="L28" s="133"/>
      <c r="M28" s="133"/>
      <c r="N28" s="133"/>
    </row>
    <row r="29" spans="1:43" ht="18" customHeight="1">
      <c r="B29" s="137" t="s">
        <v>26</v>
      </c>
      <c r="C29" s="32">
        <f>+[1]TESORERIA!G29</f>
        <v>0</v>
      </c>
      <c r="D29" s="32">
        <f>+[1]TESORERIA!H29</f>
        <v>0</v>
      </c>
      <c r="E29" s="32">
        <f>+[1]TESORERIA!I29</f>
        <v>11</v>
      </c>
      <c r="F29" s="32">
        <f>+[1]TESORERIA!J29</f>
        <v>11</v>
      </c>
      <c r="G29" s="32">
        <v>0</v>
      </c>
      <c r="H29" s="32">
        <v>0</v>
      </c>
      <c r="I29" s="32">
        <v>0</v>
      </c>
      <c r="J29" s="33">
        <f t="shared" si="12"/>
        <v>0</v>
      </c>
      <c r="K29" s="131">
        <v>0</v>
      </c>
      <c r="L29" s="133"/>
      <c r="M29" s="133"/>
      <c r="N29" s="133"/>
    </row>
    <row r="30" spans="1:43" ht="18" customHeight="1">
      <c r="B30" s="132" t="s">
        <v>113</v>
      </c>
      <c r="C30" s="25">
        <f t="shared" ref="C30:J30" si="13">+C31+C41+C44</f>
        <v>1747.6</v>
      </c>
      <c r="D30" s="25">
        <f t="shared" si="13"/>
        <v>2025.3999999999999</v>
      </c>
      <c r="E30" s="25">
        <f t="shared" si="13"/>
        <v>1697.7</v>
      </c>
      <c r="F30" s="25">
        <f t="shared" si="13"/>
        <v>5470.7000000000007</v>
      </c>
      <c r="G30" s="25">
        <f t="shared" si="13"/>
        <v>1408.6565420928571</v>
      </c>
      <c r="H30" s="25">
        <f t="shared" si="13"/>
        <v>1393.7164905168713</v>
      </c>
      <c r="I30" s="25">
        <f t="shared" si="13"/>
        <v>1404.4639692533799</v>
      </c>
      <c r="J30" s="25">
        <f t="shared" si="13"/>
        <v>4206.8370018631085</v>
      </c>
      <c r="K30" s="29">
        <f>+F30/J30*100</f>
        <v>130.04307030619816</v>
      </c>
      <c r="L30" s="133"/>
      <c r="M30" s="133"/>
      <c r="N30" s="133"/>
    </row>
    <row r="31" spans="1:43" ht="18" customHeight="1">
      <c r="B31" s="124" t="s">
        <v>50</v>
      </c>
      <c r="C31" s="25">
        <f t="shared" ref="C31:J31" si="14">+C32+C37</f>
        <v>1667.7</v>
      </c>
      <c r="D31" s="25">
        <f t="shared" si="14"/>
        <v>1899.3999999999999</v>
      </c>
      <c r="E31" s="25">
        <f t="shared" si="14"/>
        <v>1557.2</v>
      </c>
      <c r="F31" s="29">
        <f t="shared" si="14"/>
        <v>5124.3</v>
      </c>
      <c r="G31" s="25">
        <f t="shared" si="14"/>
        <v>1329.8793534779538</v>
      </c>
      <c r="H31" s="25">
        <f t="shared" si="14"/>
        <v>1312.9702289372872</v>
      </c>
      <c r="I31" s="25">
        <f t="shared" si="14"/>
        <v>1315.4640668370125</v>
      </c>
      <c r="J31" s="29">
        <f t="shared" si="14"/>
        <v>3958.3136492522535</v>
      </c>
      <c r="K31" s="29">
        <f>+F31/J31*100</f>
        <v>129.45664376464981</v>
      </c>
      <c r="L31" s="133"/>
      <c r="M31" s="133"/>
      <c r="N31" s="133"/>
    </row>
    <row r="32" spans="1:43" ht="18" customHeight="1">
      <c r="B32" s="138" t="s">
        <v>51</v>
      </c>
      <c r="C32" s="25">
        <f t="shared" ref="C32:E32" si="15">SUM(C33:C36)</f>
        <v>87.5</v>
      </c>
      <c r="D32" s="25">
        <f t="shared" ref="D32" si="16">SUM(D33:D36)</f>
        <v>478</v>
      </c>
      <c r="E32" s="25">
        <f t="shared" si="15"/>
        <v>189.6</v>
      </c>
      <c r="F32" s="29">
        <f t="shared" ref="F32:J32" si="17">SUM(F33:F36)</f>
        <v>755.1</v>
      </c>
      <c r="G32" s="25">
        <f t="shared" si="17"/>
        <v>139.76338812955748</v>
      </c>
      <c r="H32" s="25">
        <f t="shared" si="17"/>
        <v>156.8383187082315</v>
      </c>
      <c r="I32" s="25">
        <f t="shared" si="17"/>
        <v>173.96614532049497</v>
      </c>
      <c r="J32" s="29">
        <f t="shared" si="17"/>
        <v>470.56785215828393</v>
      </c>
      <c r="K32" s="29">
        <f>+F32/J32*100</f>
        <v>160.46570043760843</v>
      </c>
      <c r="L32" s="133"/>
      <c r="M32" s="133"/>
      <c r="N32" s="133"/>
    </row>
    <row r="33" spans="1:43" ht="18" customHeight="1">
      <c r="B33" s="139" t="s">
        <v>114</v>
      </c>
      <c r="C33" s="32">
        <f>+[1]TESORERIA!G33</f>
        <v>85.7</v>
      </c>
      <c r="D33" s="32">
        <f>+[1]TESORERIA!H33</f>
        <v>83.6</v>
      </c>
      <c r="E33" s="32">
        <f>+[1]TESORERIA!I33</f>
        <v>96.8</v>
      </c>
      <c r="F33" s="33">
        <f>SUM(C33:E33)</f>
        <v>266.10000000000002</v>
      </c>
      <c r="G33" s="32">
        <v>82.551980444807498</v>
      </c>
      <c r="H33" s="32">
        <v>101.207892988499</v>
      </c>
      <c r="I33" s="32">
        <v>110.97940581111999</v>
      </c>
      <c r="J33" s="33">
        <f>SUM(G33:I33)</f>
        <v>294.73927924442648</v>
      </c>
      <c r="K33" s="33">
        <f>+F33/J33*100</f>
        <v>90.283182031982918</v>
      </c>
      <c r="L33" s="133"/>
      <c r="M33" s="133"/>
      <c r="N33" s="133"/>
    </row>
    <row r="34" spans="1:43" ht="18" customHeight="1">
      <c r="B34" s="139" t="s">
        <v>115</v>
      </c>
      <c r="C34" s="32">
        <f>+[1]TESORERIA!G34</f>
        <v>0</v>
      </c>
      <c r="D34" s="32">
        <f>+[1]TESORERIA!H34</f>
        <v>0</v>
      </c>
      <c r="E34" s="32">
        <f>+[1]TESORERIA!I34</f>
        <v>0</v>
      </c>
      <c r="F34" s="33">
        <f>SUM(C34:E34)</f>
        <v>0</v>
      </c>
      <c r="G34" s="32">
        <v>0</v>
      </c>
      <c r="H34" s="32">
        <v>0</v>
      </c>
      <c r="I34" s="32">
        <v>0</v>
      </c>
      <c r="J34" s="33">
        <f>SUM(G34:I34)</f>
        <v>0</v>
      </c>
      <c r="K34" s="131">
        <v>0</v>
      </c>
      <c r="L34" s="133"/>
      <c r="M34" s="133"/>
      <c r="N34" s="133"/>
    </row>
    <row r="35" spans="1:43" s="130" customFormat="1" ht="18" customHeight="1">
      <c r="A35" s="2"/>
      <c r="B35" s="140" t="s">
        <v>116</v>
      </c>
      <c r="C35" s="127">
        <f>+[1]TESORERIA!G35</f>
        <v>1.8</v>
      </c>
      <c r="D35" s="127">
        <f>+[1]TESORERIA!H35</f>
        <v>394.4</v>
      </c>
      <c r="E35" s="127">
        <f>+[1]TESORERIA!I35</f>
        <v>92.8</v>
      </c>
      <c r="F35" s="128">
        <f>SUM(C35:E35)</f>
        <v>489</v>
      </c>
      <c r="G35" s="127">
        <v>57.211407684749993</v>
      </c>
      <c r="H35" s="127">
        <v>55.630425719732493</v>
      </c>
      <c r="I35" s="127">
        <v>62.986739509374992</v>
      </c>
      <c r="J35" s="128">
        <f>SUM(G35:I35)</f>
        <v>175.82857291385747</v>
      </c>
      <c r="K35" s="128">
        <f>+F35/J35*100</f>
        <v>278.11179485576127</v>
      </c>
      <c r="L35" s="133"/>
      <c r="M35" s="133"/>
      <c r="N35" s="133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</row>
    <row r="36" spans="1:43" ht="18" customHeight="1">
      <c r="B36" s="139" t="s">
        <v>117</v>
      </c>
      <c r="C36" s="32">
        <f>+[1]TESORERIA!G36</f>
        <v>0</v>
      </c>
      <c r="D36" s="32">
        <f>+[1]TESORERIA!H36</f>
        <v>0</v>
      </c>
      <c r="E36" s="32">
        <f>+[1]TESORERIA!I36</f>
        <v>0</v>
      </c>
      <c r="F36" s="33">
        <f>SUM(C36:E36)</f>
        <v>0</v>
      </c>
      <c r="G36" s="32">
        <v>0</v>
      </c>
      <c r="H36" s="32">
        <v>0</v>
      </c>
      <c r="I36" s="32">
        <v>0</v>
      </c>
      <c r="J36" s="33">
        <f>SUM(G36:I36)</f>
        <v>0</v>
      </c>
      <c r="K36" s="131">
        <v>0</v>
      </c>
      <c r="L36" s="133"/>
      <c r="M36" s="133"/>
      <c r="N36" s="133"/>
    </row>
    <row r="37" spans="1:43" ht="18" customHeight="1">
      <c r="B37" s="138" t="s">
        <v>52</v>
      </c>
      <c r="C37" s="25">
        <f t="shared" ref="C37:J37" si="18">SUM(C38:C40)</f>
        <v>1580.2</v>
      </c>
      <c r="D37" s="25">
        <f t="shared" si="18"/>
        <v>1421.3999999999999</v>
      </c>
      <c r="E37" s="25">
        <f t="shared" si="18"/>
        <v>1367.6000000000001</v>
      </c>
      <c r="F37" s="29">
        <f t="shared" si="18"/>
        <v>4369.2</v>
      </c>
      <c r="G37" s="25">
        <f t="shared" si="18"/>
        <v>1190.1159653483965</v>
      </c>
      <c r="H37" s="25">
        <f t="shared" si="18"/>
        <v>1156.1319102290556</v>
      </c>
      <c r="I37" s="25">
        <f t="shared" si="18"/>
        <v>1141.4979215165176</v>
      </c>
      <c r="J37" s="29">
        <f t="shared" si="18"/>
        <v>3487.7457970939695</v>
      </c>
      <c r="K37" s="29">
        <f>+F37/J37*100</f>
        <v>125.2728912651968</v>
      </c>
      <c r="L37" s="133"/>
      <c r="M37" s="133"/>
      <c r="N37" s="133"/>
    </row>
    <row r="38" spans="1:43" ht="18" customHeight="1">
      <c r="B38" s="139" t="s">
        <v>118</v>
      </c>
      <c r="C38" s="32">
        <f>+[1]TESORERIA!G38</f>
        <v>45</v>
      </c>
      <c r="D38" s="32">
        <f>+[1]TESORERIA!H38</f>
        <v>38.1</v>
      </c>
      <c r="E38" s="32">
        <f>+[1]TESORERIA!I38</f>
        <v>37.4</v>
      </c>
      <c r="F38" s="33">
        <f>SUM(C38:E38)</f>
        <v>120.5</v>
      </c>
      <c r="G38" s="32">
        <v>25.605651584463509</v>
      </c>
      <c r="H38" s="32">
        <v>34.062063774411754</v>
      </c>
      <c r="I38" s="32">
        <v>31.90067484378509</v>
      </c>
      <c r="J38" s="33">
        <f>SUM(G38:I38)</f>
        <v>91.568390202660353</v>
      </c>
      <c r="K38" s="33">
        <f>+F38/J38*100</f>
        <v>131.59563003489285</v>
      </c>
      <c r="L38" s="133"/>
      <c r="M38" s="133"/>
      <c r="N38" s="133"/>
    </row>
    <row r="39" spans="1:43" s="130" customFormat="1" ht="18" customHeight="1">
      <c r="A39" s="2"/>
      <c r="B39" s="140" t="s">
        <v>119</v>
      </c>
      <c r="C39" s="127">
        <f>+[1]TESORERIA!G39</f>
        <v>1535.2</v>
      </c>
      <c r="D39" s="127">
        <f>+[1]TESORERIA!H39</f>
        <v>1383.3</v>
      </c>
      <c r="E39" s="127">
        <f>+[1]TESORERIA!I39</f>
        <v>1330.2</v>
      </c>
      <c r="F39" s="128">
        <f>SUM(C39:E39)</f>
        <v>4248.7</v>
      </c>
      <c r="G39" s="127">
        <v>1164.510313763933</v>
      </c>
      <c r="H39" s="127">
        <v>1122.0698464546438</v>
      </c>
      <c r="I39" s="127">
        <v>1109.5972466727326</v>
      </c>
      <c r="J39" s="128">
        <f>SUM(G39:I39)</f>
        <v>3396.1774068913091</v>
      </c>
      <c r="K39" s="128">
        <f>+F39/J39*100</f>
        <v>125.10241636313833</v>
      </c>
      <c r="L39" s="133"/>
      <c r="M39" s="133"/>
      <c r="N39" s="133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</row>
    <row r="40" spans="1:43" ht="18" customHeight="1">
      <c r="B40" s="139" t="s">
        <v>26</v>
      </c>
      <c r="C40" s="32">
        <f>+[1]TESORERIA!G40</f>
        <v>0</v>
      </c>
      <c r="D40" s="32">
        <f>+[1]TESORERIA!H40</f>
        <v>0</v>
      </c>
      <c r="E40" s="32">
        <f>+[1]TESORERIA!I40</f>
        <v>0</v>
      </c>
      <c r="F40" s="33">
        <f>SUM(C40:E40)</f>
        <v>0</v>
      </c>
      <c r="G40" s="32">
        <v>0</v>
      </c>
      <c r="H40" s="32">
        <v>0</v>
      </c>
      <c r="I40" s="32">
        <v>0</v>
      </c>
      <c r="J40" s="33">
        <f>SUM(G40:I40)</f>
        <v>0</v>
      </c>
      <c r="K40" s="131">
        <v>0</v>
      </c>
      <c r="L40" s="133"/>
      <c r="M40" s="133"/>
      <c r="N40" s="133"/>
    </row>
    <row r="41" spans="1:43" ht="18" customHeight="1">
      <c r="B41" s="138" t="s">
        <v>54</v>
      </c>
      <c r="C41" s="25">
        <f t="shared" ref="C41:I41" si="19">+C42+C43</f>
        <v>76.8</v>
      </c>
      <c r="D41" s="25">
        <f t="shared" si="19"/>
        <v>80.5</v>
      </c>
      <c r="E41" s="25">
        <f t="shared" si="19"/>
        <v>111.5</v>
      </c>
      <c r="F41" s="29">
        <f t="shared" si="19"/>
        <v>268.8</v>
      </c>
      <c r="G41" s="25">
        <f t="shared" si="19"/>
        <v>76.54484639978098</v>
      </c>
      <c r="H41" s="25">
        <f t="shared" si="19"/>
        <v>78.124004208875888</v>
      </c>
      <c r="I41" s="25">
        <f t="shared" si="19"/>
        <v>86.415709192858245</v>
      </c>
      <c r="J41" s="29">
        <f>+J42+J43</f>
        <v>241.08455980151513</v>
      </c>
      <c r="K41" s="29">
        <f>+F41/J41*100</f>
        <v>111.49614899490163</v>
      </c>
      <c r="L41" s="133"/>
      <c r="M41" s="133"/>
      <c r="N41" s="133"/>
    </row>
    <row r="42" spans="1:43" ht="16.5" customHeight="1">
      <c r="B42" s="139" t="s">
        <v>120</v>
      </c>
      <c r="C42" s="32">
        <f>+[1]TESORERIA!G42</f>
        <v>76.8</v>
      </c>
      <c r="D42" s="32">
        <f>+[1]TESORERIA!H42</f>
        <v>80.5</v>
      </c>
      <c r="E42" s="32">
        <f>+[1]TESORERIA!I42</f>
        <v>111.5</v>
      </c>
      <c r="F42" s="33">
        <f>SUM(C42:E42)</f>
        <v>268.8</v>
      </c>
      <c r="G42" s="32">
        <v>76.540346399780987</v>
      </c>
      <c r="H42" s="32">
        <v>78.116304208875889</v>
      </c>
      <c r="I42" s="32">
        <v>86.40430919285825</v>
      </c>
      <c r="J42" s="33">
        <f>SUM(G42:I42)</f>
        <v>241.06095980151514</v>
      </c>
      <c r="K42" s="33">
        <f>+F42/J42*100</f>
        <v>111.5070645289576</v>
      </c>
      <c r="L42" s="133"/>
      <c r="M42" s="133"/>
      <c r="N42" s="133"/>
    </row>
    <row r="43" spans="1:43" ht="18" customHeight="1">
      <c r="B43" s="139" t="s">
        <v>26</v>
      </c>
      <c r="C43" s="32">
        <f>+[1]TESORERIA!G43</f>
        <v>0</v>
      </c>
      <c r="D43" s="32">
        <f>+[1]TESORERIA!H43</f>
        <v>0</v>
      </c>
      <c r="E43" s="32">
        <f>+[1]TESORERIA!I43</f>
        <v>0</v>
      </c>
      <c r="F43" s="33">
        <f>SUM(C43:E43)</f>
        <v>0</v>
      </c>
      <c r="G43" s="32">
        <v>4.4999999999999997E-3</v>
      </c>
      <c r="H43" s="32">
        <v>7.7000000000000002E-3</v>
      </c>
      <c r="I43" s="32">
        <v>1.14E-2</v>
      </c>
      <c r="J43" s="33">
        <f>SUM(G43:I43)</f>
        <v>2.3599999999999999E-2</v>
      </c>
      <c r="K43" s="131">
        <v>0</v>
      </c>
      <c r="L43" s="133"/>
      <c r="M43" s="133"/>
      <c r="N43" s="133"/>
    </row>
    <row r="44" spans="1:43" ht="18" customHeight="1">
      <c r="B44" s="138" t="s">
        <v>121</v>
      </c>
      <c r="C44" s="25">
        <f>+[1]TESORERIA!G44</f>
        <v>3.1</v>
      </c>
      <c r="D44" s="25">
        <f>+[1]TESORERIA!H44</f>
        <v>45.5</v>
      </c>
      <c r="E44" s="25">
        <f>+[1]TESORERIA!I44</f>
        <v>29</v>
      </c>
      <c r="F44" s="29">
        <f>SUM(C44:E44)</f>
        <v>77.599999999999994</v>
      </c>
      <c r="G44" s="25">
        <f t="shared" ref="G44:I44" si="20">+G45+G47</f>
        <v>2.2323422151222498</v>
      </c>
      <c r="H44" s="25">
        <f t="shared" si="20"/>
        <v>2.6222573707082497</v>
      </c>
      <c r="I44" s="25">
        <f t="shared" si="20"/>
        <v>2.5841932235092493</v>
      </c>
      <c r="J44" s="29">
        <f>SUM(G44:I44)</f>
        <v>7.4387928093397484</v>
      </c>
      <c r="K44" s="29">
        <f>+F44/J44*100</f>
        <v>1043.1800157489211</v>
      </c>
      <c r="L44" s="133"/>
      <c r="M44" s="133"/>
      <c r="N44" s="133"/>
    </row>
    <row r="45" spans="1:43" s="130" customFormat="1" ht="18" customHeight="1">
      <c r="A45" s="2"/>
      <c r="B45" s="140" t="s">
        <v>122</v>
      </c>
      <c r="C45" s="127">
        <f>+[1]TESORERIA!G45</f>
        <v>3</v>
      </c>
      <c r="D45" s="127">
        <f>+[1]TESORERIA!H45</f>
        <v>3.4</v>
      </c>
      <c r="E45" s="127">
        <f>+[1]TESORERIA!I45</f>
        <v>4.7</v>
      </c>
      <c r="F45" s="128">
        <f>SUM(C45:E45)</f>
        <v>11.100000000000001</v>
      </c>
      <c r="G45" s="127">
        <v>2.2323422151222498</v>
      </c>
      <c r="H45" s="127">
        <v>2.6222573707082497</v>
      </c>
      <c r="I45" s="127">
        <v>2.5841932235092493</v>
      </c>
      <c r="J45" s="128">
        <f>SUM(G45:I45)</f>
        <v>7.4387928093397484</v>
      </c>
      <c r="K45" s="128">
        <f>+F45/J45*100</f>
        <v>149.21775998470395</v>
      </c>
      <c r="L45" s="133"/>
      <c r="M45" s="133"/>
      <c r="N45" s="133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</row>
    <row r="46" spans="1:43" s="130" customFormat="1" ht="18" customHeight="1">
      <c r="A46" s="2"/>
      <c r="B46" s="140" t="s">
        <v>123</v>
      </c>
      <c r="C46" s="127">
        <f>+[1]TESORERIA!G46</f>
        <v>0.1</v>
      </c>
      <c r="D46" s="127">
        <f>+[1]TESORERIA!H46</f>
        <v>5.4</v>
      </c>
      <c r="E46" s="127">
        <f>+[1]TESORERIA!I46</f>
        <v>6.4</v>
      </c>
      <c r="F46" s="128">
        <v>0</v>
      </c>
      <c r="G46" s="127">
        <v>0</v>
      </c>
      <c r="H46" s="127">
        <v>0</v>
      </c>
      <c r="I46" s="127">
        <v>0</v>
      </c>
      <c r="J46" s="128">
        <f t="shared" ref="J46:J47" si="21">SUM(G46:I46)</f>
        <v>0</v>
      </c>
      <c r="K46" s="129">
        <v>0</v>
      </c>
      <c r="L46" s="133"/>
      <c r="M46" s="133"/>
      <c r="N46" s="133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</row>
    <row r="47" spans="1:43" s="130" customFormat="1" ht="18" customHeight="1">
      <c r="A47" s="2"/>
      <c r="B47" s="140" t="s">
        <v>124</v>
      </c>
      <c r="C47" s="127">
        <f>+[1]TESORERIA!G47</f>
        <v>0</v>
      </c>
      <c r="D47" s="127">
        <f>+[1]TESORERIA!H47</f>
        <v>36.700000000000003</v>
      </c>
      <c r="E47" s="127">
        <f>+[1]TESORERIA!I47</f>
        <v>17.899999999999999</v>
      </c>
      <c r="F47" s="128">
        <f>SUM(C47:E47)</f>
        <v>54.6</v>
      </c>
      <c r="G47" s="127">
        <v>0</v>
      </c>
      <c r="H47" s="127">
        <v>0</v>
      </c>
      <c r="I47" s="127">
        <v>0</v>
      </c>
      <c r="J47" s="128">
        <f t="shared" si="21"/>
        <v>0</v>
      </c>
      <c r="K47" s="129">
        <v>0</v>
      </c>
      <c r="L47" s="133"/>
      <c r="M47" s="133"/>
      <c r="N47" s="133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</row>
    <row r="48" spans="1:43" ht="18" customHeight="1">
      <c r="B48" s="132" t="s">
        <v>125</v>
      </c>
      <c r="C48" s="25">
        <f t="shared" ref="C48:J48" si="22">+C49+C58+C60</f>
        <v>3638.8999999999996</v>
      </c>
      <c r="D48" s="25">
        <f t="shared" si="22"/>
        <v>671.5</v>
      </c>
      <c r="E48" s="25">
        <f t="shared" si="22"/>
        <v>422</v>
      </c>
      <c r="F48" s="29">
        <f t="shared" si="22"/>
        <v>4732.4000000000005</v>
      </c>
      <c r="G48" s="25">
        <f t="shared" si="22"/>
        <v>84.788015510189737</v>
      </c>
      <c r="H48" s="25">
        <f t="shared" si="22"/>
        <v>62.586303637544994</v>
      </c>
      <c r="I48" s="25">
        <f t="shared" si="22"/>
        <v>79.268479957114252</v>
      </c>
      <c r="J48" s="29">
        <f t="shared" si="22"/>
        <v>226.64279910484899</v>
      </c>
      <c r="K48" s="29">
        <f>+F48/J48*100</f>
        <v>2088.0433963448836</v>
      </c>
      <c r="L48" s="133"/>
      <c r="M48" s="133"/>
      <c r="N48" s="133"/>
    </row>
    <row r="49" spans="2:15" ht="18" customHeight="1">
      <c r="B49" s="121" t="s">
        <v>126</v>
      </c>
      <c r="C49" s="25">
        <f>+C50+C54+C56+C57</f>
        <v>2752</v>
      </c>
      <c r="D49" s="25">
        <f t="shared" ref="D49:F49" si="23">+D50+D54+D56+D57</f>
        <v>588.29999999999995</v>
      </c>
      <c r="E49" s="25">
        <f t="shared" si="23"/>
        <v>332.1</v>
      </c>
      <c r="F49" s="25">
        <f t="shared" si="23"/>
        <v>3672.4</v>
      </c>
      <c r="G49" s="25">
        <f t="shared" ref="G49:J49" si="24">+G50+G54+G56</f>
        <v>0</v>
      </c>
      <c r="H49" s="25">
        <f t="shared" si="24"/>
        <v>1.9750000000000002E-3</v>
      </c>
      <c r="I49" s="25">
        <f t="shared" si="24"/>
        <v>0</v>
      </c>
      <c r="J49" s="29">
        <f t="shared" si="24"/>
        <v>1.9750000000000002E-3</v>
      </c>
      <c r="K49" s="141">
        <v>0</v>
      </c>
      <c r="L49" s="133"/>
      <c r="M49" s="133"/>
      <c r="N49" s="133"/>
    </row>
    <row r="50" spans="2:15" ht="18" customHeight="1">
      <c r="B50" s="142" t="s">
        <v>127</v>
      </c>
      <c r="C50" s="25">
        <f t="shared" ref="C50:J50" si="25">SUM(C51:C53)</f>
        <v>2500.1999999999998</v>
      </c>
      <c r="D50" s="25">
        <f t="shared" ref="D50:E50" si="26">SUM(D51:D53)</f>
        <v>0</v>
      </c>
      <c r="E50" s="25">
        <f t="shared" si="26"/>
        <v>0</v>
      </c>
      <c r="F50" s="25">
        <f t="shared" si="25"/>
        <v>2500.1999999999998</v>
      </c>
      <c r="G50" s="25">
        <f t="shared" si="25"/>
        <v>0</v>
      </c>
      <c r="H50" s="25">
        <f t="shared" ref="H50:I50" si="27">SUM(H51:H53)</f>
        <v>0</v>
      </c>
      <c r="I50" s="25">
        <f t="shared" si="27"/>
        <v>0</v>
      </c>
      <c r="J50" s="29">
        <f t="shared" si="25"/>
        <v>0</v>
      </c>
      <c r="K50" s="141">
        <v>0</v>
      </c>
      <c r="L50" s="133"/>
      <c r="M50" s="133"/>
      <c r="N50" s="133"/>
    </row>
    <row r="51" spans="2:15" ht="18" customHeight="1">
      <c r="B51" s="42" t="s">
        <v>128</v>
      </c>
      <c r="C51" s="32">
        <f>+[1]TESORERIA!G51</f>
        <v>0</v>
      </c>
      <c r="D51" s="32">
        <f>+[1]TESORERIA!H51</f>
        <v>0</v>
      </c>
      <c r="E51" s="32">
        <f>+[1]TESORERIA!I51</f>
        <v>0</v>
      </c>
      <c r="F51" s="32">
        <f>+[1]TESORERIA!J51</f>
        <v>0</v>
      </c>
      <c r="G51" s="32">
        <v>0</v>
      </c>
      <c r="H51" s="32">
        <v>0</v>
      </c>
      <c r="I51" s="32">
        <v>0</v>
      </c>
      <c r="J51" s="33">
        <f>SUM(G51:I51)</f>
        <v>0</v>
      </c>
      <c r="K51" s="141">
        <v>0</v>
      </c>
      <c r="L51" s="133"/>
      <c r="M51" s="133"/>
      <c r="N51" s="133"/>
    </row>
    <row r="52" spans="2:15" ht="18" customHeight="1">
      <c r="B52" s="42" t="s">
        <v>129</v>
      </c>
      <c r="C52" s="32">
        <f>+[1]TESORERIA!G52</f>
        <v>2500.1999999999998</v>
      </c>
      <c r="D52" s="32">
        <f>+[1]TESORERIA!H52</f>
        <v>0</v>
      </c>
      <c r="E52" s="32">
        <f>+[1]TESORERIA!I52</f>
        <v>0</v>
      </c>
      <c r="F52" s="33">
        <f>SUM(C52:E52)</f>
        <v>2500.1999999999998</v>
      </c>
      <c r="G52" s="32">
        <v>0</v>
      </c>
      <c r="H52" s="32">
        <v>0</v>
      </c>
      <c r="I52" s="32">
        <v>0</v>
      </c>
      <c r="J52" s="33">
        <f>SUM(G52:I52)</f>
        <v>0</v>
      </c>
      <c r="K52" s="141">
        <v>0</v>
      </c>
      <c r="L52" s="133"/>
      <c r="M52" s="133"/>
      <c r="N52" s="133"/>
    </row>
    <row r="53" spans="2:15" ht="18" customHeight="1">
      <c r="B53" s="42" t="s">
        <v>130</v>
      </c>
      <c r="C53" s="32">
        <f>+[1]TESORERIA!G53</f>
        <v>0</v>
      </c>
      <c r="D53" s="32">
        <f>+[1]TESORERIA!H53</f>
        <v>0</v>
      </c>
      <c r="E53" s="32">
        <f>+[1]TESORERIA!I53</f>
        <v>0</v>
      </c>
      <c r="F53" s="33">
        <f>SUM(C53:E53)</f>
        <v>0</v>
      </c>
      <c r="G53" s="32">
        <v>0</v>
      </c>
      <c r="H53" s="32">
        <v>0</v>
      </c>
      <c r="I53" s="32">
        <v>0</v>
      </c>
      <c r="J53" s="33">
        <f>SUM(G53:I53)</f>
        <v>0</v>
      </c>
      <c r="K53" s="141">
        <v>0</v>
      </c>
      <c r="L53" s="133"/>
      <c r="M53" s="133"/>
      <c r="N53" s="133"/>
    </row>
    <row r="54" spans="2:15" ht="18" customHeight="1">
      <c r="B54" s="122" t="s">
        <v>131</v>
      </c>
      <c r="C54" s="25">
        <f t="shared" ref="C54:J54" si="28">SUM(C55:C55)</f>
        <v>102.3</v>
      </c>
      <c r="D54" s="25">
        <f t="shared" si="28"/>
        <v>396.2</v>
      </c>
      <c r="E54" s="25">
        <f t="shared" si="28"/>
        <v>88.8</v>
      </c>
      <c r="F54" s="25">
        <f t="shared" si="28"/>
        <v>587.29999999999995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0</v>
      </c>
      <c r="K54" s="141">
        <v>0</v>
      </c>
      <c r="L54" s="133"/>
      <c r="M54" s="133"/>
      <c r="N54" s="133"/>
    </row>
    <row r="55" spans="2:15" ht="18" customHeight="1">
      <c r="B55" s="42" t="s">
        <v>132</v>
      </c>
      <c r="C55" s="32">
        <f>+[1]TESORERIA!G55</f>
        <v>102.3</v>
      </c>
      <c r="D55" s="32">
        <f>+[1]TESORERIA!H55</f>
        <v>396.2</v>
      </c>
      <c r="E55" s="32">
        <f>+[1]TESORERIA!I55</f>
        <v>88.8</v>
      </c>
      <c r="F55" s="33">
        <f>SUM(C55:E55)</f>
        <v>587.29999999999995</v>
      </c>
      <c r="G55" s="143">
        <v>0</v>
      </c>
      <c r="H55" s="143">
        <v>0</v>
      </c>
      <c r="I55" s="143">
        <v>0</v>
      </c>
      <c r="J55" s="33">
        <f t="shared" ref="J55:J61" si="29">SUM(G55:I55)</f>
        <v>0</v>
      </c>
      <c r="K55" s="141">
        <v>0</v>
      </c>
      <c r="L55" s="133"/>
      <c r="M55" s="133"/>
      <c r="N55" s="133"/>
    </row>
    <row r="56" spans="2:15" ht="18" customHeight="1">
      <c r="B56" s="122" t="s">
        <v>59</v>
      </c>
      <c r="C56" s="144">
        <f>+[1]TESORERIA!G56</f>
        <v>0</v>
      </c>
      <c r="D56" s="144">
        <f>+[1]TESORERIA!H56</f>
        <v>0</v>
      </c>
      <c r="E56" s="144">
        <f>+[1]TESORERIA!I56</f>
        <v>0</v>
      </c>
      <c r="F56" s="29">
        <f>SUM(C56:E56)</f>
        <v>0</v>
      </c>
      <c r="G56" s="144">
        <v>0</v>
      </c>
      <c r="H56" s="144">
        <v>1.9750000000000002E-3</v>
      </c>
      <c r="I56" s="144">
        <v>0</v>
      </c>
      <c r="J56" s="29">
        <f t="shared" si="29"/>
        <v>1.9750000000000002E-3</v>
      </c>
      <c r="K56" s="141">
        <f t="shared" ref="K56:K65" si="30">+F56/J56*100</f>
        <v>0</v>
      </c>
      <c r="L56" s="133"/>
      <c r="M56" s="133"/>
      <c r="N56" s="133"/>
    </row>
    <row r="57" spans="2:15" ht="18" customHeight="1">
      <c r="B57" s="122" t="s">
        <v>133</v>
      </c>
      <c r="C57" s="144">
        <f>+[1]TESORERIA!G57</f>
        <v>149.5</v>
      </c>
      <c r="D57" s="144">
        <f>+[1]TESORERIA!H57</f>
        <v>192.1</v>
      </c>
      <c r="E57" s="144">
        <f>+[1]TESORERIA!I57</f>
        <v>243.3</v>
      </c>
      <c r="F57" s="144">
        <f>+[1]TESORERIA!J57</f>
        <v>584.90000000000009</v>
      </c>
      <c r="G57" s="144">
        <v>0</v>
      </c>
      <c r="H57" s="144">
        <v>0</v>
      </c>
      <c r="I57" s="144">
        <v>0</v>
      </c>
      <c r="J57" s="29">
        <f t="shared" si="29"/>
        <v>0</v>
      </c>
      <c r="K57" s="141">
        <v>0</v>
      </c>
      <c r="L57" s="133"/>
      <c r="M57" s="133"/>
      <c r="N57" s="133"/>
    </row>
    <row r="58" spans="2:15" ht="18" customHeight="1">
      <c r="B58" s="122" t="s">
        <v>62</v>
      </c>
      <c r="C58" s="144">
        <f>+[1]TESORERIA!G58</f>
        <v>85.6</v>
      </c>
      <c r="D58" s="144">
        <f>+[1]TESORERIA!H58</f>
        <v>83.2</v>
      </c>
      <c r="E58" s="144">
        <f>+[1]TESORERIA!I58</f>
        <v>89.9</v>
      </c>
      <c r="F58" s="29">
        <f>SUM(C58:E58)</f>
        <v>258.70000000000005</v>
      </c>
      <c r="G58" s="103">
        <v>84.788015510189737</v>
      </c>
      <c r="H58" s="103">
        <v>62.584328637544992</v>
      </c>
      <c r="I58" s="103">
        <v>79.268479957114252</v>
      </c>
      <c r="J58" s="29">
        <f t="shared" si="29"/>
        <v>226.640824104849</v>
      </c>
      <c r="K58" s="29">
        <f t="shared" si="30"/>
        <v>114.14536680307859</v>
      </c>
      <c r="L58" s="133"/>
      <c r="M58" s="133"/>
      <c r="N58" s="133"/>
    </row>
    <row r="59" spans="2:15" ht="18" customHeight="1">
      <c r="B59" s="145" t="s">
        <v>134</v>
      </c>
      <c r="C59" s="146">
        <f>+[1]TESORERIA!G58</f>
        <v>85.6</v>
      </c>
      <c r="D59" s="146">
        <f>+[1]TESORERIA!H58</f>
        <v>83.2</v>
      </c>
      <c r="E59" s="146">
        <f>+[1]TESORERIA!I58</f>
        <v>89.9</v>
      </c>
      <c r="F59" s="128">
        <f>SUM(C59:E59)</f>
        <v>258.70000000000005</v>
      </c>
      <c r="G59" s="147">
        <v>84.772145382564744</v>
      </c>
      <c r="H59" s="147">
        <v>62.581021212544989</v>
      </c>
      <c r="I59" s="147">
        <v>79.256573227114245</v>
      </c>
      <c r="J59" s="128">
        <f t="shared" si="29"/>
        <v>226.60973982222399</v>
      </c>
      <c r="K59" s="163">
        <f t="shared" si="30"/>
        <v>114.16102423618287</v>
      </c>
      <c r="L59" s="133"/>
      <c r="M59" s="133"/>
      <c r="N59" s="133"/>
    </row>
    <row r="60" spans="2:15" ht="18" customHeight="1">
      <c r="B60" s="122" t="s">
        <v>63</v>
      </c>
      <c r="C60" s="144">
        <f>+[1]TESORERIA!G60</f>
        <v>801.3</v>
      </c>
      <c r="D60" s="144">
        <f>+[1]TESORERIA!H60</f>
        <v>0</v>
      </c>
      <c r="E60" s="144">
        <f>+[1]TESORERIA!I60</f>
        <v>0</v>
      </c>
      <c r="F60" s="29">
        <f>SUM(C60:E60)</f>
        <v>801.3</v>
      </c>
      <c r="G60" s="25">
        <v>0</v>
      </c>
      <c r="H60" s="25">
        <v>0</v>
      </c>
      <c r="I60" s="25">
        <v>0</v>
      </c>
      <c r="J60" s="29">
        <f t="shared" si="29"/>
        <v>0</v>
      </c>
      <c r="K60" s="141">
        <v>0</v>
      </c>
      <c r="L60" s="133"/>
      <c r="M60" s="133"/>
      <c r="N60" s="133"/>
      <c r="O60" s="133"/>
    </row>
    <row r="61" spans="2:15" ht="18" customHeight="1">
      <c r="B61" s="132" t="s">
        <v>65</v>
      </c>
      <c r="C61" s="25">
        <f t="shared" ref="C61:E61" si="31">+C62+C65</f>
        <v>0</v>
      </c>
      <c r="D61" s="25">
        <f t="shared" si="31"/>
        <v>0</v>
      </c>
      <c r="E61" s="25">
        <f t="shared" si="31"/>
        <v>826.2</v>
      </c>
      <c r="F61" s="25">
        <f>+F62+F65</f>
        <v>826.2</v>
      </c>
      <c r="G61" s="25">
        <f t="shared" ref="G61:I61" si="32">+G62+G65</f>
        <v>0</v>
      </c>
      <c r="H61" s="25">
        <f t="shared" si="32"/>
        <v>1812.8062259999995</v>
      </c>
      <c r="I61" s="25">
        <f t="shared" si="32"/>
        <v>906.40311299999973</v>
      </c>
      <c r="J61" s="29">
        <f t="shared" si="29"/>
        <v>2719.2093389999991</v>
      </c>
      <c r="K61" s="164">
        <f t="shared" si="30"/>
        <v>30.383832099658743</v>
      </c>
      <c r="L61" s="133"/>
      <c r="M61" s="133"/>
      <c r="N61" s="133"/>
      <c r="O61" s="133"/>
    </row>
    <row r="62" spans="2:15" ht="18" customHeight="1">
      <c r="B62" s="148" t="s">
        <v>135</v>
      </c>
      <c r="C62" s="149">
        <f>+C63+C64</f>
        <v>0</v>
      </c>
      <c r="D62" s="149">
        <f t="shared" ref="D62:E62" si="33">+D63+D64</f>
        <v>0</v>
      </c>
      <c r="E62" s="149">
        <f t="shared" si="33"/>
        <v>0</v>
      </c>
      <c r="F62" s="149">
        <f>+F63+F64</f>
        <v>0</v>
      </c>
      <c r="G62" s="149">
        <v>0</v>
      </c>
      <c r="H62" s="149">
        <v>0</v>
      </c>
      <c r="I62" s="149">
        <v>0</v>
      </c>
      <c r="J62" s="149">
        <f t="shared" ref="J62" si="34">+J63+J64</f>
        <v>0</v>
      </c>
      <c r="K62" s="141">
        <v>0</v>
      </c>
      <c r="L62" s="133"/>
      <c r="M62" s="133"/>
      <c r="N62" s="133"/>
    </row>
    <row r="63" spans="2:15" ht="18" customHeight="1">
      <c r="B63" s="150" t="s">
        <v>136</v>
      </c>
      <c r="C63" s="32">
        <f>+[1]TESORERIA!G63</f>
        <v>0</v>
      </c>
      <c r="D63" s="32">
        <f>+[1]TESORERIA!H63</f>
        <v>0</v>
      </c>
      <c r="E63" s="32">
        <f>+[1]TESORERIA!I63</f>
        <v>0</v>
      </c>
      <c r="F63" s="33">
        <f>SUM(C63:E63)</f>
        <v>0</v>
      </c>
      <c r="G63" s="32">
        <v>0</v>
      </c>
      <c r="H63" s="32">
        <v>0</v>
      </c>
      <c r="I63" s="32">
        <v>0</v>
      </c>
      <c r="J63" s="33">
        <f>SUM(G63:I63)</f>
        <v>0</v>
      </c>
      <c r="K63" s="141">
        <v>0</v>
      </c>
      <c r="L63" s="133"/>
      <c r="M63" s="133"/>
      <c r="N63" s="133"/>
    </row>
    <row r="64" spans="2:15" ht="18" customHeight="1">
      <c r="B64" s="150" t="s">
        <v>137</v>
      </c>
      <c r="C64" s="32">
        <f>+[1]TESORERIA!G64</f>
        <v>0</v>
      </c>
      <c r="D64" s="32">
        <f>+[1]TESORERIA!H64</f>
        <v>0</v>
      </c>
      <c r="E64" s="32">
        <f>+[1]TESORERIA!I64</f>
        <v>0</v>
      </c>
      <c r="F64" s="33">
        <f>SUM(C64:E64)</f>
        <v>0</v>
      </c>
      <c r="G64" s="32">
        <v>0</v>
      </c>
      <c r="H64" s="32">
        <v>0</v>
      </c>
      <c r="I64" s="32">
        <v>0</v>
      </c>
      <c r="J64" s="33">
        <f>SUM(G64:I64)</f>
        <v>0</v>
      </c>
      <c r="K64" s="141">
        <v>0</v>
      </c>
      <c r="L64" s="133"/>
      <c r="M64" s="133"/>
      <c r="N64" s="133"/>
    </row>
    <row r="65" spans="2:14" ht="18" customHeight="1">
      <c r="B65" s="151" t="s">
        <v>138</v>
      </c>
      <c r="C65" s="32">
        <f>+[1]TESORERIA!G65</f>
        <v>0</v>
      </c>
      <c r="D65" s="32">
        <f>+[1]TESORERIA!H65</f>
        <v>0</v>
      </c>
      <c r="E65" s="32">
        <f>+[1]TESORERIA!I65</f>
        <v>826.2</v>
      </c>
      <c r="F65" s="33">
        <f>SUM(C65:E65)</f>
        <v>826.2</v>
      </c>
      <c r="G65" s="32">
        <v>0</v>
      </c>
      <c r="H65" s="32">
        <v>1812.8062259999995</v>
      </c>
      <c r="I65" s="32">
        <v>906.40311299999973</v>
      </c>
      <c r="J65" s="33">
        <f>SUM(G65:I65)</f>
        <v>2719.2093389999991</v>
      </c>
      <c r="K65" s="29">
        <f t="shared" si="30"/>
        <v>30.383832099658743</v>
      </c>
      <c r="L65" s="133"/>
      <c r="M65" s="133"/>
      <c r="N65" s="133"/>
    </row>
    <row r="66" spans="2:14" ht="27.75" customHeight="1" thickBot="1">
      <c r="B66" s="152" t="s">
        <v>139</v>
      </c>
      <c r="C66" s="59">
        <f t="shared" ref="C66:J66" si="35">+C61+C8</f>
        <v>6110.7</v>
      </c>
      <c r="D66" s="59">
        <f t="shared" si="35"/>
        <v>3397.6</v>
      </c>
      <c r="E66" s="59">
        <f t="shared" si="35"/>
        <v>4076.2</v>
      </c>
      <c r="F66" s="59">
        <f t="shared" si="35"/>
        <v>13584.500000000002</v>
      </c>
      <c r="G66" s="59">
        <f t="shared" si="35"/>
        <v>1818.5793464670514</v>
      </c>
      <c r="H66" s="59">
        <f t="shared" si="35"/>
        <v>3650.5257079076241</v>
      </c>
      <c r="I66" s="59">
        <f t="shared" si="35"/>
        <v>3126.1678628759146</v>
      </c>
      <c r="J66" s="59">
        <f t="shared" si="35"/>
        <v>8595.2729172505897</v>
      </c>
      <c r="K66" s="59">
        <f>+F66/J66*100</f>
        <v>158.04617410967958</v>
      </c>
      <c r="L66" s="133"/>
      <c r="M66" s="133"/>
      <c r="N66" s="133"/>
    </row>
    <row r="67" spans="2:14" ht="18" customHeight="1" thickTop="1">
      <c r="B67" s="62" t="s">
        <v>67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33"/>
      <c r="M67" s="133"/>
      <c r="N67" s="133"/>
    </row>
    <row r="68" spans="2:14" ht="15" customHeight="1">
      <c r="B68" s="66" t="s">
        <v>68</v>
      </c>
      <c r="C68" s="90"/>
      <c r="D68" s="90"/>
      <c r="E68" s="90"/>
      <c r="F68" s="90"/>
      <c r="G68" s="154"/>
      <c r="H68" s="154"/>
      <c r="I68" s="154"/>
      <c r="J68" s="154"/>
      <c r="K68" s="155"/>
    </row>
    <row r="69" spans="2:14" ht="12" customHeight="1">
      <c r="B69" s="70" t="s">
        <v>140</v>
      </c>
      <c r="C69" s="90"/>
      <c r="D69" s="90"/>
      <c r="E69" s="90"/>
      <c r="F69" s="90"/>
      <c r="G69" s="155"/>
      <c r="H69" s="155"/>
      <c r="I69" s="155"/>
      <c r="J69" s="155"/>
      <c r="K69" s="155"/>
    </row>
    <row r="70" spans="2:14" ht="12" customHeight="1">
      <c r="B70" s="156" t="s">
        <v>141</v>
      </c>
      <c r="C70" s="157"/>
      <c r="D70" s="157"/>
      <c r="E70" s="157"/>
      <c r="F70" s="90"/>
      <c r="G70" s="157"/>
      <c r="H70" s="157"/>
      <c r="I70" s="157"/>
      <c r="J70" s="157"/>
      <c r="K70" s="157"/>
    </row>
    <row r="71" spans="2:14" ht="14.25">
      <c r="B71" s="70" t="s">
        <v>142</v>
      </c>
      <c r="C71" s="158"/>
      <c r="D71" s="158"/>
      <c r="E71" s="158"/>
      <c r="F71" s="90"/>
      <c r="G71" s="71"/>
      <c r="H71" s="71"/>
      <c r="I71" s="71"/>
      <c r="J71" s="71"/>
      <c r="K71" s="71"/>
    </row>
    <row r="72" spans="2:14" ht="14.25">
      <c r="B72" s="70" t="s">
        <v>143</v>
      </c>
      <c r="C72" s="73"/>
      <c r="D72" s="73"/>
      <c r="E72" s="73"/>
      <c r="F72" s="90"/>
      <c r="G72" s="71"/>
      <c r="H72" s="71"/>
      <c r="I72" s="71"/>
      <c r="J72" s="71"/>
      <c r="K72" s="71"/>
    </row>
    <row r="73" spans="2:14" ht="14.25">
      <c r="B73" s="75" t="s">
        <v>144</v>
      </c>
      <c r="C73" s="159"/>
      <c r="D73" s="159"/>
      <c r="E73" s="159"/>
      <c r="F73" s="90"/>
      <c r="G73" s="159"/>
      <c r="H73" s="159"/>
      <c r="I73" s="159"/>
      <c r="J73" s="159"/>
      <c r="K73" s="159"/>
    </row>
    <row r="74" spans="2:14" ht="16.5">
      <c r="B74" s="73"/>
      <c r="C74" s="160"/>
      <c r="D74" s="160"/>
      <c r="E74" s="160"/>
      <c r="F74" s="160"/>
      <c r="G74" s="159"/>
      <c r="H74" s="159"/>
      <c r="I74" s="159"/>
      <c r="J74" s="159"/>
      <c r="K74" s="159"/>
    </row>
    <row r="75" spans="2:14" ht="14.25">
      <c r="B75" s="73"/>
      <c r="C75" s="161"/>
      <c r="D75" s="161"/>
      <c r="E75" s="161"/>
      <c r="F75" s="73"/>
      <c r="G75" s="73"/>
      <c r="H75" s="73"/>
      <c r="I75" s="73"/>
      <c r="J75" s="73"/>
      <c r="K75" s="73"/>
    </row>
    <row r="76" spans="2:14" ht="14.25">
      <c r="B76" s="85"/>
      <c r="C76" s="73"/>
      <c r="D76" s="73"/>
      <c r="E76" s="73"/>
      <c r="F76" s="73"/>
      <c r="G76" s="73"/>
      <c r="H76" s="73"/>
      <c r="I76" s="73"/>
      <c r="J76" s="73"/>
      <c r="K76" s="73"/>
    </row>
    <row r="77" spans="2:14" ht="14.25">
      <c r="B77" s="85"/>
      <c r="C77" s="73"/>
      <c r="D77" s="73"/>
      <c r="E77" s="73"/>
      <c r="F77" s="73"/>
      <c r="G77" s="73"/>
      <c r="H77" s="73"/>
      <c r="I77" s="73"/>
      <c r="J77" s="73"/>
      <c r="K77" s="73"/>
    </row>
    <row r="78" spans="2:14" ht="14.25">
      <c r="B78" s="85"/>
      <c r="C78" s="73"/>
      <c r="D78" s="73"/>
      <c r="E78" s="73"/>
      <c r="F78" s="73"/>
      <c r="G78" s="73"/>
      <c r="H78" s="73"/>
      <c r="I78" s="73"/>
      <c r="J78" s="73"/>
      <c r="K78" s="73"/>
    </row>
    <row r="79" spans="2:14" ht="14.25">
      <c r="B79" s="85"/>
      <c r="C79" s="73"/>
      <c r="D79" s="73"/>
      <c r="E79" s="73"/>
      <c r="F79" s="73"/>
      <c r="G79" s="73"/>
      <c r="H79" s="73"/>
      <c r="I79" s="73"/>
      <c r="J79" s="73"/>
      <c r="K79" s="73"/>
    </row>
    <row r="80" spans="2:14" ht="14.25">
      <c r="B80" s="85"/>
      <c r="C80" s="73"/>
      <c r="D80" s="73"/>
      <c r="E80" s="73"/>
      <c r="F80" s="67"/>
      <c r="G80" s="73"/>
      <c r="H80" s="73"/>
      <c r="I80" s="73"/>
      <c r="J80" s="73"/>
      <c r="K80" s="73"/>
    </row>
    <row r="81" spans="2:11" ht="14.25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ht="14.25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ht="14.25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ht="14.25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ht="14.25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ht="14.25">
      <c r="B86" s="85"/>
      <c r="C86" s="73"/>
      <c r="D86" s="73"/>
      <c r="E86" s="73"/>
      <c r="F86" s="73"/>
      <c r="G86" s="73"/>
      <c r="H86" s="73"/>
      <c r="I86" s="73"/>
      <c r="J86" s="73"/>
      <c r="K86" s="73"/>
    </row>
    <row r="87" spans="2:11" ht="14.25">
      <c r="B87" s="85"/>
      <c r="C87" s="73"/>
      <c r="D87" s="73"/>
      <c r="E87" s="73"/>
      <c r="F87" s="73"/>
      <c r="G87" s="73"/>
      <c r="H87" s="73"/>
      <c r="I87" s="73"/>
      <c r="J87" s="73"/>
      <c r="K87" s="73"/>
    </row>
    <row r="88" spans="2:11" ht="14.25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 ht="14.25">
      <c r="B89" s="85"/>
      <c r="C89" s="73"/>
      <c r="D89" s="73"/>
      <c r="E89" s="73"/>
      <c r="F89" s="73"/>
      <c r="G89" s="73"/>
      <c r="H89" s="73"/>
      <c r="I89" s="73"/>
      <c r="J89" s="73"/>
      <c r="K89" s="73"/>
    </row>
    <row r="90" spans="2:11" ht="14.25">
      <c r="B90" s="85"/>
      <c r="C90" s="73"/>
      <c r="D90" s="73"/>
      <c r="E90" s="73"/>
      <c r="F90" s="73"/>
      <c r="G90" s="73"/>
      <c r="H90" s="73"/>
      <c r="I90" s="73"/>
      <c r="J90" s="73"/>
      <c r="K90" s="73"/>
    </row>
    <row r="91" spans="2:11" ht="14.25">
      <c r="B91" s="85"/>
      <c r="C91" s="73"/>
      <c r="D91" s="73"/>
      <c r="E91" s="73"/>
      <c r="F91" s="73"/>
      <c r="G91" s="73"/>
      <c r="H91" s="73"/>
      <c r="I91" s="73"/>
      <c r="J91" s="73"/>
      <c r="K91" s="73"/>
    </row>
    <row r="92" spans="2:11" ht="14.25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 ht="14.25">
      <c r="B93" s="85"/>
      <c r="C93" s="73"/>
      <c r="D93" s="73"/>
      <c r="E93" s="73"/>
      <c r="F93" s="73"/>
      <c r="G93" s="73"/>
      <c r="H93" s="73"/>
      <c r="I93" s="73"/>
      <c r="J93" s="73"/>
      <c r="K93" s="73"/>
    </row>
    <row r="94" spans="2:11" ht="14.25">
      <c r="B94" s="85"/>
      <c r="C94" s="73"/>
      <c r="D94" s="73"/>
      <c r="E94" s="73"/>
      <c r="F94" s="73"/>
      <c r="G94" s="73"/>
      <c r="H94" s="73"/>
      <c r="I94" s="73"/>
      <c r="J94" s="73"/>
      <c r="K94" s="73"/>
    </row>
    <row r="95" spans="2:11" ht="14.25">
      <c r="B95" s="85"/>
      <c r="C95" s="73"/>
      <c r="D95" s="73"/>
      <c r="E95" s="73"/>
      <c r="F95" s="73"/>
      <c r="G95" s="73"/>
      <c r="H95" s="73"/>
      <c r="I95" s="73"/>
      <c r="J95" s="73"/>
      <c r="K95" s="73"/>
    </row>
    <row r="96" spans="2:11" ht="14.25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 ht="14.25">
      <c r="B97" s="85"/>
      <c r="C97" s="73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85"/>
      <c r="C98" s="73"/>
      <c r="D98" s="73"/>
      <c r="E98" s="73"/>
      <c r="F98" s="73"/>
      <c r="G98" s="73"/>
      <c r="H98" s="73"/>
      <c r="I98" s="73"/>
      <c r="J98" s="73"/>
      <c r="K98" s="73"/>
    </row>
    <row r="99" spans="2:11" ht="14.25">
      <c r="B99" s="85"/>
      <c r="C99" s="73"/>
      <c r="D99" s="73"/>
      <c r="E99" s="73"/>
      <c r="F99" s="73"/>
      <c r="G99" s="73"/>
      <c r="H99" s="73"/>
      <c r="I99" s="73"/>
      <c r="J99" s="73"/>
      <c r="K99" s="73"/>
    </row>
    <row r="100" spans="2:11" ht="14.25">
      <c r="B100" s="85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 ht="14.25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 ht="14.25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 ht="14.25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 ht="14.25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 ht="14.25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 ht="14.25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 ht="14.25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 ht="14.25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 ht="14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 ht="14.25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 ht="14.25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 ht="14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 ht="14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 ht="14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 ht="14.25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2:11" ht="14.25"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2:11" ht="14.25"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2:11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2:11" ht="14.25"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2:11" ht="14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2:11" ht="14.25"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2:11" ht="14.25"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2:11" ht="14.25"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2:11" ht="14.25"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2:11" ht="14.25">
      <c r="B126" s="73"/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2:11" ht="14.25"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2:11" ht="14.25"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2:11" ht="14.25"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2:11" ht="14.25"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2:11" ht="14.25">
      <c r="B131" s="73"/>
      <c r="C131" s="73"/>
      <c r="D131" s="73"/>
      <c r="E131" s="73"/>
      <c r="F131" s="73"/>
      <c r="G131" s="73"/>
      <c r="H131" s="73"/>
      <c r="I131" s="73"/>
      <c r="J131" s="73"/>
      <c r="K131" s="73"/>
    </row>
    <row r="132" spans="2:11" ht="14.25">
      <c r="B132" s="73"/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2:11" ht="14.25"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2:11" ht="14.25">
      <c r="B134" s="73"/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2:11" ht="14.25">
      <c r="B135" s="73"/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2:11" ht="14.25">
      <c r="B136" s="73"/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2:11" ht="14.25">
      <c r="B137" s="73"/>
      <c r="C137" s="73"/>
      <c r="D137" s="73"/>
      <c r="E137" s="73"/>
      <c r="F137" s="73"/>
      <c r="G137" s="73"/>
      <c r="H137" s="73"/>
      <c r="I137" s="73"/>
      <c r="J137" s="73"/>
      <c r="K137" s="73"/>
    </row>
    <row r="138" spans="2:11" ht="14.25">
      <c r="B138" s="73"/>
      <c r="C138" s="73"/>
      <c r="D138" s="73"/>
      <c r="E138" s="73"/>
      <c r="F138" s="73"/>
      <c r="G138" s="73"/>
      <c r="H138" s="73"/>
      <c r="I138" s="73"/>
      <c r="J138" s="73"/>
      <c r="K138" s="73"/>
    </row>
    <row r="139" spans="2:11" ht="14.25">
      <c r="B139" s="7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2:11" ht="14.25"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2:11" ht="14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2:11" ht="14.25"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2:11" ht="14.25">
      <c r="B143" s="73"/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2:11" ht="14.25">
      <c r="B144" s="73"/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2:11" ht="14.25">
      <c r="B145" s="73"/>
      <c r="C145" s="73"/>
      <c r="D145" s="73"/>
      <c r="E145" s="73"/>
      <c r="F145" s="73"/>
      <c r="G145" s="73"/>
      <c r="H145" s="73"/>
      <c r="I145" s="73"/>
      <c r="J145" s="73"/>
      <c r="K145" s="73"/>
    </row>
    <row r="146" spans="2:11" ht="14.25">
      <c r="B146" s="73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2:11" ht="14.25">
      <c r="B147" s="73"/>
      <c r="C147" s="73"/>
      <c r="D147" s="73"/>
      <c r="E147" s="73"/>
      <c r="F147" s="73"/>
      <c r="G147" s="73"/>
      <c r="H147" s="73"/>
      <c r="I147" s="73"/>
      <c r="J147" s="73"/>
      <c r="K147" s="73"/>
    </row>
    <row r="148" spans="2:11" ht="14.25">
      <c r="B148" s="73"/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2:11" ht="14.25">
      <c r="B149" s="7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2:11" ht="14.25">
      <c r="B150" s="73"/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2:11" ht="14.25">
      <c r="B151" s="73"/>
      <c r="C151" s="73"/>
      <c r="D151" s="73"/>
      <c r="E151" s="73"/>
      <c r="F151" s="73"/>
      <c r="G151" s="73"/>
      <c r="H151" s="73"/>
      <c r="I151" s="73"/>
      <c r="J151" s="73"/>
      <c r="K151" s="73"/>
    </row>
    <row r="152" spans="2:11" ht="14.25">
      <c r="B152" s="73"/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2:11" ht="14.25">
      <c r="B153" s="73"/>
      <c r="C153" s="73"/>
      <c r="D153" s="73"/>
      <c r="E153" s="73"/>
      <c r="F153" s="73"/>
      <c r="G153" s="73"/>
      <c r="H153" s="73"/>
      <c r="I153" s="73"/>
      <c r="J153" s="73"/>
      <c r="K153" s="73"/>
    </row>
    <row r="154" spans="2:11" ht="14.25">
      <c r="B154" s="73"/>
      <c r="C154" s="73"/>
      <c r="D154" s="73"/>
      <c r="E154" s="73"/>
      <c r="F154" s="73"/>
      <c r="G154" s="73"/>
      <c r="H154" s="73"/>
      <c r="I154" s="73"/>
      <c r="J154" s="73"/>
      <c r="K154" s="73"/>
    </row>
    <row r="155" spans="2:11" ht="14.25">
      <c r="B155" s="73"/>
      <c r="C155" s="73"/>
      <c r="D155" s="73"/>
      <c r="E155" s="73"/>
      <c r="F155" s="73"/>
      <c r="G155" s="73"/>
      <c r="H155" s="73"/>
      <c r="I155" s="73"/>
      <c r="J155" s="73"/>
      <c r="K155" s="73"/>
    </row>
    <row r="156" spans="2:11" ht="14.25">
      <c r="B156" s="73"/>
      <c r="C156" s="73"/>
      <c r="D156" s="73"/>
      <c r="E156" s="73"/>
      <c r="F156" s="73"/>
      <c r="G156" s="73"/>
      <c r="H156" s="73"/>
      <c r="I156" s="73"/>
      <c r="J156" s="73"/>
      <c r="K156" s="73"/>
    </row>
    <row r="157" spans="2:11" ht="14.25"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2:11" ht="14.25">
      <c r="B158" s="73"/>
      <c r="C158" s="73"/>
      <c r="D158" s="73"/>
      <c r="E158" s="73"/>
      <c r="F158" s="73"/>
      <c r="G158" s="73"/>
      <c r="H158" s="73"/>
      <c r="I158" s="73"/>
      <c r="J158" s="73"/>
      <c r="K158" s="73"/>
    </row>
    <row r="159" spans="2:11" ht="14.25">
      <c r="B159" s="73"/>
      <c r="C159" s="73"/>
      <c r="D159" s="73"/>
      <c r="E159" s="73"/>
      <c r="F159" s="73"/>
      <c r="G159" s="73"/>
      <c r="H159" s="73"/>
      <c r="I159" s="73"/>
      <c r="J159" s="73"/>
      <c r="K159" s="73"/>
    </row>
    <row r="160" spans="2:11" ht="14.25">
      <c r="B160" s="7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2:11" ht="14.25">
      <c r="B161" s="73"/>
      <c r="C161" s="73"/>
      <c r="D161" s="73"/>
      <c r="E161" s="73"/>
      <c r="F161" s="73"/>
      <c r="G161" s="73"/>
      <c r="H161" s="73"/>
      <c r="I161" s="73"/>
      <c r="J161" s="73"/>
      <c r="K161" s="73"/>
    </row>
    <row r="162" spans="2:11" ht="14.25">
      <c r="B162" s="73"/>
      <c r="C162" s="73"/>
      <c r="D162" s="73"/>
      <c r="E162" s="73"/>
      <c r="F162" s="73"/>
      <c r="G162" s="73"/>
      <c r="H162" s="73"/>
      <c r="I162" s="73"/>
      <c r="J162" s="73"/>
      <c r="K162" s="73"/>
    </row>
    <row r="163" spans="2:11" ht="14.25">
      <c r="B163" s="73"/>
      <c r="C163" s="73"/>
      <c r="D163" s="73"/>
      <c r="E163" s="73"/>
      <c r="F163" s="73"/>
      <c r="G163" s="73"/>
      <c r="H163" s="73"/>
      <c r="I163" s="73"/>
      <c r="J163" s="73"/>
      <c r="K163" s="73"/>
    </row>
    <row r="164" spans="2:11" ht="14.25"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2:11" ht="14.25">
      <c r="B165" s="73"/>
      <c r="C165" s="73"/>
      <c r="D165" s="73"/>
      <c r="E165" s="73"/>
      <c r="F165" s="73"/>
      <c r="G165" s="73"/>
      <c r="H165" s="73"/>
      <c r="I165" s="73"/>
      <c r="J165" s="73"/>
      <c r="K165" s="73"/>
    </row>
    <row r="166" spans="2:11" ht="14.25">
      <c r="B166" s="73"/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2:11" ht="14.25"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2:11" ht="14.25">
      <c r="B168" s="73"/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2:11" ht="14.25">
      <c r="B169" s="73"/>
      <c r="C169" s="73"/>
      <c r="D169" s="73"/>
      <c r="E169" s="73"/>
      <c r="F169" s="73"/>
      <c r="G169" s="73"/>
      <c r="H169" s="73"/>
      <c r="I169" s="73"/>
      <c r="J169" s="73"/>
      <c r="K169" s="73"/>
    </row>
    <row r="170" spans="2:11" ht="14.25">
      <c r="B170" s="73"/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2:11" ht="14.25">
      <c r="B171" s="7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2:11" ht="14.25"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2:11" ht="14.25">
      <c r="B173" s="73"/>
      <c r="C173" s="73"/>
      <c r="D173" s="73"/>
      <c r="E173" s="73"/>
      <c r="F173" s="73"/>
      <c r="G173" s="73"/>
      <c r="H173" s="73"/>
      <c r="I173" s="73"/>
      <c r="J173" s="73"/>
      <c r="K173" s="73"/>
    </row>
    <row r="174" spans="2:11" ht="14.25">
      <c r="B174" s="73"/>
      <c r="C174" s="73"/>
      <c r="D174" s="73"/>
      <c r="E174" s="73"/>
      <c r="F174" s="73"/>
      <c r="G174" s="73"/>
      <c r="H174" s="73"/>
      <c r="I174" s="73"/>
      <c r="J174" s="73"/>
      <c r="K174" s="73"/>
    </row>
    <row r="175" spans="2:11" ht="14.25"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2:11" ht="14.25"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2:11" ht="14.25"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2:11" ht="14.25">
      <c r="B178" s="73"/>
      <c r="C178" s="73"/>
      <c r="D178" s="73"/>
      <c r="E178" s="73"/>
      <c r="F178" s="73"/>
      <c r="G178" s="73"/>
      <c r="H178" s="73"/>
      <c r="I178" s="73"/>
      <c r="J178" s="73"/>
      <c r="K178" s="73"/>
    </row>
    <row r="179" spans="2:11" ht="14.25">
      <c r="B179" s="73"/>
      <c r="C179" s="73"/>
      <c r="D179" s="73"/>
      <c r="E179" s="73"/>
      <c r="F179" s="73"/>
      <c r="G179" s="73"/>
      <c r="H179" s="73"/>
      <c r="I179" s="73"/>
      <c r="J179" s="73"/>
      <c r="K179" s="73"/>
    </row>
    <row r="180" spans="2:11" ht="14.25"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2:11" ht="14.25"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2:11" ht="14.25"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2:11" ht="14.25"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  <row r="184" spans="2:11" ht="14.25">
      <c r="B184" s="73"/>
      <c r="C184" s="73"/>
      <c r="D184" s="73"/>
      <c r="E184" s="73"/>
      <c r="F184" s="73"/>
      <c r="G184" s="73"/>
      <c r="H184" s="73"/>
      <c r="I184" s="73"/>
      <c r="J184" s="73"/>
      <c r="K184" s="73"/>
    </row>
    <row r="185" spans="2:11" ht="14.25">
      <c r="B185" s="73"/>
      <c r="C185" s="73"/>
      <c r="D185" s="73"/>
      <c r="E185" s="73"/>
      <c r="F185" s="73"/>
      <c r="G185" s="73"/>
      <c r="H185" s="73"/>
      <c r="I185" s="73"/>
      <c r="J185" s="73"/>
      <c r="K185" s="73"/>
    </row>
    <row r="186" spans="2:11" ht="14.25">
      <c r="B186" s="73"/>
      <c r="C186" s="73"/>
      <c r="D186" s="73"/>
      <c r="E186" s="73"/>
      <c r="F186" s="73"/>
      <c r="G186" s="73"/>
      <c r="H186" s="73"/>
      <c r="I186" s="73"/>
      <c r="J186" s="73"/>
      <c r="K186" s="73"/>
    </row>
    <row r="187" spans="2:11" ht="14.25">
      <c r="B187" s="73"/>
      <c r="C187" s="73"/>
      <c r="D187" s="73"/>
      <c r="E187" s="73"/>
      <c r="F187" s="73"/>
      <c r="G187" s="73"/>
      <c r="H187" s="73"/>
      <c r="I187" s="73"/>
      <c r="J187" s="73"/>
      <c r="K187" s="73"/>
    </row>
    <row r="188" spans="2:11" ht="14.25">
      <c r="B188" s="73"/>
      <c r="C188" s="73"/>
      <c r="D188" s="73"/>
      <c r="E188" s="73"/>
      <c r="F188" s="73"/>
      <c r="G188" s="73"/>
      <c r="H188" s="73"/>
      <c r="I188" s="73"/>
      <c r="J188" s="73"/>
      <c r="K188" s="73"/>
    </row>
    <row r="189" spans="2:11" ht="14.25">
      <c r="B189" s="73"/>
      <c r="C189" s="73"/>
      <c r="D189" s="73"/>
      <c r="E189" s="73"/>
      <c r="F189" s="73"/>
      <c r="G189" s="73"/>
      <c r="H189" s="73"/>
      <c r="I189" s="73"/>
      <c r="J189" s="73"/>
      <c r="K189" s="73"/>
    </row>
    <row r="190" spans="2:11" ht="14.25">
      <c r="B190" s="73"/>
      <c r="C190" s="73"/>
      <c r="D190" s="73"/>
      <c r="E190" s="73"/>
      <c r="F190" s="73"/>
      <c r="G190" s="73"/>
      <c r="H190" s="73"/>
      <c r="I190" s="73"/>
      <c r="J190" s="73"/>
      <c r="K190" s="73"/>
    </row>
    <row r="191" spans="2:11" ht="14.25">
      <c r="B191" s="73"/>
      <c r="C191" s="73"/>
      <c r="D191" s="73"/>
      <c r="E191" s="73"/>
      <c r="F191" s="73"/>
      <c r="G191" s="73"/>
      <c r="H191" s="73"/>
      <c r="I191" s="73"/>
      <c r="J191" s="73"/>
      <c r="K191" s="73"/>
    </row>
    <row r="192" spans="2:11" ht="14.25">
      <c r="B192" s="73"/>
      <c r="C192" s="73"/>
      <c r="D192" s="73"/>
      <c r="E192" s="73"/>
      <c r="F192" s="73"/>
      <c r="G192" s="73"/>
      <c r="H192" s="73"/>
      <c r="I192" s="73"/>
      <c r="J192" s="73"/>
      <c r="K192" s="73"/>
    </row>
    <row r="193" spans="2:11" ht="14.25">
      <c r="B193" s="73"/>
      <c r="C193" s="73"/>
      <c r="D193" s="73"/>
      <c r="E193" s="73"/>
      <c r="F193" s="73"/>
      <c r="G193" s="73"/>
      <c r="H193" s="73"/>
      <c r="I193" s="73"/>
      <c r="J193" s="73"/>
      <c r="K193" s="73"/>
    </row>
    <row r="194" spans="2:11" ht="14.25">
      <c r="B194" s="73"/>
      <c r="C194" s="73"/>
      <c r="D194" s="73"/>
      <c r="E194" s="73"/>
      <c r="F194" s="73"/>
      <c r="G194" s="73"/>
      <c r="H194" s="73"/>
      <c r="I194" s="73"/>
      <c r="J194" s="73"/>
      <c r="K194" s="73"/>
    </row>
    <row r="195" spans="2:11" ht="14.25">
      <c r="B195" s="73"/>
      <c r="C195" s="73"/>
      <c r="D195" s="73"/>
      <c r="E195" s="73"/>
      <c r="F195" s="73"/>
      <c r="G195" s="73"/>
      <c r="H195" s="73"/>
      <c r="I195" s="73"/>
      <c r="J195" s="73"/>
      <c r="K195" s="73"/>
    </row>
    <row r="196" spans="2:11" ht="14.25">
      <c r="B196" s="73"/>
      <c r="C196" s="73"/>
      <c r="D196" s="73"/>
      <c r="E196" s="73"/>
      <c r="F196" s="73"/>
      <c r="G196" s="73"/>
      <c r="H196" s="73"/>
      <c r="I196" s="73"/>
      <c r="J196" s="73"/>
      <c r="K196" s="73"/>
    </row>
    <row r="197" spans="2:11" ht="14.25">
      <c r="B197" s="73"/>
      <c r="C197" s="73"/>
      <c r="D197" s="73"/>
      <c r="E197" s="73"/>
      <c r="F197" s="73"/>
      <c r="G197" s="73"/>
      <c r="H197" s="73"/>
      <c r="I197" s="73"/>
      <c r="J197" s="73"/>
      <c r="K197" s="73"/>
    </row>
    <row r="198" spans="2:11" ht="14.25">
      <c r="B198" s="73"/>
      <c r="C198" s="73"/>
      <c r="D198" s="73"/>
      <c r="E198" s="73"/>
      <c r="F198" s="73"/>
      <c r="G198" s="73"/>
      <c r="H198" s="73"/>
      <c r="I198" s="73"/>
      <c r="J198" s="73"/>
      <c r="K198" s="73"/>
    </row>
    <row r="199" spans="2:11" ht="14.25">
      <c r="B199" s="73"/>
      <c r="C199" s="73"/>
      <c r="D199" s="73"/>
      <c r="E199" s="73"/>
      <c r="F199" s="73"/>
      <c r="G199" s="73"/>
      <c r="H199" s="73"/>
      <c r="I199" s="73"/>
      <c r="J199" s="73"/>
      <c r="K199" s="73"/>
    </row>
    <row r="200" spans="2:11" ht="14.25">
      <c r="B200" s="73"/>
      <c r="C200" s="73"/>
      <c r="D200" s="73"/>
      <c r="E200" s="73"/>
      <c r="F200" s="73"/>
      <c r="G200" s="73"/>
      <c r="H200" s="73"/>
      <c r="I200" s="73"/>
      <c r="J200" s="73"/>
      <c r="K200" s="73"/>
    </row>
    <row r="201" spans="2:11" ht="14.25">
      <c r="B201" s="73"/>
      <c r="C201" s="73"/>
      <c r="D201" s="73"/>
      <c r="E201" s="73"/>
      <c r="F201" s="73"/>
      <c r="G201" s="73"/>
      <c r="H201" s="73"/>
      <c r="I201" s="73"/>
      <c r="J201" s="73"/>
      <c r="K201" s="73"/>
    </row>
    <row r="202" spans="2:11" ht="14.25">
      <c r="B202" s="73"/>
      <c r="C202" s="73"/>
      <c r="D202" s="73"/>
      <c r="E202" s="73"/>
      <c r="F202" s="73"/>
      <c r="G202" s="73"/>
      <c r="H202" s="73"/>
      <c r="I202" s="73"/>
      <c r="J202" s="73"/>
      <c r="K202" s="73"/>
    </row>
    <row r="203" spans="2:11" ht="14.25">
      <c r="B203" s="73"/>
      <c r="C203" s="73"/>
      <c r="D203" s="73"/>
      <c r="E203" s="73"/>
      <c r="F203" s="73"/>
      <c r="G203" s="73"/>
      <c r="H203" s="73"/>
      <c r="I203" s="73"/>
      <c r="J203" s="73"/>
      <c r="K203" s="73"/>
    </row>
    <row r="204" spans="2:11" ht="14.25">
      <c r="B204" s="73"/>
      <c r="C204" s="73"/>
      <c r="D204" s="73"/>
      <c r="E204" s="73"/>
      <c r="F204" s="73"/>
      <c r="G204" s="73"/>
      <c r="H204" s="73"/>
      <c r="I204" s="73"/>
      <c r="J204" s="73"/>
      <c r="K204" s="73"/>
    </row>
    <row r="205" spans="2:11" ht="14.25">
      <c r="B205" s="73"/>
      <c r="C205" s="73"/>
      <c r="D205" s="73"/>
      <c r="E205" s="73"/>
      <c r="F205" s="73"/>
      <c r="G205" s="73"/>
      <c r="H205" s="73"/>
      <c r="I205" s="73"/>
      <c r="J205" s="73"/>
      <c r="K205" s="73"/>
    </row>
    <row r="206" spans="2:11" ht="14.25">
      <c r="B206" s="73"/>
      <c r="C206" s="73"/>
      <c r="D206" s="73"/>
      <c r="E206" s="73"/>
      <c r="F206" s="73"/>
      <c r="G206" s="73"/>
      <c r="H206" s="73"/>
      <c r="I206" s="73"/>
      <c r="J206" s="73"/>
      <c r="K206" s="73"/>
    </row>
    <row r="207" spans="2:11" ht="14.25">
      <c r="B207" s="73"/>
      <c r="C207" s="73"/>
      <c r="D207" s="73"/>
      <c r="E207" s="73"/>
      <c r="F207" s="73"/>
      <c r="G207" s="73"/>
      <c r="H207" s="73"/>
      <c r="I207" s="73"/>
      <c r="J207" s="73"/>
      <c r="K207" s="73"/>
    </row>
    <row r="208" spans="2:11" ht="14.25">
      <c r="B208" s="73"/>
      <c r="C208" s="73"/>
      <c r="D208" s="73"/>
      <c r="E208" s="73"/>
      <c r="F208" s="73"/>
      <c r="G208" s="73"/>
      <c r="H208" s="73"/>
      <c r="I208" s="73"/>
      <c r="J208" s="73"/>
      <c r="K208" s="73"/>
    </row>
    <row r="209" spans="2:11" ht="14.25">
      <c r="B209" s="73"/>
      <c r="C209" s="73"/>
      <c r="D209" s="73"/>
      <c r="E209" s="73"/>
      <c r="F209" s="73"/>
      <c r="G209" s="73"/>
      <c r="H209" s="73"/>
      <c r="I209" s="73"/>
      <c r="J209" s="73"/>
      <c r="K209" s="73"/>
    </row>
    <row r="210" spans="2:11" ht="14.25">
      <c r="B210" s="73"/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2:11" ht="14.25"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2:11" ht="14.25">
      <c r="B212" s="73"/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2:11"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</row>
    <row r="214" spans="2:11"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</row>
    <row r="215" spans="2:11"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</row>
    <row r="216" spans="2:11"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</row>
    <row r="217" spans="2:11"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</row>
    <row r="218" spans="2:11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</row>
    <row r="219" spans="2:11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</row>
    <row r="220" spans="2:11"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</row>
    <row r="221" spans="2:11"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</row>
    <row r="222" spans="2:11"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</row>
    <row r="223" spans="2:11"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</row>
    <row r="224" spans="2:11"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</row>
    <row r="225" spans="2:11"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</row>
    <row r="226" spans="2:11"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</row>
    <row r="227" spans="2:11"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</row>
    <row r="228" spans="2:11"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</row>
    <row r="229" spans="2:11"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</row>
    <row r="230" spans="2:11"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</row>
    <row r="231" spans="2:11"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</row>
    <row r="232" spans="2:11"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</row>
    <row r="233" spans="2:11"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</row>
  </sheetData>
  <mergeCells count="10">
    <mergeCell ref="B1:K1"/>
    <mergeCell ref="B3:K3"/>
    <mergeCell ref="B4:K4"/>
    <mergeCell ref="B5:K5"/>
    <mergeCell ref="B6:B7"/>
    <mergeCell ref="C6:E6"/>
    <mergeCell ref="F6:F7"/>
    <mergeCell ref="G6:I6"/>
    <mergeCell ref="J6:J7"/>
    <mergeCell ref="K6:K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2022-04-26T19:18:18Z</dcterms:created>
  <dcterms:modified xsi:type="dcterms:W3CDTF">2022-04-26T19:20:06Z</dcterms:modified>
</cp:coreProperties>
</file>