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perez\AppData\Local\Microsoft\Windows\INetCache\Content.Outlook\F1PJZWEK\"/>
    </mc:Choice>
  </mc:AlternateContent>
  <xr:revisionPtr revIDLastSave="0" documentId="13_ncr:1_{0B118F46-B5A1-4FF1-B653-3E5A3B94139A}" xr6:coauthVersionLast="47" xr6:coauthVersionMax="47" xr10:uidLastSave="{00000000-0000-0000-0000-000000000000}"/>
  <bookViews>
    <workbookView xWindow="-120" yWindow="-120" windowWidth="29040" windowHeight="15720" xr2:uid="{6AFCE2E8-4194-45FD-B732-E4DFF4993F04}"/>
  </bookViews>
  <sheets>
    <sheet name="DGII" sheetId="1" r:id="rId1"/>
    <sheet name="DGA" sheetId="2" r:id="rId2"/>
    <sheet name="TESORERIA " sheetId="3" r:id="rId3"/>
    <sheet name="cut presupuestaria" sheetId="4" r:id="rId4"/>
  </sheets>
  <externalReferences>
    <externalReference r:id="rId5"/>
    <externalReference r:id="rId6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3">'cut presupuestaria'!$B$3:$L$30</definedName>
    <definedName name="_xlnm.Print_Area" localSheetId="1">DGA!$B$3:$L$32</definedName>
    <definedName name="_xlnm.Print_Area" localSheetId="0">DGII!$B$4:$L$71</definedName>
    <definedName name="_xlnm.Print_Area" localSheetId="2">'TESORERIA '!$B$3:$L$91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3">'cut presupuestaria'!$3:$7</definedName>
    <definedName name="_xlnm.Print_Titles" localSheetId="0">DGII!$4:$8</definedName>
    <definedName name="_xlnm.Print_Titles" localSheetId="2">'TESORERIA 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3" l="1"/>
  <c r="L57" i="3"/>
  <c r="K64" i="4"/>
  <c r="J63" i="4"/>
  <c r="F63" i="4"/>
  <c r="K63" i="4" s="1"/>
  <c r="E63" i="4"/>
  <c r="E62" i="4" s="1"/>
  <c r="E61" i="4" s="1"/>
  <c r="D63" i="4"/>
  <c r="D62" i="4" s="1"/>
  <c r="D61" i="4" s="1"/>
  <c r="I62" i="4"/>
  <c r="H62" i="4"/>
  <c r="J62" i="4" s="1"/>
  <c r="J61" i="4" s="1"/>
  <c r="G62" i="4"/>
  <c r="I61" i="4"/>
  <c r="G61" i="4"/>
  <c r="J60" i="4"/>
  <c r="J57" i="4" s="1"/>
  <c r="E60" i="4"/>
  <c r="D60" i="4"/>
  <c r="C60" i="4"/>
  <c r="F60" i="4" s="1"/>
  <c r="J59" i="4"/>
  <c r="E59" i="4"/>
  <c r="D59" i="4"/>
  <c r="D57" i="4" s="1"/>
  <c r="C59" i="4"/>
  <c r="F59" i="4" s="1"/>
  <c r="J58" i="4"/>
  <c r="E58" i="4"/>
  <c r="E57" i="4" s="1"/>
  <c r="D58" i="4"/>
  <c r="C58" i="4"/>
  <c r="F58" i="4" s="1"/>
  <c r="I57" i="4"/>
  <c r="H57" i="4"/>
  <c r="G57" i="4"/>
  <c r="J56" i="4"/>
  <c r="E56" i="4"/>
  <c r="E55" i="4" s="1"/>
  <c r="D56" i="4"/>
  <c r="D55" i="4" s="1"/>
  <c r="J55" i="4"/>
  <c r="I55" i="4"/>
  <c r="H55" i="4"/>
  <c r="G55" i="4"/>
  <c r="J54" i="4"/>
  <c r="J53" i="4"/>
  <c r="E53" i="4"/>
  <c r="E52" i="4" s="1"/>
  <c r="E51" i="4" s="1"/>
  <c r="D53" i="4"/>
  <c r="D52" i="4" s="1"/>
  <c r="J52" i="4"/>
  <c r="I52" i="4"/>
  <c r="I51" i="4" s="1"/>
  <c r="I50" i="4" s="1"/>
  <c r="I49" i="4" s="1"/>
  <c r="H52" i="4"/>
  <c r="H51" i="4" s="1"/>
  <c r="H50" i="4" s="1"/>
  <c r="H49" i="4" s="1"/>
  <c r="G52" i="4"/>
  <c r="J51" i="4"/>
  <c r="J50" i="4" s="1"/>
  <c r="J49" i="4" s="1"/>
  <c r="G51" i="4"/>
  <c r="G50" i="4" s="1"/>
  <c r="G49" i="4" s="1"/>
  <c r="J48" i="4"/>
  <c r="J47" i="4" s="1"/>
  <c r="J46" i="4" s="1"/>
  <c r="J45" i="4" s="1"/>
  <c r="J44" i="4" s="1"/>
  <c r="I47" i="4"/>
  <c r="H47" i="4"/>
  <c r="H46" i="4" s="1"/>
  <c r="H45" i="4" s="1"/>
  <c r="H44" i="4" s="1"/>
  <c r="G47" i="4"/>
  <c r="G46" i="4" s="1"/>
  <c r="G45" i="4" s="1"/>
  <c r="G44" i="4" s="1"/>
  <c r="G43" i="4" s="1"/>
  <c r="G65" i="4" s="1"/>
  <c r="I46" i="4"/>
  <c r="I45" i="4" s="1"/>
  <c r="I44" i="4" s="1"/>
  <c r="K31" i="4"/>
  <c r="J31" i="4"/>
  <c r="K29" i="4"/>
  <c r="K28" i="4"/>
  <c r="L28" i="4" s="1"/>
  <c r="J28" i="4"/>
  <c r="I28" i="4"/>
  <c r="H28" i="4"/>
  <c r="H27" i="4" s="1"/>
  <c r="H26" i="4" s="1"/>
  <c r="G28" i="4"/>
  <c r="G27" i="4" s="1"/>
  <c r="F28" i="4"/>
  <c r="E28" i="4"/>
  <c r="E27" i="4" s="1"/>
  <c r="E26" i="4" s="1"/>
  <c r="D28" i="4"/>
  <c r="C28" i="4"/>
  <c r="I27" i="4"/>
  <c r="I26" i="4" s="1"/>
  <c r="D27" i="4"/>
  <c r="C27" i="4"/>
  <c r="D26" i="4"/>
  <c r="K25" i="4"/>
  <c r="L25" i="4" s="1"/>
  <c r="J25" i="4"/>
  <c r="F25" i="4"/>
  <c r="J24" i="4"/>
  <c r="F24" i="4"/>
  <c r="K24" i="4" s="1"/>
  <c r="L24" i="4" s="1"/>
  <c r="G23" i="4"/>
  <c r="J23" i="4" s="1"/>
  <c r="F23" i="4"/>
  <c r="I22" i="4"/>
  <c r="H22" i="4"/>
  <c r="F22" i="4"/>
  <c r="E22" i="4"/>
  <c r="D22" i="4"/>
  <c r="C22" i="4"/>
  <c r="J21" i="4"/>
  <c r="J20" i="4" s="1"/>
  <c r="K20" i="4" s="1"/>
  <c r="L20" i="4" s="1"/>
  <c r="I21" i="4"/>
  <c r="H21" i="4"/>
  <c r="G21" i="4"/>
  <c r="C56" i="4" s="1"/>
  <c r="E21" i="4"/>
  <c r="D21" i="4"/>
  <c r="F21" i="4" s="1"/>
  <c r="F20" i="4" s="1"/>
  <c r="C21" i="4"/>
  <c r="I20" i="4"/>
  <c r="H20" i="4"/>
  <c r="E20" i="4"/>
  <c r="C20" i="4"/>
  <c r="I19" i="4"/>
  <c r="E54" i="4" s="1"/>
  <c r="H19" i="4"/>
  <c r="D54" i="4" s="1"/>
  <c r="G19" i="4"/>
  <c r="J19" i="4" s="1"/>
  <c r="F19" i="4"/>
  <c r="E19" i="4"/>
  <c r="D19" i="4"/>
  <c r="C19" i="4"/>
  <c r="J18" i="4"/>
  <c r="I18" i="4"/>
  <c r="H18" i="4"/>
  <c r="G18" i="4"/>
  <c r="C53" i="4" s="1"/>
  <c r="E18" i="4"/>
  <c r="E17" i="4" s="1"/>
  <c r="E16" i="4" s="1"/>
  <c r="E15" i="4" s="1"/>
  <c r="E14" i="4" s="1"/>
  <c r="D18" i="4"/>
  <c r="D17" i="4" s="1"/>
  <c r="D16" i="4" s="1"/>
  <c r="C18" i="4"/>
  <c r="I17" i="4"/>
  <c r="I16" i="4" s="1"/>
  <c r="I15" i="4" s="1"/>
  <c r="I14" i="4" s="1"/>
  <c r="H17" i="4"/>
  <c r="H16" i="4" s="1"/>
  <c r="H15" i="4" s="1"/>
  <c r="H14" i="4" s="1"/>
  <c r="G17" i="4"/>
  <c r="G16" i="4" s="1"/>
  <c r="C17" i="4"/>
  <c r="C16" i="4" s="1"/>
  <c r="C15" i="4" s="1"/>
  <c r="C14" i="4" s="1"/>
  <c r="I13" i="4"/>
  <c r="E48" i="4" s="1"/>
  <c r="E47" i="4" s="1"/>
  <c r="E46" i="4" s="1"/>
  <c r="E45" i="4" s="1"/>
  <c r="E44" i="4" s="1"/>
  <c r="H13" i="4"/>
  <c r="D48" i="4" s="1"/>
  <c r="D47" i="4" s="1"/>
  <c r="D46" i="4" s="1"/>
  <c r="D45" i="4" s="1"/>
  <c r="D44" i="4" s="1"/>
  <c r="G13" i="4"/>
  <c r="C48" i="4" s="1"/>
  <c r="F13" i="4"/>
  <c r="I12" i="4"/>
  <c r="I11" i="4" s="1"/>
  <c r="I10" i="4" s="1"/>
  <c r="I9" i="4" s="1"/>
  <c r="I8" i="4" s="1"/>
  <c r="I30" i="4" s="1"/>
  <c r="I32" i="4" s="1"/>
  <c r="H12" i="4"/>
  <c r="H11" i="4" s="1"/>
  <c r="H10" i="4" s="1"/>
  <c r="H9" i="4" s="1"/>
  <c r="F12" i="4"/>
  <c r="F11" i="4" s="1"/>
  <c r="F10" i="4" s="1"/>
  <c r="F9" i="4" s="1"/>
  <c r="E12" i="4"/>
  <c r="D12" i="4"/>
  <c r="C12" i="4"/>
  <c r="C11" i="4" s="1"/>
  <c r="C10" i="4" s="1"/>
  <c r="C9" i="4" s="1"/>
  <c r="E11" i="4"/>
  <c r="E10" i="4" s="1"/>
  <c r="E9" i="4" s="1"/>
  <c r="E8" i="4" s="1"/>
  <c r="E30" i="4" s="1"/>
  <c r="E32" i="4" s="1"/>
  <c r="D11" i="4"/>
  <c r="D10" i="4" s="1"/>
  <c r="D9" i="4" s="1"/>
  <c r="I92" i="3"/>
  <c r="H92" i="3"/>
  <c r="G92" i="3"/>
  <c r="J92" i="3" s="1"/>
  <c r="K92" i="3" s="1"/>
  <c r="L92" i="3" s="1"/>
  <c r="F92" i="3"/>
  <c r="I90" i="3"/>
  <c r="H90" i="3"/>
  <c r="G90" i="3"/>
  <c r="J90" i="3" s="1"/>
  <c r="K90" i="3" s="1"/>
  <c r="L90" i="3" s="1"/>
  <c r="F90" i="3"/>
  <c r="I89" i="3"/>
  <c r="H89" i="3"/>
  <c r="G89" i="3"/>
  <c r="J89" i="3" s="1"/>
  <c r="K89" i="3" s="1"/>
  <c r="F89" i="3"/>
  <c r="K88" i="3"/>
  <c r="J88" i="3"/>
  <c r="F88" i="3"/>
  <c r="J87" i="3"/>
  <c r="F87" i="3"/>
  <c r="F86" i="3" s="1"/>
  <c r="I86" i="3"/>
  <c r="H86" i="3"/>
  <c r="G86" i="3"/>
  <c r="E86" i="3"/>
  <c r="D86" i="3"/>
  <c r="C86" i="3"/>
  <c r="I84" i="3"/>
  <c r="H84" i="3"/>
  <c r="G84" i="3"/>
  <c r="F84" i="3"/>
  <c r="I83" i="3"/>
  <c r="J83" i="3" s="1"/>
  <c r="K83" i="3" s="1"/>
  <c r="H83" i="3"/>
  <c r="G83" i="3"/>
  <c r="F83" i="3"/>
  <c r="I82" i="3"/>
  <c r="I81" i="3" s="1"/>
  <c r="H82" i="3"/>
  <c r="G82" i="3"/>
  <c r="F82" i="3"/>
  <c r="H81" i="3"/>
  <c r="G81" i="3"/>
  <c r="F81" i="3"/>
  <c r="E81" i="3"/>
  <c r="D81" i="3"/>
  <c r="C81" i="3"/>
  <c r="I80" i="3"/>
  <c r="H80" i="3"/>
  <c r="G80" i="3"/>
  <c r="J80" i="3" s="1"/>
  <c r="K80" i="3" s="1"/>
  <c r="F80" i="3"/>
  <c r="F78" i="3" s="1"/>
  <c r="F77" i="3" s="1"/>
  <c r="I79" i="3"/>
  <c r="H79" i="3"/>
  <c r="G79" i="3"/>
  <c r="J79" i="3" s="1"/>
  <c r="F79" i="3"/>
  <c r="I78" i="3"/>
  <c r="I77" i="3" s="1"/>
  <c r="H78" i="3"/>
  <c r="H77" i="3" s="1"/>
  <c r="E78" i="3"/>
  <c r="E77" i="3" s="1"/>
  <c r="D78" i="3"/>
  <c r="D77" i="3" s="1"/>
  <c r="C78" i="3"/>
  <c r="C77" i="3" s="1"/>
  <c r="J76" i="3"/>
  <c r="K76" i="3" s="1"/>
  <c r="L76" i="3" s="1"/>
  <c r="I76" i="3"/>
  <c r="H76" i="3"/>
  <c r="G76" i="3"/>
  <c r="F76" i="3"/>
  <c r="J75" i="3"/>
  <c r="K75" i="3" s="1"/>
  <c r="I75" i="3"/>
  <c r="H75" i="3"/>
  <c r="G75" i="3"/>
  <c r="F75" i="3"/>
  <c r="I74" i="3"/>
  <c r="H74" i="3"/>
  <c r="G74" i="3"/>
  <c r="F74" i="3"/>
  <c r="E74" i="3"/>
  <c r="D74" i="3"/>
  <c r="C74" i="3"/>
  <c r="I73" i="3"/>
  <c r="I71" i="3" s="1"/>
  <c r="I68" i="3" s="1"/>
  <c r="H73" i="3"/>
  <c r="G73" i="3"/>
  <c r="F73" i="3"/>
  <c r="J72" i="3"/>
  <c r="K72" i="3" s="1"/>
  <c r="L72" i="3" s="1"/>
  <c r="I72" i="3"/>
  <c r="H72" i="3"/>
  <c r="G72" i="3"/>
  <c r="F72" i="3"/>
  <c r="H71" i="3"/>
  <c r="G71" i="3"/>
  <c r="F71" i="3"/>
  <c r="E71" i="3"/>
  <c r="E68" i="3" s="1"/>
  <c r="E65" i="3" s="1"/>
  <c r="D71" i="3"/>
  <c r="C71" i="3"/>
  <c r="J70" i="3"/>
  <c r="K70" i="3" s="1"/>
  <c r="I70" i="3"/>
  <c r="H70" i="3"/>
  <c r="G70" i="3"/>
  <c r="F70" i="3"/>
  <c r="J69" i="3"/>
  <c r="K69" i="3" s="1"/>
  <c r="L69" i="3" s="1"/>
  <c r="H68" i="3"/>
  <c r="H65" i="3" s="1"/>
  <c r="G68" i="3"/>
  <c r="G65" i="3" s="1"/>
  <c r="F68" i="3"/>
  <c r="F65" i="3" s="1"/>
  <c r="D68" i="3"/>
  <c r="C68" i="3"/>
  <c r="C65" i="3" s="1"/>
  <c r="C60" i="3" s="1"/>
  <c r="I67" i="3"/>
  <c r="I66" i="3" s="1"/>
  <c r="I65" i="3" s="1"/>
  <c r="H67" i="3"/>
  <c r="G67" i="3"/>
  <c r="F67" i="3"/>
  <c r="H66" i="3"/>
  <c r="G66" i="3"/>
  <c r="F66" i="3"/>
  <c r="D65" i="3"/>
  <c r="I64" i="3"/>
  <c r="H64" i="3"/>
  <c r="G64" i="3"/>
  <c r="F64" i="3"/>
  <c r="I63" i="3"/>
  <c r="H63" i="3"/>
  <c r="G63" i="3"/>
  <c r="F63" i="3"/>
  <c r="J62" i="3"/>
  <c r="F62" i="3"/>
  <c r="G61" i="3"/>
  <c r="E61" i="3"/>
  <c r="D61" i="3"/>
  <c r="C61" i="3"/>
  <c r="E60" i="3"/>
  <c r="I59" i="3"/>
  <c r="J59" i="3" s="1"/>
  <c r="K59" i="3" s="1"/>
  <c r="L59" i="3" s="1"/>
  <c r="H59" i="3"/>
  <c r="G59" i="3"/>
  <c r="F59" i="3"/>
  <c r="I57" i="3"/>
  <c r="H57" i="3"/>
  <c r="G57" i="3"/>
  <c r="J57" i="3" s="1"/>
  <c r="K57" i="3" s="1"/>
  <c r="F57" i="3"/>
  <c r="I56" i="3"/>
  <c r="H56" i="3"/>
  <c r="G56" i="3"/>
  <c r="J56" i="3" s="1"/>
  <c r="K56" i="3" s="1"/>
  <c r="F56" i="3"/>
  <c r="I55" i="3"/>
  <c r="H55" i="3"/>
  <c r="G55" i="3"/>
  <c r="J55" i="3" s="1"/>
  <c r="F55" i="3"/>
  <c r="I54" i="3"/>
  <c r="I53" i="3" s="1"/>
  <c r="H54" i="3"/>
  <c r="H53" i="3" s="1"/>
  <c r="F54" i="3"/>
  <c r="E54" i="3"/>
  <c r="D54" i="3"/>
  <c r="C54" i="3"/>
  <c r="C53" i="3" s="1"/>
  <c r="F53" i="3"/>
  <c r="E53" i="3"/>
  <c r="D53" i="3"/>
  <c r="J52" i="3"/>
  <c r="K52" i="3" s="1"/>
  <c r="F52" i="3"/>
  <c r="F50" i="3" s="1"/>
  <c r="J51" i="3"/>
  <c r="G51" i="3"/>
  <c r="F51" i="3"/>
  <c r="I50" i="3"/>
  <c r="H50" i="3"/>
  <c r="G50" i="3"/>
  <c r="E50" i="3"/>
  <c r="D50" i="3"/>
  <c r="C50" i="3"/>
  <c r="K49" i="3"/>
  <c r="J49" i="3"/>
  <c r="F49" i="3"/>
  <c r="I48" i="3"/>
  <c r="J48" i="3" s="1"/>
  <c r="H48" i="3"/>
  <c r="G48" i="3"/>
  <c r="F48" i="3"/>
  <c r="J47" i="3"/>
  <c r="I47" i="3"/>
  <c r="H47" i="3"/>
  <c r="G47" i="3"/>
  <c r="F47" i="3"/>
  <c r="I46" i="3"/>
  <c r="H46" i="3"/>
  <c r="G46" i="3"/>
  <c r="F46" i="3"/>
  <c r="E46" i="3"/>
  <c r="D46" i="3"/>
  <c r="C46" i="3"/>
  <c r="J45" i="3"/>
  <c r="F45" i="3"/>
  <c r="F43" i="3" s="1"/>
  <c r="K44" i="3"/>
  <c r="J44" i="3"/>
  <c r="F44" i="3"/>
  <c r="J43" i="3"/>
  <c r="I43" i="3"/>
  <c r="I42" i="3" s="1"/>
  <c r="I41" i="3" s="1"/>
  <c r="H43" i="3"/>
  <c r="H42" i="3" s="1"/>
  <c r="G43" i="3"/>
  <c r="E43" i="3"/>
  <c r="E42" i="3" s="1"/>
  <c r="E41" i="3" s="1"/>
  <c r="D43" i="3"/>
  <c r="D42" i="3" s="1"/>
  <c r="C43" i="3"/>
  <c r="C42" i="3" s="1"/>
  <c r="C41" i="3" s="1"/>
  <c r="G42" i="3"/>
  <c r="G41" i="3" s="1"/>
  <c r="F42" i="3"/>
  <c r="D41" i="3"/>
  <c r="J40" i="3"/>
  <c r="K40" i="3" s="1"/>
  <c r="F40" i="3"/>
  <c r="J39" i="3"/>
  <c r="K39" i="3" s="1"/>
  <c r="F39" i="3"/>
  <c r="I38" i="3"/>
  <c r="H38" i="3"/>
  <c r="G38" i="3"/>
  <c r="F38" i="3"/>
  <c r="I37" i="3"/>
  <c r="G37" i="3"/>
  <c r="F37" i="3"/>
  <c r="E37" i="3"/>
  <c r="D37" i="3"/>
  <c r="C37" i="3"/>
  <c r="J36" i="3"/>
  <c r="K36" i="3" s="1"/>
  <c r="F36" i="3"/>
  <c r="J35" i="3"/>
  <c r="I35" i="3"/>
  <c r="H35" i="3"/>
  <c r="G35" i="3"/>
  <c r="F35" i="3"/>
  <c r="I34" i="3"/>
  <c r="H34" i="3"/>
  <c r="G34" i="3"/>
  <c r="F34" i="3"/>
  <c r="E34" i="3"/>
  <c r="D34" i="3"/>
  <c r="C34" i="3"/>
  <c r="J33" i="3"/>
  <c r="K33" i="3" s="1"/>
  <c r="F33" i="3"/>
  <c r="I32" i="3"/>
  <c r="H32" i="3"/>
  <c r="G32" i="3"/>
  <c r="J32" i="3" s="1"/>
  <c r="F32" i="3"/>
  <c r="F31" i="3" s="1"/>
  <c r="F30" i="3" s="1"/>
  <c r="F29" i="3" s="1"/>
  <c r="F28" i="3" s="1"/>
  <c r="I31" i="3"/>
  <c r="I30" i="3" s="1"/>
  <c r="I29" i="3" s="1"/>
  <c r="I28" i="3" s="1"/>
  <c r="H31" i="3"/>
  <c r="H30" i="3" s="1"/>
  <c r="H29" i="3" s="1"/>
  <c r="G31" i="3"/>
  <c r="G30" i="3" s="1"/>
  <c r="G29" i="3" s="1"/>
  <c r="E31" i="3"/>
  <c r="D31" i="3"/>
  <c r="D30" i="3" s="1"/>
  <c r="D29" i="3" s="1"/>
  <c r="D28" i="3" s="1"/>
  <c r="C31" i="3"/>
  <c r="C30" i="3" s="1"/>
  <c r="C29" i="3" s="1"/>
  <c r="C28" i="3" s="1"/>
  <c r="E30" i="3"/>
  <c r="E29" i="3" s="1"/>
  <c r="E28" i="3" s="1"/>
  <c r="G28" i="3"/>
  <c r="J27" i="3"/>
  <c r="K27" i="3" s="1"/>
  <c r="F27" i="3"/>
  <c r="J26" i="3"/>
  <c r="K26" i="3" s="1"/>
  <c r="F26" i="3"/>
  <c r="F22" i="3" s="1"/>
  <c r="F21" i="3" s="1"/>
  <c r="J25" i="3"/>
  <c r="K25" i="3" s="1"/>
  <c r="I25" i="3"/>
  <c r="H25" i="3"/>
  <c r="G25" i="3"/>
  <c r="F25" i="3"/>
  <c r="J24" i="3"/>
  <c r="K24" i="3" s="1"/>
  <c r="F24" i="3"/>
  <c r="J23" i="3"/>
  <c r="K23" i="3" s="1"/>
  <c r="F23" i="3"/>
  <c r="I22" i="3"/>
  <c r="H22" i="3"/>
  <c r="G22" i="3"/>
  <c r="E22" i="3"/>
  <c r="E21" i="3" s="1"/>
  <c r="D22" i="3"/>
  <c r="D21" i="3" s="1"/>
  <c r="C22" i="3"/>
  <c r="I21" i="3"/>
  <c r="H21" i="3"/>
  <c r="G21" i="3"/>
  <c r="C21" i="3"/>
  <c r="K20" i="3"/>
  <c r="L20" i="3" s="1"/>
  <c r="I20" i="3"/>
  <c r="H20" i="3"/>
  <c r="G20" i="3"/>
  <c r="J20" i="3" s="1"/>
  <c r="F20" i="3"/>
  <c r="E20" i="3"/>
  <c r="D20" i="3"/>
  <c r="C20" i="3"/>
  <c r="I19" i="3"/>
  <c r="H19" i="3"/>
  <c r="G19" i="3"/>
  <c r="F19" i="3"/>
  <c r="H18" i="3"/>
  <c r="G18" i="3"/>
  <c r="F18" i="3"/>
  <c r="E18" i="3"/>
  <c r="D18" i="3"/>
  <c r="C18" i="3"/>
  <c r="J17" i="3"/>
  <c r="K17" i="3" s="1"/>
  <c r="F17" i="3"/>
  <c r="I16" i="3"/>
  <c r="H16" i="3"/>
  <c r="G16" i="3"/>
  <c r="J16" i="3" s="1"/>
  <c r="J15" i="3" s="1"/>
  <c r="F16" i="3"/>
  <c r="I15" i="3"/>
  <c r="I14" i="3" s="1"/>
  <c r="I10" i="3" s="1"/>
  <c r="H15" i="3"/>
  <c r="H14" i="3" s="1"/>
  <c r="G15" i="3"/>
  <c r="G14" i="3" s="1"/>
  <c r="F15" i="3"/>
  <c r="F14" i="3" s="1"/>
  <c r="E15" i="3"/>
  <c r="D15" i="3"/>
  <c r="C15" i="3"/>
  <c r="C14" i="3" s="1"/>
  <c r="C10" i="3" s="1"/>
  <c r="C9" i="3" s="1"/>
  <c r="E14" i="3"/>
  <c r="D14" i="3"/>
  <c r="J13" i="3"/>
  <c r="K13" i="3" s="1"/>
  <c r="L13" i="3" s="1"/>
  <c r="F13" i="3"/>
  <c r="F11" i="3" s="1"/>
  <c r="F10" i="3" s="1"/>
  <c r="F9" i="3" s="1"/>
  <c r="J12" i="3"/>
  <c r="K12" i="3" s="1"/>
  <c r="L12" i="3" s="1"/>
  <c r="F12" i="3"/>
  <c r="J11" i="3"/>
  <c r="I11" i="3"/>
  <c r="H11" i="3"/>
  <c r="G11" i="3"/>
  <c r="E11" i="3"/>
  <c r="E10" i="3" s="1"/>
  <c r="E9" i="3" s="1"/>
  <c r="D11" i="3"/>
  <c r="C11" i="3"/>
  <c r="H10" i="3"/>
  <c r="H9" i="3" s="1"/>
  <c r="K31" i="2"/>
  <c r="J31" i="2"/>
  <c r="L29" i="2"/>
  <c r="K29" i="2"/>
  <c r="J29" i="2"/>
  <c r="F29" i="2"/>
  <c r="J28" i="2"/>
  <c r="J27" i="2" s="1"/>
  <c r="F28" i="2"/>
  <c r="I27" i="2"/>
  <c r="I26" i="2" s="1"/>
  <c r="H27" i="2"/>
  <c r="H26" i="2" s="1"/>
  <c r="G27" i="2"/>
  <c r="F27" i="2"/>
  <c r="E27" i="2"/>
  <c r="D27" i="2"/>
  <c r="D26" i="2" s="1"/>
  <c r="C27" i="2"/>
  <c r="C26" i="2" s="1"/>
  <c r="G26" i="2"/>
  <c r="F26" i="2"/>
  <c r="E26" i="2"/>
  <c r="J25" i="2"/>
  <c r="K25" i="2" s="1"/>
  <c r="F25" i="2"/>
  <c r="J24" i="2"/>
  <c r="K24" i="2" s="1"/>
  <c r="L24" i="2" s="1"/>
  <c r="F24" i="2"/>
  <c r="F22" i="2" s="1"/>
  <c r="K23" i="2"/>
  <c r="L23" i="2" s="1"/>
  <c r="J23" i="2"/>
  <c r="F23" i="2"/>
  <c r="J22" i="2"/>
  <c r="I22" i="2"/>
  <c r="H22" i="2"/>
  <c r="G22" i="2"/>
  <c r="E22" i="2"/>
  <c r="D22" i="2"/>
  <c r="C22" i="2"/>
  <c r="I21" i="2"/>
  <c r="I20" i="2" s="1"/>
  <c r="I19" i="2" s="1"/>
  <c r="H21" i="2"/>
  <c r="G21" i="2"/>
  <c r="G20" i="2" s="1"/>
  <c r="G19" i="2" s="1"/>
  <c r="F21" i="2"/>
  <c r="H20" i="2"/>
  <c r="H19" i="2" s="1"/>
  <c r="F20" i="2"/>
  <c r="E20" i="2"/>
  <c r="E19" i="2" s="1"/>
  <c r="D20" i="2"/>
  <c r="D19" i="2" s="1"/>
  <c r="C20" i="2"/>
  <c r="C19" i="2" s="1"/>
  <c r="J18" i="2"/>
  <c r="K18" i="2" s="1"/>
  <c r="L18" i="2" s="1"/>
  <c r="F18" i="2"/>
  <c r="J17" i="2"/>
  <c r="K17" i="2" s="1"/>
  <c r="F17" i="2"/>
  <c r="K16" i="2"/>
  <c r="L16" i="2" s="1"/>
  <c r="J16" i="2"/>
  <c r="F16" i="2"/>
  <c r="J15" i="2"/>
  <c r="F15" i="2"/>
  <c r="K15" i="2" s="1"/>
  <c r="L15" i="2" s="1"/>
  <c r="J14" i="2"/>
  <c r="K14" i="2" s="1"/>
  <c r="L14" i="2" s="1"/>
  <c r="F14" i="2"/>
  <c r="F12" i="2" s="1"/>
  <c r="K13" i="2"/>
  <c r="L13" i="2" s="1"/>
  <c r="J13" i="2"/>
  <c r="F13" i="2"/>
  <c r="J12" i="2"/>
  <c r="I12" i="2"/>
  <c r="H12" i="2"/>
  <c r="G12" i="2"/>
  <c r="E12" i="2"/>
  <c r="E9" i="2" s="1"/>
  <c r="D12" i="2"/>
  <c r="D9" i="2" s="1"/>
  <c r="D8" i="2" s="1"/>
  <c r="D30" i="2" s="1"/>
  <c r="C12" i="2"/>
  <c r="C9" i="2" s="1"/>
  <c r="C8" i="2" s="1"/>
  <c r="I11" i="2"/>
  <c r="I9" i="2" s="1"/>
  <c r="I8" i="2" s="1"/>
  <c r="I30" i="2" s="1"/>
  <c r="H11" i="2"/>
  <c r="H9" i="2" s="1"/>
  <c r="G11" i="2"/>
  <c r="G10" i="2" s="1"/>
  <c r="F11" i="2"/>
  <c r="I10" i="2"/>
  <c r="F10" i="2"/>
  <c r="E10" i="2"/>
  <c r="D10" i="2"/>
  <c r="C10" i="2"/>
  <c r="J70" i="1"/>
  <c r="K70" i="1" s="1"/>
  <c r="F70" i="1"/>
  <c r="J69" i="1"/>
  <c r="K69" i="1" s="1"/>
  <c r="L69" i="1" s="1"/>
  <c r="I69" i="1"/>
  <c r="H69" i="1"/>
  <c r="G69" i="1"/>
  <c r="F69" i="1"/>
  <c r="I68" i="1"/>
  <c r="I66" i="1" s="1"/>
  <c r="H68" i="1"/>
  <c r="H66" i="1" s="1"/>
  <c r="G68" i="1"/>
  <c r="G66" i="1" s="1"/>
  <c r="F68" i="1"/>
  <c r="F66" i="1" s="1"/>
  <c r="J67" i="1"/>
  <c r="K67" i="1" s="1"/>
  <c r="L67" i="1" s="1"/>
  <c r="F67" i="1"/>
  <c r="E66" i="1"/>
  <c r="D66" i="1"/>
  <c r="C66" i="1"/>
  <c r="I64" i="1"/>
  <c r="H64" i="1"/>
  <c r="G64" i="1"/>
  <c r="J64" i="1" s="1"/>
  <c r="F64" i="1"/>
  <c r="J63" i="1"/>
  <c r="K63" i="1" s="1"/>
  <c r="L63" i="1" s="1"/>
  <c r="F63" i="1"/>
  <c r="K62" i="1"/>
  <c r="L62" i="1" s="1"/>
  <c r="J62" i="1"/>
  <c r="F62" i="1"/>
  <c r="J61" i="1"/>
  <c r="K61" i="1" s="1"/>
  <c r="L61" i="1" s="1"/>
  <c r="F61" i="1"/>
  <c r="F59" i="1" s="1"/>
  <c r="F58" i="1" s="1"/>
  <c r="J60" i="1"/>
  <c r="K60" i="1" s="1"/>
  <c r="F60" i="1"/>
  <c r="I59" i="1"/>
  <c r="H59" i="1"/>
  <c r="G59" i="1"/>
  <c r="G58" i="1" s="1"/>
  <c r="E59" i="1"/>
  <c r="E58" i="1" s="1"/>
  <c r="E57" i="1" s="1"/>
  <c r="D59" i="1"/>
  <c r="D58" i="1" s="1"/>
  <c r="D57" i="1" s="1"/>
  <c r="C59" i="1"/>
  <c r="I58" i="1"/>
  <c r="I57" i="1" s="1"/>
  <c r="H58" i="1"/>
  <c r="H57" i="1" s="1"/>
  <c r="C58" i="1"/>
  <c r="C57" i="1" s="1"/>
  <c r="G57" i="1"/>
  <c r="F57" i="1"/>
  <c r="K56" i="1"/>
  <c r="L56" i="1" s="1"/>
  <c r="J56" i="1"/>
  <c r="F56" i="1"/>
  <c r="I55" i="1"/>
  <c r="H55" i="1"/>
  <c r="G55" i="1"/>
  <c r="F55" i="1"/>
  <c r="J54" i="1"/>
  <c r="K54" i="1" s="1"/>
  <c r="L54" i="1" s="1"/>
  <c r="I54" i="1"/>
  <c r="H54" i="1"/>
  <c r="G54" i="1"/>
  <c r="F54" i="1"/>
  <c r="G53" i="1"/>
  <c r="G49" i="1" s="1"/>
  <c r="F53" i="1"/>
  <c r="E53" i="1"/>
  <c r="D53" i="1"/>
  <c r="C53" i="1"/>
  <c r="J52" i="1"/>
  <c r="K52" i="1" s="1"/>
  <c r="F52" i="1"/>
  <c r="F50" i="1" s="1"/>
  <c r="F49" i="1" s="1"/>
  <c r="K51" i="1"/>
  <c r="L51" i="1" s="1"/>
  <c r="J51" i="1"/>
  <c r="F51" i="1"/>
  <c r="K50" i="1"/>
  <c r="L50" i="1" s="1"/>
  <c r="J50" i="1"/>
  <c r="I50" i="1"/>
  <c r="H50" i="1"/>
  <c r="G50" i="1"/>
  <c r="E50" i="1"/>
  <c r="E49" i="1" s="1"/>
  <c r="D50" i="1"/>
  <c r="C50" i="1"/>
  <c r="C49" i="1" s="1"/>
  <c r="K48" i="1"/>
  <c r="L48" i="1" s="1"/>
  <c r="G48" i="1"/>
  <c r="J48" i="1" s="1"/>
  <c r="F48" i="1"/>
  <c r="J47" i="1"/>
  <c r="K47" i="1" s="1"/>
  <c r="L47" i="1" s="1"/>
  <c r="I47" i="1"/>
  <c r="H47" i="1"/>
  <c r="G47" i="1"/>
  <c r="F47" i="1"/>
  <c r="J46" i="1"/>
  <c r="K46" i="1" s="1"/>
  <c r="F46" i="1"/>
  <c r="I45" i="1"/>
  <c r="H45" i="1"/>
  <c r="G45" i="1"/>
  <c r="F45" i="1"/>
  <c r="I44" i="1"/>
  <c r="G44" i="1"/>
  <c r="F44" i="1"/>
  <c r="E44" i="1"/>
  <c r="D44" i="1"/>
  <c r="C44" i="1"/>
  <c r="J43" i="1"/>
  <c r="K43" i="1" s="1"/>
  <c r="L43" i="1" s="1"/>
  <c r="F43" i="1"/>
  <c r="I42" i="1"/>
  <c r="H42" i="1"/>
  <c r="G42" i="1"/>
  <c r="J42" i="1" s="1"/>
  <c r="K42" i="1" s="1"/>
  <c r="L42" i="1" s="1"/>
  <c r="F42" i="1"/>
  <c r="I41" i="1"/>
  <c r="H41" i="1"/>
  <c r="G41" i="1"/>
  <c r="J41" i="1" s="1"/>
  <c r="F41" i="1"/>
  <c r="F38" i="1" s="1"/>
  <c r="I40" i="1"/>
  <c r="H40" i="1"/>
  <c r="G40" i="1"/>
  <c r="F40" i="1"/>
  <c r="I39" i="1"/>
  <c r="J39" i="1" s="1"/>
  <c r="H39" i="1"/>
  <c r="G39" i="1"/>
  <c r="F39" i="1"/>
  <c r="I38" i="1"/>
  <c r="E38" i="1"/>
  <c r="D38" i="1"/>
  <c r="C38" i="1"/>
  <c r="J37" i="1"/>
  <c r="F37" i="1"/>
  <c r="I36" i="1"/>
  <c r="H36" i="1"/>
  <c r="G36" i="1"/>
  <c r="J36" i="1" s="1"/>
  <c r="K36" i="1" s="1"/>
  <c r="L36" i="1" s="1"/>
  <c r="F36" i="1"/>
  <c r="L35" i="1"/>
  <c r="G35" i="1"/>
  <c r="J35" i="1" s="1"/>
  <c r="K35" i="1" s="1"/>
  <c r="F35" i="1"/>
  <c r="K34" i="1"/>
  <c r="L34" i="1" s="1"/>
  <c r="J34" i="1"/>
  <c r="F34" i="1"/>
  <c r="K33" i="1"/>
  <c r="L33" i="1" s="1"/>
  <c r="J33" i="1"/>
  <c r="F33" i="1"/>
  <c r="J32" i="1"/>
  <c r="F32" i="1"/>
  <c r="I31" i="1"/>
  <c r="H31" i="1"/>
  <c r="G31" i="1"/>
  <c r="J31" i="1" s="1"/>
  <c r="K31" i="1" s="1"/>
  <c r="L31" i="1" s="1"/>
  <c r="F31" i="1"/>
  <c r="I30" i="1"/>
  <c r="H30" i="1"/>
  <c r="G30" i="1"/>
  <c r="J30" i="1" s="1"/>
  <c r="F30" i="1"/>
  <c r="I29" i="1"/>
  <c r="H29" i="1"/>
  <c r="E29" i="1"/>
  <c r="D29" i="1"/>
  <c r="C29" i="1"/>
  <c r="K28" i="1"/>
  <c r="L28" i="1" s="1"/>
  <c r="I28" i="1"/>
  <c r="H28" i="1"/>
  <c r="G28" i="1"/>
  <c r="J28" i="1" s="1"/>
  <c r="J27" i="1" s="1"/>
  <c r="F28" i="1"/>
  <c r="F27" i="1" s="1"/>
  <c r="I27" i="1"/>
  <c r="I26" i="1" s="1"/>
  <c r="H27" i="1"/>
  <c r="E27" i="1"/>
  <c r="D27" i="1"/>
  <c r="C27" i="1"/>
  <c r="C26" i="1" s="1"/>
  <c r="E26" i="1"/>
  <c r="D26" i="1"/>
  <c r="J25" i="1"/>
  <c r="K25" i="1" s="1"/>
  <c r="L25" i="1" s="1"/>
  <c r="I25" i="1"/>
  <c r="H25" i="1"/>
  <c r="G25" i="1"/>
  <c r="F25" i="1"/>
  <c r="K24" i="1"/>
  <c r="L24" i="1" s="1"/>
  <c r="J24" i="1"/>
  <c r="F24" i="1"/>
  <c r="I23" i="1"/>
  <c r="H23" i="1"/>
  <c r="G23" i="1"/>
  <c r="J23" i="1" s="1"/>
  <c r="K23" i="1" s="1"/>
  <c r="L23" i="1" s="1"/>
  <c r="F23" i="1"/>
  <c r="J22" i="1"/>
  <c r="K22" i="1" s="1"/>
  <c r="L22" i="1" s="1"/>
  <c r="F22" i="1"/>
  <c r="I21" i="1"/>
  <c r="H21" i="1"/>
  <c r="G21" i="1"/>
  <c r="J21" i="1" s="1"/>
  <c r="K21" i="1" s="1"/>
  <c r="L21" i="1" s="1"/>
  <c r="F21" i="1"/>
  <c r="F17" i="1" s="1"/>
  <c r="F16" i="1" s="1"/>
  <c r="I20" i="1"/>
  <c r="H20" i="1"/>
  <c r="G20" i="1"/>
  <c r="F20" i="1"/>
  <c r="J19" i="1"/>
  <c r="K19" i="1" s="1"/>
  <c r="L19" i="1" s="1"/>
  <c r="I19" i="1"/>
  <c r="H19" i="1"/>
  <c r="G19" i="1"/>
  <c r="F19" i="1"/>
  <c r="J18" i="1"/>
  <c r="K18" i="1" s="1"/>
  <c r="L18" i="1" s="1"/>
  <c r="I18" i="1"/>
  <c r="I17" i="1" s="1"/>
  <c r="H18" i="1"/>
  <c r="G18" i="1"/>
  <c r="F18" i="1"/>
  <c r="E17" i="1"/>
  <c r="E16" i="1" s="1"/>
  <c r="D17" i="1"/>
  <c r="D16" i="1" s="1"/>
  <c r="C17" i="1"/>
  <c r="I16" i="1"/>
  <c r="C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F11" i="1"/>
  <c r="E11" i="1"/>
  <c r="E10" i="1" s="1"/>
  <c r="D11" i="1"/>
  <c r="C11" i="1"/>
  <c r="C10" i="1"/>
  <c r="C9" i="1" s="1"/>
  <c r="C65" i="1" s="1"/>
  <c r="C71" i="1" s="1"/>
  <c r="J22" i="3" l="1"/>
  <c r="J21" i="3" s="1"/>
  <c r="K21" i="3" s="1"/>
  <c r="E50" i="4"/>
  <c r="F27" i="4"/>
  <c r="F26" i="4" s="1"/>
  <c r="K19" i="4"/>
  <c r="L19" i="4" s="1"/>
  <c r="L58" i="4"/>
  <c r="K58" i="4"/>
  <c r="F57" i="4"/>
  <c r="I43" i="4"/>
  <c r="I65" i="4" s="1"/>
  <c r="E49" i="4"/>
  <c r="E43" i="4" s="1"/>
  <c r="E65" i="4" s="1"/>
  <c r="H8" i="4"/>
  <c r="H30" i="4" s="1"/>
  <c r="H32" i="4" s="1"/>
  <c r="K23" i="4"/>
  <c r="L23" i="4" s="1"/>
  <c r="J22" i="4"/>
  <c r="K22" i="4" s="1"/>
  <c r="L22" i="4" s="1"/>
  <c r="G15" i="4"/>
  <c r="F53" i="4"/>
  <c r="C52" i="4"/>
  <c r="F56" i="4"/>
  <c r="C55" i="4"/>
  <c r="L60" i="4"/>
  <c r="K60" i="4"/>
  <c r="J27" i="4"/>
  <c r="G26" i="4"/>
  <c r="J43" i="4"/>
  <c r="J65" i="4" s="1"/>
  <c r="C47" i="4"/>
  <c r="C46" i="4" s="1"/>
  <c r="C45" i="4" s="1"/>
  <c r="C44" i="4" s="1"/>
  <c r="F48" i="4"/>
  <c r="D51" i="4"/>
  <c r="D50" i="4" s="1"/>
  <c r="D49" i="4" s="1"/>
  <c r="D43" i="4" s="1"/>
  <c r="D65" i="4" s="1"/>
  <c r="L59" i="4"/>
  <c r="K59" i="4"/>
  <c r="J17" i="4"/>
  <c r="J13" i="4"/>
  <c r="G20" i="4"/>
  <c r="C63" i="4"/>
  <c r="C62" i="4" s="1"/>
  <c r="L63" i="4"/>
  <c r="G12" i="4"/>
  <c r="G11" i="4" s="1"/>
  <c r="G10" i="4" s="1"/>
  <c r="G9" i="4" s="1"/>
  <c r="K21" i="4"/>
  <c r="L21" i="4" s="1"/>
  <c r="G22" i="4"/>
  <c r="F18" i="4"/>
  <c r="F17" i="4" s="1"/>
  <c r="F16" i="4" s="1"/>
  <c r="F15" i="4" s="1"/>
  <c r="F14" i="4" s="1"/>
  <c r="D20" i="4"/>
  <c r="D15" i="4" s="1"/>
  <c r="D14" i="4" s="1"/>
  <c r="D8" i="4" s="1"/>
  <c r="D30" i="4" s="1"/>
  <c r="D32" i="4" s="1"/>
  <c r="C26" i="4"/>
  <c r="C8" i="4" s="1"/>
  <c r="C54" i="4"/>
  <c r="F54" i="4" s="1"/>
  <c r="C57" i="4"/>
  <c r="H61" i="4"/>
  <c r="H43" i="4" s="1"/>
  <c r="H65" i="4" s="1"/>
  <c r="J19" i="3"/>
  <c r="I18" i="3"/>
  <c r="I61" i="3"/>
  <c r="I60" i="3" s="1"/>
  <c r="J63" i="3"/>
  <c r="K11" i="3"/>
  <c r="L11" i="3" s="1"/>
  <c r="K15" i="3"/>
  <c r="L15" i="3" s="1"/>
  <c r="J38" i="3"/>
  <c r="H37" i="3"/>
  <c r="H28" i="3" s="1"/>
  <c r="H8" i="3" s="1"/>
  <c r="H58" i="3" s="1"/>
  <c r="K55" i="3"/>
  <c r="K54" i="3" s="1"/>
  <c r="J54" i="3"/>
  <c r="J53" i="3" s="1"/>
  <c r="K62" i="3"/>
  <c r="D10" i="3"/>
  <c r="D9" i="3" s="1"/>
  <c r="D8" i="3" s="1"/>
  <c r="D58" i="3" s="1"/>
  <c r="K22" i="3"/>
  <c r="J31" i="3"/>
  <c r="K32" i="3"/>
  <c r="L32" i="3" s="1"/>
  <c r="K35" i="3"/>
  <c r="L35" i="3" s="1"/>
  <c r="J34" i="3"/>
  <c r="K34" i="3" s="1"/>
  <c r="L34" i="3" s="1"/>
  <c r="F61" i="3"/>
  <c r="F60" i="3" s="1"/>
  <c r="J64" i="3"/>
  <c r="K64" i="3" s="1"/>
  <c r="L64" i="3" s="1"/>
  <c r="H61" i="3"/>
  <c r="K79" i="3"/>
  <c r="L79" i="3" s="1"/>
  <c r="J78" i="3"/>
  <c r="E8" i="3"/>
  <c r="E58" i="3" s="1"/>
  <c r="E85" i="3" s="1"/>
  <c r="E91" i="3" s="1"/>
  <c r="J14" i="3"/>
  <c r="K14" i="3" s="1"/>
  <c r="L14" i="3" s="1"/>
  <c r="F41" i="3"/>
  <c r="F8" i="3" s="1"/>
  <c r="F58" i="3" s="1"/>
  <c r="G54" i="3"/>
  <c r="G53" i="3" s="1"/>
  <c r="G58" i="3" s="1"/>
  <c r="G10" i="3"/>
  <c r="G9" i="3" s="1"/>
  <c r="G8" i="3" s="1"/>
  <c r="C8" i="3"/>
  <c r="C58" i="3" s="1"/>
  <c r="C85" i="3" s="1"/>
  <c r="C91" i="3" s="1"/>
  <c r="I9" i="3"/>
  <c r="I8" i="3" s="1"/>
  <c r="I58" i="3" s="1"/>
  <c r="K16" i="3"/>
  <c r="L16" i="3" s="1"/>
  <c r="H41" i="3"/>
  <c r="K48" i="3"/>
  <c r="L48" i="3" s="1"/>
  <c r="J50" i="3"/>
  <c r="K51" i="3"/>
  <c r="K50" i="3" s="1"/>
  <c r="D60" i="3"/>
  <c r="G60" i="3"/>
  <c r="G85" i="3" s="1"/>
  <c r="J86" i="3"/>
  <c r="K86" i="3" s="1"/>
  <c r="L86" i="3" s="1"/>
  <c r="H60" i="3"/>
  <c r="J42" i="3"/>
  <c r="K47" i="3"/>
  <c r="L47" i="3" s="1"/>
  <c r="J46" i="3"/>
  <c r="K46" i="3" s="1"/>
  <c r="L46" i="3" s="1"/>
  <c r="K43" i="3"/>
  <c r="J74" i="3"/>
  <c r="K74" i="3" s="1"/>
  <c r="L74" i="3" s="1"/>
  <c r="G78" i="3"/>
  <c r="G77" i="3" s="1"/>
  <c r="J67" i="3"/>
  <c r="J73" i="3"/>
  <c r="K73" i="3" s="1"/>
  <c r="L73" i="3" s="1"/>
  <c r="J82" i="3"/>
  <c r="J84" i="3"/>
  <c r="K87" i="3"/>
  <c r="L87" i="3" s="1"/>
  <c r="I32" i="2"/>
  <c r="C30" i="2"/>
  <c r="D32" i="2"/>
  <c r="J26" i="2"/>
  <c r="K26" i="2" s="1"/>
  <c r="L26" i="2" s="1"/>
  <c r="K27" i="2"/>
  <c r="L27" i="2" s="1"/>
  <c r="E8" i="2"/>
  <c r="E30" i="2" s="1"/>
  <c r="H8" i="2"/>
  <c r="H30" i="2" s="1"/>
  <c r="F9" i="2"/>
  <c r="K12" i="2"/>
  <c r="L12" i="2" s="1"/>
  <c r="K22" i="2"/>
  <c r="L22" i="2" s="1"/>
  <c r="F19" i="2"/>
  <c r="K28" i="2"/>
  <c r="L28" i="2" s="1"/>
  <c r="H10" i="2"/>
  <c r="J11" i="2"/>
  <c r="J21" i="2"/>
  <c r="G9" i="2"/>
  <c r="G8" i="2" s="1"/>
  <c r="G30" i="2" s="1"/>
  <c r="F26" i="1"/>
  <c r="K39" i="1"/>
  <c r="L39" i="1" s="1"/>
  <c r="D10" i="1"/>
  <c r="D9" i="1" s="1"/>
  <c r="D65" i="1" s="1"/>
  <c r="E9" i="1"/>
  <c r="E65" i="1" s="1"/>
  <c r="E71" i="1" s="1"/>
  <c r="H11" i="1"/>
  <c r="J20" i="1"/>
  <c r="K20" i="1" s="1"/>
  <c r="L20" i="1" s="1"/>
  <c r="G17" i="1"/>
  <c r="G16" i="1" s="1"/>
  <c r="H26" i="1"/>
  <c r="G29" i="1"/>
  <c r="H38" i="1"/>
  <c r="D49" i="1"/>
  <c r="J14" i="1"/>
  <c r="K14" i="1" s="1"/>
  <c r="L14" i="1" s="1"/>
  <c r="G11" i="1"/>
  <c r="K41" i="1"/>
  <c r="L41" i="1" s="1"/>
  <c r="J59" i="1"/>
  <c r="F10" i="1"/>
  <c r="F9" i="1" s="1"/>
  <c r="F65" i="1" s="1"/>
  <c r="F71" i="1" s="1"/>
  <c r="F29" i="1"/>
  <c r="K32" i="1"/>
  <c r="L32" i="1" s="1"/>
  <c r="K37" i="1"/>
  <c r="L37" i="1" s="1"/>
  <c r="H53" i="1"/>
  <c r="H49" i="1" s="1"/>
  <c r="J55" i="1"/>
  <c r="K64" i="1"/>
  <c r="L64" i="1" s="1"/>
  <c r="I11" i="1"/>
  <c r="I10" i="1" s="1"/>
  <c r="K27" i="1"/>
  <c r="L27" i="1" s="1"/>
  <c r="K30" i="1"/>
  <c r="L30" i="1" s="1"/>
  <c r="J29" i="1"/>
  <c r="G38" i="1"/>
  <c r="J40" i="1"/>
  <c r="K40" i="1" s="1"/>
  <c r="L40" i="1" s="1"/>
  <c r="J12" i="1"/>
  <c r="J13" i="1"/>
  <c r="K13" i="1" s="1"/>
  <c r="L13" i="1" s="1"/>
  <c r="J15" i="1"/>
  <c r="K15" i="1" s="1"/>
  <c r="L15" i="1" s="1"/>
  <c r="H17" i="1"/>
  <c r="H16" i="1" s="1"/>
  <c r="G27" i="1"/>
  <c r="H44" i="1"/>
  <c r="J45" i="1"/>
  <c r="I53" i="1"/>
  <c r="I49" i="1" s="1"/>
  <c r="D71" i="1"/>
  <c r="J68" i="1"/>
  <c r="I85" i="3" l="1"/>
  <c r="I91" i="3" s="1"/>
  <c r="J71" i="3"/>
  <c r="J10" i="3"/>
  <c r="J17" i="1"/>
  <c r="J38" i="1"/>
  <c r="K38" i="1" s="1"/>
  <c r="L38" i="1" s="1"/>
  <c r="C51" i="4"/>
  <c r="C50" i="4" s="1"/>
  <c r="C49" i="4" s="1"/>
  <c r="C43" i="4" s="1"/>
  <c r="C65" i="4" s="1"/>
  <c r="C30" i="4"/>
  <c r="F8" i="4"/>
  <c r="F62" i="4"/>
  <c r="C61" i="4"/>
  <c r="J26" i="4"/>
  <c r="K26" i="4" s="1"/>
  <c r="L26" i="4" s="1"/>
  <c r="K27" i="4"/>
  <c r="L27" i="4" s="1"/>
  <c r="K57" i="4"/>
  <c r="L57" i="4"/>
  <c r="L48" i="4"/>
  <c r="K48" i="4"/>
  <c r="F47" i="4"/>
  <c r="K53" i="4"/>
  <c r="F52" i="4"/>
  <c r="L53" i="4"/>
  <c r="L56" i="4"/>
  <c r="F55" i="4"/>
  <c r="K56" i="4"/>
  <c r="J12" i="4"/>
  <c r="K13" i="4"/>
  <c r="L13" i="4" s="1"/>
  <c r="G14" i="4"/>
  <c r="G8" i="4" s="1"/>
  <c r="G30" i="4" s="1"/>
  <c r="G32" i="4" s="1"/>
  <c r="K17" i="4"/>
  <c r="J16" i="4"/>
  <c r="L54" i="4"/>
  <c r="K54" i="4"/>
  <c r="K18" i="4"/>
  <c r="L18" i="4" s="1"/>
  <c r="K84" i="3"/>
  <c r="L84" i="3" s="1"/>
  <c r="G91" i="3"/>
  <c r="K38" i="3"/>
  <c r="L38" i="3" s="1"/>
  <c r="J37" i="3"/>
  <c r="K37" i="3" s="1"/>
  <c r="L37" i="3" s="1"/>
  <c r="K82" i="3"/>
  <c r="J81" i="3"/>
  <c r="K81" i="3" s="1"/>
  <c r="J68" i="3"/>
  <c r="K68" i="3" s="1"/>
  <c r="L68" i="3" s="1"/>
  <c r="K71" i="3"/>
  <c r="L71" i="3" s="1"/>
  <c r="K42" i="3"/>
  <c r="L42" i="3" s="1"/>
  <c r="J41" i="3"/>
  <c r="K41" i="3" s="1"/>
  <c r="L41" i="3" s="1"/>
  <c r="D85" i="3"/>
  <c r="D91" i="3" s="1"/>
  <c r="J77" i="3"/>
  <c r="K77" i="3" s="1"/>
  <c r="L77" i="3" s="1"/>
  <c r="K78" i="3"/>
  <c r="L78" i="3" s="1"/>
  <c r="K10" i="3"/>
  <c r="L10" i="3" s="1"/>
  <c r="K67" i="3"/>
  <c r="J66" i="3"/>
  <c r="H85" i="3"/>
  <c r="K53" i="3"/>
  <c r="K19" i="3"/>
  <c r="L19" i="3" s="1"/>
  <c r="J18" i="3"/>
  <c r="K18" i="3" s="1"/>
  <c r="L18" i="3" s="1"/>
  <c r="K31" i="3"/>
  <c r="L31" i="3" s="1"/>
  <c r="J30" i="3"/>
  <c r="F85" i="3"/>
  <c r="F91" i="3" s="1"/>
  <c r="K63" i="3"/>
  <c r="L63" i="3" s="1"/>
  <c r="J61" i="3"/>
  <c r="K61" i="3" s="1"/>
  <c r="L61" i="3" s="1"/>
  <c r="E32" i="2"/>
  <c r="G32" i="2"/>
  <c r="K21" i="2"/>
  <c r="J20" i="2"/>
  <c r="J19" i="2" s="1"/>
  <c r="K19" i="2" s="1"/>
  <c r="L19" i="2" s="1"/>
  <c r="K11" i="2"/>
  <c r="L11" i="2" s="1"/>
  <c r="J10" i="2"/>
  <c r="F8" i="2"/>
  <c r="F30" i="2" s="1"/>
  <c r="H32" i="2"/>
  <c r="C32" i="2"/>
  <c r="K29" i="1"/>
  <c r="L29" i="1" s="1"/>
  <c r="K55" i="1"/>
  <c r="L55" i="1" s="1"/>
  <c r="J53" i="1"/>
  <c r="J16" i="1"/>
  <c r="K16" i="1" s="1"/>
  <c r="L16" i="1" s="1"/>
  <c r="K17" i="1"/>
  <c r="L17" i="1" s="1"/>
  <c r="K68" i="1"/>
  <c r="L68" i="1" s="1"/>
  <c r="J66" i="1"/>
  <c r="K66" i="1" s="1"/>
  <c r="L66" i="1" s="1"/>
  <c r="J58" i="1"/>
  <c r="K59" i="1"/>
  <c r="L59" i="1" s="1"/>
  <c r="K45" i="1"/>
  <c r="L45" i="1" s="1"/>
  <c r="J44" i="1"/>
  <c r="K44" i="1" s="1"/>
  <c r="L44" i="1" s="1"/>
  <c r="J11" i="1"/>
  <c r="K12" i="1"/>
  <c r="L12" i="1" s="1"/>
  <c r="I9" i="1"/>
  <c r="I65" i="1" s="1"/>
  <c r="H10" i="1"/>
  <c r="H9" i="1" s="1"/>
  <c r="H65" i="1" s="1"/>
  <c r="G26" i="1"/>
  <c r="G10" i="1"/>
  <c r="G9" i="1" s="1"/>
  <c r="G65" i="1" s="1"/>
  <c r="J26" i="1" l="1"/>
  <c r="K26" i="1" s="1"/>
  <c r="L26" i="1" s="1"/>
  <c r="K16" i="4"/>
  <c r="L16" i="4" s="1"/>
  <c r="J15" i="4"/>
  <c r="K47" i="4"/>
  <c r="F46" i="4"/>
  <c r="L47" i="4"/>
  <c r="L62" i="4"/>
  <c r="K62" i="4"/>
  <c r="F61" i="4"/>
  <c r="J11" i="4"/>
  <c r="K12" i="4"/>
  <c r="L12" i="4" s="1"/>
  <c r="L55" i="4"/>
  <c r="K55" i="4"/>
  <c r="F51" i="4"/>
  <c r="K52" i="4"/>
  <c r="L52" i="4"/>
  <c r="C32" i="4"/>
  <c r="F30" i="4"/>
  <c r="F32" i="4" s="1"/>
  <c r="J29" i="3"/>
  <c r="K30" i="3"/>
  <c r="L30" i="3" s="1"/>
  <c r="H91" i="3"/>
  <c r="K66" i="3"/>
  <c r="J65" i="3"/>
  <c r="J9" i="3"/>
  <c r="L21" i="2"/>
  <c r="K20" i="2"/>
  <c r="L20" i="2" s="1"/>
  <c r="J9" i="2"/>
  <c r="K10" i="2"/>
  <c r="L10" i="2" s="1"/>
  <c r="F32" i="2"/>
  <c r="H71" i="1"/>
  <c r="I71" i="1"/>
  <c r="J57" i="1"/>
  <c r="K57" i="1" s="1"/>
  <c r="L57" i="1" s="1"/>
  <c r="K58" i="1"/>
  <c r="L58" i="1" s="1"/>
  <c r="K11" i="1"/>
  <c r="L11" i="1" s="1"/>
  <c r="J10" i="1"/>
  <c r="G71" i="1"/>
  <c r="K53" i="1"/>
  <c r="L53" i="1" s="1"/>
  <c r="J49" i="1"/>
  <c r="K49" i="1" s="1"/>
  <c r="L49" i="1" s="1"/>
  <c r="L46" i="4" l="1"/>
  <c r="K46" i="4"/>
  <c r="F45" i="4"/>
  <c r="J10" i="4"/>
  <c r="K11" i="4"/>
  <c r="L11" i="4" s="1"/>
  <c r="L61" i="4"/>
  <c r="K61" i="4"/>
  <c r="K15" i="4"/>
  <c r="L15" i="4" s="1"/>
  <c r="J14" i="4"/>
  <c r="K14" i="4" s="1"/>
  <c r="L14" i="4" s="1"/>
  <c r="F50" i="4"/>
  <c r="L51" i="4"/>
  <c r="K51" i="4"/>
  <c r="K9" i="3"/>
  <c r="L9" i="3" s="1"/>
  <c r="J28" i="3"/>
  <c r="K28" i="3" s="1"/>
  <c r="L28" i="3" s="1"/>
  <c r="K29" i="3"/>
  <c r="L29" i="3" s="1"/>
  <c r="K65" i="3"/>
  <c r="L65" i="3" s="1"/>
  <c r="J60" i="3"/>
  <c r="K9" i="2"/>
  <c r="L9" i="2" s="1"/>
  <c r="J8" i="2"/>
  <c r="J9" i="1"/>
  <c r="K10" i="1"/>
  <c r="L10" i="1" s="1"/>
  <c r="L50" i="4" l="1"/>
  <c r="K50" i="4"/>
  <c r="F49" i="4"/>
  <c r="J9" i="4"/>
  <c r="K10" i="4"/>
  <c r="L10" i="4" s="1"/>
  <c r="K45" i="4"/>
  <c r="F44" i="4"/>
  <c r="L45" i="4"/>
  <c r="J8" i="3"/>
  <c r="K60" i="3"/>
  <c r="L60" i="3" s="1"/>
  <c r="K8" i="2"/>
  <c r="L8" i="2" s="1"/>
  <c r="J30" i="2"/>
  <c r="J65" i="1"/>
  <c r="K9" i="1"/>
  <c r="L9" i="1" s="1"/>
  <c r="J8" i="4" l="1"/>
  <c r="K9" i="4"/>
  <c r="L9" i="4" s="1"/>
  <c r="L49" i="4"/>
  <c r="K49" i="4"/>
  <c r="K44" i="4"/>
  <c r="F43" i="4"/>
  <c r="L44" i="4"/>
  <c r="K8" i="3"/>
  <c r="L8" i="3" s="1"/>
  <c r="J58" i="3"/>
  <c r="K30" i="2"/>
  <c r="L30" i="2" s="1"/>
  <c r="J32" i="2"/>
  <c r="K32" i="2" s="1"/>
  <c r="L32" i="2" s="1"/>
  <c r="J71" i="1"/>
  <c r="K65" i="1"/>
  <c r="L65" i="1" s="1"/>
  <c r="F65" i="4" l="1"/>
  <c r="L43" i="4"/>
  <c r="K43" i="4"/>
  <c r="J30" i="4"/>
  <c r="K8" i="4"/>
  <c r="L8" i="4" s="1"/>
  <c r="K58" i="3"/>
  <c r="L58" i="3" s="1"/>
  <c r="J85" i="3"/>
  <c r="K71" i="1"/>
  <c r="L71" i="1" s="1"/>
  <c r="K30" i="4" l="1"/>
  <c r="L30" i="4" s="1"/>
  <c r="J32" i="4"/>
  <c r="K32" i="4" s="1"/>
  <c r="L65" i="4"/>
  <c r="K65" i="4"/>
  <c r="J91" i="3"/>
  <c r="K85" i="3"/>
  <c r="L85" i="3" s="1"/>
  <c r="K91" i="3" l="1"/>
  <c r="L91" i="3" s="1"/>
</calcChain>
</file>

<file path=xl/sharedStrings.xml><?xml version="1.0" encoding="utf-8"?>
<sst xmlns="http://schemas.openxmlformats.org/spreadsheetml/2006/main" count="314" uniqueCount="183">
  <si>
    <t xml:space="preserve"> CUADRO No.2</t>
  </si>
  <si>
    <t>INGRESOS FISCALES COMPARADOS POR PARTIDAS, DIRECCION GENERAL DE IMPUESTOS INTERNOS</t>
  </si>
  <si>
    <t>ENERO-MARZO 2024/2023</t>
  </si>
  <si>
    <t xml:space="preserve">(En millones RD$) </t>
  </si>
  <si>
    <t>PARTIDAS</t>
  </si>
  <si>
    <t>VARIACION</t>
  </si>
  <si>
    <t>ENERO</t>
  </si>
  <si>
    <t>FEBRERO</t>
  </si>
  <si>
    <t>MARZO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</si>
  <si>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</si>
  <si>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</si>
  <si>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</si>
  <si>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</si>
  <si>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</si>
  <si>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</si>
  <si>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</si>
  <si>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</si>
  <si>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</si>
  <si>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</si>
  <si>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</si>
  <si>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</si>
  <si>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</si>
  <si>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</si>
  <si>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</si>
  <si>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</si>
  <si>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</si>
  <si>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</si>
  <si>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</si>
  <si>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</si>
  <si>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</si>
  <si>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</si>
  <si>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</si>
  <si>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</si>
  <si>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</si>
  <si>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</si>
  <si>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</si>
  <si>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</si>
  <si>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</si>
  <si>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</si>
  <si>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</si>
  <si>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</si>
  <si>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</si>
  <si>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</si>
  <si>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</si>
  <si>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</si>
  <si>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</si>
  <si>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</si>
  <si>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</si>
  <si>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</si>
  <si>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</si>
  <si>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</si>
  <si>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</si>
  <si>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</si>
  <si>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</si>
  <si>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</si>
  <si>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</si>
  <si>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</si>
  <si>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</si>
  <si>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</si>
  <si>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</si>
  <si>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</si>
  <si>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</si>
  <si>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-Ingresos por diferencial del gas licuado de petróleo</t>
  </si>
  <si>
    <t xml:space="preserve">   TOTAL </t>
  </si>
  <si>
    <t>Otros Ingresos:</t>
  </si>
  <si>
    <t>Depósitos a Cargo del Estado o Fondos Especiales y de Terceros</t>
  </si>
  <si>
    <t>Fondo de contribución especial para la gestión integral de residuos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</si>
  <si>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</si>
  <si>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</si>
  <si>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</si>
  <si>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</si>
  <si>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</si>
  <si>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</si>
  <si>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</si>
  <si>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</si>
  <si>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</si>
  <si>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</si>
  <si>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</si>
  <si>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1) IMPUESTOS INTERNOS SOBRE MERCANCIAS Y SERVICIOS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</si>
  <si>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</si>
  <si>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</si>
  <si>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</si>
  <si>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</si>
  <si>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</si>
  <si>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</si>
  <si>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</si>
  <si>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</si>
  <si>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</si>
  <si>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</si>
  <si>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</si>
  <si>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</si>
  <si>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</si>
  <si>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</si>
  <si>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</si>
  <si>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ENERO-MARZO  2023/2024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</si>
  <si>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</si>
  <si>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</si>
  <si>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</si>
  <si>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</si>
  <si>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</si>
  <si>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</si>
  <si>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</si>
  <si>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</si>
  <si>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</si>
  <si>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</si>
  <si>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</si>
  <si>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Del Gobierno Central</t>
  </si>
  <si>
    <t>- De Instituciones  Públicas Descentralizadas o Autónomas</t>
  </si>
  <si>
    <t>- De instituciones públicas de la seguridad social</t>
  </si>
  <si>
    <t xml:space="preserve">- De empresas públicas no financieras </t>
  </si>
  <si>
    <t xml:space="preserve">- De Instituciones Públicas Financieras No Monetarias </t>
  </si>
  <si>
    <t>IV) INGRESOS POR CONTRAPRESTACION</t>
  </si>
  <si>
    <t>- PROMESE</t>
  </si>
  <si>
    <t>- Fondo General</t>
  </si>
  <si>
    <t>- Otras Ventas</t>
  </si>
  <si>
    <t>- Otras Ventas de Servicios del Gobierno Central</t>
  </si>
  <si>
    <t>- Expedición y Renovación de Pasaportes</t>
  </si>
  <si>
    <t>-ARRENDAMIENTOS</t>
  </si>
  <si>
    <t>V) OTROS INGRESOS</t>
  </si>
  <si>
    <t xml:space="preserve"> - Rentas de Propiedad</t>
  </si>
  <si>
    <t>- Dividendos por Inversiones Empresariales</t>
  </si>
  <si>
    <t>- Dividendos Banco de reservas</t>
  </si>
  <si>
    <t>- Otros Dividendos (FONPER)</t>
  </si>
  <si>
    <t xml:space="preserve">- Intereses </t>
  </si>
  <si>
    <t>- Intereses por Colocación de Inversiones Financieras</t>
  </si>
  <si>
    <t>- Ingresos por Tenencia de Activos Financieros  (Instrumentos Derivados)</t>
  </si>
  <si>
    <t>- Ingresos TSS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</si>
  <si>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</si>
  <si>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</si>
  <si>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</si>
  <si>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</si>
  <si>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</si>
  <si>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</si>
  <si>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t>DONACIONES</t>
  </si>
  <si>
    <t>FUENTES FINANCIERAS</t>
  </si>
  <si>
    <t>Disminición de Activos Financieros</t>
  </si>
  <si>
    <t xml:space="preserve"> -Disminución de documentos por cobrar de largo plazo</t>
  </si>
  <si>
    <t>- Recuperación de Prestamos Internos</t>
  </si>
  <si>
    <t>-Disminución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</si>
  <si>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</si>
  <si>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</si>
  <si>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</si>
  <si>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</si>
  <si>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</si>
  <si>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Incremento de cuentas por pagar Externas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</si>
  <si>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</si>
  <si>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</si>
  <si>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</si>
  <si>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</si>
  <si>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</si>
  <si>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</si>
  <si>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</si>
  <si>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</si>
  <si>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</si>
  <si>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</si>
  <si>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</si>
  <si>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</si>
  <si>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</si>
  <si>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</si>
  <si>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 xml:space="preserve"> Incremento de disponibilidades (Reintegros de cheques de periodos anteriores y devolución de recursos a la CUT años anteriores)</t>
  </si>
  <si>
    <t>Patrimonio Público Recuperado</t>
  </si>
  <si>
    <t>Devolución de Recursos a empleados por Retenciones Excesivas por TSS.</t>
  </si>
  <si>
    <t>Ingresos de la CUT No Presupuestaria</t>
  </si>
  <si>
    <t>Ingresos de las Inst. Centralizadas en la CUT Presupuestaria</t>
  </si>
  <si>
    <t xml:space="preserve">(1) Cifras sujetas a rectificación.  Incluye los dólares convertidos a la tasa oficial. 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</si>
  <si>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</si>
  <si>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 y los depósitos en exceso de las recaudadoras.  </t>
  </si>
  <si>
    <t xml:space="preserve">Las informaciones presentadas difieren de las presentadas en  Portal de Transparencia Fiscal,  ya que solo incluyen los ingresos presupuestarios. </t>
  </si>
  <si>
    <t xml:space="preserve"> INGRESOS FISCALES COMPARADOS  POR PARTIDAS, RECAUDACIONES DIRECTAS DE LAS INSTITUCIONES CENTRALIZADAS EN LA CUT</t>
  </si>
  <si>
    <t>ENERO-MARZO 2023/2024</t>
  </si>
  <si>
    <t xml:space="preserve">Recursos de Captación Directa del Ministerio de Interior y Policia </t>
  </si>
  <si>
    <t>- Recursos de captación directa del programa PROMESE CAL ( D. No. 308-97)</t>
  </si>
  <si>
    <t>- Ingresos de las Inst. Centralizadas en mercancías en la CUT</t>
  </si>
  <si>
    <t>- Ingresos de las Inst. Centralizadas en Servicios en la CUT</t>
  </si>
  <si>
    <t xml:space="preserve"> - Recursos de Captación Directa para el Fomento y Desarrollo del Gas Natural en el Parque vehicular</t>
  </si>
  <si>
    <t>- Recursos de Captación Directa por Prestación de Servicios (MIVHED), Ley No.160-21</t>
  </si>
  <si>
    <t xml:space="preserve">- Otros registros contratos y cobros </t>
  </si>
  <si>
    <t>Recursos de Captación Directa de la Procuradoria General de la República ( multas de tránsito)</t>
  </si>
  <si>
    <t xml:space="preserve"> Incremento de disponibilidades (devolución de recursos a la CUT años anteriores)</t>
  </si>
  <si>
    <t>ENERO-MARZO 2024/PRESUPUESTO 2024</t>
  </si>
  <si>
    <t>PRESUPUESTO 2024</t>
  </si>
  <si>
    <t>Diferencia</t>
  </si>
  <si>
    <t>CUADRO No.5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</si>
</sst>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00_);\(#,##0.000\)"/>
    <numFmt numFmtId="167" formatCode="#,##0.0"/>
    <numFmt numFmtId="168" formatCode="_(* #,##0.0000_);_(* \(#,##0.0000\);_(* &quot;-&quot;??_);_(@_)"/>
    <numFmt numFmtId="169" formatCode="#,##0.0000_);\(#,##0.0000\)"/>
  </numFmts>
  <fonts count="3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sz val="12"/>
      <name val="Gotham"/>
    </font>
    <font>
      <i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12"/>
      <name val="Courier"/>
      <family val="3"/>
    </font>
    <font>
      <sz val="10"/>
      <color indexed="8"/>
      <name val="Gotham"/>
    </font>
    <font>
      <b/>
      <sz val="10"/>
      <name val="Gotham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Gotham"/>
    </font>
    <font>
      <sz val="10"/>
      <name val="Gotham"/>
    </font>
    <font>
      <b/>
      <sz val="9"/>
      <color indexed="8"/>
      <name val="Gotham"/>
    </font>
    <font>
      <sz val="8"/>
      <color indexed="8"/>
      <name val="Gotham"/>
    </font>
    <font>
      <sz val="10"/>
      <name val="Segoe UI"/>
      <family val="2"/>
    </font>
    <font>
      <b/>
      <sz val="8"/>
      <color indexed="8"/>
      <name val="Gotham"/>
    </font>
    <font>
      <sz val="11"/>
      <name val="Segoe UI"/>
      <family val="2"/>
    </font>
    <font>
      <sz val="8"/>
      <name val="Gotham"/>
    </font>
    <font>
      <sz val="10"/>
      <name val="Antique Olive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0"/>
      <color indexed="8"/>
      <name val="Gotham"/>
    </font>
    <font>
      <b/>
      <u/>
      <sz val="10"/>
      <color indexed="8"/>
      <name val="Gotham"/>
    </font>
    <font>
      <sz val="9"/>
      <color indexed="8"/>
      <name val="Gotha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39" fontId="9" fillId="0" borderId="0"/>
  </cellStyleXfs>
  <cellXfs count="275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7" fillId="3" borderId="6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164" fontId="8" fillId="2" borderId="8" xfId="3" applyNumberFormat="1" applyFont="1" applyFill="1" applyBorder="1"/>
    <xf numFmtId="0" fontId="8" fillId="0" borderId="8" xfId="2" applyFont="1" applyBorder="1"/>
    <xf numFmtId="164" fontId="8" fillId="2" borderId="9" xfId="2" applyNumberFormat="1" applyFont="1" applyFill="1" applyBorder="1"/>
    <xf numFmtId="49" fontId="10" fillId="0" borderId="8" xfId="4" applyNumberFormat="1" applyFont="1" applyBorder="1" applyAlignment="1">
      <alignment horizontal="left" indent="1"/>
    </xf>
    <xf numFmtId="164" fontId="10" fillId="2" borderId="9" xfId="2" applyNumberFormat="1" applyFont="1" applyFill="1" applyBorder="1"/>
    <xf numFmtId="49" fontId="8" fillId="0" borderId="8" xfId="2" applyNumberFormat="1" applyFont="1" applyBorder="1" applyAlignment="1">
      <alignment horizontal="left" indent="1"/>
    </xf>
    <xf numFmtId="49" fontId="10" fillId="0" borderId="8" xfId="4" applyNumberFormat="1" applyFont="1" applyBorder="1" applyAlignment="1">
      <alignment horizontal="left" indent="2"/>
    </xf>
    <xf numFmtId="164" fontId="0" fillId="0" borderId="0" xfId="0" applyNumberFormat="1"/>
    <xf numFmtId="49" fontId="10" fillId="0" borderId="8" xfId="0" applyNumberFormat="1" applyFont="1" applyBorder="1" applyAlignment="1">
      <alignment horizontal="left" indent="2"/>
    </xf>
    <xf numFmtId="49" fontId="10" fillId="0" borderId="8" xfId="2" applyNumberFormat="1" applyFont="1" applyBorder="1" applyAlignment="1">
      <alignment horizontal="left" indent="2"/>
    </xf>
    <xf numFmtId="0" fontId="8" fillId="0" borderId="8" xfId="2" applyFont="1" applyBorder="1" applyAlignment="1">
      <alignment horizontal="left" indent="1"/>
    </xf>
    <xf numFmtId="49" fontId="10" fillId="0" borderId="8" xfId="5" applyNumberFormat="1" applyFont="1" applyBorder="1" applyAlignment="1">
      <alignment horizontal="left" indent="2"/>
    </xf>
    <xf numFmtId="0" fontId="11" fillId="0" borderId="8" xfId="0" applyFont="1" applyBorder="1"/>
    <xf numFmtId="0" fontId="12" fillId="0" borderId="0" xfId="0" applyFont="1"/>
    <xf numFmtId="49" fontId="8" fillId="0" borderId="8" xfId="5" applyNumberFormat="1" applyFont="1" applyBorder="1" applyAlignment="1">
      <alignment horizontal="left" indent="1"/>
    </xf>
    <xf numFmtId="43" fontId="10" fillId="2" borderId="9" xfId="1" applyFont="1" applyFill="1" applyBorder="1"/>
    <xf numFmtId="0" fontId="0" fillId="0" borderId="0" xfId="0" applyAlignment="1">
      <alignment vertical="center"/>
    </xf>
    <xf numFmtId="164" fontId="8" fillId="2" borderId="8" xfId="2" applyNumberFormat="1" applyFont="1" applyFill="1" applyBorder="1"/>
    <xf numFmtId="49" fontId="8" fillId="0" borderId="8" xfId="5" applyNumberFormat="1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6" fillId="0" borderId="0" xfId="6" applyFont="1" applyAlignment="1" applyProtection="1"/>
    <xf numFmtId="0" fontId="7" fillId="3" borderId="10" xfId="2" applyFont="1" applyFill="1" applyBorder="1" applyAlignment="1">
      <alignment horizontal="left" vertical="center"/>
    </xf>
    <xf numFmtId="164" fontId="7" fillId="3" borderId="10" xfId="2" applyNumberFormat="1" applyFont="1" applyFill="1" applyBorder="1" applyAlignment="1">
      <alignment vertical="center"/>
    </xf>
    <xf numFmtId="0" fontId="8" fillId="0" borderId="11" xfId="2" applyFont="1" applyBorder="1" applyAlignment="1">
      <alignment horizontal="left" vertical="center"/>
    </xf>
    <xf numFmtId="164" fontId="8" fillId="0" borderId="9" xfId="2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left"/>
    </xf>
    <xf numFmtId="164" fontId="10" fillId="2" borderId="8" xfId="2" applyNumberFormat="1" applyFont="1" applyFill="1" applyBorder="1" applyAlignment="1">
      <alignment vertical="center"/>
    </xf>
    <xf numFmtId="165" fontId="10" fillId="2" borderId="8" xfId="1" applyNumberFormat="1" applyFont="1" applyFill="1" applyBorder="1" applyAlignment="1" applyProtection="1">
      <alignment vertical="center"/>
    </xf>
    <xf numFmtId="164" fontId="10" fillId="2" borderId="8" xfId="1" applyNumberFormat="1" applyFont="1" applyFill="1" applyBorder="1" applyAlignment="1" applyProtection="1">
      <alignment vertical="center"/>
    </xf>
    <xf numFmtId="49" fontId="10" fillId="0" borderId="12" xfId="0" applyNumberFormat="1" applyFont="1" applyBorder="1" applyAlignment="1">
      <alignment horizontal="left"/>
    </xf>
    <xf numFmtId="49" fontId="7" fillId="3" borderId="13" xfId="0" applyNumberFormat="1" applyFont="1" applyFill="1" applyBorder="1" applyAlignment="1">
      <alignment horizontal="left" vertical="center"/>
    </xf>
    <xf numFmtId="164" fontId="7" fillId="3" borderId="14" xfId="0" applyNumberFormat="1" applyFont="1" applyFill="1" applyBorder="1" applyAlignment="1">
      <alignment vertical="center"/>
    </xf>
    <xf numFmtId="164" fontId="7" fillId="3" borderId="14" xfId="1" applyNumberFormat="1" applyFont="1" applyFill="1" applyBorder="1" applyAlignment="1">
      <alignment vertical="center"/>
    </xf>
    <xf numFmtId="164" fontId="17" fillId="0" borderId="0" xfId="0" applyNumberFormat="1" applyFont="1"/>
    <xf numFmtId="164" fontId="10" fillId="0" borderId="0" xfId="2" applyNumberFormat="1" applyFont="1" applyAlignment="1">
      <alignment vertical="center"/>
    </xf>
    <xf numFmtId="164" fontId="18" fillId="2" borderId="0" xfId="0" applyNumberFormat="1" applyFont="1" applyFill="1"/>
    <xf numFmtId="164" fontId="10" fillId="2" borderId="0" xfId="2" applyNumberFormat="1" applyFont="1" applyFill="1" applyAlignment="1">
      <alignment vertical="center"/>
    </xf>
    <xf numFmtId="164" fontId="10" fillId="0" borderId="0" xfId="2" applyNumberFormat="1" applyFont="1"/>
    <xf numFmtId="49" fontId="19" fillId="0" borderId="0" xfId="0" applyNumberFormat="1" applyFont="1"/>
    <xf numFmtId="165" fontId="1" fillId="0" borderId="0" xfId="1" applyNumberFormat="1" applyFont="1"/>
    <xf numFmtId="165" fontId="1" fillId="2" borderId="0" xfId="1" applyNumberFormat="1" applyFont="1" applyFill="1"/>
    <xf numFmtId="165" fontId="1" fillId="2" borderId="0" xfId="0" applyNumberFormat="1" applyFont="1" applyFill="1"/>
    <xf numFmtId="165" fontId="1" fillId="0" borderId="0" xfId="0" applyNumberFormat="1" applyFont="1"/>
    <xf numFmtId="0" fontId="20" fillId="0" borderId="0" xfId="0" applyFont="1"/>
    <xf numFmtId="164" fontId="20" fillId="0" borderId="0" xfId="0" applyNumberFormat="1" applyFont="1" applyAlignment="1">
      <alignment vertical="center" wrapText="1"/>
    </xf>
    <xf numFmtId="39" fontId="21" fillId="0" borderId="0" xfId="7" applyNumberFormat="1" applyFont="1"/>
    <xf numFmtId="39" fontId="0" fillId="0" borderId="0" xfId="0" applyNumberFormat="1"/>
    <xf numFmtId="164" fontId="22" fillId="0" borderId="0" xfId="0" applyNumberFormat="1" applyFont="1" applyAlignment="1">
      <alignment vertical="center" wrapText="1"/>
    </xf>
    <xf numFmtId="0" fontId="0" fillId="2" borderId="0" xfId="0" applyFill="1"/>
    <xf numFmtId="0" fontId="20" fillId="0" borderId="0" xfId="0" applyFont="1" applyAlignment="1">
      <alignment horizontal="left" indent="1"/>
    </xf>
    <xf numFmtId="164" fontId="18" fillId="0" borderId="0" xfId="0" applyNumberFormat="1" applyFont="1"/>
    <xf numFmtId="0" fontId="18" fillId="0" borderId="0" xfId="0" applyFont="1"/>
    <xf numFmtId="0" fontId="18" fillId="2" borderId="0" xfId="0" applyFont="1" applyFill="1"/>
    <xf numFmtId="165" fontId="18" fillId="0" borderId="0" xfId="1" applyNumberFormat="1" applyFont="1" applyFill="1" applyBorder="1"/>
    <xf numFmtId="39" fontId="23" fillId="0" borderId="0" xfId="7" applyNumberFormat="1" applyFont="1"/>
    <xf numFmtId="165" fontId="20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5" fontId="24" fillId="0" borderId="0" xfId="0" applyNumberFormat="1" applyFont="1"/>
    <xf numFmtId="166" fontId="22" fillId="0" borderId="0" xfId="0" applyNumberFormat="1" applyFont="1" applyAlignment="1">
      <alignment vertical="center" wrapText="1"/>
    </xf>
    <xf numFmtId="164" fontId="22" fillId="0" borderId="0" xfId="2" applyNumberFormat="1" applyFont="1"/>
    <xf numFmtId="164" fontId="24" fillId="0" borderId="0" xfId="0" applyNumberFormat="1" applyFont="1"/>
    <xf numFmtId="43" fontId="20" fillId="2" borderId="0" xfId="0" applyNumberFormat="1" applyFont="1" applyFill="1" applyAlignment="1">
      <alignment horizontal="right"/>
    </xf>
    <xf numFmtId="43" fontId="20" fillId="0" borderId="0" xfId="0" applyNumberFormat="1" applyFont="1" applyAlignment="1">
      <alignment horizontal="right"/>
    </xf>
    <xf numFmtId="164" fontId="24" fillId="2" borderId="0" xfId="0" applyNumberFormat="1" applyFont="1" applyFill="1"/>
    <xf numFmtId="0" fontId="24" fillId="0" borderId="0" xfId="0" applyFont="1"/>
    <xf numFmtId="165" fontId="11" fillId="2" borderId="0" xfId="0" applyNumberFormat="1" applyFont="1" applyFill="1"/>
    <xf numFmtId="165" fontId="24" fillId="2" borderId="0" xfId="1" applyNumberFormat="1" applyFont="1" applyFill="1" applyBorder="1" applyAlignment="1"/>
    <xf numFmtId="165" fontId="18" fillId="2" borderId="0" xfId="0" applyNumberFormat="1" applyFont="1" applyFill="1"/>
    <xf numFmtId="0" fontId="21" fillId="0" borderId="0" xfId="0" applyFont="1"/>
    <xf numFmtId="0" fontId="21" fillId="2" borderId="0" xfId="0" applyFont="1" applyFill="1"/>
    <xf numFmtId="0" fontId="25" fillId="0" borderId="0" xfId="0" applyFont="1"/>
    <xf numFmtId="0" fontId="3" fillId="0" borderId="0" xfId="0" applyFont="1" applyAlignment="1">
      <alignment horizontal="center"/>
    </xf>
    <xf numFmtId="0" fontId="7" fillId="3" borderId="10" xfId="8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9" fontId="8" fillId="0" borderId="8" xfId="9" applyFont="1" applyBorder="1"/>
    <xf numFmtId="164" fontId="8" fillId="0" borderId="11" xfId="2" applyNumberFormat="1" applyFont="1" applyBorder="1"/>
    <xf numFmtId="164" fontId="8" fillId="0" borderId="9" xfId="2" applyNumberFormat="1" applyFont="1" applyBorder="1"/>
    <xf numFmtId="164" fontId="1" fillId="0" borderId="0" xfId="0" applyNumberFormat="1" applyFont="1"/>
    <xf numFmtId="49" fontId="8" fillId="0" borderId="8" xfId="9" applyNumberFormat="1" applyFont="1" applyBorder="1"/>
    <xf numFmtId="164" fontId="8" fillId="0" borderId="8" xfId="2" applyNumberFormat="1" applyFont="1" applyBorder="1"/>
    <xf numFmtId="49" fontId="8" fillId="0" borderId="8" xfId="9" applyNumberFormat="1" applyFont="1" applyBorder="1" applyAlignment="1">
      <alignment horizontal="left" indent="1"/>
    </xf>
    <xf numFmtId="0" fontId="18" fillId="0" borderId="8" xfId="2" applyFont="1" applyBorder="1" applyAlignment="1">
      <alignment horizontal="left" indent="2"/>
    </xf>
    <xf numFmtId="164" fontId="18" fillId="0" borderId="8" xfId="2" applyNumberFormat="1" applyFont="1" applyBorder="1" applyAlignment="1">
      <alignment horizontal="right"/>
    </xf>
    <xf numFmtId="164" fontId="18" fillId="0" borderId="9" xfId="2" applyNumberFormat="1" applyFont="1" applyBorder="1" applyAlignment="1">
      <alignment horizontal="right"/>
    </xf>
    <xf numFmtId="164" fontId="11" fillId="0" borderId="8" xfId="2" applyNumberFormat="1" applyFont="1" applyBorder="1" applyAlignment="1">
      <alignment horizontal="right"/>
    </xf>
    <xf numFmtId="164" fontId="11" fillId="0" borderId="9" xfId="2" applyNumberFormat="1" applyFont="1" applyBorder="1" applyAlignment="1">
      <alignment horizontal="right"/>
    </xf>
    <xf numFmtId="49" fontId="10" fillId="0" borderId="8" xfId="9" applyNumberFormat="1" applyFont="1" applyBorder="1" applyAlignment="1">
      <alignment horizontal="left" indent="2"/>
    </xf>
    <xf numFmtId="164" fontId="18" fillId="2" borderId="8" xfId="2" applyNumberFormat="1" applyFont="1" applyFill="1" applyBorder="1" applyAlignment="1">
      <alignment horizontal="right"/>
    </xf>
    <xf numFmtId="49" fontId="18" fillId="0" borderId="8" xfId="9" applyNumberFormat="1" applyFont="1" applyBorder="1" applyAlignment="1">
      <alignment horizontal="left" indent="2"/>
    </xf>
    <xf numFmtId="0" fontId="26" fillId="0" borderId="0" xfId="0" applyFont="1"/>
    <xf numFmtId="165" fontId="18" fillId="0" borderId="8" xfId="1" applyNumberFormat="1" applyFont="1" applyFill="1" applyBorder="1" applyAlignment="1" applyProtection="1">
      <alignment horizontal="right"/>
    </xf>
    <xf numFmtId="164" fontId="8" fillId="0" borderId="8" xfId="9" applyNumberFormat="1" applyFont="1" applyBorder="1" applyAlignment="1">
      <alignment horizontal="left" indent="1"/>
    </xf>
    <xf numFmtId="164" fontId="10" fillId="0" borderId="8" xfId="2" applyNumberFormat="1" applyFont="1" applyBorder="1"/>
    <xf numFmtId="49" fontId="18" fillId="0" borderId="8" xfId="2" applyNumberFormat="1" applyFont="1" applyBorder="1" applyAlignment="1">
      <alignment horizontal="left" indent="2"/>
    </xf>
    <xf numFmtId="49" fontId="11" fillId="0" borderId="8" xfId="2" applyNumberFormat="1" applyFont="1" applyBorder="1" applyAlignment="1">
      <alignment horizontal="left"/>
    </xf>
    <xf numFmtId="39" fontId="8" fillId="0" borderId="8" xfId="9" applyFont="1" applyBorder="1" applyAlignment="1">
      <alignment horizontal="left" indent="1"/>
    </xf>
    <xf numFmtId="39" fontId="10" fillId="0" borderId="8" xfId="9" applyFont="1" applyBorder="1" applyAlignment="1">
      <alignment horizontal="left" indent="2"/>
    </xf>
    <xf numFmtId="164" fontId="10" fillId="2" borderId="8" xfId="2" applyNumberFormat="1" applyFont="1" applyFill="1" applyBorder="1"/>
    <xf numFmtId="0" fontId="27" fillId="0" borderId="0" xfId="0" applyFont="1"/>
    <xf numFmtId="164" fontId="7" fillId="3" borderId="15" xfId="2" applyNumberFormat="1" applyFont="1" applyFill="1" applyBorder="1" applyAlignment="1">
      <alignment vertical="center"/>
    </xf>
    <xf numFmtId="0" fontId="10" fillId="0" borderId="16" xfId="2" applyFont="1" applyBorder="1" applyAlignment="1">
      <alignment horizontal="left" vertical="center"/>
    </xf>
    <xf numFmtId="164" fontId="10" fillId="0" borderId="17" xfId="2" applyNumberFormat="1" applyFont="1" applyBorder="1" applyAlignment="1">
      <alignment vertical="center"/>
    </xf>
    <xf numFmtId="43" fontId="18" fillId="0" borderId="9" xfId="1" applyFont="1" applyFill="1" applyBorder="1" applyAlignment="1" applyProtection="1">
      <alignment horizontal="right" vertical="center"/>
    </xf>
    <xf numFmtId="49" fontId="7" fillId="3" borderId="18" xfId="0" applyNumberFormat="1" applyFont="1" applyFill="1" applyBorder="1" applyAlignment="1">
      <alignment horizontal="left" vertical="center"/>
    </xf>
    <xf numFmtId="165" fontId="7" fillId="3" borderId="17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164" fontId="18" fillId="0" borderId="0" xfId="2" applyNumberFormat="1" applyFont="1" applyAlignment="1">
      <alignment horizontal="center" vertical="center"/>
    </xf>
    <xf numFmtId="164" fontId="11" fillId="0" borderId="0" xfId="0" applyNumberFormat="1" applyFont="1"/>
    <xf numFmtId="165" fontId="18" fillId="0" borderId="0" xfId="0" applyNumberFormat="1" applyFont="1" applyAlignment="1">
      <alignment horizontal="center"/>
    </xf>
    <xf numFmtId="0" fontId="10" fillId="0" borderId="0" xfId="0" applyFont="1"/>
    <xf numFmtId="164" fontId="24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24" fillId="0" borderId="0" xfId="1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/>
    <xf numFmtId="43" fontId="24" fillId="0" borderId="0" xfId="1" applyFont="1" applyFill="1" applyBorder="1" applyAlignment="1">
      <alignment horizontal="center"/>
    </xf>
    <xf numFmtId="165" fontId="24" fillId="2" borderId="0" xfId="1" applyNumberFormat="1" applyFont="1" applyFill="1" applyBorder="1" applyAlignment="1">
      <alignment horizontal="center"/>
    </xf>
    <xf numFmtId="165" fontId="18" fillId="0" borderId="0" xfId="0" applyNumberFormat="1" applyFont="1"/>
    <xf numFmtId="0" fontId="4" fillId="2" borderId="0" xfId="0" applyFont="1" applyFill="1"/>
    <xf numFmtId="0" fontId="7" fillId="3" borderId="6" xfId="8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8" fillId="0" borderId="8" xfId="3" applyNumberFormat="1" applyFont="1" applyBorder="1"/>
    <xf numFmtId="164" fontId="8" fillId="0" borderId="9" xfId="3" applyNumberFormat="1" applyFont="1" applyBorder="1"/>
    <xf numFmtId="43" fontId="0" fillId="0" borderId="0" xfId="1" applyFont="1"/>
    <xf numFmtId="49" fontId="8" fillId="0" borderId="8" xfId="0" applyNumberFormat="1" applyFont="1" applyBorder="1"/>
    <xf numFmtId="49" fontId="8" fillId="0" borderId="8" xfId="0" applyNumberFormat="1" applyFont="1" applyBorder="1" applyAlignment="1">
      <alignment horizontal="left" indent="1"/>
    </xf>
    <xf numFmtId="0" fontId="10" fillId="0" borderId="8" xfId="0" applyFont="1" applyBorder="1" applyAlignment="1">
      <alignment horizontal="left" indent="2"/>
    </xf>
    <xf numFmtId="164" fontId="10" fillId="0" borderId="9" xfId="2" applyNumberFormat="1" applyFont="1" applyBorder="1"/>
    <xf numFmtId="49" fontId="8" fillId="0" borderId="8" xfId="0" applyNumberFormat="1" applyFont="1" applyBorder="1" applyAlignment="1">
      <alignment horizontal="left" indent="2"/>
    </xf>
    <xf numFmtId="164" fontId="10" fillId="0" borderId="8" xfId="0" applyNumberFormat="1" applyFont="1" applyBorder="1" applyAlignment="1">
      <alignment horizontal="left" indent="3"/>
    </xf>
    <xf numFmtId="164" fontId="10" fillId="2" borderId="8" xfId="8" applyNumberFormat="1" applyFont="1" applyFill="1" applyBorder="1"/>
    <xf numFmtId="164" fontId="10" fillId="0" borderId="8" xfId="8" applyNumberFormat="1" applyFont="1" applyBorder="1"/>
    <xf numFmtId="43" fontId="10" fillId="0" borderId="8" xfId="1" applyFont="1" applyFill="1" applyBorder="1" applyProtection="1"/>
    <xf numFmtId="49" fontId="8" fillId="0" borderId="8" xfId="3" applyNumberFormat="1" applyFont="1" applyBorder="1" applyAlignment="1">
      <alignment horizontal="left"/>
    </xf>
    <xf numFmtId="164" fontId="8" fillId="2" borderId="9" xfId="3" applyNumberFormat="1" applyFont="1" applyFill="1" applyBorder="1"/>
    <xf numFmtId="49" fontId="8" fillId="0" borderId="8" xfId="0" applyNumberFormat="1" applyFont="1" applyBorder="1" applyAlignment="1">
      <alignment horizontal="left"/>
    </xf>
    <xf numFmtId="43" fontId="8" fillId="0" borderId="8" xfId="1" applyFont="1" applyFill="1" applyBorder="1" applyProtection="1"/>
    <xf numFmtId="49" fontId="8" fillId="0" borderId="8" xfId="7" applyNumberFormat="1" applyFont="1" applyBorder="1" applyAlignment="1">
      <alignment horizontal="left" indent="1"/>
    </xf>
    <xf numFmtId="164" fontId="8" fillId="2" borderId="9" xfId="7" applyNumberFormat="1" applyFont="1" applyFill="1" applyBorder="1"/>
    <xf numFmtId="164" fontId="8" fillId="0" borderId="9" xfId="7" applyNumberFormat="1" applyFont="1" applyBorder="1"/>
    <xf numFmtId="43" fontId="1" fillId="0" borderId="0" xfId="1" applyFont="1"/>
    <xf numFmtId="49" fontId="10" fillId="2" borderId="8" xfId="2" applyNumberFormat="1" applyFont="1" applyFill="1" applyBorder="1" applyAlignment="1">
      <alignment horizontal="left" indent="3"/>
    </xf>
    <xf numFmtId="164" fontId="10" fillId="2" borderId="9" xfId="7" applyNumberFormat="1" applyFont="1" applyFill="1" applyBorder="1"/>
    <xf numFmtId="164" fontId="10" fillId="0" borderId="9" xfId="7" applyNumberFormat="1" applyFont="1" applyBorder="1"/>
    <xf numFmtId="164" fontId="10" fillId="0" borderId="9" xfId="3" applyNumberFormat="1" applyFont="1" applyBorder="1"/>
    <xf numFmtId="43" fontId="10" fillId="0" borderId="8" xfId="1" applyFont="1" applyBorder="1"/>
    <xf numFmtId="49" fontId="10" fillId="2" borderId="8" xfId="8" applyNumberFormat="1" applyFont="1" applyFill="1" applyBorder="1" applyAlignment="1">
      <alignment horizontal="left" indent="3"/>
    </xf>
    <xf numFmtId="49" fontId="8" fillId="0" borderId="8" xfId="0" applyNumberFormat="1" applyFont="1" applyBorder="1" applyAlignment="1">
      <alignment horizontal="left" indent="3"/>
    </xf>
    <xf numFmtId="49" fontId="11" fillId="0" borderId="8" xfId="0" applyNumberFormat="1" applyFont="1" applyBorder="1" applyAlignment="1">
      <alignment horizontal="left" indent="4"/>
    </xf>
    <xf numFmtId="164" fontId="11" fillId="0" borderId="8" xfId="8" applyNumberFormat="1" applyFont="1" applyBorder="1"/>
    <xf numFmtId="164" fontId="11" fillId="0" borderId="8" xfId="2" applyNumberFormat="1" applyFont="1" applyBorder="1"/>
    <xf numFmtId="164" fontId="11" fillId="0" borderId="9" xfId="3" applyNumberFormat="1" applyFont="1" applyBorder="1"/>
    <xf numFmtId="43" fontId="12" fillId="0" borderId="0" xfId="1" applyFont="1"/>
    <xf numFmtId="49" fontId="10" fillId="0" borderId="8" xfId="3" applyNumberFormat="1" applyFont="1" applyBorder="1" applyAlignment="1">
      <alignment horizontal="left" indent="5"/>
    </xf>
    <xf numFmtId="49" fontId="10" fillId="0" borderId="8" xfId="0" applyNumberFormat="1" applyFont="1" applyBorder="1" applyAlignment="1">
      <alignment horizontal="left" indent="4"/>
    </xf>
    <xf numFmtId="165" fontId="10" fillId="0" borderId="8" xfId="1" applyNumberFormat="1" applyFont="1" applyFill="1" applyBorder="1" applyProtection="1"/>
    <xf numFmtId="49" fontId="8" fillId="0" borderId="8" xfId="0" applyNumberFormat="1" applyFont="1" applyBorder="1" applyAlignment="1">
      <alignment horizontal="left" vertical="center" indent="2"/>
    </xf>
    <xf numFmtId="49" fontId="10" fillId="0" borderId="8" xfId="0" applyNumberFormat="1" applyFont="1" applyBorder="1" applyAlignment="1">
      <alignment horizontal="left" indent="3"/>
    </xf>
    <xf numFmtId="164" fontId="18" fillId="2" borderId="8" xfId="0" applyNumberFormat="1" applyFont="1" applyFill="1" applyBorder="1"/>
    <xf numFmtId="164" fontId="18" fillId="0" borderId="8" xfId="0" applyNumberFormat="1" applyFont="1" applyBorder="1"/>
    <xf numFmtId="164" fontId="11" fillId="2" borderId="8" xfId="0" applyNumberFormat="1" applyFont="1" applyFill="1" applyBorder="1"/>
    <xf numFmtId="164" fontId="11" fillId="2" borderId="8" xfId="2" applyNumberFormat="1" applyFont="1" applyFill="1" applyBorder="1"/>
    <xf numFmtId="43" fontId="8" fillId="0" borderId="8" xfId="1" applyFont="1" applyBorder="1"/>
    <xf numFmtId="49" fontId="18" fillId="0" borderId="8" xfId="3" applyNumberFormat="1" applyFont="1" applyBorder="1" applyAlignment="1">
      <alignment horizontal="left" indent="3"/>
    </xf>
    <xf numFmtId="164" fontId="18" fillId="0" borderId="8" xfId="2" applyNumberFormat="1" applyFont="1" applyBorder="1"/>
    <xf numFmtId="49" fontId="28" fillId="0" borderId="8" xfId="3" applyNumberFormat="1" applyFont="1" applyBorder="1" applyAlignment="1">
      <alignment horizontal="left" indent="2"/>
    </xf>
    <xf numFmtId="164" fontId="28" fillId="2" borderId="8" xfId="2" applyNumberFormat="1" applyFont="1" applyFill="1" applyBorder="1"/>
    <xf numFmtId="164" fontId="28" fillId="0" borderId="8" xfId="2" applyNumberFormat="1" applyFont="1" applyBorder="1"/>
    <xf numFmtId="49" fontId="10" fillId="0" borderId="8" xfId="3" applyNumberFormat="1" applyFont="1" applyBorder="1" applyAlignment="1">
      <alignment horizontal="left" indent="2"/>
    </xf>
    <xf numFmtId="49" fontId="10" fillId="0" borderId="8" xfId="7" applyNumberFormat="1" applyFont="1" applyBorder="1" applyAlignment="1">
      <alignment horizontal="left" indent="1"/>
    </xf>
    <xf numFmtId="49" fontId="7" fillId="3" borderId="6" xfId="0" applyNumberFormat="1" applyFont="1" applyFill="1" applyBorder="1" applyAlignment="1">
      <alignment vertical="center"/>
    </xf>
    <xf numFmtId="164" fontId="7" fillId="3" borderId="6" xfId="2" applyNumberFormat="1" applyFont="1" applyFill="1" applyBorder="1" applyAlignment="1">
      <alignment vertical="center"/>
    </xf>
    <xf numFmtId="164" fontId="7" fillId="3" borderId="4" xfId="2" applyNumberFormat="1" applyFont="1" applyFill="1" applyBorder="1" applyAlignment="1">
      <alignment vertical="center"/>
    </xf>
    <xf numFmtId="164" fontId="8" fillId="2" borderId="8" xfId="0" applyNumberFormat="1" applyFont="1" applyFill="1" applyBorder="1"/>
    <xf numFmtId="164" fontId="8" fillId="0" borderId="8" xfId="0" applyNumberFormat="1" applyFont="1" applyBorder="1"/>
    <xf numFmtId="164" fontId="8" fillId="0" borderId="9" xfId="0" applyNumberFormat="1" applyFont="1" applyBorder="1"/>
    <xf numFmtId="49" fontId="29" fillId="0" borderId="8" xfId="0" applyNumberFormat="1" applyFont="1" applyBorder="1" applyAlignment="1">
      <alignment horizontal="left"/>
    </xf>
    <xf numFmtId="164" fontId="29" fillId="2" borderId="8" xfId="0" applyNumberFormat="1" applyFont="1" applyFill="1" applyBorder="1"/>
    <xf numFmtId="164" fontId="29" fillId="0" borderId="8" xfId="0" applyNumberFormat="1" applyFont="1" applyBorder="1"/>
    <xf numFmtId="164" fontId="29" fillId="0" borderId="9" xfId="0" applyNumberFormat="1" applyFont="1" applyBorder="1"/>
    <xf numFmtId="49" fontId="10" fillId="0" borderId="8" xfId="0" applyNumberFormat="1" applyFont="1" applyBorder="1" applyAlignment="1">
      <alignment horizontal="left" indent="1"/>
    </xf>
    <xf numFmtId="164" fontId="10" fillId="2" borderId="8" xfId="0" applyNumberFormat="1" applyFont="1" applyFill="1" applyBorder="1"/>
    <xf numFmtId="164" fontId="10" fillId="0" borderId="9" xfId="0" applyNumberFormat="1" applyFont="1" applyBorder="1"/>
    <xf numFmtId="164" fontId="10" fillId="0" borderId="8" xfId="0" applyNumberFormat="1" applyFont="1" applyBorder="1"/>
    <xf numFmtId="49" fontId="28" fillId="0" borderId="8" xfId="0" applyNumberFormat="1" applyFont="1" applyBorder="1" applyAlignment="1">
      <alignment horizontal="left" indent="1"/>
    </xf>
    <xf numFmtId="164" fontId="28" fillId="2" borderId="8" xfId="0" applyNumberFormat="1" applyFont="1" applyFill="1" applyBorder="1"/>
    <xf numFmtId="164" fontId="28" fillId="0" borderId="8" xfId="0" applyNumberFormat="1" applyFont="1" applyBorder="1"/>
    <xf numFmtId="43" fontId="10" fillId="0" borderId="9" xfId="1" applyFont="1" applyFill="1" applyBorder="1" applyProtection="1"/>
    <xf numFmtId="164" fontId="28" fillId="0" borderId="9" xfId="0" applyNumberFormat="1" applyFont="1" applyBorder="1"/>
    <xf numFmtId="49" fontId="8" fillId="0" borderId="8" xfId="0" applyNumberFormat="1" applyFont="1" applyBorder="1" applyAlignment="1" applyProtection="1">
      <alignment horizontal="left" indent="2"/>
      <protection locked="0"/>
    </xf>
    <xf numFmtId="164" fontId="10" fillId="0" borderId="9" xfId="0" applyNumberFormat="1" applyFont="1" applyBorder="1" applyAlignment="1">
      <alignment horizontal="left" indent="3"/>
    </xf>
    <xf numFmtId="49" fontId="10" fillId="0" borderId="8" xfId="0" applyNumberFormat="1" applyFont="1" applyBorder="1" applyAlignment="1" applyProtection="1">
      <alignment horizontal="left" indent="2"/>
      <protection locked="0"/>
    </xf>
    <xf numFmtId="164" fontId="8" fillId="2" borderId="9" xfId="0" applyNumberFormat="1" applyFont="1" applyFill="1" applyBorder="1"/>
    <xf numFmtId="49" fontId="8" fillId="0" borderId="8" xfId="0" applyNumberFormat="1" applyFont="1" applyBorder="1" applyAlignment="1" applyProtection="1">
      <alignment horizontal="left" indent="3"/>
      <protection locked="0"/>
    </xf>
    <xf numFmtId="49" fontId="10" fillId="0" borderId="8" xfId="0" applyNumberFormat="1" applyFont="1" applyBorder="1" applyAlignment="1" applyProtection="1">
      <alignment horizontal="left" indent="4"/>
      <protection locked="0"/>
    </xf>
    <xf numFmtId="164" fontId="10" fillId="2" borderId="9" xfId="0" applyNumberFormat="1" applyFont="1" applyFill="1" applyBorder="1"/>
    <xf numFmtId="43" fontId="8" fillId="0" borderId="9" xfId="1" applyFont="1" applyBorder="1"/>
    <xf numFmtId="43" fontId="10" fillId="0" borderId="9" xfId="1" applyFont="1" applyBorder="1"/>
    <xf numFmtId="49" fontId="8" fillId="0" borderId="8" xfId="0" applyNumberFormat="1" applyFont="1" applyBorder="1" applyAlignment="1">
      <alignment horizontal="left" wrapText="1"/>
    </xf>
    <xf numFmtId="164" fontId="8" fillId="2" borderId="9" xfId="0" applyNumberFormat="1" applyFont="1" applyFill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8" fillId="0" borderId="8" xfId="2" applyNumberFormat="1" applyFont="1" applyBorder="1" applyAlignment="1">
      <alignment vertical="center"/>
    </xf>
    <xf numFmtId="49" fontId="7" fillId="3" borderId="10" xfId="0" applyNumberFormat="1" applyFont="1" applyFill="1" applyBorder="1" applyAlignment="1">
      <alignment horizontal="left" vertical="center"/>
    </xf>
    <xf numFmtId="165" fontId="7" fillId="3" borderId="6" xfId="1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vertical="center"/>
    </xf>
    <xf numFmtId="49" fontId="8" fillId="0" borderId="7" xfId="0" applyNumberFormat="1" applyFont="1" applyBorder="1"/>
    <xf numFmtId="164" fontId="8" fillId="2" borderId="1" xfId="0" applyNumberFormat="1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5" fontId="8" fillId="0" borderId="9" xfId="1" applyNumberFormat="1" applyFont="1" applyFill="1" applyBorder="1" applyAlignment="1" applyProtection="1">
      <alignment vertical="center"/>
    </xf>
    <xf numFmtId="49" fontId="10" fillId="0" borderId="7" xfId="0" applyNumberFormat="1" applyFont="1" applyBorder="1"/>
    <xf numFmtId="164" fontId="10" fillId="2" borderId="8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/>
    </xf>
    <xf numFmtId="49" fontId="10" fillId="0" borderId="7" xfId="0" applyNumberFormat="1" applyFont="1" applyBorder="1" applyAlignment="1">
      <alignment horizontal="left"/>
    </xf>
    <xf numFmtId="164" fontId="10" fillId="2" borderId="9" xfId="0" applyNumberFormat="1" applyFont="1" applyFill="1" applyBorder="1" applyAlignment="1">
      <alignment vertical="center"/>
    </xf>
    <xf numFmtId="43" fontId="10" fillId="0" borderId="9" xfId="1" applyFont="1" applyFill="1" applyBorder="1" applyAlignment="1" applyProtection="1">
      <alignment vertical="center"/>
    </xf>
    <xf numFmtId="164" fontId="10" fillId="2" borderId="5" xfId="0" applyNumberFormat="1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>
      <alignment vertical="center"/>
    </xf>
    <xf numFmtId="49" fontId="11" fillId="4" borderId="6" xfId="0" applyNumberFormat="1" applyFont="1" applyFill="1" applyBorder="1" applyAlignment="1">
      <alignment vertical="center"/>
    </xf>
    <xf numFmtId="164" fontId="11" fillId="4" borderId="6" xfId="0" applyNumberFormat="1" applyFont="1" applyFill="1" applyBorder="1" applyAlignment="1">
      <alignment vertical="center"/>
    </xf>
    <xf numFmtId="164" fontId="10" fillId="2" borderId="0" xfId="0" applyNumberFormat="1" applyFont="1" applyFill="1" applyAlignment="1">
      <alignment vertical="center"/>
    </xf>
    <xf numFmtId="167" fontId="18" fillId="0" borderId="0" xfId="0" applyNumberFormat="1" applyFont="1"/>
    <xf numFmtId="164" fontId="10" fillId="0" borderId="0" xfId="0" applyNumberFormat="1" applyFont="1" applyAlignment="1">
      <alignment vertical="center"/>
    </xf>
    <xf numFmtId="164" fontId="10" fillId="0" borderId="0" xfId="0" applyNumberFormat="1" applyFont="1"/>
    <xf numFmtId="164" fontId="30" fillId="0" borderId="0" xfId="0" applyNumberFormat="1" applyFont="1" applyAlignment="1">
      <alignment horizontal="right"/>
    </xf>
    <xf numFmtId="164" fontId="10" fillId="0" borderId="8" xfId="0" applyNumberFormat="1" applyFont="1" applyBorder="1" applyAlignment="1">
      <alignment horizontal="left" indent="2"/>
    </xf>
    <xf numFmtId="49" fontId="11" fillId="0" borderId="8" xfId="0" applyNumberFormat="1" applyFont="1" applyBorder="1" applyAlignment="1">
      <alignment horizontal="left" indent="3"/>
    </xf>
    <xf numFmtId="49" fontId="10" fillId="0" borderId="8" xfId="2" applyNumberFormat="1" applyFont="1" applyBorder="1" applyAlignment="1">
      <alignment horizontal="left" indent="3"/>
    </xf>
    <xf numFmtId="165" fontId="10" fillId="0" borderId="8" xfId="1" applyNumberFormat="1" applyFont="1" applyFill="1" applyBorder="1"/>
    <xf numFmtId="49" fontId="10" fillId="0" borderId="8" xfId="0" applyNumberFormat="1" applyFont="1" applyBorder="1" applyAlignment="1">
      <alignment horizontal="left" indent="5"/>
    </xf>
    <xf numFmtId="165" fontId="8" fillId="0" borderId="8" xfId="1" applyNumberFormat="1" applyFont="1" applyFill="1" applyBorder="1" applyProtection="1"/>
    <xf numFmtId="49" fontId="7" fillId="3" borderId="2" xfId="0" applyNumberFormat="1" applyFont="1" applyFill="1" applyBorder="1" applyAlignment="1">
      <alignment vertical="center"/>
    </xf>
    <xf numFmtId="49" fontId="8" fillId="0" borderId="8" xfId="0" applyNumberFormat="1" applyFont="1" applyBorder="1" applyAlignment="1">
      <alignment horizontal="left" vertical="center" wrapText="1"/>
    </xf>
    <xf numFmtId="164" fontId="11" fillId="0" borderId="6" xfId="2" applyNumberFormat="1" applyFont="1" applyBorder="1" applyAlignment="1">
      <alignment vertical="center"/>
    </xf>
    <xf numFmtId="43" fontId="11" fillId="0" borderId="8" xfId="1" applyFont="1" applyBorder="1" applyAlignment="1">
      <alignment vertical="center"/>
    </xf>
    <xf numFmtId="49" fontId="7" fillId="3" borderId="21" xfId="0" applyNumberFormat="1" applyFont="1" applyFill="1" applyBorder="1" applyAlignment="1">
      <alignment vertical="center"/>
    </xf>
    <xf numFmtId="164" fontId="7" fillId="3" borderId="22" xfId="2" applyNumberFormat="1" applyFont="1" applyFill="1" applyBorder="1" applyAlignment="1">
      <alignment vertical="center"/>
    </xf>
    <xf numFmtId="43" fontId="7" fillId="3" borderId="4" xfId="1" applyFont="1" applyFill="1" applyBorder="1" applyAlignment="1">
      <alignment vertical="center"/>
    </xf>
    <xf numFmtId="168" fontId="0" fillId="0" borderId="0" xfId="1" applyNumberFormat="1" applyFont="1"/>
    <xf numFmtId="169" fontId="0" fillId="0" borderId="0" xfId="0" applyNumberFormat="1"/>
    <xf numFmtId="49" fontId="10" fillId="0" borderId="8" xfId="2" applyNumberFormat="1" applyFont="1" applyBorder="1" applyAlignment="1">
      <alignment horizontal="left" indent="5"/>
    </xf>
    <xf numFmtId="165" fontId="10" fillId="2" borderId="0" xfId="1" applyNumberFormat="1" applyFont="1" applyFill="1" applyAlignment="1">
      <alignment vertical="center"/>
    </xf>
    <xf numFmtId="43" fontId="18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10">
    <cellStyle name="Hipervínculo" xfId="6" builtinId="8"/>
    <cellStyle name="Millares" xfId="1" builtinId="3"/>
    <cellStyle name="Normal" xfId="0" builtinId="0"/>
    <cellStyle name="Normal 2 2 2" xfId="3" xr:uid="{5B10EDB2-7139-4E36-B2A7-26FF6A0AEED4}"/>
    <cellStyle name="Normal 2 2 2 2" xfId="7" xr:uid="{260C68B6-2B7A-4A0C-A0E8-B4DF00A0C943}"/>
    <cellStyle name="Normal 3" xfId="5" xr:uid="{EFD75FFA-A5D1-4672-BC1B-B0E418728C6B}"/>
    <cellStyle name="Normal_COMPARACION 2002-2001" xfId="2" xr:uid="{BC226EA7-3007-46FC-8E09-4C63D7BB9809}"/>
    <cellStyle name="Normal_COMPARACION 2002-2001 2" xfId="8" xr:uid="{561C3DF1-9863-4ED8-B119-AC4966EF8F5C}"/>
    <cellStyle name="Normal_Hoja4" xfId="4" xr:uid="{09E9EC61-EDD2-46BF-A0BC-75E55A51BABE}"/>
    <cellStyle name="Normal_Hoja6" xfId="9" xr:uid="{12D3A4A9-B025-49DA-954D-7B2EB390B7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4/INGRESOS%20ENERO-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3-2024"/>
      <sheetName val="FINANCIERO (2024 Est. 2024)"/>
      <sheetName val="PP (2)"/>
      <sheetName val="PP"/>
      <sheetName val="PP (EST)"/>
      <sheetName val="DGII"/>
      <sheetName val="DGII (EST)"/>
      <sheetName val="DGA"/>
      <sheetName val="DGA (EST)"/>
      <sheetName val="TESORERIA "/>
      <sheetName val="TESORERIA (EST)"/>
      <sheetName val="cut presupuestaria"/>
      <sheetName val="2024 (REC)"/>
      <sheetName val="2024 (RESUMEN)"/>
      <sheetName val="2024 REC- EST "/>
      <sheetName val="2024 REC-EST RES"/>
    </sheetNames>
    <sheetDataSet>
      <sheetData sheetId="0"/>
      <sheetData sheetId="1"/>
      <sheetData sheetId="2"/>
      <sheetData sheetId="3">
        <row r="11">
          <cell r="G11">
            <v>11648</v>
          </cell>
          <cell r="H11">
            <v>10213.799999999999</v>
          </cell>
          <cell r="I11">
            <v>9585.4</v>
          </cell>
        </row>
        <row r="12">
          <cell r="G12">
            <v>12491.3</v>
          </cell>
          <cell r="H12">
            <v>14806.1</v>
          </cell>
          <cell r="I12">
            <v>11688.1</v>
          </cell>
        </row>
        <row r="13">
          <cell r="G13">
            <v>9395.6</v>
          </cell>
          <cell r="H13">
            <v>3826.2</v>
          </cell>
          <cell r="I13">
            <v>4821.7</v>
          </cell>
        </row>
        <row r="14">
          <cell r="G14">
            <v>252.3</v>
          </cell>
          <cell r="H14">
            <v>151.5</v>
          </cell>
          <cell r="I14">
            <v>140.30000000000001</v>
          </cell>
        </row>
        <row r="17">
          <cell r="G17">
            <v>163.69999999999999</v>
          </cell>
          <cell r="H17">
            <v>486.5</v>
          </cell>
          <cell r="I17">
            <v>1757.6</v>
          </cell>
        </row>
        <row r="18">
          <cell r="G18">
            <v>330</v>
          </cell>
          <cell r="H18">
            <v>207.4</v>
          </cell>
          <cell r="I18">
            <v>184.7</v>
          </cell>
        </row>
        <row r="19">
          <cell r="G19">
            <v>960</v>
          </cell>
          <cell r="H19">
            <v>1157.3</v>
          </cell>
          <cell r="I19">
            <v>1093.0999999999999</v>
          </cell>
        </row>
        <row r="20">
          <cell r="G20">
            <v>215.2</v>
          </cell>
          <cell r="H20">
            <v>203.6</v>
          </cell>
          <cell r="I20">
            <v>204</v>
          </cell>
        </row>
        <row r="21">
          <cell r="G21">
            <v>1257.9000000000001</v>
          </cell>
          <cell r="H21">
            <v>1418.1</v>
          </cell>
          <cell r="I21">
            <v>0</v>
          </cell>
        </row>
        <row r="23">
          <cell r="G23">
            <v>147.4</v>
          </cell>
          <cell r="H23">
            <v>178.1</v>
          </cell>
          <cell r="I23">
            <v>206.9</v>
          </cell>
        </row>
        <row r="26">
          <cell r="G26">
            <v>21797.8</v>
          </cell>
          <cell r="H26">
            <v>17100.7</v>
          </cell>
          <cell r="I26">
            <v>16961.599999999999</v>
          </cell>
        </row>
        <row r="27">
          <cell r="G27">
            <v>12143.8</v>
          </cell>
          <cell r="H27">
            <v>11627.3</v>
          </cell>
          <cell r="I27">
            <v>12121.5</v>
          </cell>
        </row>
        <row r="29">
          <cell r="G29">
            <v>4142.6000000000004</v>
          </cell>
          <cell r="H29">
            <v>4157.3999999999996</v>
          </cell>
          <cell r="I29">
            <v>4844.7</v>
          </cell>
        </row>
        <row r="30">
          <cell r="G30">
            <v>2466.9</v>
          </cell>
          <cell r="H30">
            <v>2569</v>
          </cell>
          <cell r="I30">
            <v>3012.3</v>
          </cell>
        </row>
        <row r="33">
          <cell r="G33">
            <v>786.5</v>
          </cell>
        </row>
        <row r="34">
          <cell r="G34">
            <v>1176.7</v>
          </cell>
          <cell r="H34">
            <v>827.5</v>
          </cell>
          <cell r="I34">
            <v>1016.5</v>
          </cell>
        </row>
        <row r="37">
          <cell r="G37">
            <v>1684.8</v>
          </cell>
          <cell r="H37">
            <v>1971.1</v>
          </cell>
          <cell r="I37">
            <v>1770.4</v>
          </cell>
        </row>
        <row r="38">
          <cell r="G38">
            <v>876.2</v>
          </cell>
          <cell r="H38">
            <v>817.7</v>
          </cell>
          <cell r="I38">
            <v>191.3</v>
          </cell>
        </row>
        <row r="40">
          <cell r="G40">
            <v>32.799999999999997</v>
          </cell>
          <cell r="H40">
            <v>26.6</v>
          </cell>
          <cell r="I40">
            <v>21.2</v>
          </cell>
        </row>
        <row r="41">
          <cell r="G41">
            <v>25.2</v>
          </cell>
          <cell r="H41">
            <v>29.1</v>
          </cell>
          <cell r="I41">
            <v>25.9</v>
          </cell>
        </row>
        <row r="42">
          <cell r="G42">
            <v>112.2</v>
          </cell>
          <cell r="H42">
            <v>108.1</v>
          </cell>
          <cell r="I42">
            <v>99.9</v>
          </cell>
        </row>
        <row r="43">
          <cell r="G43">
            <v>34</v>
          </cell>
          <cell r="H43">
            <v>33.799999999999997</v>
          </cell>
          <cell r="I43">
            <v>31.2</v>
          </cell>
        </row>
        <row r="45">
          <cell r="I45">
            <v>0.1</v>
          </cell>
        </row>
        <row r="49">
          <cell r="G49">
            <v>4321.2</v>
          </cell>
          <cell r="H49">
            <v>3844.4</v>
          </cell>
          <cell r="I49">
            <v>4222.8999999999996</v>
          </cell>
        </row>
        <row r="51">
          <cell r="G51">
            <v>1030.7</v>
          </cell>
          <cell r="H51">
            <v>955.3</v>
          </cell>
          <cell r="I51">
            <v>976.8</v>
          </cell>
        </row>
        <row r="52">
          <cell r="G52">
            <v>14.8</v>
          </cell>
          <cell r="H52">
            <v>13.6</v>
          </cell>
          <cell r="I52">
            <v>13.4</v>
          </cell>
        </row>
        <row r="54">
          <cell r="G54">
            <v>126.9</v>
          </cell>
          <cell r="H54">
            <v>146.69999999999999</v>
          </cell>
          <cell r="I54">
            <v>132.6</v>
          </cell>
        </row>
        <row r="55">
          <cell r="G55">
            <v>0.2</v>
          </cell>
        </row>
        <row r="56">
          <cell r="C56">
            <v>445.5</v>
          </cell>
          <cell r="D56">
            <v>274.2</v>
          </cell>
          <cell r="E56">
            <v>398.1</v>
          </cell>
          <cell r="F56">
            <v>1117.8000000000002</v>
          </cell>
          <cell r="G56">
            <v>323.2</v>
          </cell>
          <cell r="H56">
            <v>308</v>
          </cell>
          <cell r="I56">
            <v>1067.5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9">
          <cell r="G69">
            <v>73.8</v>
          </cell>
          <cell r="H69">
            <v>86.6</v>
          </cell>
          <cell r="I69">
            <v>86.2</v>
          </cell>
        </row>
        <row r="70">
          <cell r="C70">
            <v>35.4</v>
          </cell>
          <cell r="D70">
            <v>33.9</v>
          </cell>
          <cell r="E70">
            <v>3.4</v>
          </cell>
          <cell r="G70">
            <v>2.2000000000000002</v>
          </cell>
          <cell r="H70">
            <v>28.5</v>
          </cell>
          <cell r="I70">
            <v>0</v>
          </cell>
        </row>
        <row r="71">
          <cell r="C71">
            <v>4.3</v>
          </cell>
          <cell r="D71">
            <v>13.5</v>
          </cell>
          <cell r="E71">
            <v>244.7</v>
          </cell>
          <cell r="G71">
            <v>202</v>
          </cell>
          <cell r="H71">
            <v>138.4</v>
          </cell>
          <cell r="I71">
            <v>8.5</v>
          </cell>
        </row>
        <row r="74">
          <cell r="G74">
            <v>10.5</v>
          </cell>
          <cell r="H74">
            <v>4.5999999999999996</v>
          </cell>
          <cell r="I74">
            <v>6.9</v>
          </cell>
        </row>
        <row r="75">
          <cell r="C75">
            <v>1728.2</v>
          </cell>
          <cell r="D75">
            <v>2911.6</v>
          </cell>
          <cell r="E75">
            <v>2211.5</v>
          </cell>
          <cell r="G75">
            <v>2837.6</v>
          </cell>
          <cell r="H75">
            <v>2509</v>
          </cell>
          <cell r="I75">
            <v>1872.7</v>
          </cell>
        </row>
        <row r="78">
          <cell r="G78">
            <v>419</v>
          </cell>
          <cell r="H78">
            <v>563.1</v>
          </cell>
          <cell r="I78">
            <v>539.29999999999995</v>
          </cell>
        </row>
        <row r="79">
          <cell r="G79">
            <v>167.4</v>
          </cell>
          <cell r="H79">
            <v>129.69999999999999</v>
          </cell>
          <cell r="I79">
            <v>113.8</v>
          </cell>
        </row>
        <row r="80">
          <cell r="G80">
            <v>2.5</v>
          </cell>
          <cell r="H80">
            <v>2.4</v>
          </cell>
          <cell r="I80">
            <v>2.4</v>
          </cell>
        </row>
        <row r="82">
          <cell r="G82">
            <v>3.4</v>
          </cell>
        </row>
        <row r="89">
          <cell r="G89">
            <v>58.8</v>
          </cell>
          <cell r="H89">
            <v>46.2</v>
          </cell>
          <cell r="I89">
            <v>42.8</v>
          </cell>
          <cell r="J89">
            <v>147.80000000000001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4">
          <cell r="C94">
            <v>92.6</v>
          </cell>
          <cell r="D94">
            <v>74.400000000000006</v>
          </cell>
          <cell r="E94">
            <v>72.2</v>
          </cell>
          <cell r="F94">
            <v>239.2</v>
          </cell>
          <cell r="G94">
            <v>101</v>
          </cell>
          <cell r="H94">
            <v>70.400000000000006</v>
          </cell>
          <cell r="I94">
            <v>71</v>
          </cell>
          <cell r="J94">
            <v>242.4</v>
          </cell>
        </row>
        <row r="96">
          <cell r="G96">
            <v>736.3</v>
          </cell>
          <cell r="H96">
            <v>1040.5</v>
          </cell>
          <cell r="I96">
            <v>766.8</v>
          </cell>
        </row>
        <row r="97">
          <cell r="G97">
            <v>0</v>
          </cell>
        </row>
        <row r="102">
          <cell r="G102">
            <v>0</v>
          </cell>
          <cell r="H102">
            <v>0</v>
          </cell>
          <cell r="I102">
            <v>17.8</v>
          </cell>
        </row>
        <row r="103">
          <cell r="G103">
            <v>0</v>
          </cell>
          <cell r="H103">
            <v>0</v>
          </cell>
          <cell r="I103">
            <v>0</v>
          </cell>
        </row>
        <row r="104">
          <cell r="G104">
            <v>877.5</v>
          </cell>
          <cell r="H104">
            <v>0</v>
          </cell>
          <cell r="I104">
            <v>1765</v>
          </cell>
        </row>
        <row r="106">
          <cell r="F106">
            <v>93.3</v>
          </cell>
          <cell r="G106">
            <v>76.099999999999994</v>
          </cell>
          <cell r="H106">
            <v>30.2</v>
          </cell>
          <cell r="I106">
            <v>23.5</v>
          </cell>
        </row>
        <row r="110">
          <cell r="G110">
            <v>0</v>
          </cell>
          <cell r="H110">
            <v>59.9</v>
          </cell>
          <cell r="I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8">
          <cell r="G118">
            <v>0</v>
          </cell>
          <cell r="H118">
            <v>30000</v>
          </cell>
          <cell r="I118">
            <v>15562.8</v>
          </cell>
        </row>
        <row r="119">
          <cell r="G119">
            <v>0</v>
          </cell>
          <cell r="H119">
            <v>0</v>
          </cell>
          <cell r="I119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G122">
            <v>67.2</v>
          </cell>
          <cell r="H122">
            <v>23692.2</v>
          </cell>
          <cell r="I122">
            <v>602.6</v>
          </cell>
          <cell r="J122">
            <v>24362</v>
          </cell>
        </row>
        <row r="125">
          <cell r="G125">
            <v>0</v>
          </cell>
          <cell r="H125">
            <v>745.8</v>
          </cell>
          <cell r="I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</row>
        <row r="130">
          <cell r="G130">
            <v>104</v>
          </cell>
          <cell r="H130">
            <v>52.4</v>
          </cell>
          <cell r="I130">
            <v>219.2</v>
          </cell>
        </row>
        <row r="132">
          <cell r="F132">
            <v>2812.5000000000005</v>
          </cell>
        </row>
        <row r="134">
          <cell r="G134">
            <v>0</v>
          </cell>
          <cell r="H134">
            <v>0</v>
          </cell>
          <cell r="I134">
            <v>0</v>
          </cell>
        </row>
        <row r="135">
          <cell r="G135">
            <v>75.099999999999994</v>
          </cell>
          <cell r="H135">
            <v>23.1</v>
          </cell>
          <cell r="I135">
            <v>53.2</v>
          </cell>
        </row>
        <row r="136">
          <cell r="G136">
            <v>0</v>
          </cell>
          <cell r="H136">
            <v>0</v>
          </cell>
          <cell r="I136">
            <v>0</v>
          </cell>
        </row>
        <row r="139">
          <cell r="G139">
            <v>18.8</v>
          </cell>
          <cell r="H139">
            <v>19.5</v>
          </cell>
          <cell r="I139">
            <v>12.8</v>
          </cell>
        </row>
        <row r="141">
          <cell r="G141">
            <v>3367.6999999999994</v>
          </cell>
          <cell r="H141">
            <v>2851.9</v>
          </cell>
          <cell r="I141">
            <v>2056.9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EFEE-9952-4D29-94B6-1A7CCB979D57}">
  <sheetPr codeName="Hoja1"/>
  <dimension ref="A1:EQ384"/>
  <sheetViews>
    <sheetView showGridLines="0" tabSelected="1" zoomScaleNormal="100" workbookViewId="0">
      <selection activeCell="S74" sqref="S74"/>
    </sheetView>
  </sheetViews>
  <sheetFormatPr baseColWidth="10" defaultColWidth="11.42578125" defaultRowHeight="12.75"/>
  <cols>
    <col min="1" max="1" width="0.85546875" customWidth="1"/>
    <col min="2" max="2" width="75" customWidth="1"/>
    <col min="3" max="5" width="10.7109375" customWidth="1"/>
    <col min="6" max="6" width="12.28515625" style="59" customWidth="1"/>
    <col min="7" max="7" width="11.7109375" style="59" customWidth="1"/>
    <col min="8" max="8" width="13.42578125" style="59" customWidth="1"/>
    <col min="9" max="9" width="12.5703125" style="59" customWidth="1"/>
    <col min="10" max="10" width="13.28515625" customWidth="1"/>
    <col min="11" max="11" width="12.140625" bestFit="1" customWidth="1"/>
    <col min="12" max="12" width="11.5703125" customWidth="1"/>
  </cols>
  <sheetData>
    <row r="1" spans="2:12" ht="7.15" customHeight="1">
      <c r="B1" s="1"/>
      <c r="C1" s="1"/>
      <c r="D1" s="1"/>
      <c r="E1" s="1"/>
      <c r="F1" s="2"/>
      <c r="G1" s="2"/>
      <c r="H1" s="2"/>
      <c r="I1" s="2"/>
      <c r="J1" s="3"/>
      <c r="K1" s="3"/>
      <c r="L1" s="3"/>
    </row>
    <row r="2" spans="2:12" ht="15.75">
      <c r="B2" s="260" t="s">
        <v>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2:12" ht="15" customHeight="1">
      <c r="B3" s="4"/>
      <c r="C3" s="4"/>
      <c r="D3" s="4"/>
      <c r="E3" s="4"/>
      <c r="F3" s="5"/>
      <c r="G3" s="5"/>
      <c r="H3" s="5"/>
      <c r="I3" s="5"/>
      <c r="J3" s="6"/>
      <c r="K3" s="6"/>
      <c r="L3" s="6"/>
    </row>
    <row r="4" spans="2:12" ht="18" customHeight="1"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2:12" ht="15.75" customHeight="1">
      <c r="B5" s="262" t="s">
        <v>2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2" ht="14.25">
      <c r="B6" s="262" t="s">
        <v>3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</row>
    <row r="7" spans="2:12" ht="20.25" customHeight="1">
      <c r="B7" s="263" t="s">
        <v>4</v>
      </c>
      <c r="C7" s="265">
        <v>2023</v>
      </c>
      <c r="D7" s="266"/>
      <c r="E7" s="266"/>
      <c r="F7" s="263">
        <v>2023</v>
      </c>
      <c r="G7" s="265">
        <v>2024</v>
      </c>
      <c r="H7" s="266"/>
      <c r="I7" s="266"/>
      <c r="J7" s="263">
        <v>2024</v>
      </c>
      <c r="K7" s="267" t="s">
        <v>5</v>
      </c>
      <c r="L7" s="268"/>
    </row>
    <row r="8" spans="2:12" ht="24" customHeight="1">
      <c r="B8" s="264"/>
      <c r="C8" s="7" t="s">
        <v>6</v>
      </c>
      <c r="D8" s="7" t="s">
        <v>7</v>
      </c>
      <c r="E8" s="7" t="s">
        <v>8</v>
      </c>
      <c r="F8" s="264"/>
      <c r="G8" s="7" t="s">
        <v>6</v>
      </c>
      <c r="H8" s="7" t="s">
        <v>7</v>
      </c>
      <c r="I8" s="7" t="s">
        <v>8</v>
      </c>
      <c r="J8" s="264"/>
      <c r="K8" s="7" t="s">
        <v>9</v>
      </c>
      <c r="L8" s="8" t="s">
        <v>10</v>
      </c>
    </row>
    <row r="9" spans="2:12" ht="18" customHeight="1">
      <c r="B9" s="9" t="s">
        <v>11</v>
      </c>
      <c r="C9" s="10">
        <f t="shared" ref="C9:J9" si="0">+C10+C49+C57</f>
        <v>65716.5</v>
      </c>
      <c r="D9" s="10">
        <f t="shared" si="0"/>
        <v>52816.4</v>
      </c>
      <c r="E9" s="10">
        <f t="shared" si="0"/>
        <v>60596.4</v>
      </c>
      <c r="F9" s="10">
        <f t="shared" si="0"/>
        <v>179129.29999999996</v>
      </c>
      <c r="G9" s="10">
        <f t="shared" si="0"/>
        <v>76592.5</v>
      </c>
      <c r="H9" s="10">
        <f t="shared" si="0"/>
        <v>66254.600000000006</v>
      </c>
      <c r="I9" s="10">
        <f t="shared" si="0"/>
        <v>64833.1</v>
      </c>
      <c r="J9" s="10">
        <f t="shared" si="0"/>
        <v>207680.2</v>
      </c>
      <c r="K9" s="10">
        <f t="shared" ref="K9:K71" si="1">+J9-F9</f>
        <v>28550.900000000052</v>
      </c>
      <c r="L9" s="10">
        <f t="shared" ref="L9:L51" si="2">+K9/F9*100</f>
        <v>15.938710194256361</v>
      </c>
    </row>
    <row r="10" spans="2:12" ht="18" customHeight="1">
      <c r="B10" s="11" t="s">
        <v>12</v>
      </c>
      <c r="C10" s="12">
        <f t="shared" ref="C10:J10" si="3">+C11+C16+C26+C44+C47+C48</f>
        <v>64573.3</v>
      </c>
      <c r="D10" s="12">
        <f t="shared" si="3"/>
        <v>51558.400000000001</v>
      </c>
      <c r="E10" s="12">
        <f t="shared" si="3"/>
        <v>59209.5</v>
      </c>
      <c r="F10" s="12">
        <f t="shared" si="3"/>
        <v>175341.19999999998</v>
      </c>
      <c r="G10" s="12">
        <f t="shared" si="3"/>
        <v>75361</v>
      </c>
      <c r="H10" s="12">
        <f t="shared" si="3"/>
        <v>64587.1</v>
      </c>
      <c r="I10" s="12">
        <f t="shared" si="3"/>
        <v>63499.9</v>
      </c>
      <c r="J10" s="12">
        <f t="shared" si="3"/>
        <v>203448</v>
      </c>
      <c r="K10" s="12">
        <f t="shared" si="1"/>
        <v>28106.800000000017</v>
      </c>
      <c r="L10" s="12">
        <f t="shared" si="2"/>
        <v>16.029775089938941</v>
      </c>
    </row>
    <row r="11" spans="2:12" ht="18" customHeight="1">
      <c r="B11" s="11" t="s">
        <v>13</v>
      </c>
      <c r="C11" s="12">
        <f t="shared" ref="C11:G11" si="4">SUM(C12:C15)</f>
        <v>29225</v>
      </c>
      <c r="D11" s="12">
        <f t="shared" ref="D11" si="5">SUM(D12:D15)</f>
        <v>21052.799999999999</v>
      </c>
      <c r="E11" s="12">
        <f t="shared" si="4"/>
        <v>22967.1</v>
      </c>
      <c r="F11" s="12">
        <f t="shared" si="4"/>
        <v>73244.899999999994</v>
      </c>
      <c r="G11" s="12">
        <f t="shared" si="4"/>
        <v>33787.200000000004</v>
      </c>
      <c r="H11" s="12">
        <f t="shared" ref="H11:J11" si="6">SUM(H12:H15)</f>
        <v>28997.600000000002</v>
      </c>
      <c r="I11" s="12">
        <f t="shared" si="6"/>
        <v>26235.5</v>
      </c>
      <c r="J11" s="12">
        <f t="shared" si="6"/>
        <v>89020.3</v>
      </c>
      <c r="K11" s="12">
        <f t="shared" si="1"/>
        <v>15775.400000000009</v>
      </c>
      <c r="L11" s="12">
        <f t="shared" si="2"/>
        <v>21.53788181839283</v>
      </c>
    </row>
    <row r="12" spans="2:12" ht="18" customHeight="1">
      <c r="B12" s="13" t="s">
        <v>14</v>
      </c>
      <c r="C12" s="14">
        <v>10101.6</v>
      </c>
      <c r="D12" s="14">
        <v>8585.1</v>
      </c>
      <c r="E12" s="14">
        <v>9046.2000000000007</v>
      </c>
      <c r="F12" s="14">
        <f>SUM(C12:E12)</f>
        <v>27732.9</v>
      </c>
      <c r="G12" s="14">
        <f>+[2]PP!G11</f>
        <v>11648</v>
      </c>
      <c r="H12" s="14">
        <f>+[2]PP!H11</f>
        <v>10213.799999999999</v>
      </c>
      <c r="I12" s="14">
        <f>+[2]PP!I11</f>
        <v>9585.4</v>
      </c>
      <c r="J12" s="14">
        <f>SUM(G12:I12)</f>
        <v>31447.199999999997</v>
      </c>
      <c r="K12" s="14">
        <f t="shared" si="1"/>
        <v>3714.2999999999956</v>
      </c>
      <c r="L12" s="14">
        <f t="shared" si="2"/>
        <v>13.393117921313657</v>
      </c>
    </row>
    <row r="13" spans="2:12" ht="18" customHeight="1">
      <c r="B13" s="13" t="s">
        <v>15</v>
      </c>
      <c r="C13" s="14">
        <v>12514</v>
      </c>
      <c r="D13" s="14">
        <v>9348.4</v>
      </c>
      <c r="E13" s="14">
        <v>9907.2000000000007</v>
      </c>
      <c r="F13" s="14">
        <f>SUM(C13:E13)</f>
        <v>31769.600000000002</v>
      </c>
      <c r="G13" s="14">
        <f>+[2]PP!G12</f>
        <v>12491.3</v>
      </c>
      <c r="H13" s="14">
        <f>+[2]PP!H12</f>
        <v>14806.1</v>
      </c>
      <c r="I13" s="14">
        <f>+[2]PP!I12</f>
        <v>11688.1</v>
      </c>
      <c r="J13" s="14">
        <f>SUM(G13:I13)</f>
        <v>38985.5</v>
      </c>
      <c r="K13" s="14">
        <f t="shared" si="1"/>
        <v>7215.8999999999978</v>
      </c>
      <c r="L13" s="14">
        <f t="shared" si="2"/>
        <v>22.71322270346494</v>
      </c>
    </row>
    <row r="14" spans="2:12" ht="18" customHeight="1">
      <c r="B14" s="13" t="s">
        <v>16</v>
      </c>
      <c r="C14" s="14">
        <v>6473.7</v>
      </c>
      <c r="D14" s="14">
        <v>3005.7</v>
      </c>
      <c r="E14" s="14">
        <v>3881.6</v>
      </c>
      <c r="F14" s="14">
        <f>SUM(C14:E14)</f>
        <v>13361</v>
      </c>
      <c r="G14" s="14">
        <f>+[2]PP!G13</f>
        <v>9395.6</v>
      </c>
      <c r="H14" s="14">
        <f>+[2]PP!H13</f>
        <v>3826.2</v>
      </c>
      <c r="I14" s="14">
        <f>+[2]PP!I13</f>
        <v>4821.7</v>
      </c>
      <c r="J14" s="14">
        <f>SUM(G14:I14)</f>
        <v>18043.5</v>
      </c>
      <c r="K14" s="14">
        <f t="shared" si="1"/>
        <v>4682.5</v>
      </c>
      <c r="L14" s="14">
        <f t="shared" si="2"/>
        <v>35.046029488810717</v>
      </c>
    </row>
    <row r="15" spans="2:12" ht="18" customHeight="1">
      <c r="B15" s="13" t="s">
        <v>17</v>
      </c>
      <c r="C15" s="14">
        <v>135.69999999999999</v>
      </c>
      <c r="D15" s="14">
        <v>113.6</v>
      </c>
      <c r="E15" s="14">
        <v>132.1</v>
      </c>
      <c r="F15" s="14">
        <f>SUM(C15:E15)</f>
        <v>381.4</v>
      </c>
      <c r="G15" s="14">
        <f>+[2]PP!G14</f>
        <v>252.3</v>
      </c>
      <c r="H15" s="14">
        <f>+[2]PP!H14</f>
        <v>151.5</v>
      </c>
      <c r="I15" s="14">
        <f>+[2]PP!I14</f>
        <v>140.30000000000001</v>
      </c>
      <c r="J15" s="14">
        <f>SUM(G15:I15)</f>
        <v>544.1</v>
      </c>
      <c r="K15" s="14">
        <f t="shared" si="1"/>
        <v>162.70000000000005</v>
      </c>
      <c r="L15" s="14">
        <f t="shared" si="2"/>
        <v>42.658626114315695</v>
      </c>
    </row>
    <row r="16" spans="2:12" ht="18" customHeight="1">
      <c r="B16" s="11" t="s">
        <v>18</v>
      </c>
      <c r="C16" s="12">
        <f t="shared" ref="C16:J16" si="7">+C17+C25</f>
        <v>2893.2000000000003</v>
      </c>
      <c r="D16" s="12">
        <f t="shared" si="7"/>
        <v>3129.4</v>
      </c>
      <c r="E16" s="12">
        <f t="shared" si="7"/>
        <v>5476.6</v>
      </c>
      <c r="F16" s="12">
        <f t="shared" si="7"/>
        <v>11499.199999999999</v>
      </c>
      <c r="G16" s="12">
        <f t="shared" si="7"/>
        <v>3217.7000000000003</v>
      </c>
      <c r="H16" s="12">
        <f t="shared" si="7"/>
        <v>3868.4999999999995</v>
      </c>
      <c r="I16" s="12">
        <f t="shared" si="7"/>
        <v>4933.1999999999989</v>
      </c>
      <c r="J16" s="12">
        <f t="shared" si="7"/>
        <v>12019.4</v>
      </c>
      <c r="K16" s="12">
        <f t="shared" si="1"/>
        <v>520.20000000000073</v>
      </c>
      <c r="L16" s="12">
        <f t="shared" si="2"/>
        <v>4.5237929595102342</v>
      </c>
    </row>
    <row r="17" spans="2:13" ht="18" customHeight="1">
      <c r="B17" s="15" t="s">
        <v>19</v>
      </c>
      <c r="C17" s="12">
        <f t="shared" ref="C17:J17" si="8">SUM(C18:C24)</f>
        <v>2753.4</v>
      </c>
      <c r="D17" s="12">
        <f t="shared" si="8"/>
        <v>2975.2000000000003</v>
      </c>
      <c r="E17" s="12">
        <f t="shared" si="8"/>
        <v>5249.8</v>
      </c>
      <c r="F17" s="12">
        <f t="shared" si="8"/>
        <v>10978.4</v>
      </c>
      <c r="G17" s="12">
        <f t="shared" si="8"/>
        <v>3070.3</v>
      </c>
      <c r="H17" s="12">
        <f t="shared" si="8"/>
        <v>3690.3999999999996</v>
      </c>
      <c r="I17" s="12">
        <f t="shared" si="8"/>
        <v>4726.2999999999993</v>
      </c>
      <c r="J17" s="12">
        <f t="shared" si="8"/>
        <v>11487</v>
      </c>
      <c r="K17" s="12">
        <f t="shared" si="1"/>
        <v>508.60000000000036</v>
      </c>
      <c r="L17" s="12">
        <f t="shared" si="2"/>
        <v>4.6327333673395064</v>
      </c>
    </row>
    <row r="18" spans="2:13" ht="18" customHeight="1">
      <c r="B18" s="16" t="s">
        <v>20</v>
      </c>
      <c r="C18" s="14">
        <v>103.8</v>
      </c>
      <c r="D18" s="14">
        <v>380.9</v>
      </c>
      <c r="E18" s="14">
        <v>1696.1</v>
      </c>
      <c r="F18" s="14">
        <f t="shared" ref="F18:F25" si="9">SUM(C18:E18)</f>
        <v>2180.7999999999997</v>
      </c>
      <c r="G18" s="14">
        <f>+[2]PP!G17</f>
        <v>163.69999999999999</v>
      </c>
      <c r="H18" s="14">
        <f>+[2]PP!H17</f>
        <v>486.5</v>
      </c>
      <c r="I18" s="14">
        <f>+[2]PP!I17</f>
        <v>1757.6</v>
      </c>
      <c r="J18" s="14">
        <f t="shared" ref="J18:J25" si="10">SUM(G18:I18)</f>
        <v>2407.8000000000002</v>
      </c>
      <c r="K18" s="14">
        <f t="shared" si="1"/>
        <v>227.00000000000045</v>
      </c>
      <c r="L18" s="14">
        <f t="shared" si="2"/>
        <v>10.409024211298629</v>
      </c>
    </row>
    <row r="19" spans="2:13" ht="18" customHeight="1">
      <c r="B19" s="16" t="s">
        <v>21</v>
      </c>
      <c r="C19" s="14">
        <v>246</v>
      </c>
      <c r="D19" s="14">
        <v>149.4</v>
      </c>
      <c r="E19" s="14">
        <v>262</v>
      </c>
      <c r="F19" s="14">
        <f t="shared" si="9"/>
        <v>657.4</v>
      </c>
      <c r="G19" s="14">
        <f>+[2]PP!G18</f>
        <v>330</v>
      </c>
      <c r="H19" s="14">
        <f>+[2]PP!H18</f>
        <v>207.4</v>
      </c>
      <c r="I19" s="14">
        <f>+[2]PP!I18</f>
        <v>184.7</v>
      </c>
      <c r="J19" s="14">
        <f t="shared" si="10"/>
        <v>722.09999999999991</v>
      </c>
      <c r="K19" s="14">
        <f t="shared" si="1"/>
        <v>64.699999999999932</v>
      </c>
      <c r="L19" s="14">
        <f t="shared" si="2"/>
        <v>9.841801034377843</v>
      </c>
      <c r="M19" s="17"/>
    </row>
    <row r="20" spans="2:13" ht="18" customHeight="1">
      <c r="B20" s="16" t="s">
        <v>22</v>
      </c>
      <c r="C20" s="14">
        <v>754.8</v>
      </c>
      <c r="D20" s="14">
        <v>1023.7</v>
      </c>
      <c r="E20" s="14">
        <v>1321.7</v>
      </c>
      <c r="F20" s="14">
        <f t="shared" si="9"/>
        <v>3100.2</v>
      </c>
      <c r="G20" s="14">
        <f>+[2]PP!G19</f>
        <v>960</v>
      </c>
      <c r="H20" s="14">
        <f>+[2]PP!H19</f>
        <v>1157.3</v>
      </c>
      <c r="I20" s="14">
        <f>+[2]PP!I19</f>
        <v>1093.0999999999999</v>
      </c>
      <c r="J20" s="14">
        <f t="shared" si="10"/>
        <v>3210.4</v>
      </c>
      <c r="K20" s="14">
        <f t="shared" si="1"/>
        <v>110.20000000000027</v>
      </c>
      <c r="L20" s="14">
        <f t="shared" si="2"/>
        <v>3.5546093800400067</v>
      </c>
    </row>
    <row r="21" spans="2:13" ht="18" customHeight="1">
      <c r="B21" s="16" t="s">
        <v>23</v>
      </c>
      <c r="C21" s="14">
        <v>161</v>
      </c>
      <c r="D21" s="14">
        <v>167.9</v>
      </c>
      <c r="E21" s="14">
        <v>203.4</v>
      </c>
      <c r="F21" s="14">
        <f t="shared" si="9"/>
        <v>532.29999999999995</v>
      </c>
      <c r="G21" s="14">
        <f>+[2]PP!G20</f>
        <v>215.2</v>
      </c>
      <c r="H21" s="14">
        <f>+[2]PP!H20</f>
        <v>203.6</v>
      </c>
      <c r="I21" s="14">
        <f>+[2]PP!I20</f>
        <v>204</v>
      </c>
      <c r="J21" s="14">
        <f t="shared" si="10"/>
        <v>622.79999999999995</v>
      </c>
      <c r="K21" s="14">
        <f t="shared" si="1"/>
        <v>90.5</v>
      </c>
      <c r="L21" s="14">
        <f t="shared" si="2"/>
        <v>17.001690775878263</v>
      </c>
    </row>
    <row r="22" spans="2:13" ht="18" customHeight="1">
      <c r="B22" s="16" t="s">
        <v>24</v>
      </c>
      <c r="C22" s="14">
        <v>82</v>
      </c>
      <c r="D22" s="14">
        <v>71.400000000000006</v>
      </c>
      <c r="E22" s="14">
        <v>136.6</v>
      </c>
      <c r="F22" s="14">
        <f t="shared" si="9"/>
        <v>290</v>
      </c>
      <c r="G22" s="14">
        <v>96.4</v>
      </c>
      <c r="H22" s="14">
        <v>147</v>
      </c>
      <c r="I22" s="14">
        <v>97.7</v>
      </c>
      <c r="J22" s="14">
        <f t="shared" si="10"/>
        <v>341.1</v>
      </c>
      <c r="K22" s="14">
        <f t="shared" si="1"/>
        <v>51.100000000000023</v>
      </c>
      <c r="L22" s="14">
        <f t="shared" si="2"/>
        <v>17.620689655172423</v>
      </c>
    </row>
    <row r="23" spans="2:13" ht="18" customHeight="1">
      <c r="B23" s="18" t="s">
        <v>25</v>
      </c>
      <c r="C23" s="14">
        <v>1055.2</v>
      </c>
      <c r="D23" s="14">
        <v>1123.8</v>
      </c>
      <c r="E23" s="14">
        <v>1448.3</v>
      </c>
      <c r="F23" s="14">
        <f t="shared" si="9"/>
        <v>3627.3</v>
      </c>
      <c r="G23" s="14">
        <f>+[2]PP!G21</f>
        <v>1257.9000000000001</v>
      </c>
      <c r="H23" s="14">
        <f>+[2]PP!H21</f>
        <v>1418.1</v>
      </c>
      <c r="I23" s="14">
        <f>+[2]PP!I21</f>
        <v>0</v>
      </c>
      <c r="J23" s="14">
        <f t="shared" si="10"/>
        <v>2676</v>
      </c>
      <c r="K23" s="14">
        <f t="shared" si="1"/>
        <v>-951.30000000000018</v>
      </c>
      <c r="L23" s="14">
        <f t="shared" si="2"/>
        <v>-26.226118600612029</v>
      </c>
    </row>
    <row r="24" spans="2:13" ht="18" customHeight="1">
      <c r="B24" s="18" t="s">
        <v>26</v>
      </c>
      <c r="C24" s="14">
        <v>350.6</v>
      </c>
      <c r="D24" s="14">
        <v>58.1</v>
      </c>
      <c r="E24" s="14">
        <v>181.7</v>
      </c>
      <c r="F24" s="14">
        <f t="shared" si="9"/>
        <v>590.40000000000009</v>
      </c>
      <c r="G24" s="14">
        <v>47.1</v>
      </c>
      <c r="H24" s="14">
        <v>70.5</v>
      </c>
      <c r="I24" s="14">
        <v>1389.2</v>
      </c>
      <c r="J24" s="14">
        <f t="shared" si="10"/>
        <v>1506.8</v>
      </c>
      <c r="K24" s="14">
        <f t="shared" si="1"/>
        <v>916.39999999999986</v>
      </c>
      <c r="L24" s="14">
        <f t="shared" si="2"/>
        <v>155.21680216802162</v>
      </c>
    </row>
    <row r="25" spans="2:13" ht="18" customHeight="1">
      <c r="B25" s="15" t="s">
        <v>27</v>
      </c>
      <c r="C25" s="12">
        <v>139.80000000000001</v>
      </c>
      <c r="D25" s="12">
        <v>154.19999999999999</v>
      </c>
      <c r="E25" s="12">
        <v>226.8</v>
      </c>
      <c r="F25" s="12">
        <f t="shared" si="9"/>
        <v>520.79999999999995</v>
      </c>
      <c r="G25" s="12">
        <f>+[2]PP!G23</f>
        <v>147.4</v>
      </c>
      <c r="H25" s="12">
        <f>+[2]PP!H23</f>
        <v>178.1</v>
      </c>
      <c r="I25" s="12">
        <f>+[2]PP!I23</f>
        <v>206.9</v>
      </c>
      <c r="J25" s="12">
        <f t="shared" si="10"/>
        <v>532.4</v>
      </c>
      <c r="K25" s="12">
        <f t="shared" si="1"/>
        <v>11.600000000000023</v>
      </c>
      <c r="L25" s="12">
        <f t="shared" si="2"/>
        <v>2.2273425499231996</v>
      </c>
    </row>
    <row r="26" spans="2:13" ht="18" customHeight="1">
      <c r="B26" s="11" t="s">
        <v>28</v>
      </c>
      <c r="C26" s="12">
        <f t="shared" ref="C26:J26" si="11">+C27+C29+C38+C43</f>
        <v>31494.600000000002</v>
      </c>
      <c r="D26" s="12">
        <f t="shared" si="11"/>
        <v>26439.200000000001</v>
      </c>
      <c r="E26" s="12">
        <f t="shared" si="11"/>
        <v>29822.5</v>
      </c>
      <c r="F26" s="12">
        <f t="shared" si="11"/>
        <v>87756.299999999988</v>
      </c>
      <c r="G26" s="12">
        <f t="shared" si="11"/>
        <v>37198.199999999997</v>
      </c>
      <c r="H26" s="12">
        <f t="shared" si="11"/>
        <v>30618.800000000003</v>
      </c>
      <c r="I26" s="12">
        <f t="shared" si="11"/>
        <v>31221.3</v>
      </c>
      <c r="J26" s="12">
        <f t="shared" si="11"/>
        <v>99038.299999999988</v>
      </c>
      <c r="K26" s="12">
        <f t="shared" si="1"/>
        <v>11282</v>
      </c>
      <c r="L26" s="12">
        <f t="shared" si="2"/>
        <v>12.856057058011791</v>
      </c>
    </row>
    <row r="27" spans="2:13" ht="18" customHeight="1">
      <c r="B27" s="15" t="s">
        <v>29</v>
      </c>
      <c r="C27" s="12">
        <f t="shared" ref="C27:J27" si="12">+C28</f>
        <v>18118.900000000001</v>
      </c>
      <c r="D27" s="12">
        <f t="shared" si="12"/>
        <v>14379</v>
      </c>
      <c r="E27" s="12">
        <f t="shared" si="12"/>
        <v>16312.1</v>
      </c>
      <c r="F27" s="12">
        <f t="shared" si="12"/>
        <v>48810</v>
      </c>
      <c r="G27" s="12">
        <f t="shared" si="12"/>
        <v>21797.8</v>
      </c>
      <c r="H27" s="12">
        <f t="shared" si="12"/>
        <v>17100.7</v>
      </c>
      <c r="I27" s="12">
        <f t="shared" si="12"/>
        <v>16961.599999999999</v>
      </c>
      <c r="J27" s="12">
        <f t="shared" si="12"/>
        <v>55860.1</v>
      </c>
      <c r="K27" s="12">
        <f t="shared" si="1"/>
        <v>7050.0999999999985</v>
      </c>
      <c r="L27" s="12">
        <f t="shared" si="2"/>
        <v>14.443966400327799</v>
      </c>
    </row>
    <row r="28" spans="2:13" ht="18" customHeight="1">
      <c r="B28" s="19" t="s">
        <v>30</v>
      </c>
      <c r="C28" s="14">
        <v>18118.900000000001</v>
      </c>
      <c r="D28" s="14">
        <v>14379</v>
      </c>
      <c r="E28" s="14">
        <v>16312.1</v>
      </c>
      <c r="F28" s="14">
        <f>SUM(C28:E28)</f>
        <v>48810</v>
      </c>
      <c r="G28" s="14">
        <f>+[2]PP!G26</f>
        <v>21797.8</v>
      </c>
      <c r="H28" s="14">
        <f>+[2]PP!H26</f>
        <v>17100.7</v>
      </c>
      <c r="I28" s="14">
        <f>+[2]PP!I26</f>
        <v>16961.599999999999</v>
      </c>
      <c r="J28" s="14">
        <f>SUM(G28:I28)</f>
        <v>55860.1</v>
      </c>
      <c r="K28" s="14">
        <f t="shared" si="1"/>
        <v>7050.0999999999985</v>
      </c>
      <c r="L28" s="14">
        <f t="shared" si="2"/>
        <v>14.443966400327799</v>
      </c>
    </row>
    <row r="29" spans="2:13" ht="18" customHeight="1">
      <c r="B29" s="20" t="s">
        <v>31</v>
      </c>
      <c r="C29" s="12">
        <f t="shared" ref="C29:J29" si="13">SUM(C30:C37)</f>
        <v>10918.7</v>
      </c>
      <c r="D29" s="12">
        <f t="shared" si="13"/>
        <v>9734.6</v>
      </c>
      <c r="E29" s="12">
        <f t="shared" si="13"/>
        <v>11363.199999999999</v>
      </c>
      <c r="F29" s="12">
        <f t="shared" si="13"/>
        <v>32016.499999999996</v>
      </c>
      <c r="G29" s="12">
        <f t="shared" si="13"/>
        <v>12488.7</v>
      </c>
      <c r="H29" s="12">
        <f t="shared" si="13"/>
        <v>10419</v>
      </c>
      <c r="I29" s="12">
        <f t="shared" si="13"/>
        <v>11897</v>
      </c>
      <c r="J29" s="12">
        <f t="shared" si="13"/>
        <v>34804.699999999997</v>
      </c>
      <c r="K29" s="12">
        <f t="shared" si="1"/>
        <v>2788.2000000000007</v>
      </c>
      <c r="L29" s="12">
        <f t="shared" si="2"/>
        <v>8.7086346102790788</v>
      </c>
    </row>
    <row r="30" spans="2:13" ht="18" customHeight="1">
      <c r="B30" s="19" t="s">
        <v>32</v>
      </c>
      <c r="C30" s="14">
        <v>3466.6</v>
      </c>
      <c r="D30" s="14">
        <v>3527.9</v>
      </c>
      <c r="E30" s="14">
        <v>4490.5</v>
      </c>
      <c r="F30" s="14">
        <f t="shared" ref="F30:F37" si="14">SUM(C30:E30)</f>
        <v>11485</v>
      </c>
      <c r="G30" s="14">
        <f>+[2]PP!G29</f>
        <v>4142.6000000000004</v>
      </c>
      <c r="H30" s="14">
        <f>+[2]PP!H29</f>
        <v>4157.3999999999996</v>
      </c>
      <c r="I30" s="14">
        <f>+[2]PP!I29</f>
        <v>4844.7</v>
      </c>
      <c r="J30" s="14">
        <f t="shared" ref="J30:J37" si="15">SUM(G30:I30)</f>
        <v>13144.7</v>
      </c>
      <c r="K30" s="14">
        <f t="shared" si="1"/>
        <v>1659.7000000000007</v>
      </c>
      <c r="L30" s="14">
        <f t="shared" si="2"/>
        <v>14.451023073574234</v>
      </c>
    </row>
    <row r="31" spans="2:13" ht="18" customHeight="1">
      <c r="B31" s="19" t="s">
        <v>33</v>
      </c>
      <c r="C31" s="14">
        <v>2410</v>
      </c>
      <c r="D31" s="14">
        <v>2566</v>
      </c>
      <c r="E31" s="14">
        <v>3229.2</v>
      </c>
      <c r="F31" s="14">
        <f t="shared" si="14"/>
        <v>8205.2000000000007</v>
      </c>
      <c r="G31" s="14">
        <f>+[2]PP!G30</f>
        <v>2466.9</v>
      </c>
      <c r="H31" s="14">
        <f>+[2]PP!H30</f>
        <v>2569</v>
      </c>
      <c r="I31" s="14">
        <f>+[2]PP!I30</f>
        <v>3012.3</v>
      </c>
      <c r="J31" s="14">
        <f t="shared" si="15"/>
        <v>8048.2</v>
      </c>
      <c r="K31" s="14">
        <f t="shared" si="1"/>
        <v>-157.00000000000091</v>
      </c>
      <c r="L31" s="14">
        <f t="shared" si="2"/>
        <v>-1.9134207575683821</v>
      </c>
    </row>
    <row r="32" spans="2:13" ht="18" customHeight="1">
      <c r="B32" s="19" t="s">
        <v>34</v>
      </c>
      <c r="C32" s="14">
        <v>1429.6</v>
      </c>
      <c r="D32" s="14">
        <v>624.29999999999995</v>
      </c>
      <c r="E32" s="14">
        <v>724.7</v>
      </c>
      <c r="F32" s="14">
        <f t="shared" si="14"/>
        <v>2778.5999999999995</v>
      </c>
      <c r="G32" s="14">
        <v>1505.7</v>
      </c>
      <c r="H32" s="14">
        <v>451.9</v>
      </c>
      <c r="I32" s="14">
        <v>618.1</v>
      </c>
      <c r="J32" s="14">
        <f t="shared" si="15"/>
        <v>2575.6999999999998</v>
      </c>
      <c r="K32" s="14">
        <f t="shared" si="1"/>
        <v>-202.89999999999964</v>
      </c>
      <c r="L32" s="14">
        <f t="shared" si="2"/>
        <v>-7.3022385373929204</v>
      </c>
    </row>
    <row r="33" spans="1:12" ht="18" customHeight="1">
      <c r="B33" s="19" t="s">
        <v>35</v>
      </c>
      <c r="C33" s="14">
        <v>1903</v>
      </c>
      <c r="D33" s="14">
        <v>1480</v>
      </c>
      <c r="E33" s="14">
        <v>1284.8</v>
      </c>
      <c r="F33" s="14">
        <f t="shared" si="14"/>
        <v>4667.8</v>
      </c>
      <c r="G33" s="14">
        <v>2360.6999999999998</v>
      </c>
      <c r="H33" s="14">
        <v>1604</v>
      </c>
      <c r="I33" s="14">
        <v>1598.2</v>
      </c>
      <c r="J33" s="14">
        <f t="shared" si="15"/>
        <v>5562.9</v>
      </c>
      <c r="K33" s="14">
        <f t="shared" si="1"/>
        <v>895.09999999999945</v>
      </c>
      <c r="L33" s="14">
        <f t="shared" si="2"/>
        <v>19.176057243240916</v>
      </c>
    </row>
    <row r="34" spans="1:12" ht="18" customHeight="1">
      <c r="B34" s="19" t="s">
        <v>36</v>
      </c>
      <c r="C34" s="14">
        <v>50.1</v>
      </c>
      <c r="D34" s="14">
        <v>55.3</v>
      </c>
      <c r="E34" s="14">
        <v>26.1</v>
      </c>
      <c r="F34" s="14">
        <f t="shared" si="14"/>
        <v>131.5</v>
      </c>
      <c r="G34" s="14">
        <v>46.2</v>
      </c>
      <c r="H34" s="14">
        <v>26.2</v>
      </c>
      <c r="I34" s="14">
        <v>30.4</v>
      </c>
      <c r="J34" s="14">
        <f t="shared" si="15"/>
        <v>102.80000000000001</v>
      </c>
      <c r="K34" s="14">
        <f t="shared" si="1"/>
        <v>-28.699999999999989</v>
      </c>
      <c r="L34" s="14">
        <f t="shared" si="2"/>
        <v>-21.825095057034211</v>
      </c>
    </row>
    <row r="35" spans="1:12" ht="18" customHeight="1">
      <c r="B35" s="19" t="s">
        <v>37</v>
      </c>
      <c r="C35" s="14">
        <v>759</v>
      </c>
      <c r="D35" s="14">
        <v>751</v>
      </c>
      <c r="E35" s="14">
        <v>728.5</v>
      </c>
      <c r="F35" s="14">
        <f t="shared" si="14"/>
        <v>2238.5</v>
      </c>
      <c r="G35" s="14">
        <f>+[2]PP!G33</f>
        <v>786.5</v>
      </c>
      <c r="H35" s="14">
        <v>779.6</v>
      </c>
      <c r="I35" s="14">
        <v>773.4</v>
      </c>
      <c r="J35" s="14">
        <f t="shared" si="15"/>
        <v>2339.5</v>
      </c>
      <c r="K35" s="14">
        <f t="shared" si="1"/>
        <v>101</v>
      </c>
      <c r="L35" s="14">
        <f t="shared" si="2"/>
        <v>4.511949966495421</v>
      </c>
    </row>
    <row r="36" spans="1:12" ht="18" customHeight="1">
      <c r="B36" s="19" t="s">
        <v>38</v>
      </c>
      <c r="C36" s="14">
        <v>897</v>
      </c>
      <c r="D36" s="14">
        <v>726.7</v>
      </c>
      <c r="E36" s="14">
        <v>872.6</v>
      </c>
      <c r="F36" s="14">
        <f t="shared" si="14"/>
        <v>2496.3000000000002</v>
      </c>
      <c r="G36" s="14">
        <f>+[2]PP!G34</f>
        <v>1176.7</v>
      </c>
      <c r="H36" s="14">
        <f>+[2]PP!H34</f>
        <v>827.5</v>
      </c>
      <c r="I36" s="14">
        <f>+[2]PP!I34</f>
        <v>1016.5</v>
      </c>
      <c r="J36" s="14">
        <f t="shared" si="15"/>
        <v>3020.7</v>
      </c>
      <c r="K36" s="14">
        <f t="shared" si="1"/>
        <v>524.39999999999964</v>
      </c>
      <c r="L36" s="14">
        <f t="shared" si="2"/>
        <v>21.007090493931003</v>
      </c>
    </row>
    <row r="37" spans="1:12" ht="18" customHeight="1">
      <c r="B37" s="19" t="s">
        <v>26</v>
      </c>
      <c r="C37" s="14">
        <v>3.4</v>
      </c>
      <c r="D37" s="14">
        <v>3.4</v>
      </c>
      <c r="E37" s="14">
        <v>6.8</v>
      </c>
      <c r="F37" s="14">
        <f t="shared" si="14"/>
        <v>13.6</v>
      </c>
      <c r="G37" s="14">
        <v>3.4</v>
      </c>
      <c r="H37" s="14">
        <v>3.4</v>
      </c>
      <c r="I37" s="14">
        <v>3.4</v>
      </c>
      <c r="J37" s="14">
        <f t="shared" si="15"/>
        <v>10.199999999999999</v>
      </c>
      <c r="K37" s="14">
        <f t="shared" si="1"/>
        <v>-3.4000000000000004</v>
      </c>
      <c r="L37" s="14">
        <f t="shared" si="2"/>
        <v>-25.000000000000007</v>
      </c>
    </row>
    <row r="38" spans="1:12" ht="18" customHeight="1">
      <c r="B38" s="20" t="s">
        <v>39</v>
      </c>
      <c r="C38" s="12">
        <f t="shared" ref="C38:J38" si="16">SUM(C39:C42)</f>
        <v>2289.2999999999997</v>
      </c>
      <c r="D38" s="12">
        <f t="shared" si="16"/>
        <v>2241.1999999999998</v>
      </c>
      <c r="E38" s="12">
        <f t="shared" si="16"/>
        <v>2053.9</v>
      </c>
      <c r="F38" s="12">
        <f t="shared" si="16"/>
        <v>6584.4</v>
      </c>
      <c r="G38" s="12">
        <f t="shared" si="16"/>
        <v>2707.2</v>
      </c>
      <c r="H38" s="12">
        <f t="shared" si="16"/>
        <v>2930.7000000000003</v>
      </c>
      <c r="I38" s="12">
        <f t="shared" si="16"/>
        <v>2092.7999999999997</v>
      </c>
      <c r="J38" s="12">
        <f t="shared" si="16"/>
        <v>7730.6999999999989</v>
      </c>
      <c r="K38" s="12">
        <f t="shared" si="1"/>
        <v>1146.2999999999993</v>
      </c>
      <c r="L38" s="12">
        <f t="shared" si="2"/>
        <v>17.409331146345899</v>
      </c>
    </row>
    <row r="39" spans="1:12" ht="18" customHeight="1">
      <c r="B39" s="21" t="s">
        <v>40</v>
      </c>
      <c r="C39" s="14">
        <v>1303.4000000000001</v>
      </c>
      <c r="D39" s="14">
        <v>1503.3</v>
      </c>
      <c r="E39" s="14">
        <v>1846</v>
      </c>
      <c r="F39" s="14">
        <f>SUM(C39:E39)</f>
        <v>4652.7</v>
      </c>
      <c r="G39" s="14">
        <f>+[2]PP!G37</f>
        <v>1684.8</v>
      </c>
      <c r="H39" s="14">
        <f>+[2]PP!H37</f>
        <v>1971.1</v>
      </c>
      <c r="I39" s="14">
        <f>+[2]PP!I37</f>
        <v>1770.4</v>
      </c>
      <c r="J39" s="14">
        <f>SUM(G39:I39)</f>
        <v>5426.2999999999993</v>
      </c>
      <c r="K39" s="14">
        <f t="shared" si="1"/>
        <v>773.59999999999945</v>
      </c>
      <c r="L39" s="14">
        <f t="shared" si="2"/>
        <v>16.626904807960958</v>
      </c>
    </row>
    <row r="40" spans="1:12" ht="18" customHeight="1">
      <c r="B40" s="21" t="s">
        <v>41</v>
      </c>
      <c r="C40" s="14">
        <v>867.8</v>
      </c>
      <c r="D40" s="14">
        <v>619.79999999999995</v>
      </c>
      <c r="E40" s="14">
        <v>79.900000000000006</v>
      </c>
      <c r="F40" s="14">
        <f>SUM(C40:E40)</f>
        <v>1567.5</v>
      </c>
      <c r="G40" s="14">
        <f>+[2]PP!G38</f>
        <v>876.2</v>
      </c>
      <c r="H40" s="14">
        <f>+[2]PP!H38</f>
        <v>817.7</v>
      </c>
      <c r="I40" s="14">
        <f>+[2]PP!I38</f>
        <v>191.3</v>
      </c>
      <c r="J40" s="14">
        <f>SUM(G40:I40)</f>
        <v>1885.2</v>
      </c>
      <c r="K40" s="14">
        <f t="shared" si="1"/>
        <v>317.70000000000005</v>
      </c>
      <c r="L40" s="14">
        <f t="shared" si="2"/>
        <v>20.267942583732061</v>
      </c>
    </row>
    <row r="41" spans="1:12" ht="18" customHeight="1">
      <c r="B41" s="19" t="s">
        <v>42</v>
      </c>
      <c r="C41" s="14">
        <v>90.2</v>
      </c>
      <c r="D41" s="14">
        <v>90.1</v>
      </c>
      <c r="E41" s="14">
        <v>98</v>
      </c>
      <c r="F41" s="14">
        <f>SUM(C41:E41)</f>
        <v>278.3</v>
      </c>
      <c r="G41" s="14">
        <f>+[2]PP!G42</f>
        <v>112.2</v>
      </c>
      <c r="H41" s="14">
        <f>+[2]PP!H42</f>
        <v>108.1</v>
      </c>
      <c r="I41" s="14">
        <f>+[2]PP!I42</f>
        <v>99.9</v>
      </c>
      <c r="J41" s="14">
        <f>SUM(G41:I41)</f>
        <v>320.20000000000005</v>
      </c>
      <c r="K41" s="14">
        <f t="shared" si="1"/>
        <v>41.900000000000034</v>
      </c>
      <c r="L41" s="14">
        <f t="shared" si="2"/>
        <v>15.055695292849455</v>
      </c>
    </row>
    <row r="42" spans="1:12" ht="18" customHeight="1">
      <c r="B42" s="19" t="s">
        <v>43</v>
      </c>
      <c r="C42" s="14">
        <v>27.9</v>
      </c>
      <c r="D42" s="14">
        <v>28</v>
      </c>
      <c r="E42" s="14">
        <v>30</v>
      </c>
      <c r="F42" s="14">
        <f>SUM(C42:E42)</f>
        <v>85.9</v>
      </c>
      <c r="G42" s="14">
        <f>+[2]PP!G43</f>
        <v>34</v>
      </c>
      <c r="H42" s="14">
        <f>+[2]PP!H43</f>
        <v>33.799999999999997</v>
      </c>
      <c r="I42" s="14">
        <f>+[2]PP!I43</f>
        <v>31.2</v>
      </c>
      <c r="J42" s="14">
        <f>SUM(G42:I42)</f>
        <v>99</v>
      </c>
      <c r="K42" s="14">
        <f t="shared" si="1"/>
        <v>13.099999999999994</v>
      </c>
      <c r="L42" s="14">
        <f t="shared" si="2"/>
        <v>15.250291036088468</v>
      </c>
    </row>
    <row r="43" spans="1:12" ht="18" customHeight="1">
      <c r="B43" s="15" t="s">
        <v>44</v>
      </c>
      <c r="C43" s="12">
        <v>167.7</v>
      </c>
      <c r="D43" s="12">
        <v>84.4</v>
      </c>
      <c r="E43" s="12">
        <v>93.3</v>
      </c>
      <c r="F43" s="12">
        <f>SUM(C43:E43)</f>
        <v>345.4</v>
      </c>
      <c r="G43" s="12">
        <v>204.5</v>
      </c>
      <c r="H43" s="12">
        <v>168.4</v>
      </c>
      <c r="I43" s="12">
        <v>269.89999999999998</v>
      </c>
      <c r="J43" s="12">
        <f>SUM(G43:I43)</f>
        <v>642.79999999999995</v>
      </c>
      <c r="K43" s="12">
        <f t="shared" si="1"/>
        <v>297.39999999999998</v>
      </c>
      <c r="L43" s="12">
        <f t="shared" si="2"/>
        <v>86.103068905616681</v>
      </c>
    </row>
    <row r="44" spans="1:12" ht="18" customHeight="1">
      <c r="B44" s="22" t="s">
        <v>45</v>
      </c>
      <c r="C44" s="12">
        <f t="shared" ref="C44:J44" si="17">SUM(C45:C46)</f>
        <v>870</v>
      </c>
      <c r="D44" s="12">
        <f t="shared" si="17"/>
        <v>830.8</v>
      </c>
      <c r="E44" s="12">
        <f t="shared" si="17"/>
        <v>812.8</v>
      </c>
      <c r="F44" s="12">
        <f t="shared" si="17"/>
        <v>2513.6</v>
      </c>
      <c r="G44" s="12">
        <f t="shared" si="17"/>
        <v>1030.8</v>
      </c>
      <c r="H44" s="12">
        <f t="shared" si="17"/>
        <v>955.3</v>
      </c>
      <c r="I44" s="12">
        <f t="shared" si="17"/>
        <v>976.8</v>
      </c>
      <c r="J44" s="12">
        <f t="shared" si="17"/>
        <v>2962.9</v>
      </c>
      <c r="K44" s="12">
        <f t="shared" si="1"/>
        <v>449.30000000000018</v>
      </c>
      <c r="L44" s="12">
        <f t="shared" si="2"/>
        <v>17.874761298535972</v>
      </c>
    </row>
    <row r="45" spans="1:12" ht="18" customHeight="1">
      <c r="B45" s="19" t="s">
        <v>46</v>
      </c>
      <c r="C45" s="14">
        <v>870</v>
      </c>
      <c r="D45" s="14">
        <v>830.8</v>
      </c>
      <c r="E45" s="14">
        <v>812.8</v>
      </c>
      <c r="F45" s="14">
        <f>SUM(C45:E45)</f>
        <v>2513.6</v>
      </c>
      <c r="G45" s="14">
        <f>+[2]PP!G51</f>
        <v>1030.7</v>
      </c>
      <c r="H45" s="14">
        <f>+[2]PP!H51</f>
        <v>955.3</v>
      </c>
      <c r="I45" s="14">
        <f>+[2]PP!I51</f>
        <v>976.8</v>
      </c>
      <c r="J45" s="14">
        <f>SUM(G45:I45)</f>
        <v>2962.8</v>
      </c>
      <c r="K45" s="14">
        <f t="shared" si="1"/>
        <v>449.20000000000027</v>
      </c>
      <c r="L45" s="14">
        <f t="shared" si="2"/>
        <v>17.870782940802048</v>
      </c>
    </row>
    <row r="46" spans="1:12" ht="18" customHeight="1">
      <c r="B46" s="19" t="s">
        <v>26</v>
      </c>
      <c r="C46" s="14">
        <v>0</v>
      </c>
      <c r="D46" s="14">
        <v>0</v>
      </c>
      <c r="E46" s="14">
        <v>0</v>
      </c>
      <c r="F46" s="14">
        <f>SUM(C46:E46)</f>
        <v>0</v>
      </c>
      <c r="G46" s="14">
        <v>0.1</v>
      </c>
      <c r="H46" s="14">
        <v>0</v>
      </c>
      <c r="I46" s="14">
        <v>0</v>
      </c>
      <c r="J46" s="14">
        <f>SUM(G46:I46)</f>
        <v>0.1</v>
      </c>
      <c r="K46" s="14">
        <f t="shared" si="1"/>
        <v>0.1</v>
      </c>
      <c r="L46" s="14">
        <v>0</v>
      </c>
    </row>
    <row r="47" spans="1:12" ht="18" customHeight="1">
      <c r="B47" s="22" t="s">
        <v>47</v>
      </c>
      <c r="C47" s="12">
        <v>90.4</v>
      </c>
      <c r="D47" s="12">
        <v>106.1</v>
      </c>
      <c r="E47" s="12">
        <v>130</v>
      </c>
      <c r="F47" s="12">
        <f>SUM(C47:E47)</f>
        <v>326.5</v>
      </c>
      <c r="G47" s="12">
        <f>+[2]PP!G54</f>
        <v>126.9</v>
      </c>
      <c r="H47" s="12">
        <f>+[2]PP!H54</f>
        <v>146.69999999999999</v>
      </c>
      <c r="I47" s="12">
        <f>+[2]PP!I54</f>
        <v>132.6</v>
      </c>
      <c r="J47" s="12">
        <f>SUM(G47:I47)</f>
        <v>406.20000000000005</v>
      </c>
      <c r="K47" s="12">
        <f t="shared" si="1"/>
        <v>79.700000000000045</v>
      </c>
      <c r="L47" s="12">
        <f t="shared" si="2"/>
        <v>24.410413476263411</v>
      </c>
    </row>
    <row r="48" spans="1:12" ht="18" customHeight="1">
      <c r="A48" s="23"/>
      <c r="B48" s="22" t="s">
        <v>48</v>
      </c>
      <c r="C48" s="12">
        <v>0.1</v>
      </c>
      <c r="D48" s="12">
        <v>0.1</v>
      </c>
      <c r="E48" s="12">
        <v>0.5</v>
      </c>
      <c r="F48" s="12">
        <f>SUM(C48:E48)</f>
        <v>0.7</v>
      </c>
      <c r="G48" s="12">
        <f>+[2]PP!G55</f>
        <v>0.2</v>
      </c>
      <c r="H48" s="12">
        <v>0.2</v>
      </c>
      <c r="I48" s="12">
        <v>0.5</v>
      </c>
      <c r="J48" s="12">
        <f>SUM(G48:I48)</f>
        <v>0.9</v>
      </c>
      <c r="K48" s="12">
        <f t="shared" si="1"/>
        <v>0.20000000000000007</v>
      </c>
      <c r="L48" s="12">
        <f t="shared" si="2"/>
        <v>28.57142857142858</v>
      </c>
    </row>
    <row r="49" spans="1:147" ht="18" customHeight="1">
      <c r="B49" s="11" t="s">
        <v>49</v>
      </c>
      <c r="C49" s="12">
        <f t="shared" ref="C49:F49" si="18">+C50+C53+C56</f>
        <v>385.70000000000005</v>
      </c>
      <c r="D49" s="12">
        <f t="shared" si="18"/>
        <v>506.20000000000005</v>
      </c>
      <c r="E49" s="12">
        <f t="shared" si="18"/>
        <v>443.9</v>
      </c>
      <c r="F49" s="12">
        <f t="shared" si="18"/>
        <v>1335.8000000000002</v>
      </c>
      <c r="G49" s="12">
        <f>+G50+G53+G56</f>
        <v>426.6</v>
      </c>
      <c r="H49" s="12">
        <f t="shared" ref="H49:J49" si="19">+H50+H53+H56</f>
        <v>568.9</v>
      </c>
      <c r="I49" s="12">
        <f t="shared" si="19"/>
        <v>545.69999999999993</v>
      </c>
      <c r="J49" s="12">
        <f t="shared" si="19"/>
        <v>1541.2</v>
      </c>
      <c r="K49" s="12">
        <f t="shared" si="1"/>
        <v>205.39999999999986</v>
      </c>
      <c r="L49" s="12">
        <f t="shared" si="2"/>
        <v>15.376553376253918</v>
      </c>
    </row>
    <row r="50" spans="1:147" ht="18" customHeight="1">
      <c r="B50" s="24" t="s">
        <v>50</v>
      </c>
      <c r="C50" s="12">
        <f t="shared" ref="C50:J50" si="20">+C51+C52</f>
        <v>0.1</v>
      </c>
      <c r="D50" s="12">
        <f t="shared" si="20"/>
        <v>0.1</v>
      </c>
      <c r="E50" s="12">
        <f t="shared" si="20"/>
        <v>0.2</v>
      </c>
      <c r="F50" s="12">
        <f t="shared" si="20"/>
        <v>0.4</v>
      </c>
      <c r="G50" s="12">
        <f t="shared" si="20"/>
        <v>1</v>
      </c>
      <c r="H50" s="12">
        <f t="shared" si="20"/>
        <v>0.1</v>
      </c>
      <c r="I50" s="12">
        <f t="shared" si="20"/>
        <v>0</v>
      </c>
      <c r="J50" s="12">
        <f t="shared" si="20"/>
        <v>1.1000000000000001</v>
      </c>
      <c r="K50" s="12">
        <f t="shared" si="1"/>
        <v>0.70000000000000007</v>
      </c>
      <c r="L50" s="12">
        <f t="shared" si="2"/>
        <v>175</v>
      </c>
    </row>
    <row r="51" spans="1:147" ht="18" customHeight="1">
      <c r="B51" s="21" t="s">
        <v>51</v>
      </c>
      <c r="C51" s="14">
        <v>0.1</v>
      </c>
      <c r="D51" s="14">
        <v>0.1</v>
      </c>
      <c r="E51" s="14">
        <v>0.2</v>
      </c>
      <c r="F51" s="14">
        <f>SUM(C51:E51)</f>
        <v>0.4</v>
      </c>
      <c r="G51" s="14">
        <v>1</v>
      </c>
      <c r="H51" s="14">
        <v>0.1</v>
      </c>
      <c r="I51" s="14">
        <v>0</v>
      </c>
      <c r="J51" s="14">
        <f>SUM(G51:I51)</f>
        <v>1.1000000000000001</v>
      </c>
      <c r="K51" s="14">
        <f t="shared" si="1"/>
        <v>0.70000000000000007</v>
      </c>
      <c r="L51" s="14">
        <f t="shared" si="2"/>
        <v>175</v>
      </c>
    </row>
    <row r="52" spans="1:147" ht="18" customHeight="1">
      <c r="B52" s="21" t="s">
        <v>52</v>
      </c>
      <c r="C52" s="14">
        <v>0</v>
      </c>
      <c r="D52" s="14">
        <v>0</v>
      </c>
      <c r="E52" s="14">
        <v>0</v>
      </c>
      <c r="F52" s="14">
        <f>SUM(C52:E52)</f>
        <v>0</v>
      </c>
      <c r="G52" s="14">
        <v>0</v>
      </c>
      <c r="H52" s="14">
        <v>0</v>
      </c>
      <c r="I52" s="14">
        <v>0</v>
      </c>
      <c r="J52" s="14">
        <f>SUM(G52:I52)</f>
        <v>0</v>
      </c>
      <c r="K52" s="14">
        <f t="shared" si="1"/>
        <v>0</v>
      </c>
      <c r="L52" s="25">
        <v>0</v>
      </c>
    </row>
    <row r="53" spans="1:147" ht="18" customHeight="1">
      <c r="B53" s="24" t="s">
        <v>53</v>
      </c>
      <c r="C53" s="12">
        <f t="shared" ref="C53:J53" si="21">+C54+C55</f>
        <v>381.8</v>
      </c>
      <c r="D53" s="12">
        <f t="shared" si="21"/>
        <v>502.1</v>
      </c>
      <c r="E53" s="12">
        <f t="shared" si="21"/>
        <v>438.8</v>
      </c>
      <c r="F53" s="12">
        <f t="shared" si="21"/>
        <v>1322.7</v>
      </c>
      <c r="G53" s="12">
        <f t="shared" si="21"/>
        <v>421.5</v>
      </c>
      <c r="H53" s="12">
        <f t="shared" si="21"/>
        <v>565.5</v>
      </c>
      <c r="I53" s="12">
        <f t="shared" si="21"/>
        <v>541.69999999999993</v>
      </c>
      <c r="J53" s="12">
        <f t="shared" si="21"/>
        <v>1528.7</v>
      </c>
      <c r="K53" s="12">
        <f t="shared" si="1"/>
        <v>206</v>
      </c>
      <c r="L53" s="12">
        <f t="shared" ref="L53:L71" si="22">+K53/F53*100</f>
        <v>15.574204279126031</v>
      </c>
    </row>
    <row r="54" spans="1:147" ht="18" customHeight="1">
      <c r="A54" s="26"/>
      <c r="B54" s="19" t="s">
        <v>54</v>
      </c>
      <c r="C54" s="14">
        <v>379.2</v>
      </c>
      <c r="D54" s="14">
        <v>499.6</v>
      </c>
      <c r="E54" s="14">
        <v>435.7</v>
      </c>
      <c r="F54" s="14">
        <f>SUM(C54:E54)</f>
        <v>1314.5</v>
      </c>
      <c r="G54" s="14">
        <f>+[2]PP!G78</f>
        <v>419</v>
      </c>
      <c r="H54" s="14">
        <f>+[2]PP!H78</f>
        <v>563.1</v>
      </c>
      <c r="I54" s="14">
        <f>+[2]PP!I78</f>
        <v>539.29999999999995</v>
      </c>
      <c r="J54" s="14">
        <f>SUM(G54:I54)</f>
        <v>1521.4</v>
      </c>
      <c r="K54" s="14">
        <f t="shared" si="1"/>
        <v>206.90000000000009</v>
      </c>
      <c r="L54" s="14">
        <f t="shared" si="22"/>
        <v>15.739825028527966</v>
      </c>
    </row>
    <row r="55" spans="1:147" ht="18" customHeight="1">
      <c r="B55" s="19" t="s">
        <v>26</v>
      </c>
      <c r="C55" s="14">
        <v>2.6</v>
      </c>
      <c r="D55" s="14">
        <v>2.5</v>
      </c>
      <c r="E55" s="14">
        <v>3.1</v>
      </c>
      <c r="F55" s="14">
        <f>SUM(C55:E55)</f>
        <v>8.1999999999999993</v>
      </c>
      <c r="G55" s="14">
        <f>+[2]PP!G80</f>
        <v>2.5</v>
      </c>
      <c r="H55" s="14">
        <f>+[2]PP!H80</f>
        <v>2.4</v>
      </c>
      <c r="I55" s="14">
        <f>+[2]PP!I80</f>
        <v>2.4</v>
      </c>
      <c r="J55" s="14">
        <f>SUM(G55:I55)</f>
        <v>7.3000000000000007</v>
      </c>
      <c r="K55" s="14">
        <f t="shared" si="1"/>
        <v>-0.89999999999999858</v>
      </c>
      <c r="L55" s="14">
        <f t="shared" si="22"/>
        <v>-10.975609756097544</v>
      </c>
    </row>
    <row r="56" spans="1:147" ht="18" customHeight="1">
      <c r="B56" s="24" t="s">
        <v>55</v>
      </c>
      <c r="C56" s="27">
        <v>3.8</v>
      </c>
      <c r="D56" s="27">
        <v>4</v>
      </c>
      <c r="E56" s="27">
        <v>4.9000000000000004</v>
      </c>
      <c r="F56" s="27">
        <f>SUM(C56:E56)</f>
        <v>12.7</v>
      </c>
      <c r="G56" s="27">
        <v>4.0999999999999996</v>
      </c>
      <c r="H56" s="27">
        <v>3.3</v>
      </c>
      <c r="I56" s="27">
        <v>4</v>
      </c>
      <c r="J56" s="27">
        <f>SUM(G56:I56)</f>
        <v>11.399999999999999</v>
      </c>
      <c r="K56" s="27">
        <f t="shared" si="1"/>
        <v>-1.3000000000000007</v>
      </c>
      <c r="L56" s="27">
        <f t="shared" si="22"/>
        <v>-10.236220472440952</v>
      </c>
    </row>
    <row r="57" spans="1:147" ht="18" customHeight="1">
      <c r="B57" s="28" t="s">
        <v>56</v>
      </c>
      <c r="C57" s="12">
        <f t="shared" ref="C57:J57" si="23">+C58+C62+C63</f>
        <v>757.5</v>
      </c>
      <c r="D57" s="12">
        <f t="shared" si="23"/>
        <v>751.80000000000007</v>
      </c>
      <c r="E57" s="12">
        <f t="shared" si="23"/>
        <v>943.00000000000011</v>
      </c>
      <c r="F57" s="12">
        <f t="shared" si="23"/>
        <v>2452.3000000000002</v>
      </c>
      <c r="G57" s="12">
        <f t="shared" si="23"/>
        <v>804.90000000000009</v>
      </c>
      <c r="H57" s="12">
        <f t="shared" si="23"/>
        <v>1098.6000000000001</v>
      </c>
      <c r="I57" s="12">
        <f t="shared" si="23"/>
        <v>787.5</v>
      </c>
      <c r="J57" s="12">
        <f t="shared" si="23"/>
        <v>2691.0000000000005</v>
      </c>
      <c r="K57" s="12">
        <f t="shared" si="1"/>
        <v>238.70000000000027</v>
      </c>
      <c r="L57" s="12">
        <f t="shared" si="22"/>
        <v>9.7337193654936289</v>
      </c>
    </row>
    <row r="58" spans="1:147" s="29" customFormat="1" ht="18" customHeight="1">
      <c r="B58" s="28" t="s">
        <v>57</v>
      </c>
      <c r="C58" s="12">
        <f t="shared" ref="C58:J58" si="24">+C59</f>
        <v>0</v>
      </c>
      <c r="D58" s="12">
        <f t="shared" si="24"/>
        <v>0.1</v>
      </c>
      <c r="E58" s="12">
        <f t="shared" si="24"/>
        <v>0</v>
      </c>
      <c r="F58" s="12">
        <f t="shared" si="24"/>
        <v>0.1</v>
      </c>
      <c r="G58" s="12">
        <f t="shared" si="24"/>
        <v>0.1</v>
      </c>
      <c r="H58" s="12">
        <f t="shared" si="24"/>
        <v>0</v>
      </c>
      <c r="I58" s="12">
        <f t="shared" si="24"/>
        <v>0</v>
      </c>
      <c r="J58" s="12">
        <f t="shared" si="24"/>
        <v>0.1</v>
      </c>
      <c r="K58" s="12">
        <f t="shared" si="1"/>
        <v>0</v>
      </c>
      <c r="L58" s="12">
        <f t="shared" si="22"/>
        <v>0</v>
      </c>
    </row>
    <row r="59" spans="1:147" ht="18" customHeight="1">
      <c r="B59" s="24" t="s">
        <v>58</v>
      </c>
      <c r="C59" s="12">
        <f t="shared" ref="C59:J59" si="25">+C60+C61</f>
        <v>0</v>
      </c>
      <c r="D59" s="12">
        <f t="shared" si="25"/>
        <v>0.1</v>
      </c>
      <c r="E59" s="12">
        <f t="shared" si="25"/>
        <v>0</v>
      </c>
      <c r="F59" s="12">
        <f t="shared" si="25"/>
        <v>0.1</v>
      </c>
      <c r="G59" s="12">
        <f t="shared" si="25"/>
        <v>0.1</v>
      </c>
      <c r="H59" s="12">
        <f t="shared" si="25"/>
        <v>0</v>
      </c>
      <c r="I59" s="12">
        <f t="shared" si="25"/>
        <v>0</v>
      </c>
      <c r="J59" s="12">
        <f t="shared" si="25"/>
        <v>0.1</v>
      </c>
      <c r="K59" s="12">
        <f t="shared" si="1"/>
        <v>0</v>
      </c>
      <c r="L59" s="12">
        <f t="shared" si="22"/>
        <v>0</v>
      </c>
    </row>
    <row r="60" spans="1:147" s="30" customFormat="1" ht="18" customHeight="1">
      <c r="B60" s="19" t="s">
        <v>59</v>
      </c>
      <c r="C60" s="14">
        <v>0</v>
      </c>
      <c r="D60" s="14">
        <v>0</v>
      </c>
      <c r="E60" s="14">
        <v>0</v>
      </c>
      <c r="F60" s="14">
        <f>SUM(C60:E60)</f>
        <v>0</v>
      </c>
      <c r="G60" s="14">
        <v>0</v>
      </c>
      <c r="H60" s="14">
        <v>0</v>
      </c>
      <c r="I60" s="14">
        <v>0</v>
      </c>
      <c r="J60" s="14">
        <f>SUM(G60:I60)</f>
        <v>0</v>
      </c>
      <c r="K60" s="14">
        <f t="shared" si="1"/>
        <v>0</v>
      </c>
      <c r="L60" s="14">
        <v>0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</row>
    <row r="61" spans="1:147" ht="18" customHeight="1">
      <c r="B61" s="19" t="s">
        <v>26</v>
      </c>
      <c r="C61" s="14">
        <v>0</v>
      </c>
      <c r="D61" s="14">
        <v>0.1</v>
      </c>
      <c r="E61" s="14">
        <v>0</v>
      </c>
      <c r="F61" s="14">
        <f>SUM(C61:E61)</f>
        <v>0.1</v>
      </c>
      <c r="G61" s="14">
        <v>0.1</v>
      </c>
      <c r="H61" s="14">
        <v>0</v>
      </c>
      <c r="I61" s="14">
        <v>0</v>
      </c>
      <c r="J61" s="14">
        <f>SUM(G61:I61)</f>
        <v>0.1</v>
      </c>
      <c r="K61" s="14">
        <f t="shared" si="1"/>
        <v>0</v>
      </c>
      <c r="L61" s="14">
        <f t="shared" si="22"/>
        <v>0</v>
      </c>
    </row>
    <row r="62" spans="1:147" ht="18" customHeight="1">
      <c r="B62" s="24" t="s">
        <v>60</v>
      </c>
      <c r="C62" s="12">
        <v>7.1</v>
      </c>
      <c r="D62" s="12">
        <v>9.6</v>
      </c>
      <c r="E62" s="12">
        <v>24.2</v>
      </c>
      <c r="F62" s="12">
        <f>SUM(C62:E62)</f>
        <v>40.9</v>
      </c>
      <c r="G62" s="12">
        <v>64.099999999999994</v>
      </c>
      <c r="H62" s="12">
        <v>51.7</v>
      </c>
      <c r="I62" s="12">
        <v>11.5</v>
      </c>
      <c r="J62" s="12">
        <f>SUM(G62:I62)</f>
        <v>127.3</v>
      </c>
      <c r="K62" s="12">
        <f t="shared" si="1"/>
        <v>86.4</v>
      </c>
      <c r="L62" s="12">
        <f t="shared" si="22"/>
        <v>211.2469437652812</v>
      </c>
    </row>
    <row r="63" spans="1:147" ht="18" customHeight="1">
      <c r="B63" s="24" t="s">
        <v>61</v>
      </c>
      <c r="C63" s="12">
        <v>750.4</v>
      </c>
      <c r="D63" s="12">
        <v>742.1</v>
      </c>
      <c r="E63" s="12">
        <v>918.80000000000007</v>
      </c>
      <c r="F63" s="12">
        <f>SUM(C63:E63)</f>
        <v>2411.3000000000002</v>
      </c>
      <c r="G63" s="12">
        <v>740.7</v>
      </c>
      <c r="H63" s="12">
        <v>1046.9000000000001</v>
      </c>
      <c r="I63" s="12">
        <v>776</v>
      </c>
      <c r="J63" s="12">
        <f>SUM(G63:I63)</f>
        <v>2563.6000000000004</v>
      </c>
      <c r="K63" s="12">
        <f t="shared" si="1"/>
        <v>152.30000000000018</v>
      </c>
      <c r="L63" s="12">
        <f t="shared" si="22"/>
        <v>6.3160950524613346</v>
      </c>
    </row>
    <row r="64" spans="1:147" ht="18" customHeight="1">
      <c r="B64" s="21" t="s">
        <v>62</v>
      </c>
      <c r="C64" s="14">
        <v>745.1</v>
      </c>
      <c r="D64" s="14">
        <v>737.5</v>
      </c>
      <c r="E64" s="14">
        <v>913.2</v>
      </c>
      <c r="F64" s="14">
        <f>SUM(C64:E64)</f>
        <v>2395.8000000000002</v>
      </c>
      <c r="G64" s="14">
        <f>+[2]PP!G96</f>
        <v>736.3</v>
      </c>
      <c r="H64" s="14">
        <f>+[2]PP!H96</f>
        <v>1040.5</v>
      </c>
      <c r="I64" s="14">
        <f>+[2]PP!I96</f>
        <v>766.8</v>
      </c>
      <c r="J64" s="14">
        <f>SUM(G64:I64)</f>
        <v>2543.6</v>
      </c>
      <c r="K64" s="14">
        <f t="shared" si="1"/>
        <v>147.79999999999973</v>
      </c>
      <c r="L64" s="14">
        <f t="shared" si="22"/>
        <v>6.1691293096251654</v>
      </c>
    </row>
    <row r="65" spans="2:12" ht="18" customHeight="1" thickBot="1">
      <c r="B65" s="32" t="s">
        <v>63</v>
      </c>
      <c r="C65" s="33">
        <f t="shared" ref="C65:J65" si="26">+C9</f>
        <v>65716.5</v>
      </c>
      <c r="D65" s="33">
        <f t="shared" si="26"/>
        <v>52816.4</v>
      </c>
      <c r="E65" s="33">
        <f t="shared" si="26"/>
        <v>60596.4</v>
      </c>
      <c r="F65" s="33">
        <f t="shared" si="26"/>
        <v>179129.29999999996</v>
      </c>
      <c r="G65" s="33">
        <f t="shared" si="26"/>
        <v>76592.5</v>
      </c>
      <c r="H65" s="33">
        <f t="shared" si="26"/>
        <v>66254.600000000006</v>
      </c>
      <c r="I65" s="33">
        <f t="shared" si="26"/>
        <v>64833.1</v>
      </c>
      <c r="J65" s="33">
        <f t="shared" si="26"/>
        <v>207680.2</v>
      </c>
      <c r="K65" s="33">
        <f t="shared" si="1"/>
        <v>28550.900000000052</v>
      </c>
      <c r="L65" s="33">
        <f t="shared" si="22"/>
        <v>15.938710194256361</v>
      </c>
    </row>
    <row r="66" spans="2:12" ht="18" customHeight="1" thickTop="1">
      <c r="B66" s="34" t="s">
        <v>64</v>
      </c>
      <c r="C66" s="35">
        <f t="shared" ref="C66:J66" si="27">SUM(C67:C70)</f>
        <v>381.4</v>
      </c>
      <c r="D66" s="35">
        <f t="shared" si="27"/>
        <v>349.5</v>
      </c>
      <c r="E66" s="35">
        <f t="shared" si="27"/>
        <v>460.1</v>
      </c>
      <c r="F66" s="35">
        <f t="shared" si="27"/>
        <v>1191</v>
      </c>
      <c r="G66" s="35">
        <f t="shared" si="27"/>
        <v>98.8</v>
      </c>
      <c r="H66" s="35">
        <f t="shared" si="27"/>
        <v>48.2</v>
      </c>
      <c r="I66" s="35">
        <f t="shared" si="27"/>
        <v>96.199999999999989</v>
      </c>
      <c r="J66" s="35">
        <f t="shared" si="27"/>
        <v>243.19999999999996</v>
      </c>
      <c r="K66" s="35">
        <f t="shared" si="1"/>
        <v>-947.80000000000007</v>
      </c>
      <c r="L66" s="35">
        <f t="shared" si="22"/>
        <v>-79.580184718723771</v>
      </c>
    </row>
    <row r="67" spans="2:12" ht="18" customHeight="1">
      <c r="B67" s="36" t="s">
        <v>65</v>
      </c>
      <c r="C67" s="37">
        <v>8.6</v>
      </c>
      <c r="D67" s="37">
        <v>7.6</v>
      </c>
      <c r="E67" s="37">
        <v>8.8000000000000007</v>
      </c>
      <c r="F67" s="37">
        <f>SUM(C67:E67)</f>
        <v>25</v>
      </c>
      <c r="G67" s="37">
        <v>23.7</v>
      </c>
      <c r="H67" s="37">
        <v>25.1</v>
      </c>
      <c r="I67" s="37">
        <v>42.9</v>
      </c>
      <c r="J67" s="37">
        <f>SUM(G67:I67)</f>
        <v>91.699999999999989</v>
      </c>
      <c r="K67" s="37">
        <f t="shared" si="1"/>
        <v>66.699999999999989</v>
      </c>
      <c r="L67" s="37">
        <f t="shared" si="22"/>
        <v>266.79999999999995</v>
      </c>
    </row>
    <row r="68" spans="2:12" ht="18" customHeight="1">
      <c r="B68" s="36" t="s">
        <v>66</v>
      </c>
      <c r="C68" s="37">
        <v>63.5</v>
      </c>
      <c r="D68" s="37">
        <v>21.2</v>
      </c>
      <c r="E68" s="37">
        <v>45</v>
      </c>
      <c r="F68" s="37">
        <f>SUM(C68:E68)</f>
        <v>129.69999999999999</v>
      </c>
      <c r="G68" s="37">
        <f>+[2]PP!G135</f>
        <v>75.099999999999994</v>
      </c>
      <c r="H68" s="37">
        <f>+[2]PP!H135</f>
        <v>23.1</v>
      </c>
      <c r="I68" s="37">
        <f>+[2]PP!I135</f>
        <v>53.2</v>
      </c>
      <c r="J68" s="37">
        <f>SUM(G68:I68)</f>
        <v>151.39999999999998</v>
      </c>
      <c r="K68" s="37">
        <f t="shared" si="1"/>
        <v>21.699999999999989</v>
      </c>
      <c r="L68" s="37">
        <f t="shared" si="22"/>
        <v>16.730917501927518</v>
      </c>
    </row>
    <row r="69" spans="2:12" ht="15.75" customHeight="1">
      <c r="B69" s="36" t="s">
        <v>67</v>
      </c>
      <c r="C69" s="38">
        <v>309.3</v>
      </c>
      <c r="D69" s="38">
        <v>320.7</v>
      </c>
      <c r="E69" s="38">
        <v>406.3</v>
      </c>
      <c r="F69" s="38">
        <f>SUM(C69:E69)</f>
        <v>1036.3</v>
      </c>
      <c r="G69" s="38">
        <f>+[2]PP!G136</f>
        <v>0</v>
      </c>
      <c r="H69" s="38">
        <f>+[2]PP!H136</f>
        <v>0</v>
      </c>
      <c r="I69" s="38">
        <f>+[2]PP!I136</f>
        <v>0</v>
      </c>
      <c r="J69" s="39">
        <f>SUM(G69:I69)</f>
        <v>0</v>
      </c>
      <c r="K69" s="38">
        <f t="shared" si="1"/>
        <v>-1036.3</v>
      </c>
      <c r="L69" s="38">
        <f t="shared" si="22"/>
        <v>-100</v>
      </c>
    </row>
    <row r="70" spans="2:12" ht="18.75" customHeight="1" thickBot="1">
      <c r="B70" s="40" t="s">
        <v>68</v>
      </c>
      <c r="C70" s="37">
        <v>0</v>
      </c>
      <c r="D70" s="37">
        <v>0</v>
      </c>
      <c r="E70" s="37">
        <v>0</v>
      </c>
      <c r="F70" s="37">
        <f>SUM(C70:E70)</f>
        <v>0</v>
      </c>
      <c r="G70" s="37">
        <v>0</v>
      </c>
      <c r="H70" s="37">
        <v>0</v>
      </c>
      <c r="I70" s="37">
        <v>0.1</v>
      </c>
      <c r="J70" s="37">
        <f>SUM(G70:I70)</f>
        <v>0.1</v>
      </c>
      <c r="K70" s="37">
        <f t="shared" si="1"/>
        <v>0.1</v>
      </c>
      <c r="L70" s="38">
        <v>0</v>
      </c>
    </row>
    <row r="71" spans="2:12" ht="26.25" customHeight="1" thickTop="1">
      <c r="B71" s="41" t="s">
        <v>69</v>
      </c>
      <c r="C71" s="42">
        <f t="shared" ref="C71:I71" si="28">+C66+C65</f>
        <v>66097.899999999994</v>
      </c>
      <c r="D71" s="42">
        <f t="shared" si="28"/>
        <v>53165.9</v>
      </c>
      <c r="E71" s="42">
        <f t="shared" si="28"/>
        <v>61056.5</v>
      </c>
      <c r="F71" s="42">
        <f t="shared" si="28"/>
        <v>180320.29999999996</v>
      </c>
      <c r="G71" s="42">
        <f t="shared" si="28"/>
        <v>76691.3</v>
      </c>
      <c r="H71" s="43">
        <f t="shared" si="28"/>
        <v>66302.8</v>
      </c>
      <c r="I71" s="43">
        <f t="shared" si="28"/>
        <v>64929.299999999996</v>
      </c>
      <c r="J71" s="42">
        <f>+J70+J69+J67+J65+J68</f>
        <v>207923.4</v>
      </c>
      <c r="K71" s="42">
        <f t="shared" si="1"/>
        <v>27603.100000000035</v>
      </c>
      <c r="L71" s="42">
        <f t="shared" si="22"/>
        <v>15.307816147155945</v>
      </c>
    </row>
    <row r="72" spans="2:12" ht="14.25" customHeight="1">
      <c r="B72" s="44" t="s">
        <v>70</v>
      </c>
      <c r="C72" s="45"/>
      <c r="D72" s="45"/>
      <c r="E72" s="45"/>
      <c r="F72" s="46"/>
      <c r="G72" s="47"/>
      <c r="H72" s="47"/>
      <c r="I72" s="47"/>
      <c r="J72" s="47"/>
      <c r="K72" s="45"/>
      <c r="L72" s="48"/>
    </row>
    <row r="73" spans="2:12" ht="15" customHeight="1">
      <c r="B73" s="49" t="s">
        <v>71</v>
      </c>
      <c r="C73" s="50"/>
      <c r="D73" s="50"/>
      <c r="E73" s="50"/>
      <c r="F73" s="51"/>
      <c r="G73" s="51"/>
      <c r="H73" s="52"/>
      <c r="I73" s="52"/>
      <c r="J73" s="53"/>
      <c r="K73" s="3"/>
    </row>
    <row r="74" spans="2:12" ht="17.25" customHeight="1">
      <c r="B74" s="54" t="s">
        <v>72</v>
      </c>
      <c r="C74" s="55"/>
      <c r="D74" s="55"/>
      <c r="E74" s="55"/>
      <c r="F74" s="55"/>
      <c r="G74" s="55"/>
      <c r="H74" s="55"/>
      <c r="I74" s="55"/>
      <c r="J74" s="55"/>
      <c r="K74" s="56"/>
      <c r="L74" s="57"/>
    </row>
    <row r="75" spans="2:12" ht="12" customHeight="1">
      <c r="B75" s="54" t="s">
        <v>73</v>
      </c>
      <c r="C75" s="58"/>
      <c r="D75" s="58"/>
      <c r="E75" s="58"/>
      <c r="F75" s="58"/>
      <c r="G75" s="55"/>
      <c r="H75" s="55"/>
      <c r="I75" s="55"/>
      <c r="J75" s="55"/>
      <c r="K75" s="3"/>
    </row>
    <row r="76" spans="2:12">
      <c r="B76" s="54" t="s">
        <v>74</v>
      </c>
      <c r="G76" s="55"/>
      <c r="H76" s="55"/>
      <c r="I76" s="55"/>
      <c r="J76" s="55"/>
      <c r="K76" s="3"/>
    </row>
    <row r="77" spans="2:12">
      <c r="B77" s="60" t="s">
        <v>75</v>
      </c>
      <c r="C77" s="61"/>
      <c r="D77" s="61"/>
      <c r="E77" s="61"/>
      <c r="F77" s="61"/>
      <c r="G77" s="55"/>
      <c r="H77" s="55"/>
      <c r="I77" s="55"/>
      <c r="J77" s="55"/>
      <c r="K77" s="62"/>
      <c r="L77" s="63"/>
    </row>
    <row r="78" spans="2:12" ht="16.5">
      <c r="B78" s="62"/>
      <c r="C78" s="64"/>
      <c r="D78" s="64"/>
      <c r="E78" s="64"/>
      <c r="F78" s="58"/>
      <c r="G78" s="58"/>
      <c r="H78" s="58"/>
      <c r="I78" s="58"/>
      <c r="J78" s="58"/>
      <c r="K78" s="65"/>
      <c r="L78" s="46"/>
    </row>
    <row r="79" spans="2:12">
      <c r="B79" s="62"/>
      <c r="C79" s="66"/>
      <c r="D79" s="66"/>
      <c r="E79" s="66"/>
      <c r="F79" s="66"/>
      <c r="G79" s="58"/>
      <c r="H79" s="58"/>
      <c r="I79" s="58"/>
      <c r="J79" s="58"/>
      <c r="K79" s="67"/>
      <c r="L79" s="67"/>
    </row>
    <row r="80" spans="2:12">
      <c r="B80" s="62"/>
      <c r="C80" s="68"/>
      <c r="D80" s="68"/>
      <c r="E80" s="68"/>
      <c r="F80" s="68"/>
      <c r="G80" s="69"/>
      <c r="H80" s="69"/>
      <c r="I80" s="69"/>
      <c r="J80" s="58"/>
      <c r="K80" s="70"/>
      <c r="L80" s="70"/>
    </row>
    <row r="81" spans="2:12">
      <c r="B81" s="62"/>
      <c r="C81" s="71"/>
      <c r="D81" s="71"/>
      <c r="E81" s="71"/>
      <c r="F81" s="72"/>
      <c r="J81" s="59"/>
      <c r="K81" s="58"/>
      <c r="L81" s="73"/>
    </row>
    <row r="82" spans="2:12">
      <c r="B82" s="62"/>
      <c r="C82" s="71"/>
      <c r="D82" s="71"/>
      <c r="E82" s="71"/>
      <c r="F82" s="74"/>
      <c r="J82" s="59"/>
      <c r="K82" s="75"/>
      <c r="L82" s="74"/>
    </row>
    <row r="83" spans="2:12">
      <c r="B83" s="62"/>
      <c r="C83" s="61"/>
      <c r="D83" s="61"/>
      <c r="E83" s="61"/>
      <c r="F83" s="61"/>
      <c r="G83" s="58"/>
      <c r="H83" s="58"/>
      <c r="I83" s="58"/>
      <c r="J83" s="58"/>
      <c r="K83" s="63"/>
      <c r="L83" s="63"/>
    </row>
    <row r="84" spans="2:12">
      <c r="B84" s="62"/>
      <c r="C84" s="62"/>
      <c r="D84" s="62"/>
      <c r="E84" s="62"/>
      <c r="F84" s="63"/>
      <c r="G84" s="58"/>
      <c r="H84" s="58"/>
      <c r="I84" s="58"/>
      <c r="J84" s="76"/>
      <c r="K84" s="63"/>
      <c r="L84" s="63"/>
    </row>
    <row r="85" spans="2:12">
      <c r="B85" s="62"/>
      <c r="C85" s="62"/>
      <c r="D85" s="62"/>
      <c r="E85" s="62"/>
      <c r="F85" s="63"/>
      <c r="G85" s="58"/>
      <c r="H85" s="58"/>
      <c r="I85" s="58"/>
      <c r="J85" s="76"/>
      <c r="K85" s="63"/>
      <c r="L85" s="63"/>
    </row>
    <row r="86" spans="2:12">
      <c r="B86" s="62"/>
      <c r="C86" s="62"/>
      <c r="D86" s="62"/>
      <c r="E86" s="62"/>
      <c r="F86" s="63"/>
      <c r="G86" s="77"/>
      <c r="H86" s="77"/>
      <c r="I86" s="77"/>
      <c r="J86" s="76"/>
      <c r="K86" s="63"/>
      <c r="L86" s="63"/>
    </row>
    <row r="87" spans="2:12">
      <c r="B87" s="62"/>
      <c r="C87" s="62"/>
      <c r="D87" s="62"/>
      <c r="E87" s="62"/>
      <c r="F87" s="63"/>
      <c r="G87" s="63"/>
      <c r="H87" s="63"/>
      <c r="I87" s="63"/>
      <c r="J87" s="63"/>
      <c r="K87" s="63"/>
      <c r="L87" s="63"/>
    </row>
    <row r="88" spans="2:12">
      <c r="B88" s="62"/>
      <c r="C88" s="62"/>
      <c r="D88" s="62"/>
      <c r="E88" s="62"/>
      <c r="F88" s="63"/>
      <c r="G88" s="78"/>
      <c r="H88" s="78"/>
      <c r="I88" s="78"/>
      <c r="J88" s="78"/>
      <c r="K88" s="63"/>
      <c r="L88" s="63"/>
    </row>
    <row r="89" spans="2:12">
      <c r="B89" s="62"/>
      <c r="C89" s="62"/>
      <c r="D89" s="62"/>
      <c r="E89" s="62"/>
      <c r="F89" s="63"/>
      <c r="G89" s="78"/>
      <c r="H89" s="78"/>
      <c r="I89" s="78"/>
      <c r="J89" s="78"/>
      <c r="K89" s="63"/>
      <c r="L89" s="63"/>
    </row>
    <row r="90" spans="2:12">
      <c r="B90" s="62"/>
      <c r="C90" s="62"/>
      <c r="D90" s="62"/>
      <c r="E90" s="62"/>
      <c r="F90" s="63"/>
      <c r="G90" s="78"/>
      <c r="H90" s="78"/>
      <c r="I90" s="78"/>
      <c r="J90" s="78"/>
      <c r="K90" s="63"/>
      <c r="L90" s="63"/>
    </row>
    <row r="91" spans="2:12">
      <c r="B91" s="62"/>
      <c r="C91" s="62"/>
      <c r="D91" s="62"/>
      <c r="E91" s="62"/>
      <c r="F91" s="63"/>
      <c r="G91" s="63"/>
      <c r="H91" s="63"/>
      <c r="I91" s="63"/>
      <c r="J91" s="63"/>
      <c r="K91" s="63"/>
      <c r="L91" s="63"/>
    </row>
    <row r="92" spans="2:12">
      <c r="B92" s="62"/>
      <c r="C92" s="62"/>
      <c r="D92" s="62"/>
      <c r="E92" s="62"/>
      <c r="F92" s="63"/>
      <c r="G92" s="63"/>
      <c r="H92" s="63"/>
      <c r="I92" s="63"/>
      <c r="J92" s="63"/>
      <c r="K92" s="63"/>
      <c r="L92" s="63"/>
    </row>
    <row r="93" spans="2:12">
      <c r="B93" s="62"/>
      <c r="C93" s="62"/>
      <c r="D93" s="62"/>
      <c r="E93" s="62"/>
      <c r="F93" s="63"/>
      <c r="G93" s="63"/>
      <c r="H93" s="63"/>
      <c r="I93" s="63"/>
      <c r="J93" s="63"/>
      <c r="K93" s="63"/>
      <c r="L93" s="63"/>
    </row>
    <row r="94" spans="2:12">
      <c r="B94" s="62"/>
      <c r="C94" s="62"/>
      <c r="D94" s="62"/>
      <c r="E94" s="62"/>
      <c r="F94" s="63"/>
      <c r="G94" s="63"/>
      <c r="H94" s="63"/>
      <c r="I94" s="63"/>
      <c r="J94" s="63"/>
      <c r="K94" s="63"/>
      <c r="L94" s="63"/>
    </row>
    <row r="95" spans="2:12">
      <c r="B95" s="62"/>
      <c r="C95" s="62"/>
      <c r="D95" s="62"/>
      <c r="E95" s="62"/>
      <c r="F95" s="63"/>
      <c r="G95" s="63"/>
      <c r="H95" s="63"/>
      <c r="I95" s="63"/>
      <c r="J95" s="62"/>
      <c r="K95" s="62"/>
      <c r="L95" s="62"/>
    </row>
    <row r="96" spans="2:12">
      <c r="B96" s="62"/>
      <c r="C96" s="62"/>
      <c r="D96" s="62"/>
      <c r="E96" s="62"/>
      <c r="F96" s="63"/>
      <c r="G96" s="63"/>
      <c r="H96" s="63"/>
      <c r="I96" s="63"/>
      <c r="J96" s="63"/>
      <c r="K96" s="62"/>
      <c r="L96" s="62"/>
    </row>
    <row r="97" spans="2:12">
      <c r="B97" s="62"/>
      <c r="C97" s="62"/>
      <c r="D97" s="62"/>
      <c r="E97" s="62"/>
      <c r="F97" s="63"/>
      <c r="G97" s="63"/>
      <c r="H97" s="63"/>
      <c r="I97" s="63"/>
      <c r="J97" s="62"/>
      <c r="K97" s="62"/>
      <c r="L97" s="62"/>
    </row>
    <row r="98" spans="2:12">
      <c r="B98" s="62"/>
      <c r="C98" s="62"/>
      <c r="D98" s="62"/>
      <c r="E98" s="62"/>
      <c r="F98" s="63"/>
      <c r="G98" s="63"/>
      <c r="H98" s="63"/>
      <c r="I98" s="63"/>
      <c r="J98" s="62"/>
      <c r="K98" s="62"/>
      <c r="L98" s="62"/>
    </row>
    <row r="99" spans="2:12">
      <c r="B99" s="62"/>
      <c r="C99" s="62"/>
      <c r="D99" s="62"/>
      <c r="E99" s="62"/>
      <c r="F99" s="63"/>
      <c r="G99" s="63"/>
      <c r="H99" s="63"/>
      <c r="I99" s="63"/>
      <c r="J99" s="62"/>
      <c r="K99" s="62"/>
      <c r="L99" s="62"/>
    </row>
    <row r="100" spans="2:12">
      <c r="B100" s="62"/>
      <c r="C100" s="62"/>
      <c r="D100" s="62"/>
      <c r="E100" s="62"/>
      <c r="F100" s="63"/>
      <c r="G100" s="63"/>
      <c r="H100" s="63"/>
      <c r="I100" s="63"/>
      <c r="J100" s="62"/>
      <c r="K100" s="62"/>
      <c r="L100" s="62"/>
    </row>
    <row r="101" spans="2:12">
      <c r="B101" s="62"/>
      <c r="C101" s="62"/>
      <c r="D101" s="62"/>
      <c r="E101" s="62"/>
      <c r="F101" s="63"/>
      <c r="G101" s="63"/>
      <c r="H101" s="63"/>
      <c r="I101" s="63"/>
      <c r="J101" s="62"/>
      <c r="K101" s="62"/>
      <c r="L101" s="62"/>
    </row>
    <row r="102" spans="2:12">
      <c r="B102" s="62"/>
      <c r="C102" s="62"/>
      <c r="D102" s="62"/>
      <c r="E102" s="62"/>
      <c r="F102" s="63"/>
      <c r="G102" s="63"/>
      <c r="H102" s="63"/>
      <c r="I102" s="63"/>
      <c r="J102" s="62"/>
      <c r="K102" s="62"/>
      <c r="L102" s="62"/>
    </row>
    <row r="103" spans="2:12">
      <c r="B103" s="62"/>
      <c r="C103" s="62"/>
      <c r="D103" s="62"/>
      <c r="E103" s="62"/>
      <c r="F103" s="63"/>
      <c r="G103" s="63"/>
      <c r="H103" s="63"/>
      <c r="I103" s="63"/>
      <c r="J103" s="62"/>
      <c r="K103" s="62"/>
      <c r="L103" s="62"/>
    </row>
    <row r="104" spans="2:12">
      <c r="B104" s="62"/>
      <c r="C104" s="62"/>
      <c r="D104" s="62"/>
      <c r="E104" s="62"/>
      <c r="F104" s="63"/>
      <c r="G104" s="63"/>
      <c r="H104" s="63"/>
      <c r="I104" s="63"/>
      <c r="J104" s="62"/>
      <c r="K104" s="62"/>
      <c r="L104" s="62"/>
    </row>
    <row r="105" spans="2:12">
      <c r="B105" s="62"/>
      <c r="C105" s="62"/>
      <c r="D105" s="62"/>
      <c r="E105" s="62"/>
      <c r="F105" s="63"/>
      <c r="G105" s="63"/>
      <c r="H105" s="63"/>
      <c r="I105" s="63"/>
      <c r="J105" s="62"/>
      <c r="K105" s="62"/>
      <c r="L105" s="62"/>
    </row>
    <row r="106" spans="2:12">
      <c r="B106" s="62"/>
      <c r="C106" s="62"/>
      <c r="D106" s="62"/>
      <c r="E106" s="62"/>
      <c r="F106" s="63"/>
      <c r="G106" s="63"/>
      <c r="H106" s="63"/>
      <c r="I106" s="63"/>
      <c r="J106" s="62"/>
      <c r="K106" s="62"/>
      <c r="L106" s="62"/>
    </row>
    <row r="107" spans="2:12">
      <c r="B107" s="62"/>
      <c r="C107" s="62"/>
      <c r="D107" s="62"/>
      <c r="E107" s="62"/>
      <c r="F107" s="63"/>
      <c r="G107" s="63"/>
      <c r="H107" s="63"/>
      <c r="I107" s="63"/>
      <c r="J107" s="62"/>
      <c r="K107" s="62"/>
      <c r="L107" s="62"/>
    </row>
    <row r="108" spans="2:12">
      <c r="B108" s="62"/>
      <c r="C108" s="62"/>
      <c r="D108" s="62"/>
      <c r="E108" s="62"/>
      <c r="F108" s="63"/>
      <c r="G108" s="63"/>
      <c r="H108" s="63"/>
      <c r="I108" s="63"/>
      <c r="J108" s="62"/>
      <c r="K108" s="62"/>
      <c r="L108" s="62"/>
    </row>
    <row r="109" spans="2:12">
      <c r="B109" s="62"/>
      <c r="C109" s="62"/>
      <c r="D109" s="62"/>
      <c r="E109" s="62"/>
      <c r="F109" s="63"/>
      <c r="G109" s="63"/>
      <c r="H109" s="63"/>
      <c r="I109" s="63"/>
      <c r="J109" s="62"/>
      <c r="K109" s="62"/>
      <c r="L109" s="62"/>
    </row>
    <row r="110" spans="2:12">
      <c r="B110" s="62"/>
      <c r="C110" s="62"/>
      <c r="D110" s="62"/>
      <c r="E110" s="62"/>
      <c r="F110" s="63"/>
      <c r="G110" s="63"/>
      <c r="H110" s="63"/>
      <c r="I110" s="63"/>
      <c r="J110" s="62"/>
      <c r="K110" s="62"/>
      <c r="L110" s="62"/>
    </row>
    <row r="111" spans="2:12">
      <c r="B111" s="62"/>
      <c r="C111" s="62"/>
      <c r="D111" s="62"/>
      <c r="E111" s="62"/>
      <c r="F111" s="63"/>
      <c r="G111" s="63"/>
      <c r="H111" s="63"/>
      <c r="I111" s="63"/>
      <c r="J111" s="62"/>
      <c r="K111" s="62"/>
      <c r="L111" s="62"/>
    </row>
    <row r="112" spans="2:12">
      <c r="B112" s="62"/>
      <c r="C112" s="62"/>
      <c r="D112" s="62"/>
      <c r="E112" s="62"/>
      <c r="F112" s="63"/>
      <c r="G112" s="63"/>
      <c r="H112" s="63"/>
      <c r="I112" s="63"/>
      <c r="J112" s="62"/>
      <c r="K112" s="62"/>
      <c r="L112" s="62"/>
    </row>
    <row r="113" spans="2:12">
      <c r="B113" s="62"/>
      <c r="C113" s="62"/>
      <c r="D113" s="62"/>
      <c r="E113" s="62"/>
      <c r="F113" s="63"/>
      <c r="G113" s="63"/>
      <c r="H113" s="63"/>
      <c r="I113" s="63"/>
      <c r="J113" s="62"/>
      <c r="K113" s="62"/>
      <c r="L113" s="62"/>
    </row>
    <row r="114" spans="2:12">
      <c r="B114" s="62"/>
      <c r="C114" s="62"/>
      <c r="D114" s="62"/>
      <c r="E114" s="62"/>
      <c r="F114" s="63"/>
      <c r="G114" s="63"/>
      <c r="H114" s="63"/>
      <c r="I114" s="63"/>
      <c r="J114" s="62"/>
      <c r="K114" s="62"/>
      <c r="L114" s="62"/>
    </row>
    <row r="115" spans="2:12">
      <c r="B115" s="62"/>
      <c r="C115" s="62"/>
      <c r="D115" s="62"/>
      <c r="E115" s="62"/>
      <c r="F115" s="63"/>
      <c r="G115" s="63"/>
      <c r="H115" s="63"/>
      <c r="I115" s="63"/>
      <c r="J115" s="62"/>
      <c r="K115" s="62"/>
      <c r="L115" s="62"/>
    </row>
    <row r="116" spans="2:12">
      <c r="B116" s="62"/>
      <c r="C116" s="62"/>
      <c r="D116" s="62"/>
      <c r="E116" s="62"/>
      <c r="F116" s="63"/>
      <c r="G116" s="63"/>
      <c r="H116" s="63"/>
      <c r="I116" s="63"/>
      <c r="J116" s="62"/>
      <c r="K116" s="62"/>
      <c r="L116" s="62"/>
    </row>
    <row r="117" spans="2:12">
      <c r="B117" s="62"/>
      <c r="C117" s="62"/>
      <c r="D117" s="62"/>
      <c r="E117" s="62"/>
      <c r="F117" s="63"/>
      <c r="G117" s="63"/>
      <c r="H117" s="63"/>
      <c r="I117" s="63"/>
      <c r="J117" s="62"/>
      <c r="K117" s="62"/>
      <c r="L117" s="62"/>
    </row>
    <row r="118" spans="2:12">
      <c r="B118" s="62"/>
      <c r="C118" s="62"/>
      <c r="D118" s="62"/>
      <c r="E118" s="62"/>
      <c r="F118" s="63"/>
      <c r="G118" s="63"/>
      <c r="H118" s="63"/>
      <c r="I118" s="63"/>
      <c r="J118" s="62"/>
      <c r="K118" s="62"/>
      <c r="L118" s="62"/>
    </row>
    <row r="119" spans="2:12">
      <c r="B119" s="62"/>
      <c r="C119" s="62"/>
      <c r="D119" s="62"/>
      <c r="E119" s="62"/>
      <c r="F119" s="63"/>
      <c r="G119" s="63"/>
      <c r="H119" s="63"/>
      <c r="I119" s="63"/>
      <c r="J119" s="62"/>
      <c r="K119" s="62"/>
      <c r="L119" s="62"/>
    </row>
    <row r="120" spans="2:12">
      <c r="B120" s="62"/>
      <c r="C120" s="62"/>
      <c r="D120" s="62"/>
      <c r="E120" s="62"/>
      <c r="F120" s="63"/>
      <c r="G120" s="63"/>
      <c r="H120" s="63"/>
      <c r="I120" s="63"/>
      <c r="J120" s="62"/>
      <c r="K120" s="62"/>
      <c r="L120" s="62"/>
    </row>
    <row r="121" spans="2:12">
      <c r="B121" s="62"/>
      <c r="C121" s="62"/>
      <c r="D121" s="62"/>
      <c r="E121" s="62"/>
      <c r="F121" s="63"/>
      <c r="G121" s="63"/>
      <c r="H121" s="63"/>
      <c r="I121" s="63"/>
      <c r="J121" s="62"/>
      <c r="K121" s="62"/>
      <c r="L121" s="62"/>
    </row>
    <row r="122" spans="2:12">
      <c r="B122" s="62"/>
      <c r="C122" s="62"/>
      <c r="D122" s="62"/>
      <c r="E122" s="62"/>
      <c r="F122" s="63"/>
      <c r="G122" s="63"/>
      <c r="H122" s="63"/>
      <c r="I122" s="63"/>
      <c r="J122" s="62"/>
      <c r="K122" s="62"/>
      <c r="L122" s="62"/>
    </row>
    <row r="123" spans="2:12">
      <c r="B123" s="62"/>
      <c r="C123" s="62"/>
      <c r="D123" s="62"/>
      <c r="E123" s="62"/>
      <c r="F123" s="63"/>
      <c r="G123" s="63"/>
      <c r="H123" s="63"/>
      <c r="I123" s="63"/>
      <c r="J123" s="62"/>
      <c r="K123" s="62"/>
      <c r="L123" s="62"/>
    </row>
    <row r="124" spans="2:12">
      <c r="B124" s="62"/>
      <c r="C124" s="62"/>
      <c r="D124" s="62"/>
      <c r="E124" s="62"/>
      <c r="F124" s="63"/>
      <c r="G124" s="63"/>
      <c r="H124" s="63"/>
      <c r="I124" s="63"/>
      <c r="J124" s="62"/>
      <c r="K124" s="62"/>
      <c r="L124" s="62"/>
    </row>
    <row r="125" spans="2:12">
      <c r="B125" s="62"/>
      <c r="C125" s="62"/>
      <c r="D125" s="62"/>
      <c r="E125" s="62"/>
      <c r="F125" s="63"/>
      <c r="G125" s="63"/>
      <c r="H125" s="63"/>
      <c r="I125" s="63"/>
      <c r="J125" s="62"/>
      <c r="K125" s="62"/>
      <c r="L125" s="62"/>
    </row>
    <row r="126" spans="2:12">
      <c r="B126" s="62"/>
      <c r="C126" s="62"/>
      <c r="D126" s="62"/>
      <c r="E126" s="62"/>
      <c r="F126" s="63"/>
      <c r="G126" s="63"/>
      <c r="H126" s="63"/>
      <c r="I126" s="63"/>
      <c r="J126" s="62"/>
      <c r="K126" s="62"/>
      <c r="L126" s="62"/>
    </row>
    <row r="127" spans="2:12">
      <c r="B127" s="62"/>
      <c r="C127" s="62"/>
      <c r="D127" s="62"/>
      <c r="E127" s="62"/>
      <c r="F127" s="63"/>
      <c r="G127" s="63"/>
      <c r="H127" s="63"/>
      <c r="I127" s="63"/>
      <c r="J127" s="62"/>
      <c r="K127" s="62"/>
      <c r="L127" s="62"/>
    </row>
    <row r="128" spans="2:12">
      <c r="B128" s="62"/>
      <c r="C128" s="62"/>
      <c r="D128" s="62"/>
      <c r="E128" s="62"/>
      <c r="F128" s="63"/>
      <c r="G128" s="63"/>
      <c r="H128" s="63"/>
      <c r="I128" s="63"/>
      <c r="J128" s="62"/>
      <c r="K128" s="62"/>
      <c r="L128" s="62"/>
    </row>
    <row r="129" spans="2:12">
      <c r="B129" s="62"/>
      <c r="C129" s="62"/>
      <c r="D129" s="62"/>
      <c r="E129" s="62"/>
      <c r="F129" s="63"/>
      <c r="G129" s="63"/>
      <c r="H129" s="63"/>
      <c r="I129" s="63"/>
      <c r="J129" s="62"/>
      <c r="K129" s="62"/>
      <c r="L129" s="62"/>
    </row>
    <row r="130" spans="2:12">
      <c r="B130" s="62"/>
      <c r="C130" s="62"/>
      <c r="D130" s="62"/>
      <c r="E130" s="62"/>
      <c r="F130" s="63"/>
      <c r="G130" s="63"/>
      <c r="H130" s="63"/>
      <c r="I130" s="63"/>
      <c r="J130" s="62"/>
      <c r="K130" s="62"/>
      <c r="L130" s="62"/>
    </row>
    <row r="131" spans="2:12">
      <c r="B131" s="62"/>
      <c r="C131" s="62"/>
      <c r="D131" s="62"/>
      <c r="E131" s="62"/>
      <c r="F131" s="63"/>
      <c r="G131" s="63"/>
      <c r="H131" s="63"/>
      <c r="I131" s="63"/>
      <c r="J131" s="62"/>
      <c r="K131" s="62"/>
      <c r="L131" s="62"/>
    </row>
    <row r="132" spans="2:12">
      <c r="B132" s="62"/>
      <c r="C132" s="62"/>
      <c r="D132" s="62"/>
      <c r="E132" s="62"/>
      <c r="F132" s="63"/>
      <c r="G132" s="63"/>
      <c r="H132" s="63"/>
      <c r="I132" s="63"/>
      <c r="J132" s="62"/>
      <c r="K132" s="62"/>
      <c r="L132" s="62"/>
    </row>
    <row r="133" spans="2:12">
      <c r="B133" s="62"/>
      <c r="C133" s="62"/>
      <c r="D133" s="62"/>
      <c r="E133" s="62"/>
      <c r="F133" s="63"/>
      <c r="G133" s="63"/>
      <c r="H133" s="63"/>
      <c r="I133" s="63"/>
      <c r="J133" s="62"/>
      <c r="K133" s="62"/>
      <c r="L133" s="62"/>
    </row>
    <row r="134" spans="2:12">
      <c r="B134" s="62"/>
      <c r="C134" s="62"/>
      <c r="D134" s="62"/>
      <c r="E134" s="62"/>
      <c r="F134" s="63"/>
      <c r="G134" s="63"/>
      <c r="H134" s="63"/>
      <c r="I134" s="63"/>
      <c r="J134" s="62"/>
      <c r="K134" s="62"/>
      <c r="L134" s="62"/>
    </row>
    <row r="135" spans="2:12">
      <c r="B135" s="62"/>
      <c r="C135" s="62"/>
      <c r="D135" s="62"/>
      <c r="E135" s="62"/>
      <c r="F135" s="63"/>
      <c r="G135" s="63"/>
      <c r="H135" s="63"/>
      <c r="I135" s="63"/>
      <c r="J135" s="62"/>
      <c r="K135" s="62"/>
      <c r="L135" s="62"/>
    </row>
    <row r="136" spans="2:12">
      <c r="B136" s="62"/>
      <c r="C136" s="62"/>
      <c r="D136" s="62"/>
      <c r="E136" s="62"/>
      <c r="F136" s="63"/>
      <c r="G136" s="63"/>
      <c r="H136" s="63"/>
      <c r="I136" s="63"/>
      <c r="J136" s="62"/>
      <c r="K136" s="62"/>
      <c r="L136" s="62"/>
    </row>
    <row r="137" spans="2:12">
      <c r="B137" s="62"/>
      <c r="C137" s="62"/>
      <c r="D137" s="62"/>
      <c r="E137" s="62"/>
      <c r="F137" s="63"/>
      <c r="G137" s="63"/>
      <c r="H137" s="63"/>
      <c r="I137" s="63"/>
      <c r="J137" s="62"/>
      <c r="K137" s="62"/>
      <c r="L137" s="62"/>
    </row>
    <row r="138" spans="2:12">
      <c r="B138" s="62"/>
      <c r="C138" s="62"/>
      <c r="D138" s="62"/>
      <c r="E138" s="62"/>
      <c r="F138" s="63"/>
      <c r="G138" s="63"/>
      <c r="H138" s="63"/>
      <c r="I138" s="63"/>
      <c r="J138" s="62"/>
      <c r="K138" s="62"/>
      <c r="L138" s="62"/>
    </row>
    <row r="139" spans="2:12">
      <c r="B139" s="62"/>
      <c r="C139" s="62"/>
      <c r="D139" s="62"/>
      <c r="E139" s="62"/>
      <c r="F139" s="63"/>
      <c r="G139" s="63"/>
      <c r="H139" s="63"/>
      <c r="I139" s="63"/>
      <c r="J139" s="62"/>
      <c r="K139" s="62"/>
      <c r="L139" s="62"/>
    </row>
    <row r="140" spans="2:12">
      <c r="B140" s="62"/>
      <c r="C140" s="62"/>
      <c r="D140" s="62"/>
      <c r="E140" s="62"/>
      <c r="F140" s="63"/>
      <c r="G140" s="63"/>
      <c r="H140" s="63"/>
      <c r="I140" s="63"/>
      <c r="J140" s="62"/>
      <c r="K140" s="62"/>
      <c r="L140" s="62"/>
    </row>
    <row r="141" spans="2:12">
      <c r="B141" s="62"/>
      <c r="C141" s="62"/>
      <c r="D141" s="62"/>
      <c r="E141" s="62"/>
      <c r="F141" s="63"/>
      <c r="G141" s="63"/>
      <c r="H141" s="63"/>
      <c r="I141" s="63"/>
      <c r="J141" s="62"/>
      <c r="K141" s="62"/>
      <c r="L141" s="62"/>
    </row>
    <row r="142" spans="2:12">
      <c r="B142" s="62"/>
      <c r="C142" s="62"/>
      <c r="D142" s="62"/>
      <c r="E142" s="62"/>
      <c r="F142" s="63"/>
      <c r="G142" s="63"/>
      <c r="H142" s="63"/>
      <c r="I142" s="63"/>
      <c r="J142" s="62"/>
      <c r="K142" s="62"/>
      <c r="L142" s="62"/>
    </row>
    <row r="143" spans="2:12">
      <c r="B143" s="62"/>
      <c r="C143" s="62"/>
      <c r="D143" s="62"/>
      <c r="E143" s="62"/>
      <c r="F143" s="63"/>
      <c r="G143" s="63"/>
      <c r="H143" s="63"/>
      <c r="I143" s="63"/>
      <c r="J143" s="62"/>
      <c r="K143" s="62"/>
      <c r="L143" s="62"/>
    </row>
    <row r="144" spans="2:12">
      <c r="B144" s="62"/>
      <c r="C144" s="62"/>
      <c r="D144" s="62"/>
      <c r="E144" s="62"/>
      <c r="F144" s="63"/>
      <c r="G144" s="63"/>
      <c r="H144" s="63"/>
      <c r="I144" s="63"/>
      <c r="J144" s="62"/>
      <c r="K144" s="62"/>
      <c r="L144" s="62"/>
    </row>
    <row r="145" spans="2:12">
      <c r="B145" s="62"/>
      <c r="C145" s="62"/>
      <c r="D145" s="62"/>
      <c r="E145" s="62"/>
      <c r="F145" s="63"/>
      <c r="G145" s="63"/>
      <c r="H145" s="63"/>
      <c r="I145" s="63"/>
      <c r="J145" s="62"/>
      <c r="K145" s="62"/>
      <c r="L145" s="62"/>
    </row>
    <row r="146" spans="2:12">
      <c r="B146" s="62"/>
      <c r="C146" s="62"/>
      <c r="D146" s="62"/>
      <c r="E146" s="62"/>
      <c r="F146" s="63"/>
      <c r="G146" s="63"/>
      <c r="H146" s="63"/>
      <c r="I146" s="63"/>
      <c r="J146" s="62"/>
      <c r="K146" s="62"/>
      <c r="L146" s="62"/>
    </row>
    <row r="147" spans="2:12">
      <c r="B147" s="62"/>
      <c r="C147" s="62"/>
      <c r="D147" s="62"/>
      <c r="E147" s="62"/>
      <c r="F147" s="63"/>
      <c r="G147" s="63"/>
      <c r="H147" s="63"/>
      <c r="I147" s="63"/>
      <c r="J147" s="62"/>
      <c r="K147" s="62"/>
      <c r="L147" s="62"/>
    </row>
    <row r="148" spans="2:12">
      <c r="B148" s="62"/>
      <c r="C148" s="62"/>
      <c r="D148" s="62"/>
      <c r="E148" s="62"/>
      <c r="F148" s="63"/>
      <c r="G148" s="63"/>
      <c r="H148" s="63"/>
      <c r="I148" s="63"/>
      <c r="J148" s="62"/>
      <c r="K148" s="62"/>
      <c r="L148" s="62"/>
    </row>
    <row r="149" spans="2:12">
      <c r="B149" s="62"/>
      <c r="C149" s="62"/>
      <c r="D149" s="62"/>
      <c r="E149" s="62"/>
      <c r="F149" s="63"/>
      <c r="G149" s="63"/>
      <c r="H149" s="63"/>
      <c r="I149" s="63"/>
      <c r="J149" s="62"/>
      <c r="K149" s="62"/>
      <c r="L149" s="62"/>
    </row>
    <row r="150" spans="2:12">
      <c r="B150" s="62"/>
      <c r="C150" s="62"/>
      <c r="D150" s="62"/>
      <c r="E150" s="62"/>
      <c r="F150" s="63"/>
      <c r="G150" s="63"/>
      <c r="H150" s="63"/>
      <c r="I150" s="63"/>
      <c r="J150" s="62"/>
      <c r="K150" s="62"/>
      <c r="L150" s="62"/>
    </row>
    <row r="151" spans="2:12">
      <c r="B151" s="62"/>
      <c r="C151" s="62"/>
      <c r="D151" s="62"/>
      <c r="E151" s="62"/>
      <c r="F151" s="63"/>
      <c r="G151" s="63"/>
      <c r="H151" s="63"/>
      <c r="I151" s="63"/>
      <c r="J151" s="62"/>
      <c r="K151" s="62"/>
      <c r="L151" s="62"/>
    </row>
    <row r="152" spans="2:12">
      <c r="B152" s="62"/>
      <c r="C152" s="62"/>
      <c r="D152" s="62"/>
      <c r="E152" s="62"/>
      <c r="F152" s="63"/>
      <c r="G152" s="63"/>
      <c r="H152" s="63"/>
      <c r="I152" s="63"/>
      <c r="J152" s="62"/>
      <c r="K152" s="62"/>
      <c r="L152" s="62"/>
    </row>
    <row r="153" spans="2:12">
      <c r="B153" s="62"/>
      <c r="C153" s="62"/>
      <c r="D153" s="62"/>
      <c r="E153" s="62"/>
      <c r="F153" s="63"/>
      <c r="G153" s="63"/>
      <c r="H153" s="63"/>
      <c r="I153" s="63"/>
      <c r="J153" s="62"/>
      <c r="K153" s="62"/>
      <c r="L153" s="62"/>
    </row>
    <row r="154" spans="2:12">
      <c r="B154" s="62"/>
      <c r="C154" s="62"/>
      <c r="D154" s="62"/>
      <c r="E154" s="62"/>
      <c r="F154" s="63"/>
      <c r="G154" s="63"/>
      <c r="H154" s="63"/>
      <c r="I154" s="63"/>
      <c r="J154" s="62"/>
      <c r="K154" s="62"/>
      <c r="L154" s="62"/>
    </row>
    <row r="155" spans="2:12">
      <c r="B155" s="62"/>
      <c r="C155" s="62"/>
      <c r="D155" s="62"/>
      <c r="E155" s="62"/>
      <c r="F155" s="63"/>
      <c r="G155" s="63"/>
      <c r="H155" s="63"/>
      <c r="I155" s="63"/>
      <c r="J155" s="62"/>
      <c r="K155" s="62"/>
      <c r="L155" s="62"/>
    </row>
    <row r="156" spans="2:12">
      <c r="B156" s="62"/>
      <c r="C156" s="62"/>
      <c r="D156" s="62"/>
      <c r="E156" s="62"/>
      <c r="F156" s="63"/>
      <c r="G156" s="63"/>
      <c r="H156" s="63"/>
      <c r="I156" s="63"/>
      <c r="J156" s="62"/>
      <c r="K156" s="62"/>
      <c r="L156" s="62"/>
    </row>
    <row r="157" spans="2:12">
      <c r="B157" s="62"/>
      <c r="C157" s="62"/>
      <c r="D157" s="62"/>
      <c r="E157" s="62"/>
      <c r="F157" s="63"/>
      <c r="G157" s="63"/>
      <c r="H157" s="63"/>
      <c r="I157" s="63"/>
      <c r="J157" s="62"/>
      <c r="K157" s="62"/>
      <c r="L157" s="62"/>
    </row>
    <row r="158" spans="2:12">
      <c r="B158" s="62"/>
      <c r="C158" s="62"/>
      <c r="D158" s="62"/>
      <c r="E158" s="62"/>
      <c r="F158" s="63"/>
      <c r="G158" s="63"/>
      <c r="H158" s="63"/>
      <c r="I158" s="63"/>
      <c r="J158" s="62"/>
      <c r="K158" s="62"/>
      <c r="L158" s="62"/>
    </row>
    <row r="159" spans="2:12">
      <c r="B159" s="62"/>
      <c r="C159" s="62"/>
      <c r="D159" s="62"/>
      <c r="E159" s="62"/>
      <c r="F159" s="63"/>
      <c r="G159" s="63"/>
      <c r="H159" s="63"/>
      <c r="I159" s="63"/>
      <c r="J159" s="62"/>
      <c r="K159" s="62"/>
      <c r="L159" s="62"/>
    </row>
    <row r="160" spans="2:12">
      <c r="B160" s="62"/>
      <c r="C160" s="62"/>
      <c r="D160" s="62"/>
      <c r="E160" s="62"/>
      <c r="F160" s="63"/>
      <c r="G160" s="63"/>
      <c r="H160" s="63"/>
      <c r="I160" s="63"/>
      <c r="J160" s="62"/>
      <c r="K160" s="62"/>
      <c r="L160" s="62"/>
    </row>
    <row r="161" spans="2:12">
      <c r="B161" s="62"/>
      <c r="C161" s="62"/>
      <c r="D161" s="62"/>
      <c r="E161" s="62"/>
      <c r="F161" s="63"/>
      <c r="G161" s="63"/>
      <c r="H161" s="63"/>
      <c r="I161" s="63"/>
      <c r="J161" s="62"/>
      <c r="K161" s="62"/>
      <c r="L161" s="62"/>
    </row>
    <row r="162" spans="2:12">
      <c r="B162" s="62"/>
      <c r="C162" s="62"/>
      <c r="D162" s="62"/>
      <c r="E162" s="62"/>
      <c r="F162" s="63"/>
      <c r="G162" s="63"/>
      <c r="H162" s="63"/>
      <c r="I162" s="63"/>
      <c r="J162" s="62"/>
      <c r="K162" s="62"/>
      <c r="L162" s="62"/>
    </row>
    <row r="163" spans="2:12">
      <c r="B163" s="62"/>
      <c r="C163" s="62"/>
      <c r="D163" s="62"/>
      <c r="E163" s="62"/>
      <c r="F163" s="63"/>
      <c r="G163" s="63"/>
      <c r="H163" s="63"/>
      <c r="I163" s="63"/>
      <c r="J163" s="62"/>
      <c r="K163" s="62"/>
      <c r="L163" s="62"/>
    </row>
    <row r="164" spans="2:12">
      <c r="B164" s="62"/>
      <c r="C164" s="62"/>
      <c r="D164" s="62"/>
      <c r="E164" s="62"/>
      <c r="F164" s="63"/>
      <c r="G164" s="63"/>
      <c r="H164" s="63"/>
      <c r="I164" s="63"/>
      <c r="J164" s="62"/>
      <c r="K164" s="62"/>
      <c r="L164" s="62"/>
    </row>
    <row r="165" spans="2:12">
      <c r="B165" s="62"/>
      <c r="C165" s="62"/>
      <c r="D165" s="62"/>
      <c r="E165" s="62"/>
      <c r="F165" s="63"/>
      <c r="G165" s="63"/>
      <c r="H165" s="63"/>
      <c r="I165" s="63"/>
      <c r="J165" s="62"/>
      <c r="K165" s="62"/>
      <c r="L165" s="62"/>
    </row>
    <row r="166" spans="2:12">
      <c r="B166" s="62"/>
      <c r="C166" s="62"/>
      <c r="D166" s="62"/>
      <c r="E166" s="62"/>
      <c r="F166" s="63"/>
      <c r="G166" s="63"/>
      <c r="H166" s="63"/>
      <c r="I166" s="63"/>
      <c r="J166" s="62"/>
      <c r="K166" s="62"/>
      <c r="L166" s="62"/>
    </row>
    <row r="167" spans="2:12">
      <c r="B167" s="62"/>
      <c r="C167" s="62"/>
      <c r="D167" s="62"/>
      <c r="E167" s="62"/>
      <c r="F167" s="63"/>
      <c r="G167" s="63"/>
      <c r="H167" s="63"/>
      <c r="I167" s="63"/>
      <c r="J167" s="62"/>
      <c r="K167" s="62"/>
      <c r="L167" s="62"/>
    </row>
    <row r="168" spans="2:12">
      <c r="B168" s="62"/>
      <c r="C168" s="62"/>
      <c r="D168" s="62"/>
      <c r="E168" s="62"/>
      <c r="F168" s="63"/>
      <c r="G168" s="63"/>
      <c r="H168" s="63"/>
      <c r="I168" s="63"/>
      <c r="J168" s="62"/>
      <c r="K168" s="62"/>
      <c r="L168" s="62"/>
    </row>
    <row r="169" spans="2:12">
      <c r="B169" s="62"/>
      <c r="C169" s="62"/>
      <c r="D169" s="62"/>
      <c r="E169" s="62"/>
      <c r="F169" s="63"/>
      <c r="G169" s="63"/>
      <c r="H169" s="63"/>
      <c r="I169" s="63"/>
      <c r="J169" s="62"/>
      <c r="K169" s="62"/>
      <c r="L169" s="62"/>
    </row>
    <row r="170" spans="2:12">
      <c r="B170" s="62"/>
      <c r="C170" s="62"/>
      <c r="D170" s="62"/>
      <c r="E170" s="62"/>
      <c r="F170" s="63"/>
      <c r="G170" s="63"/>
      <c r="H170" s="63"/>
      <c r="I170" s="63"/>
      <c r="J170" s="62"/>
      <c r="K170" s="62"/>
      <c r="L170" s="62"/>
    </row>
    <row r="171" spans="2:12">
      <c r="B171" s="62"/>
      <c r="C171" s="62"/>
      <c r="D171" s="62"/>
      <c r="E171" s="62"/>
      <c r="F171" s="63"/>
      <c r="G171" s="63"/>
      <c r="H171" s="63"/>
      <c r="I171" s="63"/>
      <c r="J171" s="62"/>
      <c r="K171" s="62"/>
      <c r="L171" s="62"/>
    </row>
    <row r="172" spans="2:12">
      <c r="B172" s="62"/>
      <c r="C172" s="62"/>
      <c r="D172" s="62"/>
      <c r="E172" s="62"/>
      <c r="F172" s="63"/>
      <c r="G172" s="63"/>
      <c r="H172" s="63"/>
      <c r="I172" s="63"/>
      <c r="J172" s="62"/>
      <c r="K172" s="62"/>
      <c r="L172" s="62"/>
    </row>
    <row r="173" spans="2:12">
      <c r="B173" s="62"/>
      <c r="C173" s="62"/>
      <c r="D173" s="62"/>
      <c r="E173" s="62"/>
      <c r="F173" s="63"/>
      <c r="G173" s="63"/>
      <c r="H173" s="63"/>
      <c r="I173" s="63"/>
      <c r="J173" s="62"/>
      <c r="K173" s="62"/>
      <c r="L173" s="62"/>
    </row>
    <row r="174" spans="2:12">
      <c r="B174" s="62"/>
      <c r="C174" s="62"/>
      <c r="D174" s="62"/>
      <c r="E174" s="62"/>
      <c r="F174" s="63"/>
      <c r="G174" s="63"/>
      <c r="H174" s="63"/>
      <c r="I174" s="63"/>
      <c r="J174" s="62"/>
      <c r="K174" s="62"/>
      <c r="L174" s="62"/>
    </row>
    <row r="175" spans="2:12">
      <c r="B175" s="62"/>
      <c r="C175" s="62"/>
      <c r="D175" s="62"/>
      <c r="E175" s="62"/>
      <c r="F175" s="63"/>
      <c r="G175" s="63"/>
      <c r="H175" s="63"/>
      <c r="I175" s="63"/>
      <c r="J175" s="62"/>
      <c r="K175" s="62"/>
      <c r="L175" s="62"/>
    </row>
    <row r="176" spans="2:12">
      <c r="B176" s="62"/>
      <c r="C176" s="62"/>
      <c r="D176" s="62"/>
      <c r="E176" s="62"/>
      <c r="F176" s="63"/>
      <c r="G176" s="63"/>
      <c r="H176" s="63"/>
      <c r="I176" s="63"/>
      <c r="J176" s="62"/>
      <c r="K176" s="62"/>
      <c r="L176" s="62"/>
    </row>
    <row r="177" spans="2:12">
      <c r="B177" s="62"/>
      <c r="C177" s="62"/>
      <c r="D177" s="62"/>
      <c r="E177" s="62"/>
      <c r="F177" s="63"/>
      <c r="G177" s="63"/>
      <c r="H177" s="63"/>
      <c r="I177" s="63"/>
      <c r="J177" s="62"/>
      <c r="K177" s="62"/>
      <c r="L177" s="62"/>
    </row>
    <row r="178" spans="2:12">
      <c r="B178" s="62"/>
      <c r="C178" s="62"/>
      <c r="D178" s="62"/>
      <c r="E178" s="62"/>
      <c r="F178" s="63"/>
      <c r="G178" s="63"/>
      <c r="H178" s="63"/>
      <c r="I178" s="63"/>
      <c r="J178" s="62"/>
      <c r="K178" s="62"/>
      <c r="L178" s="62"/>
    </row>
    <row r="179" spans="2:12">
      <c r="B179" s="62"/>
      <c r="C179" s="62"/>
      <c r="D179" s="62"/>
      <c r="E179" s="62"/>
      <c r="F179" s="63"/>
      <c r="G179" s="63"/>
      <c r="H179" s="63"/>
      <c r="I179" s="63"/>
      <c r="J179" s="62"/>
      <c r="K179" s="62"/>
      <c r="L179" s="62"/>
    </row>
    <row r="180" spans="2:12">
      <c r="B180" s="62"/>
      <c r="C180" s="62"/>
      <c r="D180" s="62"/>
      <c r="E180" s="62"/>
      <c r="F180" s="63"/>
      <c r="G180" s="63"/>
      <c r="H180" s="63"/>
      <c r="I180" s="63"/>
      <c r="J180" s="62"/>
      <c r="K180" s="62"/>
      <c r="L180" s="62"/>
    </row>
    <row r="181" spans="2:12">
      <c r="B181" s="62"/>
      <c r="C181" s="62"/>
      <c r="D181" s="62"/>
      <c r="E181" s="62"/>
      <c r="F181" s="63"/>
      <c r="G181" s="63"/>
      <c r="H181" s="63"/>
      <c r="I181" s="63"/>
      <c r="J181" s="62"/>
      <c r="K181" s="62"/>
      <c r="L181" s="62"/>
    </row>
    <row r="182" spans="2:12">
      <c r="B182" s="62"/>
      <c r="C182" s="62"/>
      <c r="D182" s="62"/>
      <c r="E182" s="62"/>
      <c r="F182" s="63"/>
      <c r="G182" s="63"/>
      <c r="H182" s="63"/>
      <c r="I182" s="63"/>
      <c r="J182" s="62"/>
      <c r="K182" s="62"/>
      <c r="L182" s="62"/>
    </row>
    <row r="183" spans="2:12">
      <c r="B183" s="62"/>
      <c r="C183" s="62"/>
      <c r="D183" s="62"/>
      <c r="E183" s="62"/>
      <c r="F183" s="63"/>
      <c r="G183" s="63"/>
      <c r="H183" s="63"/>
      <c r="I183" s="63"/>
      <c r="J183" s="62"/>
      <c r="K183" s="62"/>
      <c r="L183" s="62"/>
    </row>
    <row r="184" spans="2:12">
      <c r="B184" s="62"/>
      <c r="C184" s="62"/>
      <c r="D184" s="62"/>
      <c r="E184" s="62"/>
      <c r="F184" s="63"/>
      <c r="G184" s="63"/>
      <c r="H184" s="63"/>
      <c r="I184" s="63"/>
      <c r="J184" s="62"/>
      <c r="K184" s="62"/>
      <c r="L184" s="62"/>
    </row>
    <row r="185" spans="2:12">
      <c r="B185" s="62"/>
      <c r="C185" s="62"/>
      <c r="D185" s="62"/>
      <c r="E185" s="62"/>
      <c r="F185" s="63"/>
      <c r="G185" s="63"/>
      <c r="H185" s="63"/>
      <c r="I185" s="63"/>
      <c r="J185" s="62"/>
      <c r="K185" s="62"/>
      <c r="L185" s="62"/>
    </row>
    <row r="186" spans="2:12">
      <c r="B186" s="62"/>
      <c r="C186" s="62"/>
      <c r="D186" s="62"/>
      <c r="E186" s="62"/>
      <c r="F186" s="63"/>
      <c r="G186" s="63"/>
      <c r="H186" s="63"/>
      <c r="I186" s="63"/>
      <c r="J186" s="62"/>
      <c r="K186" s="62"/>
      <c r="L186" s="62"/>
    </row>
    <row r="187" spans="2:12">
      <c r="B187" s="62"/>
      <c r="C187" s="62"/>
      <c r="D187" s="62"/>
      <c r="E187" s="62"/>
      <c r="F187" s="63"/>
      <c r="G187" s="63"/>
      <c r="H187" s="63"/>
      <c r="I187" s="63"/>
      <c r="J187" s="62"/>
      <c r="K187" s="62"/>
      <c r="L187" s="62"/>
    </row>
    <row r="188" spans="2:12">
      <c r="B188" s="62"/>
      <c r="C188" s="62"/>
      <c r="D188" s="62"/>
      <c r="E188" s="62"/>
      <c r="F188" s="63"/>
      <c r="G188" s="63"/>
      <c r="H188" s="63"/>
      <c r="I188" s="63"/>
      <c r="J188" s="62"/>
      <c r="K188" s="62"/>
      <c r="L188" s="62"/>
    </row>
    <row r="189" spans="2:12">
      <c r="B189" s="62"/>
      <c r="C189" s="62"/>
      <c r="D189" s="62"/>
      <c r="E189" s="62"/>
      <c r="F189" s="63"/>
      <c r="G189" s="63"/>
      <c r="H189" s="63"/>
      <c r="I189" s="63"/>
      <c r="J189" s="62"/>
      <c r="K189" s="62"/>
      <c r="L189" s="62"/>
    </row>
    <row r="190" spans="2:12">
      <c r="B190" s="62"/>
      <c r="C190" s="62"/>
      <c r="D190" s="62"/>
      <c r="E190" s="62"/>
      <c r="F190" s="63"/>
      <c r="G190" s="63"/>
      <c r="H190" s="63"/>
      <c r="I190" s="63"/>
      <c r="J190" s="62"/>
      <c r="K190" s="62"/>
      <c r="L190" s="62"/>
    </row>
    <row r="191" spans="2:12">
      <c r="B191" s="62"/>
      <c r="C191" s="62"/>
      <c r="D191" s="62"/>
      <c r="E191" s="62"/>
      <c r="F191" s="63"/>
      <c r="G191" s="63"/>
      <c r="H191" s="63"/>
      <c r="I191" s="63"/>
      <c r="J191" s="62"/>
      <c r="K191" s="62"/>
      <c r="L191" s="62"/>
    </row>
    <row r="192" spans="2:12">
      <c r="B192" s="62"/>
      <c r="C192" s="62"/>
      <c r="D192" s="62"/>
      <c r="E192" s="62"/>
      <c r="F192" s="63"/>
      <c r="G192" s="63"/>
      <c r="H192" s="63"/>
      <c r="I192" s="63"/>
      <c r="J192" s="62"/>
      <c r="K192" s="62"/>
      <c r="L192" s="62"/>
    </row>
    <row r="193" spans="2:12">
      <c r="B193" s="62"/>
      <c r="C193" s="62"/>
      <c r="D193" s="62"/>
      <c r="E193" s="62"/>
      <c r="F193" s="63"/>
      <c r="G193" s="63"/>
      <c r="H193" s="63"/>
      <c r="I193" s="63"/>
      <c r="J193" s="62"/>
      <c r="K193" s="62"/>
      <c r="L193" s="62"/>
    </row>
    <row r="194" spans="2:12">
      <c r="B194" s="62"/>
      <c r="C194" s="62"/>
      <c r="D194" s="62"/>
      <c r="E194" s="62"/>
      <c r="F194" s="63"/>
      <c r="G194" s="63"/>
      <c r="H194" s="63"/>
      <c r="I194" s="63"/>
      <c r="J194" s="62"/>
      <c r="K194" s="62"/>
      <c r="L194" s="62"/>
    </row>
    <row r="195" spans="2:12">
      <c r="B195" s="62"/>
      <c r="C195" s="62"/>
      <c r="D195" s="62"/>
      <c r="E195" s="62"/>
      <c r="F195" s="63"/>
      <c r="G195" s="63"/>
      <c r="H195" s="63"/>
      <c r="I195" s="63"/>
      <c r="J195" s="62"/>
      <c r="K195" s="62"/>
      <c r="L195" s="62"/>
    </row>
    <row r="196" spans="2:12" ht="14.25">
      <c r="B196" s="79"/>
      <c r="C196" s="79"/>
      <c r="D196" s="79"/>
      <c r="E196" s="79"/>
      <c r="F196" s="80"/>
      <c r="G196" s="80"/>
      <c r="H196" s="80"/>
      <c r="I196" s="80"/>
      <c r="J196" s="79"/>
      <c r="K196" s="79"/>
      <c r="L196" s="79"/>
    </row>
    <row r="197" spans="2:12">
      <c r="B197" s="3"/>
      <c r="C197" s="3"/>
      <c r="D197" s="3"/>
      <c r="E197" s="3"/>
      <c r="F197" s="2"/>
      <c r="G197" s="2"/>
      <c r="H197" s="2"/>
      <c r="I197" s="2"/>
      <c r="J197" s="3"/>
      <c r="K197" s="3"/>
      <c r="L197" s="3"/>
    </row>
    <row r="198" spans="2:12">
      <c r="B198" s="3"/>
      <c r="C198" s="3"/>
      <c r="D198" s="3"/>
      <c r="E198" s="3"/>
      <c r="F198" s="2"/>
      <c r="G198" s="2"/>
      <c r="H198" s="2"/>
      <c r="I198" s="2"/>
      <c r="J198" s="3"/>
      <c r="K198" s="3"/>
      <c r="L198" s="3"/>
    </row>
    <row r="199" spans="2:12">
      <c r="B199" s="3"/>
      <c r="C199" s="3"/>
      <c r="D199" s="3"/>
      <c r="E199" s="3"/>
      <c r="F199" s="2"/>
      <c r="G199" s="2"/>
      <c r="H199" s="2"/>
      <c r="I199" s="2"/>
      <c r="J199" s="3"/>
      <c r="K199" s="3"/>
      <c r="L199" s="3"/>
    </row>
    <row r="200" spans="2:12">
      <c r="B200" s="3"/>
      <c r="C200" s="3"/>
      <c r="D200" s="3"/>
      <c r="E200" s="3"/>
      <c r="F200" s="2"/>
      <c r="G200" s="2"/>
      <c r="H200" s="2"/>
      <c r="I200" s="2"/>
      <c r="J200" s="3"/>
      <c r="K200" s="3"/>
      <c r="L200" s="3"/>
    </row>
    <row r="201" spans="2:12">
      <c r="B201" s="3"/>
      <c r="C201" s="3"/>
      <c r="D201" s="3"/>
      <c r="E201" s="3"/>
      <c r="F201" s="2"/>
      <c r="G201" s="2"/>
      <c r="H201" s="2"/>
      <c r="I201" s="2"/>
      <c r="J201" s="3"/>
      <c r="K201" s="3"/>
      <c r="L201" s="3"/>
    </row>
    <row r="202" spans="2:12">
      <c r="B202" s="3"/>
      <c r="C202" s="3"/>
      <c r="D202" s="3"/>
      <c r="E202" s="3"/>
      <c r="F202" s="2"/>
      <c r="G202" s="2"/>
      <c r="H202" s="2"/>
      <c r="I202" s="2"/>
      <c r="J202" s="3"/>
      <c r="K202" s="3"/>
      <c r="L202" s="3"/>
    </row>
    <row r="203" spans="2:12">
      <c r="B203" s="3"/>
      <c r="C203" s="3"/>
      <c r="D203" s="3"/>
      <c r="E203" s="3"/>
      <c r="F203" s="2"/>
      <c r="G203" s="2"/>
      <c r="H203" s="2"/>
      <c r="I203" s="2"/>
      <c r="J203" s="3"/>
      <c r="K203" s="3"/>
      <c r="L203" s="3"/>
    </row>
    <row r="204" spans="2:12">
      <c r="B204" s="3"/>
      <c r="C204" s="3"/>
      <c r="D204" s="3"/>
      <c r="E204" s="3"/>
      <c r="F204" s="2"/>
      <c r="G204" s="2"/>
      <c r="H204" s="2"/>
      <c r="I204" s="2"/>
      <c r="J204" s="3"/>
      <c r="K204" s="3"/>
      <c r="L204" s="3"/>
    </row>
    <row r="205" spans="2:12">
      <c r="B205" s="3"/>
      <c r="C205" s="3"/>
      <c r="D205" s="3"/>
      <c r="E205" s="3"/>
      <c r="F205" s="2"/>
      <c r="G205" s="2"/>
      <c r="H205" s="2"/>
      <c r="I205" s="2"/>
      <c r="J205" s="3"/>
      <c r="K205" s="3"/>
      <c r="L205" s="3"/>
    </row>
    <row r="206" spans="2:12">
      <c r="B206" s="3"/>
      <c r="C206" s="3"/>
      <c r="D206" s="3"/>
      <c r="E206" s="3"/>
      <c r="F206" s="2"/>
      <c r="G206" s="2"/>
      <c r="H206" s="2"/>
      <c r="I206" s="2"/>
      <c r="J206" s="3"/>
      <c r="K206" s="3"/>
      <c r="L206" s="3"/>
    </row>
    <row r="207" spans="2:12">
      <c r="B207" s="3"/>
      <c r="C207" s="3"/>
      <c r="D207" s="3"/>
      <c r="E207" s="3"/>
      <c r="F207" s="2"/>
      <c r="G207" s="2"/>
      <c r="H207" s="2"/>
      <c r="I207" s="2"/>
      <c r="J207" s="3"/>
      <c r="K207" s="3"/>
      <c r="L207" s="3"/>
    </row>
    <row r="208" spans="2:12">
      <c r="B208" s="3"/>
      <c r="C208" s="3"/>
      <c r="D208" s="3"/>
      <c r="E208" s="3"/>
      <c r="F208" s="2"/>
      <c r="G208" s="2"/>
      <c r="H208" s="2"/>
      <c r="I208" s="2"/>
      <c r="J208" s="3"/>
      <c r="K208" s="3"/>
      <c r="L208" s="3"/>
    </row>
    <row r="209" spans="2:12">
      <c r="B209" s="3"/>
      <c r="C209" s="3"/>
      <c r="D209" s="3"/>
      <c r="E209" s="3"/>
      <c r="F209" s="2"/>
      <c r="G209" s="2"/>
      <c r="H209" s="2"/>
      <c r="I209" s="2"/>
      <c r="J209" s="3"/>
      <c r="K209" s="3"/>
      <c r="L209" s="3"/>
    </row>
    <row r="210" spans="2:12">
      <c r="B210" s="3"/>
      <c r="C210" s="3"/>
      <c r="D210" s="3"/>
      <c r="E210" s="3"/>
      <c r="F210" s="2"/>
      <c r="G210" s="2"/>
      <c r="H210" s="2"/>
      <c r="I210" s="2"/>
      <c r="J210" s="3"/>
      <c r="K210" s="3"/>
      <c r="L210" s="3"/>
    </row>
    <row r="211" spans="2:12">
      <c r="B211" s="3"/>
      <c r="C211" s="3"/>
      <c r="D211" s="3"/>
      <c r="E211" s="3"/>
      <c r="F211" s="2"/>
      <c r="G211" s="2"/>
      <c r="H211" s="2"/>
      <c r="I211" s="2"/>
      <c r="J211" s="3"/>
      <c r="K211" s="3"/>
      <c r="L211" s="3"/>
    </row>
    <row r="212" spans="2:12">
      <c r="B212" s="3"/>
      <c r="C212" s="3"/>
      <c r="D212" s="3"/>
      <c r="E212" s="3"/>
      <c r="F212" s="2"/>
      <c r="G212" s="2"/>
      <c r="H212" s="2"/>
      <c r="I212" s="2"/>
      <c r="J212" s="3"/>
      <c r="K212" s="3"/>
      <c r="L212" s="3"/>
    </row>
    <row r="213" spans="2:12">
      <c r="B213" s="3"/>
      <c r="C213" s="3"/>
      <c r="D213" s="3"/>
      <c r="E213" s="3"/>
      <c r="F213" s="2"/>
      <c r="G213" s="2"/>
      <c r="H213" s="2"/>
      <c r="I213" s="2"/>
      <c r="J213" s="3"/>
      <c r="K213" s="3"/>
      <c r="L213" s="3"/>
    </row>
    <row r="214" spans="2:12">
      <c r="B214" s="3"/>
      <c r="C214" s="3"/>
      <c r="D214" s="3"/>
      <c r="E214" s="3"/>
      <c r="F214" s="2"/>
      <c r="G214" s="2"/>
      <c r="H214" s="2"/>
      <c r="I214" s="2"/>
      <c r="J214" s="3"/>
      <c r="K214" s="3"/>
      <c r="L214" s="3"/>
    </row>
    <row r="215" spans="2:12">
      <c r="B215" s="3"/>
      <c r="C215" s="3"/>
      <c r="D215" s="3"/>
      <c r="E215" s="3"/>
      <c r="F215" s="2"/>
      <c r="G215" s="2"/>
      <c r="H215" s="2"/>
      <c r="I215" s="2"/>
      <c r="J215" s="3"/>
      <c r="K215" s="3"/>
      <c r="L215" s="3"/>
    </row>
    <row r="216" spans="2:12">
      <c r="B216" s="3"/>
      <c r="C216" s="3"/>
      <c r="D216" s="3"/>
      <c r="E216" s="3"/>
      <c r="F216" s="2"/>
      <c r="G216" s="2"/>
      <c r="H216" s="2"/>
      <c r="I216" s="2"/>
      <c r="J216" s="3"/>
      <c r="K216" s="3"/>
      <c r="L216" s="3"/>
    </row>
    <row r="217" spans="2:12">
      <c r="B217" s="3"/>
      <c r="C217" s="3"/>
      <c r="D217" s="3"/>
      <c r="E217" s="3"/>
      <c r="F217" s="2"/>
      <c r="G217" s="2"/>
      <c r="H217" s="2"/>
      <c r="I217" s="2"/>
      <c r="J217" s="3"/>
      <c r="K217" s="3"/>
      <c r="L217" s="3"/>
    </row>
    <row r="218" spans="2:12">
      <c r="B218" s="3"/>
      <c r="C218" s="3"/>
      <c r="D218" s="3"/>
      <c r="E218" s="3"/>
      <c r="F218" s="2"/>
      <c r="G218" s="2"/>
      <c r="H218" s="2"/>
      <c r="I218" s="2"/>
      <c r="J218" s="3"/>
      <c r="K218" s="3"/>
      <c r="L218" s="3"/>
    </row>
    <row r="219" spans="2:12">
      <c r="B219" s="3"/>
      <c r="C219" s="3"/>
      <c r="D219" s="3"/>
      <c r="E219" s="3"/>
      <c r="F219" s="2"/>
      <c r="G219" s="2"/>
      <c r="H219" s="2"/>
      <c r="I219" s="2"/>
      <c r="J219" s="3"/>
      <c r="K219" s="3"/>
      <c r="L219" s="3"/>
    </row>
    <row r="220" spans="2:12">
      <c r="B220" s="3"/>
      <c r="C220" s="3"/>
      <c r="D220" s="3"/>
      <c r="E220" s="3"/>
      <c r="F220" s="2"/>
      <c r="G220" s="2"/>
      <c r="H220" s="2"/>
      <c r="I220" s="2"/>
      <c r="J220" s="3"/>
      <c r="K220" s="3"/>
      <c r="L220" s="3"/>
    </row>
    <row r="221" spans="2:12">
      <c r="B221" s="3"/>
      <c r="C221" s="3"/>
      <c r="D221" s="3"/>
      <c r="E221" s="3"/>
      <c r="F221" s="2"/>
      <c r="G221" s="2"/>
      <c r="H221" s="2"/>
      <c r="I221" s="2"/>
      <c r="J221" s="3"/>
      <c r="K221" s="3"/>
      <c r="L221" s="3"/>
    </row>
    <row r="222" spans="2:12">
      <c r="B222" s="3"/>
      <c r="C222" s="3"/>
      <c r="D222" s="3"/>
      <c r="E222" s="3"/>
      <c r="F222" s="2"/>
      <c r="G222" s="2"/>
      <c r="H222" s="2"/>
      <c r="I222" s="2"/>
      <c r="J222" s="3"/>
      <c r="K222" s="3"/>
      <c r="L222" s="3"/>
    </row>
    <row r="223" spans="2:12">
      <c r="B223" s="3"/>
      <c r="C223" s="3"/>
      <c r="D223" s="3"/>
      <c r="E223" s="3"/>
      <c r="F223" s="2"/>
      <c r="G223" s="2"/>
      <c r="H223" s="2"/>
      <c r="I223" s="2"/>
      <c r="J223" s="3"/>
      <c r="K223" s="3"/>
      <c r="L223" s="3"/>
    </row>
    <row r="224" spans="2:12">
      <c r="B224" s="3"/>
      <c r="C224" s="3"/>
      <c r="D224" s="3"/>
      <c r="E224" s="3"/>
      <c r="F224" s="2"/>
      <c r="G224" s="2"/>
      <c r="H224" s="2"/>
      <c r="I224" s="2"/>
      <c r="J224" s="3"/>
      <c r="K224" s="3"/>
      <c r="L224" s="3"/>
    </row>
    <row r="225" spans="2:12">
      <c r="B225" s="3"/>
      <c r="C225" s="3"/>
      <c r="D225" s="3"/>
      <c r="E225" s="3"/>
      <c r="F225" s="2"/>
      <c r="G225" s="2"/>
      <c r="H225" s="2"/>
      <c r="I225" s="2"/>
      <c r="J225" s="3"/>
      <c r="K225" s="3"/>
      <c r="L225" s="3"/>
    </row>
    <row r="226" spans="2:12">
      <c r="B226" s="3"/>
      <c r="C226" s="3"/>
      <c r="D226" s="3"/>
      <c r="E226" s="3"/>
      <c r="F226" s="2"/>
      <c r="G226" s="2"/>
      <c r="H226" s="2"/>
      <c r="I226" s="2"/>
      <c r="J226" s="3"/>
      <c r="K226" s="3"/>
      <c r="L226" s="3"/>
    </row>
    <row r="227" spans="2:12">
      <c r="B227" s="3"/>
      <c r="C227" s="3"/>
      <c r="D227" s="3"/>
      <c r="E227" s="3"/>
      <c r="F227" s="2"/>
      <c r="G227" s="2"/>
      <c r="H227" s="2"/>
      <c r="I227" s="2"/>
      <c r="J227" s="3"/>
      <c r="K227" s="3"/>
      <c r="L227" s="3"/>
    </row>
    <row r="228" spans="2:12">
      <c r="B228" s="3"/>
      <c r="C228" s="3"/>
      <c r="D228" s="3"/>
      <c r="E228" s="3"/>
      <c r="F228" s="2"/>
      <c r="G228" s="2"/>
      <c r="H228" s="2"/>
      <c r="I228" s="2"/>
      <c r="J228" s="3"/>
      <c r="K228" s="3"/>
      <c r="L228" s="3"/>
    </row>
    <row r="229" spans="2:12">
      <c r="B229" s="3"/>
      <c r="C229" s="3"/>
      <c r="D229" s="3"/>
      <c r="E229" s="3"/>
      <c r="F229" s="2"/>
      <c r="G229" s="2"/>
      <c r="H229" s="2"/>
      <c r="I229" s="2"/>
      <c r="J229" s="3"/>
      <c r="K229" s="3"/>
      <c r="L229" s="3"/>
    </row>
    <row r="230" spans="2:12">
      <c r="B230" s="3"/>
      <c r="C230" s="3"/>
      <c r="D230" s="3"/>
      <c r="E230" s="3"/>
      <c r="F230" s="2"/>
      <c r="G230" s="2"/>
      <c r="H230" s="2"/>
      <c r="I230" s="2"/>
      <c r="J230" s="3"/>
      <c r="K230" s="3"/>
      <c r="L230" s="3"/>
    </row>
    <row r="231" spans="2:12">
      <c r="B231" s="3"/>
      <c r="C231" s="3"/>
      <c r="D231" s="3"/>
      <c r="E231" s="3"/>
      <c r="F231" s="2"/>
      <c r="G231" s="2"/>
      <c r="H231" s="2"/>
      <c r="I231" s="2"/>
      <c r="J231" s="3"/>
      <c r="K231" s="3"/>
      <c r="L231" s="3"/>
    </row>
    <row r="232" spans="2:12">
      <c r="B232" s="3"/>
      <c r="C232" s="3"/>
      <c r="D232" s="3"/>
      <c r="E232" s="3"/>
      <c r="F232" s="2"/>
      <c r="G232" s="2"/>
      <c r="H232" s="2"/>
      <c r="I232" s="2"/>
      <c r="J232" s="3"/>
      <c r="K232" s="3"/>
      <c r="L232" s="3"/>
    </row>
    <row r="233" spans="2:12">
      <c r="B233" s="3"/>
      <c r="C233" s="3"/>
      <c r="D233" s="3"/>
      <c r="E233" s="3"/>
      <c r="F233" s="2"/>
      <c r="G233" s="2"/>
      <c r="H233" s="2"/>
      <c r="I233" s="2"/>
      <c r="J233" s="3"/>
      <c r="K233" s="3"/>
      <c r="L233" s="3"/>
    </row>
    <row r="234" spans="2:12">
      <c r="B234" s="3"/>
      <c r="C234" s="3"/>
      <c r="D234" s="3"/>
      <c r="E234" s="3"/>
      <c r="F234" s="2"/>
      <c r="G234" s="2"/>
      <c r="H234" s="2"/>
      <c r="I234" s="2"/>
      <c r="J234" s="3"/>
      <c r="K234" s="3"/>
      <c r="L234" s="3"/>
    </row>
    <row r="235" spans="2:12">
      <c r="B235" s="3"/>
      <c r="C235" s="3"/>
      <c r="D235" s="3"/>
      <c r="E235" s="3"/>
      <c r="F235" s="2"/>
      <c r="G235" s="2"/>
      <c r="H235" s="2"/>
      <c r="I235" s="2"/>
      <c r="J235" s="3"/>
      <c r="K235" s="3"/>
      <c r="L235" s="3"/>
    </row>
    <row r="236" spans="2:12">
      <c r="B236" s="3"/>
      <c r="C236" s="3"/>
      <c r="D236" s="3"/>
      <c r="E236" s="3"/>
      <c r="F236" s="2"/>
      <c r="G236" s="2"/>
      <c r="H236" s="2"/>
      <c r="I236" s="2"/>
      <c r="J236" s="3"/>
      <c r="K236" s="3"/>
      <c r="L236" s="3"/>
    </row>
    <row r="237" spans="2:12">
      <c r="B237" s="3"/>
      <c r="C237" s="3"/>
      <c r="D237" s="3"/>
      <c r="E237" s="3"/>
      <c r="F237" s="2"/>
      <c r="G237" s="2"/>
      <c r="H237" s="2"/>
      <c r="I237" s="2"/>
      <c r="J237" s="3"/>
      <c r="K237" s="3"/>
      <c r="L237" s="3"/>
    </row>
    <row r="238" spans="2:12">
      <c r="B238" s="3"/>
      <c r="C238" s="3"/>
      <c r="D238" s="3"/>
      <c r="E238" s="3"/>
      <c r="F238" s="2"/>
      <c r="G238" s="2"/>
      <c r="H238" s="2"/>
      <c r="I238" s="2"/>
      <c r="J238" s="3"/>
      <c r="K238" s="3"/>
      <c r="L238" s="3"/>
    </row>
    <row r="239" spans="2:12">
      <c r="B239" s="3"/>
      <c r="C239" s="3"/>
      <c r="D239" s="3"/>
      <c r="E239" s="3"/>
      <c r="F239" s="2"/>
      <c r="G239" s="2"/>
      <c r="H239" s="2"/>
      <c r="I239" s="2"/>
      <c r="J239" s="3"/>
      <c r="K239" s="3"/>
      <c r="L239" s="3"/>
    </row>
    <row r="240" spans="2:12">
      <c r="B240" s="3"/>
      <c r="C240" s="3"/>
      <c r="D240" s="3"/>
      <c r="E240" s="3"/>
      <c r="F240" s="2"/>
      <c r="G240" s="2"/>
      <c r="H240" s="2"/>
      <c r="I240" s="2"/>
      <c r="J240" s="3"/>
      <c r="K240" s="3"/>
      <c r="L240" s="3"/>
    </row>
    <row r="241" spans="2:12">
      <c r="B241" s="3"/>
      <c r="C241" s="3"/>
      <c r="D241" s="3"/>
      <c r="E241" s="3"/>
      <c r="F241" s="2"/>
      <c r="G241" s="2"/>
      <c r="H241" s="2"/>
      <c r="I241" s="2"/>
      <c r="J241" s="3"/>
      <c r="K241" s="3"/>
      <c r="L241" s="3"/>
    </row>
    <row r="242" spans="2:12">
      <c r="B242" s="3"/>
      <c r="C242" s="3"/>
      <c r="D242" s="3"/>
      <c r="E242" s="3"/>
      <c r="F242" s="2"/>
      <c r="G242" s="2"/>
      <c r="H242" s="2"/>
      <c r="I242" s="2"/>
      <c r="J242" s="3"/>
      <c r="K242" s="3"/>
      <c r="L242" s="3"/>
    </row>
    <row r="243" spans="2:12">
      <c r="B243" s="3"/>
      <c r="C243" s="3"/>
      <c r="D243" s="3"/>
      <c r="E243" s="3"/>
      <c r="F243" s="2"/>
      <c r="G243" s="2"/>
      <c r="H243" s="2"/>
      <c r="I243" s="2"/>
      <c r="J243" s="3"/>
      <c r="K243" s="3"/>
      <c r="L243" s="3"/>
    </row>
    <row r="244" spans="2:12">
      <c r="B244" s="3"/>
      <c r="C244" s="3"/>
      <c r="D244" s="3"/>
      <c r="E244" s="3"/>
      <c r="F244" s="2"/>
      <c r="G244" s="2"/>
      <c r="H244" s="2"/>
      <c r="I244" s="2"/>
      <c r="J244" s="3"/>
      <c r="K244" s="3"/>
      <c r="L244" s="3"/>
    </row>
    <row r="245" spans="2:12">
      <c r="B245" s="3"/>
      <c r="C245" s="3"/>
      <c r="D245" s="3"/>
      <c r="E245" s="3"/>
      <c r="F245" s="2"/>
      <c r="G245" s="2"/>
      <c r="H245" s="2"/>
      <c r="I245" s="2"/>
      <c r="J245" s="3"/>
      <c r="K245" s="3"/>
      <c r="L245" s="3"/>
    </row>
    <row r="246" spans="2:12">
      <c r="B246" s="3"/>
      <c r="C246" s="3"/>
      <c r="D246" s="3"/>
      <c r="E246" s="3"/>
      <c r="F246" s="2"/>
      <c r="G246" s="2"/>
      <c r="H246" s="2"/>
      <c r="I246" s="2"/>
      <c r="J246" s="3"/>
      <c r="K246" s="3"/>
      <c r="L246" s="3"/>
    </row>
    <row r="247" spans="2:12">
      <c r="B247" s="3"/>
      <c r="C247" s="3"/>
      <c r="D247" s="3"/>
      <c r="E247" s="3"/>
      <c r="F247" s="2"/>
      <c r="G247" s="2"/>
      <c r="H247" s="2"/>
      <c r="I247" s="2"/>
      <c r="J247" s="3"/>
      <c r="K247" s="3"/>
      <c r="L247" s="3"/>
    </row>
    <row r="248" spans="2:12">
      <c r="B248" s="3"/>
      <c r="C248" s="3"/>
      <c r="D248" s="3"/>
      <c r="E248" s="3"/>
      <c r="F248" s="2"/>
      <c r="G248" s="2"/>
      <c r="H248" s="2"/>
      <c r="I248" s="2"/>
      <c r="J248" s="3"/>
      <c r="K248" s="3"/>
      <c r="L248" s="3"/>
    </row>
    <row r="249" spans="2:12">
      <c r="B249" s="3"/>
      <c r="C249" s="3"/>
      <c r="D249" s="3"/>
      <c r="E249" s="3"/>
      <c r="F249" s="2"/>
      <c r="G249" s="2"/>
      <c r="H249" s="2"/>
      <c r="I249" s="2"/>
      <c r="J249" s="3"/>
      <c r="K249" s="3"/>
      <c r="L249" s="3"/>
    </row>
    <row r="250" spans="2:12">
      <c r="B250" s="3"/>
      <c r="C250" s="3"/>
      <c r="D250" s="3"/>
      <c r="E250" s="3"/>
      <c r="F250" s="2"/>
      <c r="G250" s="2"/>
      <c r="H250" s="2"/>
      <c r="I250" s="2"/>
      <c r="J250" s="3"/>
      <c r="K250" s="3"/>
      <c r="L250" s="3"/>
    </row>
    <row r="251" spans="2:12">
      <c r="B251" s="3"/>
      <c r="C251" s="3"/>
      <c r="D251" s="3"/>
      <c r="E251" s="3"/>
      <c r="F251" s="2"/>
      <c r="G251" s="2"/>
      <c r="H251" s="2"/>
      <c r="I251" s="2"/>
      <c r="J251" s="3"/>
      <c r="K251" s="3"/>
      <c r="L251" s="3"/>
    </row>
    <row r="252" spans="2:12">
      <c r="B252" s="3"/>
      <c r="C252" s="3"/>
      <c r="D252" s="3"/>
      <c r="E252" s="3"/>
      <c r="F252" s="2"/>
      <c r="G252" s="2"/>
      <c r="H252" s="2"/>
      <c r="I252" s="2"/>
      <c r="J252" s="3"/>
      <c r="K252" s="3"/>
      <c r="L252" s="3"/>
    </row>
    <row r="253" spans="2:12">
      <c r="B253" s="3"/>
      <c r="C253" s="3"/>
      <c r="D253" s="3"/>
      <c r="E253" s="3"/>
      <c r="F253" s="2"/>
      <c r="G253" s="2"/>
      <c r="H253" s="2"/>
      <c r="I253" s="2"/>
      <c r="J253" s="3"/>
      <c r="K253" s="3"/>
      <c r="L253" s="3"/>
    </row>
    <row r="254" spans="2:12">
      <c r="B254" s="3"/>
      <c r="C254" s="3"/>
      <c r="D254" s="3"/>
      <c r="E254" s="3"/>
      <c r="F254" s="2"/>
      <c r="G254" s="2"/>
      <c r="H254" s="2"/>
      <c r="I254" s="2"/>
      <c r="J254" s="3"/>
      <c r="K254" s="3"/>
      <c r="L254" s="3"/>
    </row>
    <row r="255" spans="2:12">
      <c r="B255" s="3"/>
      <c r="C255" s="3"/>
      <c r="D255" s="3"/>
      <c r="E255" s="3"/>
      <c r="F255" s="2"/>
      <c r="G255" s="2"/>
      <c r="H255" s="2"/>
      <c r="I255" s="2"/>
      <c r="J255" s="3"/>
      <c r="K255" s="3"/>
      <c r="L255" s="3"/>
    </row>
    <row r="256" spans="2:12">
      <c r="B256" s="3"/>
      <c r="C256" s="3"/>
      <c r="D256" s="3"/>
      <c r="E256" s="3"/>
      <c r="F256" s="2"/>
      <c r="G256" s="2"/>
      <c r="H256" s="2"/>
      <c r="I256" s="2"/>
      <c r="J256" s="3"/>
      <c r="K256" s="3"/>
      <c r="L256" s="3"/>
    </row>
    <row r="257" spans="2:12">
      <c r="B257" s="3"/>
      <c r="C257" s="3"/>
      <c r="D257" s="3"/>
      <c r="E257" s="3"/>
      <c r="F257" s="2"/>
      <c r="G257" s="2"/>
      <c r="H257" s="2"/>
      <c r="I257" s="2"/>
      <c r="J257" s="3"/>
      <c r="K257" s="3"/>
      <c r="L257" s="3"/>
    </row>
    <row r="258" spans="2:12">
      <c r="B258" s="3"/>
      <c r="C258" s="3"/>
      <c r="D258" s="3"/>
      <c r="E258" s="3"/>
      <c r="F258" s="2"/>
      <c r="G258" s="2"/>
      <c r="H258" s="2"/>
      <c r="I258" s="2"/>
      <c r="J258" s="3"/>
      <c r="K258" s="3"/>
      <c r="L258" s="3"/>
    </row>
    <row r="259" spans="2:12">
      <c r="B259" s="3"/>
      <c r="C259" s="3"/>
      <c r="D259" s="3"/>
      <c r="E259" s="3"/>
      <c r="F259" s="2"/>
      <c r="G259" s="2"/>
      <c r="H259" s="2"/>
      <c r="I259" s="2"/>
      <c r="J259" s="3"/>
      <c r="K259" s="3"/>
      <c r="L259" s="3"/>
    </row>
    <row r="260" spans="2:12">
      <c r="B260" s="3"/>
      <c r="C260" s="3"/>
      <c r="D260" s="3"/>
      <c r="E260" s="3"/>
      <c r="F260" s="2"/>
      <c r="G260" s="2"/>
      <c r="H260" s="2"/>
      <c r="I260" s="2"/>
      <c r="J260" s="3"/>
      <c r="K260" s="3"/>
      <c r="L260" s="3"/>
    </row>
    <row r="261" spans="2:12">
      <c r="B261" s="3"/>
      <c r="C261" s="3"/>
      <c r="D261" s="3"/>
      <c r="E261" s="3"/>
      <c r="F261" s="2"/>
      <c r="G261" s="2"/>
      <c r="H261" s="2"/>
      <c r="I261" s="2"/>
      <c r="J261" s="3"/>
      <c r="K261" s="3"/>
      <c r="L261" s="3"/>
    </row>
    <row r="262" spans="2:12">
      <c r="B262" s="3"/>
      <c r="C262" s="3"/>
      <c r="D262" s="3"/>
      <c r="E262" s="3"/>
      <c r="F262" s="2"/>
      <c r="G262" s="2"/>
      <c r="H262" s="2"/>
      <c r="I262" s="2"/>
      <c r="J262" s="3"/>
      <c r="K262" s="3"/>
      <c r="L262" s="3"/>
    </row>
    <row r="263" spans="2:12">
      <c r="B263" s="3"/>
      <c r="C263" s="3"/>
      <c r="D263" s="3"/>
      <c r="E263" s="3"/>
      <c r="F263" s="2"/>
      <c r="G263" s="2"/>
      <c r="H263" s="2"/>
      <c r="I263" s="2"/>
      <c r="J263" s="3"/>
      <c r="K263" s="3"/>
      <c r="L263" s="3"/>
    </row>
    <row r="264" spans="2:12">
      <c r="B264" s="3"/>
      <c r="C264" s="3"/>
      <c r="D264" s="3"/>
      <c r="E264" s="3"/>
      <c r="F264" s="2"/>
      <c r="G264" s="2"/>
      <c r="H264" s="2"/>
      <c r="I264" s="2"/>
      <c r="J264" s="3"/>
      <c r="K264" s="3"/>
      <c r="L264" s="3"/>
    </row>
    <row r="265" spans="2:12">
      <c r="B265" s="3"/>
      <c r="C265" s="3"/>
      <c r="D265" s="3"/>
      <c r="E265" s="3"/>
      <c r="F265" s="2"/>
      <c r="G265" s="2"/>
      <c r="H265" s="2"/>
      <c r="I265" s="2"/>
      <c r="J265" s="3"/>
      <c r="K265" s="3"/>
      <c r="L265" s="3"/>
    </row>
    <row r="266" spans="2:12">
      <c r="B266" s="3"/>
      <c r="C266" s="3"/>
      <c r="D266" s="3"/>
      <c r="E266" s="3"/>
      <c r="F266" s="2"/>
      <c r="G266" s="2"/>
      <c r="H266" s="2"/>
      <c r="I266" s="2"/>
      <c r="J266" s="3"/>
      <c r="K266" s="3"/>
      <c r="L266" s="3"/>
    </row>
    <row r="267" spans="2:12">
      <c r="B267" s="3"/>
      <c r="C267" s="3"/>
      <c r="D267" s="3"/>
      <c r="E267" s="3"/>
      <c r="F267" s="2"/>
      <c r="G267" s="2"/>
      <c r="H267" s="2"/>
      <c r="I267" s="2"/>
      <c r="J267" s="3"/>
      <c r="K267" s="3"/>
      <c r="L267" s="3"/>
    </row>
    <row r="268" spans="2:12">
      <c r="B268" s="3"/>
      <c r="C268" s="3"/>
      <c r="D268" s="3"/>
      <c r="E268" s="3"/>
      <c r="F268" s="2"/>
      <c r="G268" s="2"/>
      <c r="H268" s="2"/>
      <c r="I268" s="2"/>
      <c r="J268" s="3"/>
      <c r="K268" s="3"/>
      <c r="L268" s="3"/>
    </row>
    <row r="269" spans="2:12">
      <c r="B269" s="3"/>
      <c r="C269" s="3"/>
      <c r="D269" s="3"/>
      <c r="E269" s="3"/>
      <c r="F269" s="2"/>
      <c r="G269" s="2"/>
      <c r="H269" s="2"/>
      <c r="I269" s="2"/>
      <c r="J269" s="3"/>
      <c r="K269" s="3"/>
      <c r="L269" s="3"/>
    </row>
    <row r="270" spans="2:12">
      <c r="B270" s="3"/>
      <c r="C270" s="3"/>
      <c r="D270" s="3"/>
      <c r="E270" s="3"/>
      <c r="F270" s="2"/>
      <c r="G270" s="2"/>
      <c r="H270" s="2"/>
      <c r="I270" s="2"/>
      <c r="J270" s="3"/>
      <c r="K270" s="3"/>
      <c r="L270" s="3"/>
    </row>
    <row r="271" spans="2:12">
      <c r="B271" s="3"/>
      <c r="C271" s="3"/>
      <c r="D271" s="3"/>
      <c r="E271" s="3"/>
      <c r="F271" s="2"/>
      <c r="G271" s="2"/>
      <c r="H271" s="2"/>
      <c r="I271" s="2"/>
      <c r="J271" s="3"/>
      <c r="K271" s="3"/>
      <c r="L271" s="3"/>
    </row>
    <row r="272" spans="2:12">
      <c r="B272" s="3"/>
      <c r="C272" s="3"/>
      <c r="D272" s="3"/>
      <c r="E272" s="3"/>
      <c r="F272" s="2"/>
      <c r="G272" s="2"/>
      <c r="H272" s="2"/>
      <c r="I272" s="2"/>
      <c r="J272" s="3"/>
      <c r="K272" s="3"/>
      <c r="L272" s="3"/>
    </row>
    <row r="273" spans="2:12">
      <c r="B273" s="3"/>
      <c r="C273" s="3"/>
      <c r="D273" s="3"/>
      <c r="E273" s="3"/>
      <c r="F273" s="2"/>
      <c r="G273" s="2"/>
      <c r="H273" s="2"/>
      <c r="I273" s="2"/>
      <c r="J273" s="3"/>
      <c r="K273" s="3"/>
      <c r="L273" s="3"/>
    </row>
    <row r="274" spans="2:12">
      <c r="B274" s="3"/>
      <c r="C274" s="3"/>
      <c r="D274" s="3"/>
      <c r="E274" s="3"/>
      <c r="F274" s="2"/>
      <c r="G274" s="2"/>
      <c r="H274" s="2"/>
      <c r="I274" s="2"/>
      <c r="J274" s="3"/>
      <c r="K274" s="3"/>
      <c r="L274" s="3"/>
    </row>
    <row r="275" spans="2:12">
      <c r="B275" s="3"/>
      <c r="C275" s="3"/>
      <c r="D275" s="3"/>
      <c r="E275" s="3"/>
      <c r="F275" s="2"/>
      <c r="G275" s="2"/>
      <c r="H275" s="2"/>
      <c r="I275" s="2"/>
      <c r="J275" s="3"/>
      <c r="K275" s="3"/>
      <c r="L275" s="3"/>
    </row>
    <row r="276" spans="2:12">
      <c r="B276" s="3"/>
      <c r="C276" s="3"/>
      <c r="D276" s="3"/>
      <c r="E276" s="3"/>
      <c r="F276" s="2"/>
      <c r="G276" s="2"/>
      <c r="H276" s="2"/>
      <c r="I276" s="2"/>
      <c r="J276" s="3"/>
      <c r="K276" s="3"/>
      <c r="L276" s="3"/>
    </row>
    <row r="277" spans="2:12">
      <c r="B277" s="3"/>
      <c r="C277" s="3"/>
      <c r="D277" s="3"/>
      <c r="E277" s="3"/>
      <c r="F277" s="2"/>
      <c r="G277" s="2"/>
      <c r="H277" s="2"/>
      <c r="I277" s="2"/>
      <c r="J277" s="3"/>
      <c r="K277" s="3"/>
      <c r="L277" s="3"/>
    </row>
    <row r="278" spans="2:12">
      <c r="B278" s="3"/>
      <c r="C278" s="3"/>
      <c r="D278" s="3"/>
      <c r="E278" s="3"/>
      <c r="F278" s="2"/>
      <c r="G278" s="2"/>
      <c r="H278" s="2"/>
      <c r="I278" s="2"/>
      <c r="J278" s="3"/>
      <c r="K278" s="3"/>
      <c r="L278" s="3"/>
    </row>
    <row r="279" spans="2:12">
      <c r="B279" s="3"/>
      <c r="C279" s="3"/>
      <c r="D279" s="3"/>
      <c r="E279" s="3"/>
      <c r="F279" s="2"/>
      <c r="G279" s="2"/>
      <c r="H279" s="2"/>
      <c r="I279" s="2"/>
      <c r="J279" s="3"/>
      <c r="K279" s="3"/>
      <c r="L279" s="3"/>
    </row>
    <row r="280" spans="2:12">
      <c r="B280" s="3"/>
      <c r="C280" s="3"/>
      <c r="D280" s="3"/>
      <c r="E280" s="3"/>
      <c r="F280" s="2"/>
      <c r="G280" s="2"/>
      <c r="H280" s="2"/>
      <c r="I280" s="2"/>
      <c r="J280" s="3"/>
      <c r="K280" s="3"/>
      <c r="L280" s="3"/>
    </row>
    <row r="281" spans="2:12">
      <c r="B281" s="3"/>
      <c r="C281" s="3"/>
      <c r="D281" s="3"/>
      <c r="E281" s="3"/>
      <c r="F281" s="2"/>
      <c r="G281" s="2"/>
      <c r="H281" s="2"/>
      <c r="I281" s="2"/>
      <c r="J281" s="3"/>
      <c r="K281" s="3"/>
      <c r="L281" s="3"/>
    </row>
    <row r="282" spans="2:12">
      <c r="B282" s="3"/>
      <c r="C282" s="3"/>
      <c r="D282" s="3"/>
      <c r="E282" s="3"/>
      <c r="F282" s="2"/>
      <c r="G282" s="2"/>
      <c r="H282" s="2"/>
      <c r="I282" s="2"/>
      <c r="J282" s="3"/>
      <c r="K282" s="3"/>
      <c r="L282" s="3"/>
    </row>
    <row r="283" spans="2:12">
      <c r="B283" s="3"/>
      <c r="C283" s="3"/>
      <c r="D283" s="3"/>
      <c r="E283" s="3"/>
      <c r="F283" s="2"/>
      <c r="G283" s="2"/>
      <c r="H283" s="2"/>
      <c r="I283" s="2"/>
      <c r="J283" s="3"/>
      <c r="K283" s="3"/>
      <c r="L283" s="3"/>
    </row>
    <row r="284" spans="2:12">
      <c r="B284" s="3"/>
      <c r="C284" s="3"/>
      <c r="D284" s="3"/>
      <c r="E284" s="3"/>
      <c r="F284" s="2"/>
      <c r="G284" s="2"/>
      <c r="H284" s="2"/>
      <c r="I284" s="2"/>
      <c r="J284" s="3"/>
      <c r="K284" s="3"/>
      <c r="L284" s="3"/>
    </row>
    <row r="285" spans="2:12">
      <c r="B285" s="3"/>
      <c r="C285" s="3"/>
      <c r="D285" s="3"/>
      <c r="E285" s="3"/>
      <c r="F285" s="2"/>
      <c r="G285" s="2"/>
      <c r="H285" s="2"/>
      <c r="I285" s="2"/>
      <c r="J285" s="3"/>
      <c r="K285" s="3"/>
      <c r="L285" s="3"/>
    </row>
    <row r="286" spans="2:12">
      <c r="B286" s="3"/>
      <c r="C286" s="3"/>
      <c r="D286" s="3"/>
      <c r="E286" s="3"/>
      <c r="F286" s="2"/>
      <c r="G286" s="2"/>
      <c r="H286" s="2"/>
      <c r="I286" s="2"/>
      <c r="J286" s="3"/>
      <c r="K286" s="3"/>
      <c r="L286" s="3"/>
    </row>
    <row r="287" spans="2:12">
      <c r="B287" s="3"/>
      <c r="C287" s="3"/>
      <c r="D287" s="3"/>
      <c r="E287" s="3"/>
      <c r="F287" s="2"/>
      <c r="G287" s="2"/>
      <c r="H287" s="2"/>
      <c r="I287" s="2"/>
      <c r="J287" s="3"/>
      <c r="K287" s="3"/>
      <c r="L287" s="3"/>
    </row>
    <row r="288" spans="2:12">
      <c r="B288" s="3"/>
      <c r="C288" s="3"/>
      <c r="D288" s="3"/>
      <c r="E288" s="3"/>
      <c r="F288" s="2"/>
      <c r="G288" s="2"/>
      <c r="H288" s="2"/>
      <c r="I288" s="2"/>
      <c r="J288" s="3"/>
      <c r="K288" s="3"/>
      <c r="L288" s="3"/>
    </row>
    <row r="289" spans="2:12">
      <c r="B289" s="3"/>
      <c r="C289" s="3"/>
      <c r="D289" s="3"/>
      <c r="E289" s="3"/>
      <c r="F289" s="2"/>
      <c r="G289" s="2"/>
      <c r="H289" s="2"/>
      <c r="I289" s="2"/>
      <c r="J289" s="3"/>
      <c r="K289" s="3"/>
      <c r="L289" s="3"/>
    </row>
    <row r="290" spans="2:12">
      <c r="B290" s="3"/>
      <c r="C290" s="3"/>
      <c r="D290" s="3"/>
      <c r="E290" s="3"/>
      <c r="F290" s="2"/>
      <c r="G290" s="2"/>
      <c r="H290" s="2"/>
      <c r="I290" s="2"/>
      <c r="J290" s="3"/>
      <c r="K290" s="3"/>
      <c r="L290" s="3"/>
    </row>
    <row r="291" spans="2:12">
      <c r="B291" s="3"/>
      <c r="C291" s="3"/>
      <c r="D291" s="3"/>
      <c r="E291" s="3"/>
      <c r="F291" s="2"/>
      <c r="G291" s="2"/>
      <c r="H291" s="2"/>
      <c r="I291" s="2"/>
      <c r="J291" s="3"/>
      <c r="K291" s="3"/>
      <c r="L291" s="3"/>
    </row>
    <row r="292" spans="2:12">
      <c r="B292" s="3"/>
      <c r="C292" s="3"/>
      <c r="D292" s="3"/>
      <c r="E292" s="3"/>
      <c r="F292" s="2"/>
      <c r="G292" s="2"/>
      <c r="H292" s="2"/>
      <c r="I292" s="2"/>
      <c r="J292" s="3"/>
      <c r="K292" s="3"/>
      <c r="L292" s="3"/>
    </row>
    <row r="293" spans="2:12">
      <c r="B293" s="3"/>
      <c r="C293" s="3"/>
      <c r="D293" s="3"/>
      <c r="E293" s="3"/>
      <c r="F293" s="2"/>
      <c r="G293" s="2"/>
      <c r="H293" s="2"/>
      <c r="I293" s="2"/>
      <c r="J293" s="3"/>
      <c r="K293" s="3"/>
      <c r="L293" s="3"/>
    </row>
    <row r="294" spans="2:12">
      <c r="B294" s="3"/>
      <c r="C294" s="3"/>
      <c r="D294" s="3"/>
      <c r="E294" s="3"/>
      <c r="F294" s="2"/>
      <c r="G294" s="2"/>
      <c r="H294" s="2"/>
      <c r="I294" s="2"/>
      <c r="J294" s="3"/>
      <c r="K294" s="3"/>
      <c r="L294" s="3"/>
    </row>
    <row r="295" spans="2:12">
      <c r="B295" s="3"/>
      <c r="C295" s="3"/>
      <c r="D295" s="3"/>
      <c r="E295" s="3"/>
      <c r="F295" s="2"/>
      <c r="G295" s="2"/>
      <c r="H295" s="2"/>
      <c r="I295" s="2"/>
      <c r="J295" s="3"/>
      <c r="K295" s="3"/>
      <c r="L295" s="3"/>
    </row>
    <row r="296" spans="2:12">
      <c r="B296" s="81"/>
    </row>
    <row r="297" spans="2:12">
      <c r="B297" s="81"/>
    </row>
    <row r="298" spans="2:12">
      <c r="B298" s="81"/>
    </row>
    <row r="299" spans="2:12">
      <c r="B299" s="81"/>
    </row>
    <row r="300" spans="2:12">
      <c r="B300" s="81"/>
    </row>
    <row r="301" spans="2:12">
      <c r="B301" s="81"/>
    </row>
    <row r="302" spans="2:12">
      <c r="B302" s="81"/>
    </row>
    <row r="303" spans="2:12">
      <c r="B303" s="81"/>
    </row>
    <row r="304" spans="2:12">
      <c r="B304" s="81"/>
    </row>
    <row r="305" spans="2:2">
      <c r="B305" s="81"/>
    </row>
    <row r="306" spans="2:2">
      <c r="B306" s="81"/>
    </row>
    <row r="307" spans="2:2">
      <c r="B307" s="81"/>
    </row>
    <row r="308" spans="2:2">
      <c r="B308" s="81"/>
    </row>
    <row r="309" spans="2:2">
      <c r="B309" s="81"/>
    </row>
    <row r="310" spans="2:2">
      <c r="B310" s="81"/>
    </row>
    <row r="311" spans="2:2">
      <c r="B311" s="81"/>
    </row>
    <row r="312" spans="2:2">
      <c r="B312" s="81"/>
    </row>
    <row r="313" spans="2:2">
      <c r="B313" s="81"/>
    </row>
    <row r="314" spans="2:2">
      <c r="B314" s="81"/>
    </row>
    <row r="315" spans="2:2">
      <c r="B315" s="81"/>
    </row>
    <row r="316" spans="2:2">
      <c r="B316" s="81"/>
    </row>
    <row r="317" spans="2:2">
      <c r="B317" s="81"/>
    </row>
    <row r="318" spans="2:2">
      <c r="B318" s="81"/>
    </row>
    <row r="319" spans="2:2">
      <c r="B319" s="81"/>
    </row>
    <row r="320" spans="2:2">
      <c r="B320" s="81"/>
    </row>
    <row r="321" spans="2:2">
      <c r="B321" s="81"/>
    </row>
    <row r="322" spans="2:2">
      <c r="B322" s="81"/>
    </row>
    <row r="323" spans="2:2">
      <c r="B323" s="81"/>
    </row>
    <row r="324" spans="2:2">
      <c r="B324" s="81"/>
    </row>
    <row r="325" spans="2:2">
      <c r="B325" s="81"/>
    </row>
    <row r="326" spans="2:2">
      <c r="B326" s="81"/>
    </row>
    <row r="327" spans="2:2">
      <c r="B327" s="81"/>
    </row>
    <row r="328" spans="2:2">
      <c r="B328" s="81"/>
    </row>
    <row r="329" spans="2:2">
      <c r="B329" s="81"/>
    </row>
    <row r="330" spans="2:2">
      <c r="B330" s="81"/>
    </row>
    <row r="331" spans="2:2">
      <c r="B331" s="81"/>
    </row>
    <row r="332" spans="2:2">
      <c r="B332" s="81"/>
    </row>
    <row r="333" spans="2:2">
      <c r="B333" s="81"/>
    </row>
    <row r="334" spans="2:2">
      <c r="B334" s="81"/>
    </row>
    <row r="335" spans="2:2">
      <c r="B335" s="81"/>
    </row>
    <row r="336" spans="2:2">
      <c r="B336" s="81"/>
    </row>
    <row r="337" spans="2:2">
      <c r="B337" s="81"/>
    </row>
    <row r="338" spans="2:2">
      <c r="B338" s="81"/>
    </row>
    <row r="339" spans="2:2">
      <c r="B339" s="81"/>
    </row>
    <row r="340" spans="2:2">
      <c r="B340" s="81"/>
    </row>
    <row r="341" spans="2:2">
      <c r="B341" s="81"/>
    </row>
    <row r="342" spans="2:2">
      <c r="B342" s="81"/>
    </row>
    <row r="343" spans="2:2">
      <c r="B343" s="81"/>
    </row>
    <row r="344" spans="2:2">
      <c r="B344" s="81"/>
    </row>
    <row r="345" spans="2:2">
      <c r="B345" s="81"/>
    </row>
    <row r="346" spans="2:2">
      <c r="B346" s="81"/>
    </row>
    <row r="347" spans="2:2">
      <c r="B347" s="81"/>
    </row>
    <row r="348" spans="2:2">
      <c r="B348" s="81"/>
    </row>
    <row r="349" spans="2:2">
      <c r="B349" s="81"/>
    </row>
    <row r="350" spans="2:2">
      <c r="B350" s="81"/>
    </row>
    <row r="351" spans="2:2">
      <c r="B351" s="81"/>
    </row>
    <row r="352" spans="2:2">
      <c r="B352" s="81"/>
    </row>
    <row r="353" spans="2:2">
      <c r="B353" s="81"/>
    </row>
    <row r="354" spans="2:2">
      <c r="B354" s="81"/>
    </row>
    <row r="355" spans="2:2">
      <c r="B355" s="81"/>
    </row>
    <row r="356" spans="2:2">
      <c r="B356" s="81"/>
    </row>
    <row r="357" spans="2:2">
      <c r="B357" s="81"/>
    </row>
    <row r="358" spans="2:2">
      <c r="B358" s="81"/>
    </row>
    <row r="359" spans="2:2">
      <c r="B359" s="81"/>
    </row>
    <row r="360" spans="2:2">
      <c r="B360" s="81"/>
    </row>
    <row r="361" spans="2:2">
      <c r="B361" s="81"/>
    </row>
    <row r="362" spans="2:2">
      <c r="B362" s="81"/>
    </row>
    <row r="363" spans="2:2">
      <c r="B363" s="81"/>
    </row>
    <row r="364" spans="2:2">
      <c r="B364" s="81"/>
    </row>
    <row r="365" spans="2:2">
      <c r="B365" s="81"/>
    </row>
    <row r="366" spans="2:2">
      <c r="B366" s="81"/>
    </row>
    <row r="367" spans="2:2">
      <c r="B367" s="81"/>
    </row>
    <row r="368" spans="2:2">
      <c r="B368" s="81"/>
    </row>
    <row r="369" spans="2:2">
      <c r="B369" s="81"/>
    </row>
    <row r="370" spans="2:2">
      <c r="B370" s="81"/>
    </row>
    <row r="371" spans="2:2">
      <c r="B371" s="81"/>
    </row>
    <row r="372" spans="2:2">
      <c r="B372" s="81"/>
    </row>
    <row r="373" spans="2:2">
      <c r="B373" s="81"/>
    </row>
    <row r="374" spans="2:2">
      <c r="B374" s="81"/>
    </row>
    <row r="375" spans="2:2">
      <c r="B375" s="81"/>
    </row>
    <row r="376" spans="2:2">
      <c r="B376" s="81"/>
    </row>
    <row r="377" spans="2:2">
      <c r="B377" s="81"/>
    </row>
    <row r="378" spans="2:2">
      <c r="B378" s="81"/>
    </row>
    <row r="379" spans="2:2">
      <c r="B379" s="81"/>
    </row>
    <row r="380" spans="2:2">
      <c r="B380" s="81"/>
    </row>
    <row r="381" spans="2:2">
      <c r="B381" s="81"/>
    </row>
    <row r="382" spans="2:2">
      <c r="B382" s="81"/>
    </row>
    <row r="383" spans="2:2">
      <c r="B383" s="81"/>
    </row>
    <row r="384" spans="2:2">
      <c r="B384" s="81"/>
    </row>
  </sheetData>
  <mergeCells count="10">
    <mergeCell ref="B2:L2"/>
    <mergeCell ref="B4:L4"/>
    <mergeCell ref="B5:L5"/>
    <mergeCell ref="B6:L6"/>
    <mergeCell ref="B7:B8"/>
    <mergeCell ref="C7:E7"/>
    <mergeCell ref="F7:F8"/>
    <mergeCell ref="G7:I7"/>
    <mergeCell ref="J7:J8"/>
    <mergeCell ref="K7:L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B40D9-0700-4BCC-B6AA-2DE43E7C923A}">
  <sheetPr codeName="Hoja8">
    <pageSetUpPr fitToPage="1"/>
  </sheetPr>
  <dimension ref="A1:AR215"/>
  <sheetViews>
    <sheetView showGridLines="0" topLeftCell="B1" zoomScaleNormal="100" workbookViewId="0">
      <selection activeCell="C34" sqref="C34:K37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5" width="10.7109375" customWidth="1"/>
    <col min="6" max="6" width="12.42578125" customWidth="1"/>
    <col min="7" max="8" width="11.7109375" customWidth="1"/>
    <col min="9" max="9" width="10.85546875" customWidth="1"/>
    <col min="10" max="10" width="12.7109375" customWidth="1"/>
    <col min="11" max="11" width="11.140625" customWidth="1"/>
    <col min="12" max="12" width="9.42578125" bestFit="1" customWidth="1"/>
  </cols>
  <sheetData>
    <row r="1" spans="2:44" ht="15.75">
      <c r="B1" s="260" t="s">
        <v>76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2:44" ht="15.7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2:44" ht="16.5" customHeight="1">
      <c r="B3" s="261" t="s">
        <v>77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2:44" ht="16.5" customHeight="1">
      <c r="B4" s="262" t="s">
        <v>2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2:44" ht="14.25">
      <c r="B5" s="262" t="s">
        <v>3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2:44" ht="20.25" customHeight="1">
      <c r="B6" s="269" t="s">
        <v>4</v>
      </c>
      <c r="C6" s="265">
        <v>2023</v>
      </c>
      <c r="D6" s="266"/>
      <c r="E6" s="266"/>
      <c r="F6" s="269">
        <v>2023</v>
      </c>
      <c r="G6" s="265">
        <v>2024</v>
      </c>
      <c r="H6" s="266"/>
      <c r="I6" s="266"/>
      <c r="J6" s="269">
        <v>2024</v>
      </c>
      <c r="K6" s="266" t="s">
        <v>5</v>
      </c>
      <c r="L6" s="27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2:44" ht="22.5" customHeight="1" thickBot="1">
      <c r="B7" s="270"/>
      <c r="C7" s="83" t="s">
        <v>6</v>
      </c>
      <c r="D7" s="83" t="s">
        <v>7</v>
      </c>
      <c r="E7" s="83" t="s">
        <v>8</v>
      </c>
      <c r="F7" s="270"/>
      <c r="G7" s="83" t="s">
        <v>6</v>
      </c>
      <c r="H7" s="83" t="s">
        <v>7</v>
      </c>
      <c r="I7" s="83" t="s">
        <v>8</v>
      </c>
      <c r="J7" s="270"/>
      <c r="K7" s="84" t="s">
        <v>9</v>
      </c>
      <c r="L7" s="85" t="s">
        <v>10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2:44" ht="18" customHeight="1" thickTop="1">
      <c r="B8" s="86" t="s">
        <v>12</v>
      </c>
      <c r="C8" s="87">
        <f t="shared" ref="C8:J8" si="0">+C9+C19</f>
        <v>17077.599999999999</v>
      </c>
      <c r="D8" s="87">
        <f t="shared" si="0"/>
        <v>16155.2</v>
      </c>
      <c r="E8" s="87">
        <f t="shared" si="0"/>
        <v>18675.7</v>
      </c>
      <c r="F8" s="88">
        <f t="shared" si="0"/>
        <v>51908.5</v>
      </c>
      <c r="G8" s="87">
        <f t="shared" si="0"/>
        <v>18003.999999999996</v>
      </c>
      <c r="H8" s="87">
        <f t="shared" si="0"/>
        <v>17214.400000000001</v>
      </c>
      <c r="I8" s="87">
        <f t="shared" si="0"/>
        <v>18133.400000000001</v>
      </c>
      <c r="J8" s="88">
        <f t="shared" si="0"/>
        <v>53351.799999999996</v>
      </c>
      <c r="K8" s="87">
        <f t="shared" ref="K8:K19" si="1">+J8-F8</f>
        <v>1443.2999999999956</v>
      </c>
      <c r="L8" s="88">
        <f t="shared" ref="L8:L30" si="2">+K8/F8*100</f>
        <v>2.7804694799502889</v>
      </c>
      <c r="M8" s="89"/>
      <c r="N8" s="8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2:44" ht="18" customHeight="1">
      <c r="B9" s="90" t="s">
        <v>78</v>
      </c>
      <c r="C9" s="91">
        <f t="shared" ref="C9:I9" si="3">+C11+C12+C18</f>
        <v>13392.2</v>
      </c>
      <c r="D9" s="91">
        <f t="shared" si="3"/>
        <v>12616.2</v>
      </c>
      <c r="E9" s="91">
        <f t="shared" si="3"/>
        <v>14678.4</v>
      </c>
      <c r="F9" s="91">
        <f t="shared" si="3"/>
        <v>40686.800000000003</v>
      </c>
      <c r="G9" s="91">
        <f t="shared" si="3"/>
        <v>13681.399999999998</v>
      </c>
      <c r="H9" s="91">
        <f t="shared" si="3"/>
        <v>13368.4</v>
      </c>
      <c r="I9" s="91">
        <f t="shared" si="3"/>
        <v>13909.5</v>
      </c>
      <c r="J9" s="91">
        <f>+J10+J12+J18</f>
        <v>40959.299999999996</v>
      </c>
      <c r="K9" s="91">
        <f t="shared" si="1"/>
        <v>272.49999999999272</v>
      </c>
      <c r="L9" s="88">
        <f t="shared" si="2"/>
        <v>0.6697503858745163</v>
      </c>
      <c r="M9" s="89"/>
      <c r="N9" s="8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 ht="18" customHeight="1">
      <c r="B10" s="92" t="s">
        <v>29</v>
      </c>
      <c r="C10" s="91">
        <f t="shared" ref="C10:J10" si="4">+C11</f>
        <v>11788</v>
      </c>
      <c r="D10" s="91">
        <f t="shared" si="4"/>
        <v>10998.1</v>
      </c>
      <c r="E10" s="91">
        <f t="shared" si="4"/>
        <v>12652.4</v>
      </c>
      <c r="F10" s="88">
        <f t="shared" si="4"/>
        <v>35438.5</v>
      </c>
      <c r="G10" s="91">
        <f t="shared" si="4"/>
        <v>12143.8</v>
      </c>
      <c r="H10" s="91">
        <f t="shared" si="4"/>
        <v>11627.3</v>
      </c>
      <c r="I10" s="91">
        <f t="shared" si="4"/>
        <v>12121.5</v>
      </c>
      <c r="J10" s="88">
        <f t="shared" si="4"/>
        <v>35892.6</v>
      </c>
      <c r="K10" s="91">
        <f t="shared" si="1"/>
        <v>454.09999999999854</v>
      </c>
      <c r="L10" s="88">
        <f t="shared" si="2"/>
        <v>1.2813747760204255</v>
      </c>
      <c r="M10" s="89"/>
      <c r="N10" s="8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2:44" ht="18" customHeight="1">
      <c r="B11" s="93" t="s">
        <v>30</v>
      </c>
      <c r="C11" s="94">
        <v>11788</v>
      </c>
      <c r="D11" s="94">
        <v>10998.1</v>
      </c>
      <c r="E11" s="94">
        <v>12652.4</v>
      </c>
      <c r="F11" s="95">
        <f>SUM(C11:E11)</f>
        <v>35438.5</v>
      </c>
      <c r="G11" s="94">
        <f>+[2]PP!G27</f>
        <v>12143.8</v>
      </c>
      <c r="H11" s="94">
        <f>+[2]PP!H27</f>
        <v>11627.3</v>
      </c>
      <c r="I11" s="94">
        <f>+[2]PP!I27</f>
        <v>12121.5</v>
      </c>
      <c r="J11" s="95">
        <f>SUM(G11:I11)</f>
        <v>35892.6</v>
      </c>
      <c r="K11" s="94">
        <f t="shared" si="1"/>
        <v>454.09999999999854</v>
      </c>
      <c r="L11" s="95">
        <f t="shared" si="2"/>
        <v>1.2813747760204255</v>
      </c>
      <c r="M11" s="89"/>
      <c r="N11" s="8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2:44" ht="18" customHeight="1">
      <c r="B12" s="15" t="s">
        <v>31</v>
      </c>
      <c r="C12" s="96">
        <f t="shared" ref="C12:J12" si="5">SUM(C13:C17)</f>
        <v>1572.6</v>
      </c>
      <c r="D12" s="96">
        <f t="shared" si="5"/>
        <v>1588.8999999999999</v>
      </c>
      <c r="E12" s="96">
        <f t="shared" si="5"/>
        <v>1998.4999999999998</v>
      </c>
      <c r="F12" s="96">
        <f t="shared" si="5"/>
        <v>5159.9999999999991</v>
      </c>
      <c r="G12" s="96">
        <f t="shared" si="5"/>
        <v>1497.8000000000002</v>
      </c>
      <c r="H12" s="96">
        <f t="shared" si="5"/>
        <v>1702.6000000000001</v>
      </c>
      <c r="I12" s="96">
        <f t="shared" si="5"/>
        <v>1744.7999999999997</v>
      </c>
      <c r="J12" s="96">
        <f t="shared" si="5"/>
        <v>4945.2</v>
      </c>
      <c r="K12" s="96">
        <f t="shared" si="1"/>
        <v>-214.79999999999927</v>
      </c>
      <c r="L12" s="97">
        <f t="shared" si="2"/>
        <v>-4.1627906976744056</v>
      </c>
      <c r="M12" s="89"/>
      <c r="N12" s="8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2:44" ht="18" customHeight="1">
      <c r="B13" s="98" t="s">
        <v>34</v>
      </c>
      <c r="C13" s="94">
        <v>1153.3</v>
      </c>
      <c r="D13" s="94">
        <v>1182.5999999999999</v>
      </c>
      <c r="E13" s="94">
        <v>1416</v>
      </c>
      <c r="F13" s="95">
        <f t="shared" ref="F13:F18" si="6">SUM(C13:E13)</f>
        <v>3751.8999999999996</v>
      </c>
      <c r="G13" s="94">
        <v>952</v>
      </c>
      <c r="H13" s="94">
        <v>1136</v>
      </c>
      <c r="I13" s="94">
        <v>1252.5</v>
      </c>
      <c r="J13" s="95">
        <f t="shared" ref="J13:J18" si="7">SUM(G13:I13)</f>
        <v>3340.5</v>
      </c>
      <c r="K13" s="94">
        <f t="shared" si="1"/>
        <v>-411.39999999999964</v>
      </c>
      <c r="L13" s="95">
        <f t="shared" si="2"/>
        <v>-10.965111010421378</v>
      </c>
      <c r="M13" s="89"/>
      <c r="N13" s="89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2:44" ht="18" customHeight="1">
      <c r="B14" s="98" t="s">
        <v>36</v>
      </c>
      <c r="C14" s="94">
        <v>126.4</v>
      </c>
      <c r="D14" s="94">
        <v>135.9</v>
      </c>
      <c r="E14" s="94">
        <v>177.6</v>
      </c>
      <c r="F14" s="95">
        <f t="shared" si="6"/>
        <v>439.9</v>
      </c>
      <c r="G14" s="94">
        <v>106.7</v>
      </c>
      <c r="H14" s="94">
        <v>185.4</v>
      </c>
      <c r="I14" s="94">
        <v>169.1</v>
      </c>
      <c r="J14" s="95">
        <f t="shared" si="7"/>
        <v>461.20000000000005</v>
      </c>
      <c r="K14" s="94">
        <f t="shared" si="1"/>
        <v>21.300000000000068</v>
      </c>
      <c r="L14" s="95">
        <f t="shared" si="2"/>
        <v>4.8420095476244756</v>
      </c>
      <c r="M14" s="89"/>
      <c r="N14" s="8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2:44" ht="18" customHeight="1">
      <c r="B15" s="98" t="s">
        <v>79</v>
      </c>
      <c r="C15" s="94">
        <v>167.8</v>
      </c>
      <c r="D15" s="99">
        <v>155.1</v>
      </c>
      <c r="E15" s="99">
        <v>203.6</v>
      </c>
      <c r="F15" s="95">
        <f t="shared" si="6"/>
        <v>526.5</v>
      </c>
      <c r="G15" s="94">
        <v>241.4</v>
      </c>
      <c r="H15" s="99">
        <v>211.9</v>
      </c>
      <c r="I15" s="99">
        <v>193.1</v>
      </c>
      <c r="J15" s="95">
        <f t="shared" si="7"/>
        <v>646.4</v>
      </c>
      <c r="K15" s="94">
        <f t="shared" si="1"/>
        <v>119.89999999999998</v>
      </c>
      <c r="L15" s="95">
        <f t="shared" si="2"/>
        <v>22.773029439696103</v>
      </c>
      <c r="M15" s="89"/>
      <c r="N15" s="8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2:44" s="101" customFormat="1" ht="18" customHeight="1">
      <c r="B16" s="100" t="s">
        <v>80</v>
      </c>
      <c r="C16" s="99">
        <v>125.1</v>
      </c>
      <c r="D16" s="94">
        <v>115.3</v>
      </c>
      <c r="E16" s="94">
        <v>201.3</v>
      </c>
      <c r="F16" s="95">
        <f t="shared" si="6"/>
        <v>441.7</v>
      </c>
      <c r="G16" s="99">
        <v>197.7</v>
      </c>
      <c r="H16" s="94">
        <v>169.3</v>
      </c>
      <c r="I16" s="94">
        <v>130.1</v>
      </c>
      <c r="J16" s="95">
        <f t="shared" si="7"/>
        <v>497.1</v>
      </c>
      <c r="K16" s="94">
        <f t="shared" si="1"/>
        <v>55.400000000000034</v>
      </c>
      <c r="L16" s="95">
        <f t="shared" si="2"/>
        <v>12.542449626443295</v>
      </c>
      <c r="M16" s="89"/>
      <c r="N16" s="89"/>
    </row>
    <row r="17" spans="1:44" ht="18" customHeight="1">
      <c r="B17" s="98" t="s">
        <v>26</v>
      </c>
      <c r="C17" s="94">
        <v>0</v>
      </c>
      <c r="D17" s="94">
        <v>0</v>
      </c>
      <c r="E17" s="94">
        <v>0</v>
      </c>
      <c r="F17" s="95">
        <f t="shared" si="6"/>
        <v>0</v>
      </c>
      <c r="G17" s="94">
        <v>0</v>
      </c>
      <c r="H17" s="94">
        <v>0</v>
      </c>
      <c r="I17" s="94">
        <v>0</v>
      </c>
      <c r="J17" s="95">
        <f t="shared" si="7"/>
        <v>0</v>
      </c>
      <c r="K17" s="102">
        <f t="shared" si="1"/>
        <v>0</v>
      </c>
      <c r="L17" s="95">
        <v>0</v>
      </c>
      <c r="M17" s="89"/>
      <c r="N17" s="89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>
      <c r="B18" s="103" t="s">
        <v>44</v>
      </c>
      <c r="C18" s="96">
        <v>31.6</v>
      </c>
      <c r="D18" s="96">
        <v>29.2</v>
      </c>
      <c r="E18" s="96">
        <v>27.5</v>
      </c>
      <c r="F18" s="97">
        <f t="shared" si="6"/>
        <v>88.3</v>
      </c>
      <c r="G18" s="96">
        <v>39.799999999999997</v>
      </c>
      <c r="H18" s="96">
        <v>38.5</v>
      </c>
      <c r="I18" s="96">
        <v>43.2</v>
      </c>
      <c r="J18" s="97">
        <f t="shared" si="7"/>
        <v>121.5</v>
      </c>
      <c r="K18" s="96">
        <f t="shared" si="1"/>
        <v>33.200000000000003</v>
      </c>
      <c r="L18" s="97">
        <f t="shared" si="2"/>
        <v>37.599093997734997</v>
      </c>
      <c r="M18" s="89"/>
      <c r="N18" s="89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>
      <c r="B19" s="22" t="s">
        <v>81</v>
      </c>
      <c r="C19" s="96">
        <f t="shared" ref="C19:J19" si="8">+C20+C22</f>
        <v>3685.3999999999996</v>
      </c>
      <c r="D19" s="96">
        <f t="shared" si="8"/>
        <v>3539</v>
      </c>
      <c r="E19" s="96">
        <f t="shared" si="8"/>
        <v>3997.2999999999997</v>
      </c>
      <c r="F19" s="96">
        <f t="shared" si="8"/>
        <v>11221.7</v>
      </c>
      <c r="G19" s="96">
        <f t="shared" si="8"/>
        <v>4322.5999999999995</v>
      </c>
      <c r="H19" s="96">
        <f t="shared" si="8"/>
        <v>3846</v>
      </c>
      <c r="I19" s="96">
        <f t="shared" si="8"/>
        <v>4223.8999999999996</v>
      </c>
      <c r="J19" s="96">
        <f t="shared" si="8"/>
        <v>12392.5</v>
      </c>
      <c r="K19" s="96">
        <f t="shared" si="1"/>
        <v>1170.7999999999993</v>
      </c>
      <c r="L19" s="97">
        <f t="shared" si="2"/>
        <v>10.433356799771863</v>
      </c>
      <c r="M19" s="89"/>
      <c r="N19" s="8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>
      <c r="B20" s="92" t="s">
        <v>82</v>
      </c>
      <c r="C20" s="96">
        <f>+C21</f>
        <v>3654.2</v>
      </c>
      <c r="D20" s="96">
        <f t="shared" ref="D20:E20" si="9">+D21</f>
        <v>3516.3</v>
      </c>
      <c r="E20" s="96">
        <f t="shared" si="9"/>
        <v>3973.2</v>
      </c>
      <c r="F20" s="96">
        <f>+F21</f>
        <v>11143.7</v>
      </c>
      <c r="G20" s="96">
        <f>+G21</f>
        <v>4321.2</v>
      </c>
      <c r="H20" s="96">
        <f t="shared" ref="H20:K20" si="10">+H21</f>
        <v>3844.4</v>
      </c>
      <c r="I20" s="96">
        <f t="shared" si="10"/>
        <v>4222.8999999999996</v>
      </c>
      <c r="J20" s="96">
        <f t="shared" si="10"/>
        <v>12388.5</v>
      </c>
      <c r="K20" s="96">
        <f t="shared" si="10"/>
        <v>1244.7999999999993</v>
      </c>
      <c r="L20" s="97">
        <f t="shared" si="2"/>
        <v>11.170437107962339</v>
      </c>
      <c r="M20" s="89"/>
      <c r="N20" s="8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>
      <c r="B21" s="19" t="s">
        <v>83</v>
      </c>
      <c r="C21" s="94">
        <v>3654.2</v>
      </c>
      <c r="D21" s="94">
        <v>3516.3</v>
      </c>
      <c r="E21" s="94">
        <v>3973.2</v>
      </c>
      <c r="F21" s="95">
        <f>SUM(C21:E21)</f>
        <v>11143.7</v>
      </c>
      <c r="G21" s="94">
        <f>+[2]PP!G49</f>
        <v>4321.2</v>
      </c>
      <c r="H21" s="94">
        <f>+[2]PP!H49</f>
        <v>3844.4</v>
      </c>
      <c r="I21" s="94">
        <f>+[2]PP!I49</f>
        <v>4222.8999999999996</v>
      </c>
      <c r="J21" s="95">
        <f>SUM(G21:I21)</f>
        <v>12388.5</v>
      </c>
      <c r="K21" s="94">
        <f t="shared" ref="K21:K32" si="11">+J21-F21</f>
        <v>1244.7999999999993</v>
      </c>
      <c r="L21" s="95">
        <f t="shared" si="2"/>
        <v>11.170437107962339</v>
      </c>
      <c r="M21" s="89"/>
      <c r="N21" s="89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>
      <c r="B22" s="92" t="s">
        <v>84</v>
      </c>
      <c r="C22" s="91">
        <f t="shared" ref="C22:J22" si="12">+C23+C24</f>
        <v>31.2</v>
      </c>
      <c r="D22" s="91">
        <f t="shared" si="12"/>
        <v>22.7</v>
      </c>
      <c r="E22" s="91">
        <f t="shared" si="12"/>
        <v>24.099999999999998</v>
      </c>
      <c r="F22" s="88">
        <f t="shared" si="12"/>
        <v>78</v>
      </c>
      <c r="G22" s="91">
        <f t="shared" si="12"/>
        <v>1.4</v>
      </c>
      <c r="H22" s="91">
        <f t="shared" si="12"/>
        <v>1.6</v>
      </c>
      <c r="I22" s="91">
        <f t="shared" si="12"/>
        <v>1</v>
      </c>
      <c r="J22" s="88">
        <f t="shared" si="12"/>
        <v>4</v>
      </c>
      <c r="K22" s="91">
        <f t="shared" si="11"/>
        <v>-74</v>
      </c>
      <c r="L22" s="88">
        <f t="shared" si="2"/>
        <v>-94.871794871794862</v>
      </c>
      <c r="M22" s="89"/>
      <c r="N22" s="89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>
      <c r="B23" s="19" t="s">
        <v>85</v>
      </c>
      <c r="C23" s="104">
        <v>29.8</v>
      </c>
      <c r="D23" s="104">
        <v>21.2</v>
      </c>
      <c r="E23" s="104">
        <v>22.9</v>
      </c>
      <c r="F23" s="95">
        <f>SUM(C23:E23)</f>
        <v>73.900000000000006</v>
      </c>
      <c r="G23" s="104">
        <v>0.5</v>
      </c>
      <c r="H23" s="104">
        <v>0.5</v>
      </c>
      <c r="I23" s="104">
        <v>0.4</v>
      </c>
      <c r="J23" s="95">
        <f>SUM(G23:I23)</f>
        <v>1.4</v>
      </c>
      <c r="K23" s="94">
        <f t="shared" si="11"/>
        <v>-72.5</v>
      </c>
      <c r="L23" s="95">
        <f t="shared" si="2"/>
        <v>-98.105548037889037</v>
      </c>
      <c r="M23" s="89"/>
      <c r="N23" s="8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>
      <c r="B24" s="105" t="s">
        <v>26</v>
      </c>
      <c r="C24" s="104">
        <v>1.4</v>
      </c>
      <c r="D24" s="104">
        <v>1.5</v>
      </c>
      <c r="E24" s="104">
        <v>1.2</v>
      </c>
      <c r="F24" s="95">
        <f>SUM(C24:E24)</f>
        <v>4.0999999999999996</v>
      </c>
      <c r="G24" s="104">
        <v>0.9</v>
      </c>
      <c r="H24" s="104">
        <v>1.1000000000000001</v>
      </c>
      <c r="I24" s="104">
        <v>0.6</v>
      </c>
      <c r="J24" s="95">
        <f>SUM(G24:I24)</f>
        <v>2.6</v>
      </c>
      <c r="K24" s="94">
        <f t="shared" si="11"/>
        <v>-1.4999999999999996</v>
      </c>
      <c r="L24" s="95">
        <f t="shared" si="2"/>
        <v>-36.58536585365853</v>
      </c>
      <c r="M24" s="89"/>
      <c r="N24" s="8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>
      <c r="B25" s="86" t="s">
        <v>86</v>
      </c>
      <c r="C25" s="91">
        <v>0</v>
      </c>
      <c r="D25" s="91">
        <v>0</v>
      </c>
      <c r="E25" s="91">
        <v>0</v>
      </c>
      <c r="F25" s="97">
        <f>SUM(C25:E25)</f>
        <v>0</v>
      </c>
      <c r="G25" s="91">
        <v>0</v>
      </c>
      <c r="H25" s="91">
        <v>0.2</v>
      </c>
      <c r="I25" s="91">
        <v>0.1</v>
      </c>
      <c r="J25" s="97">
        <f>SUM(G25:I25)</f>
        <v>0.30000000000000004</v>
      </c>
      <c r="K25" s="91">
        <f t="shared" si="11"/>
        <v>0.30000000000000004</v>
      </c>
      <c r="L25" s="95">
        <v>0</v>
      </c>
      <c r="M25" s="89"/>
      <c r="N25" s="8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8" customHeight="1">
      <c r="B26" s="106" t="s">
        <v>87</v>
      </c>
      <c r="C26" s="91">
        <f t="shared" ref="C26:I27" si="13">+C27</f>
        <v>121.3</v>
      </c>
      <c r="D26" s="91">
        <f t="shared" si="13"/>
        <v>214.6</v>
      </c>
      <c r="E26" s="91">
        <f t="shared" si="13"/>
        <v>311</v>
      </c>
      <c r="F26" s="91">
        <f t="shared" si="13"/>
        <v>646.9</v>
      </c>
      <c r="G26" s="91">
        <f t="shared" si="13"/>
        <v>30.1</v>
      </c>
      <c r="H26" s="91">
        <f t="shared" si="13"/>
        <v>213.5</v>
      </c>
      <c r="I26" s="91">
        <f t="shared" si="13"/>
        <v>63.4</v>
      </c>
      <c r="J26" s="91">
        <f>+J27</f>
        <v>307</v>
      </c>
      <c r="K26" s="91">
        <f t="shared" si="11"/>
        <v>-339.9</v>
      </c>
      <c r="L26" s="88">
        <f t="shared" si="2"/>
        <v>-52.542896892873699</v>
      </c>
      <c r="M26" s="89"/>
      <c r="N26" s="89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8" customHeight="1">
      <c r="B27" s="107" t="s">
        <v>50</v>
      </c>
      <c r="C27" s="91">
        <f t="shared" si="13"/>
        <v>121.3</v>
      </c>
      <c r="D27" s="91">
        <f t="shared" si="13"/>
        <v>214.6</v>
      </c>
      <c r="E27" s="91">
        <f t="shared" si="13"/>
        <v>311</v>
      </c>
      <c r="F27" s="88">
        <f t="shared" si="13"/>
        <v>646.9</v>
      </c>
      <c r="G27" s="91">
        <f t="shared" si="13"/>
        <v>30.1</v>
      </c>
      <c r="H27" s="91">
        <f t="shared" si="13"/>
        <v>213.5</v>
      </c>
      <c r="I27" s="91">
        <f t="shared" si="13"/>
        <v>63.4</v>
      </c>
      <c r="J27" s="88">
        <f>+J28</f>
        <v>307</v>
      </c>
      <c r="K27" s="91">
        <f t="shared" si="11"/>
        <v>-339.9</v>
      </c>
      <c r="L27" s="88">
        <f t="shared" si="2"/>
        <v>-52.542896892873699</v>
      </c>
      <c r="M27" s="89"/>
      <c r="N27" s="89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8" customHeight="1">
      <c r="B28" s="108" t="s">
        <v>52</v>
      </c>
      <c r="C28" s="109">
        <v>121.3</v>
      </c>
      <c r="D28" s="104">
        <v>214.6</v>
      </c>
      <c r="E28" s="104">
        <v>311</v>
      </c>
      <c r="F28" s="95">
        <f>SUM(C28:E28)</f>
        <v>646.9</v>
      </c>
      <c r="G28" s="109">
        <v>30.1</v>
      </c>
      <c r="H28" s="104">
        <v>213.5</v>
      </c>
      <c r="I28" s="104">
        <v>63.4</v>
      </c>
      <c r="J28" s="95">
        <f>SUM(G28:I28)</f>
        <v>307</v>
      </c>
      <c r="K28" s="94">
        <f t="shared" si="11"/>
        <v>-339.9</v>
      </c>
      <c r="L28" s="95">
        <f t="shared" si="2"/>
        <v>-52.542896892873699</v>
      </c>
      <c r="M28" s="89"/>
      <c r="N28" s="89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8" customHeight="1">
      <c r="B29" s="22" t="s">
        <v>88</v>
      </c>
      <c r="C29" s="91">
        <v>41</v>
      </c>
      <c r="D29" s="91">
        <v>732.1</v>
      </c>
      <c r="E29" s="91">
        <v>0</v>
      </c>
      <c r="F29" s="97">
        <f>SUM(C29:E29)</f>
        <v>773.1</v>
      </c>
      <c r="G29" s="91">
        <v>79</v>
      </c>
      <c r="H29" s="91">
        <v>0</v>
      </c>
      <c r="I29" s="91">
        <v>0</v>
      </c>
      <c r="J29" s="97">
        <f>SUM(G29:I29)</f>
        <v>79</v>
      </c>
      <c r="K29" s="96">
        <f t="shared" si="11"/>
        <v>-694.1</v>
      </c>
      <c r="L29" s="97">
        <f t="shared" si="2"/>
        <v>-89.781399560212137</v>
      </c>
      <c r="M29" s="89"/>
      <c r="N29" s="89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8" customHeight="1" thickBot="1">
      <c r="A30" s="110"/>
      <c r="B30" s="32" t="s">
        <v>89</v>
      </c>
      <c r="C30" s="33">
        <f t="shared" ref="C30:J30" si="14">+C8+C25+C26+C29</f>
        <v>17239.899999999998</v>
      </c>
      <c r="D30" s="33">
        <f t="shared" si="14"/>
        <v>17101.900000000001</v>
      </c>
      <c r="E30" s="33">
        <f t="shared" si="14"/>
        <v>18986.7</v>
      </c>
      <c r="F30" s="111">
        <f t="shared" si="14"/>
        <v>53328.5</v>
      </c>
      <c r="G30" s="33">
        <f t="shared" si="14"/>
        <v>18113.099999999995</v>
      </c>
      <c r="H30" s="33">
        <f t="shared" si="14"/>
        <v>17428.100000000002</v>
      </c>
      <c r="I30" s="33">
        <f t="shared" si="14"/>
        <v>18196.900000000001</v>
      </c>
      <c r="J30" s="111">
        <f t="shared" si="14"/>
        <v>53738.1</v>
      </c>
      <c r="K30" s="33">
        <f t="shared" si="11"/>
        <v>409.59999999999854</v>
      </c>
      <c r="L30" s="111">
        <f t="shared" si="2"/>
        <v>0.76806960630806886</v>
      </c>
      <c r="M30" s="89"/>
      <c r="N30" s="89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ht="18" customHeight="1" thickTop="1" thickBot="1">
      <c r="A31" s="110"/>
      <c r="B31" s="112" t="s">
        <v>90</v>
      </c>
      <c r="C31" s="113">
        <v>0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f>SUM(G31:I31)</f>
        <v>0</v>
      </c>
      <c r="K31" s="113">
        <f t="shared" si="11"/>
        <v>0</v>
      </c>
      <c r="L31" s="114">
        <v>0</v>
      </c>
      <c r="M31" s="89"/>
      <c r="N31" s="89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21.75" customHeight="1" thickTop="1" thickBot="1">
      <c r="A32" s="110"/>
      <c r="B32" s="115" t="s">
        <v>69</v>
      </c>
      <c r="C32" s="116">
        <f t="shared" ref="C32:J32" si="15">+C31+C30</f>
        <v>17239.899999999998</v>
      </c>
      <c r="D32" s="116">
        <f t="shared" si="15"/>
        <v>17101.900000000001</v>
      </c>
      <c r="E32" s="116">
        <f t="shared" si="15"/>
        <v>18986.7</v>
      </c>
      <c r="F32" s="116">
        <f t="shared" si="15"/>
        <v>53328.5</v>
      </c>
      <c r="G32" s="116">
        <f t="shared" si="15"/>
        <v>18113.099999999995</v>
      </c>
      <c r="H32" s="116">
        <f t="shared" si="15"/>
        <v>17428.100000000002</v>
      </c>
      <c r="I32" s="116">
        <f t="shared" si="15"/>
        <v>18196.900000000001</v>
      </c>
      <c r="J32" s="116">
        <f t="shared" si="15"/>
        <v>53738.1</v>
      </c>
      <c r="K32" s="117">
        <f t="shared" si="11"/>
        <v>409.59999999999854</v>
      </c>
      <c r="L32" s="117">
        <f>+K32/F32*100</f>
        <v>0.76806960630806886</v>
      </c>
      <c r="M32" s="89"/>
      <c r="N32" s="89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8" customHeight="1" thickTop="1">
      <c r="A33" s="110"/>
      <c r="B33" s="44" t="s">
        <v>70</v>
      </c>
      <c r="C33" s="45"/>
      <c r="D33" s="45"/>
      <c r="E33" s="45"/>
      <c r="F33" s="45"/>
      <c r="G33" s="62"/>
      <c r="H33" s="62"/>
      <c r="I33" s="62"/>
      <c r="J33" s="62"/>
      <c r="K33" s="62"/>
      <c r="L33" s="11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>
      <c r="B34" s="49" t="s">
        <v>71</v>
      </c>
      <c r="C34" s="61"/>
      <c r="D34" s="61"/>
      <c r="E34" s="61"/>
      <c r="F34" s="61"/>
      <c r="G34" s="45"/>
      <c r="H34" s="45"/>
      <c r="I34" s="45"/>
      <c r="J34" s="45"/>
      <c r="K34" s="61"/>
      <c r="L34" s="6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2" customHeight="1">
      <c r="B35" s="54" t="s">
        <v>72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12" customHeight="1">
      <c r="B36" s="54" t="s">
        <v>91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>
      <c r="B37" s="60" t="s">
        <v>75</v>
      </c>
      <c r="C37" s="61"/>
      <c r="D37" s="61"/>
      <c r="E37" s="61"/>
      <c r="F37" s="119"/>
      <c r="G37" s="61"/>
      <c r="H37" s="61"/>
      <c r="I37" s="61"/>
      <c r="J37" s="45"/>
      <c r="K37" s="62"/>
      <c r="L37" s="6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>
      <c r="B38" s="62"/>
      <c r="C38" s="61"/>
      <c r="D38" s="61"/>
      <c r="E38" s="61"/>
      <c r="F38" s="61"/>
      <c r="G38" s="61"/>
      <c r="H38" s="61"/>
      <c r="I38" s="61"/>
      <c r="J38" s="61"/>
      <c r="K38" s="62"/>
      <c r="L38" s="6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>
      <c r="B39" s="62"/>
      <c r="C39" s="61"/>
      <c r="D39" s="61"/>
      <c r="E39" s="61"/>
      <c r="F39" s="61"/>
      <c r="G39" s="120"/>
      <c r="H39" s="120"/>
      <c r="I39" s="120"/>
      <c r="J39" s="120"/>
      <c r="K39" s="61"/>
      <c r="L39" s="6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>
      <c r="B40" s="62"/>
      <c r="C40" s="61"/>
      <c r="D40" s="61"/>
      <c r="E40" s="61"/>
      <c r="F40" s="61"/>
      <c r="G40" s="120"/>
      <c r="H40" s="120"/>
      <c r="I40" s="120"/>
      <c r="J40" s="120"/>
      <c r="K40" s="62"/>
      <c r="L40" s="6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>
      <c r="B41" s="121"/>
      <c r="C41" s="61"/>
      <c r="D41" s="61"/>
      <c r="E41" s="61"/>
      <c r="F41" s="61"/>
      <c r="G41" s="122"/>
      <c r="H41" s="122"/>
      <c r="I41" s="122"/>
      <c r="J41" s="123"/>
      <c r="K41" s="61"/>
      <c r="L41" s="6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>
      <c r="B42" s="121"/>
      <c r="C42" s="61"/>
      <c r="D42" s="61"/>
      <c r="E42" s="61"/>
      <c r="F42" s="61"/>
      <c r="G42" s="124"/>
      <c r="H42" s="124"/>
      <c r="I42" s="124"/>
      <c r="J42" s="125"/>
      <c r="K42" s="62"/>
      <c r="L42" s="6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>
      <c r="B43" s="62"/>
      <c r="C43" s="62"/>
      <c r="D43" s="62"/>
      <c r="E43" s="62"/>
      <c r="F43" s="126"/>
      <c r="G43" s="127"/>
      <c r="H43" s="127"/>
      <c r="I43" s="127"/>
      <c r="J43" s="125"/>
      <c r="K43" s="62"/>
      <c r="L43" s="6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>
      <c r="B44" s="62"/>
      <c r="C44" s="62"/>
      <c r="D44" s="62"/>
      <c r="E44" s="62"/>
      <c r="F44" s="126"/>
      <c r="G44" s="122"/>
      <c r="H44" s="122"/>
      <c r="I44" s="122"/>
      <c r="J44" s="125"/>
      <c r="K44" s="62"/>
      <c r="L44" s="6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>
      <c r="B45" s="62"/>
      <c r="C45" s="62"/>
      <c r="D45" s="62"/>
      <c r="E45" s="62"/>
      <c r="F45" s="126"/>
      <c r="G45" s="128"/>
      <c r="H45" s="128"/>
      <c r="I45" s="128"/>
      <c r="J45" s="125"/>
      <c r="K45" s="62"/>
      <c r="L45" s="6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>
      <c r="B46" s="62"/>
      <c r="C46" s="62"/>
      <c r="D46" s="62"/>
      <c r="E46" s="62"/>
      <c r="F46" s="62"/>
      <c r="G46" s="128"/>
      <c r="H46" s="128"/>
      <c r="I46" s="128"/>
      <c r="J46" s="125"/>
      <c r="K46" s="62"/>
      <c r="L46" s="6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2:44">
      <c r="B49" s="62"/>
      <c r="C49" s="62"/>
      <c r="D49" s="62"/>
      <c r="E49" s="62"/>
      <c r="F49" s="62"/>
      <c r="G49" s="129"/>
      <c r="H49" s="129"/>
      <c r="I49" s="129"/>
      <c r="J49" s="129"/>
      <c r="K49" s="62"/>
      <c r="L49" s="6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2:44">
      <c r="B50" s="62"/>
      <c r="C50" s="62"/>
      <c r="D50" s="62"/>
      <c r="E50" s="62"/>
      <c r="F50" s="62"/>
      <c r="G50" s="129"/>
      <c r="H50" s="129"/>
      <c r="I50" s="129"/>
      <c r="J50" s="129"/>
      <c r="K50" s="62"/>
      <c r="L50" s="6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2:44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2:44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2:44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2:4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2:44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2:44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2:44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2:44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2:44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2:44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2:44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2:44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2:44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2:44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2:44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2:44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2:44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2:44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2:44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2:44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2:44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2:44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2:44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2:44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2:44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2:44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2:44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2:44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2:44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2:44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2:44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2:44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2:44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2:44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2:44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2:44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2:44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2:44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2:44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2:44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2:44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2:44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2:44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2:44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2:44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2:44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2:44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2:44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2:44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2:44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2:44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2:44" ht="14.2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2:44" ht="14.2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2:44" ht="14.2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2:44" ht="14.2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2:44" ht="14.2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2:44" ht="14.2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2:44" ht="14.2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2:44" ht="14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2:44" ht="14.2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2:44" ht="14.25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2:44" ht="14.25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2:44" ht="14.25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2:44" ht="14.25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2:44" ht="14.25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2:44" ht="14.25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2:44" ht="14.25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2:44" ht="14.25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2:44" ht="14.25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2:44" ht="14.25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2:44" ht="14.25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2:44" ht="14.25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2:44" ht="14.25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2:44" ht="14.25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2:44" ht="14.25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2:44" ht="14.25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2:44" ht="14.25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2:44" ht="14.25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2:44" ht="14.25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2:44" ht="14.25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2:44" ht="14.25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2:44" ht="14.25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2:44" ht="14.25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2:44" ht="14.25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2:44" ht="14.25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2:44" ht="14.25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2:44" ht="14.25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2:44" ht="14.25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2:44" ht="14.25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2:44" ht="14.25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2:44" ht="14.25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2:44" ht="14.25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2:44" ht="14.25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2:44" ht="14.25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2:44" ht="14.25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2:44" ht="14.25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2:44" ht="14.25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2:44" ht="14.25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2:44" ht="14.25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2:44" ht="14.25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2:44" ht="14.25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2:44" ht="14.25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2:44" ht="14.25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2:44" ht="14.25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2:44" ht="14.25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2:44" ht="14.25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2:44" ht="14.25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2:44" ht="14.25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2:44" ht="14.25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2:44" ht="14.25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2:44" ht="14.25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2:44" ht="14.25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2:44" ht="14.25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2:44" ht="14.25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2:44" ht="14.25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2:44" ht="14.25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2:44" ht="14.25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2:44" ht="14.25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2:44" ht="14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2:44" ht="14.25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2:44" ht="14.25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2:44" ht="14.25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2:44" ht="14.25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2:44" ht="14.25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2:44" ht="14.25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2:44" ht="14.25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2:44" ht="14.25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2:44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2:44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2:44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2:44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2:44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2:44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2:44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2:44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2:44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2:44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2:44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2:44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2:44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2:44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2:44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2:44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2:44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2:44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2:44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2:44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2:44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2:44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2:44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2:44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2:44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2:44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2:44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2:44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2:44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2:44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2:44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2:44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2:44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2:44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2:44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2:44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2:44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2:44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</sheetData>
  <mergeCells count="10">
    <mergeCell ref="B1:L1"/>
    <mergeCell ref="B3:L3"/>
    <mergeCell ref="B4:L4"/>
    <mergeCell ref="B5:L5"/>
    <mergeCell ref="B6:B7"/>
    <mergeCell ref="C6:E6"/>
    <mergeCell ref="F6:F7"/>
    <mergeCell ref="G6:I6"/>
    <mergeCell ref="J6:J7"/>
    <mergeCell ref="K6:L6"/>
  </mergeCells>
  <printOptions horizontalCentered="1"/>
  <pageMargins left="0" right="0" top="0.19685039370078741" bottom="0.19685039370078741" header="0" footer="0.19685039370078741"/>
  <pageSetup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8D41-239B-4D87-8427-66B7DAF06D96}">
  <sheetPr codeName="Hoja16"/>
  <dimension ref="B1:DD338"/>
  <sheetViews>
    <sheetView showGridLines="0" topLeftCell="A76" zoomScaleNormal="100" workbookViewId="0">
      <selection activeCell="G95" sqref="G95:K104"/>
    </sheetView>
  </sheetViews>
  <sheetFormatPr baseColWidth="10" defaultColWidth="11.42578125" defaultRowHeight="12.75"/>
  <cols>
    <col min="1" max="1" width="3.42578125" customWidth="1"/>
    <col min="2" max="2" width="80.28515625" customWidth="1"/>
    <col min="3" max="3" width="11.140625" customWidth="1"/>
    <col min="4" max="6" width="12.28515625" bestFit="1" customWidth="1"/>
    <col min="7" max="7" width="12.85546875" style="59" customWidth="1"/>
    <col min="8" max="8" width="12.5703125" style="59" customWidth="1"/>
    <col min="9" max="9" width="11.42578125" style="59" bestFit="1" customWidth="1"/>
    <col min="10" max="10" width="12.85546875" customWidth="1"/>
    <col min="11" max="11" width="12" bestFit="1" customWidth="1"/>
    <col min="12" max="12" width="12.42578125" bestFit="1" customWidth="1"/>
  </cols>
  <sheetData>
    <row r="1" spans="2:14" ht="15.75">
      <c r="B1" s="260" t="s">
        <v>92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2:14" ht="14.25" customHeight="1">
      <c r="B2" s="4"/>
      <c r="C2" s="4"/>
      <c r="D2" s="4"/>
      <c r="E2" s="4"/>
      <c r="F2" s="4"/>
      <c r="G2" s="130"/>
      <c r="H2" s="130"/>
      <c r="I2" s="130"/>
      <c r="J2" s="4"/>
      <c r="K2" s="4"/>
      <c r="L2" s="4"/>
    </row>
    <row r="3" spans="2:14" s="110" customFormat="1" ht="15">
      <c r="B3" s="261" t="s">
        <v>93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2:14" s="110" customFormat="1" ht="17.25" customHeight="1">
      <c r="B4" s="262" t="s">
        <v>94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</row>
    <row r="5" spans="2:14" s="110" customFormat="1" ht="14.25" customHeight="1">
      <c r="B5" s="262" t="s">
        <v>95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4" s="110" customFormat="1" ht="22.5" customHeight="1">
      <c r="B6" s="269" t="s">
        <v>4</v>
      </c>
      <c r="C6" s="265">
        <v>2023</v>
      </c>
      <c r="D6" s="266"/>
      <c r="E6" s="266"/>
      <c r="F6" s="269">
        <v>2023</v>
      </c>
      <c r="G6" s="265">
        <v>2024</v>
      </c>
      <c r="H6" s="266"/>
      <c r="I6" s="266"/>
      <c r="J6" s="269">
        <v>2024</v>
      </c>
      <c r="K6" s="265" t="s">
        <v>5</v>
      </c>
      <c r="L6" s="271"/>
    </row>
    <row r="7" spans="2:14" ht="24" customHeight="1">
      <c r="B7" s="272"/>
      <c r="C7" s="131" t="s">
        <v>6</v>
      </c>
      <c r="D7" s="131" t="s">
        <v>7</v>
      </c>
      <c r="E7" s="131" t="s">
        <v>8</v>
      </c>
      <c r="F7" s="272"/>
      <c r="G7" s="131" t="s">
        <v>6</v>
      </c>
      <c r="H7" s="131" t="s">
        <v>7</v>
      </c>
      <c r="I7" s="131" t="s">
        <v>8</v>
      </c>
      <c r="J7" s="272"/>
      <c r="K7" s="132" t="s">
        <v>9</v>
      </c>
      <c r="L7" s="133" t="s">
        <v>10</v>
      </c>
    </row>
    <row r="8" spans="2:14" ht="18" customHeight="1">
      <c r="B8" s="9" t="s">
        <v>11</v>
      </c>
      <c r="C8" s="10">
        <f t="shared" ref="C8:J8" si="0">+C9+C20+C21+C28+C41</f>
        <v>888.2</v>
      </c>
      <c r="D8" s="10">
        <f t="shared" si="0"/>
        <v>690.30000000000007</v>
      </c>
      <c r="E8" s="10">
        <f t="shared" si="0"/>
        <v>2375.3000000000002</v>
      </c>
      <c r="F8" s="10">
        <f t="shared" si="0"/>
        <v>3953.8</v>
      </c>
      <c r="G8" s="10">
        <f t="shared" si="0"/>
        <v>18029.2</v>
      </c>
      <c r="H8" s="134">
        <f t="shared" si="0"/>
        <v>692.9</v>
      </c>
      <c r="I8" s="134">
        <f t="shared" si="0"/>
        <v>1468.3</v>
      </c>
      <c r="J8" s="134">
        <f t="shared" si="0"/>
        <v>20190.400000000001</v>
      </c>
      <c r="K8" s="135">
        <f t="shared" ref="K8:K21" si="1">+J8-F8</f>
        <v>16236.600000000002</v>
      </c>
      <c r="L8" s="135">
        <f t="shared" ref="L8:L16" si="2">+K8/F8*100</f>
        <v>410.65810106732766</v>
      </c>
      <c r="M8" s="136"/>
      <c r="N8" s="17"/>
    </row>
    <row r="9" spans="2:14" ht="18" customHeight="1">
      <c r="B9" s="137" t="s">
        <v>12</v>
      </c>
      <c r="C9" s="27">
        <f t="shared" ref="C9:J9" si="3">+C10+C18</f>
        <v>106.7</v>
      </c>
      <c r="D9" s="27">
        <f t="shared" si="3"/>
        <v>120.8</v>
      </c>
      <c r="E9" s="27">
        <f t="shared" si="3"/>
        <v>179.7</v>
      </c>
      <c r="F9" s="27">
        <f t="shared" si="3"/>
        <v>407.2</v>
      </c>
      <c r="G9" s="27">
        <f t="shared" si="3"/>
        <v>47.599999999999994</v>
      </c>
      <c r="H9" s="91">
        <f t="shared" si="3"/>
        <v>117.79999999999998</v>
      </c>
      <c r="I9" s="91">
        <f t="shared" si="3"/>
        <v>151.1</v>
      </c>
      <c r="J9" s="91">
        <f t="shared" si="3"/>
        <v>316.5</v>
      </c>
      <c r="K9" s="91">
        <f t="shared" si="1"/>
        <v>-90.699999999999989</v>
      </c>
      <c r="L9" s="91">
        <f t="shared" si="2"/>
        <v>-22.274066797642433</v>
      </c>
      <c r="M9" s="136"/>
      <c r="N9" s="17"/>
    </row>
    <row r="10" spans="2:14" ht="18" customHeight="1">
      <c r="B10" s="137" t="s">
        <v>78</v>
      </c>
      <c r="C10" s="27">
        <f t="shared" ref="C10:J10" si="4">+C11+C14</f>
        <v>90</v>
      </c>
      <c r="D10" s="27">
        <f t="shared" si="4"/>
        <v>106</v>
      </c>
      <c r="E10" s="27">
        <f t="shared" si="4"/>
        <v>162.39999999999998</v>
      </c>
      <c r="F10" s="27">
        <f t="shared" si="4"/>
        <v>358.4</v>
      </c>
      <c r="G10" s="27">
        <f t="shared" si="4"/>
        <v>32.799999999999997</v>
      </c>
      <c r="H10" s="91">
        <f t="shared" si="4"/>
        <v>104.19999999999999</v>
      </c>
      <c r="I10" s="91">
        <f t="shared" si="4"/>
        <v>137.69999999999999</v>
      </c>
      <c r="J10" s="91">
        <f t="shared" si="4"/>
        <v>274.7</v>
      </c>
      <c r="K10" s="91">
        <f t="shared" si="1"/>
        <v>-83.699999999999989</v>
      </c>
      <c r="L10" s="91">
        <f t="shared" si="2"/>
        <v>-23.353794642857142</v>
      </c>
      <c r="M10" s="136"/>
      <c r="N10" s="17"/>
    </row>
    <row r="11" spans="2:14" ht="18" customHeight="1">
      <c r="B11" s="138" t="s">
        <v>31</v>
      </c>
      <c r="C11" s="27">
        <f t="shared" ref="C11:J11" si="5">+C12+C13</f>
        <v>73.8</v>
      </c>
      <c r="D11" s="27">
        <f t="shared" si="5"/>
        <v>95.8</v>
      </c>
      <c r="E11" s="27">
        <f t="shared" si="5"/>
        <v>152.19999999999999</v>
      </c>
      <c r="F11" s="27">
        <f t="shared" si="5"/>
        <v>321.8</v>
      </c>
      <c r="G11" s="27">
        <f t="shared" si="5"/>
        <v>0</v>
      </c>
      <c r="H11" s="91">
        <f t="shared" si="5"/>
        <v>77.599999999999994</v>
      </c>
      <c r="I11" s="91">
        <f t="shared" si="5"/>
        <v>116.5</v>
      </c>
      <c r="J11" s="91">
        <f t="shared" si="5"/>
        <v>194.1</v>
      </c>
      <c r="K11" s="91">
        <f t="shared" si="1"/>
        <v>-127.70000000000002</v>
      </c>
      <c r="L11" s="91">
        <f t="shared" si="2"/>
        <v>-39.68303293971411</v>
      </c>
      <c r="M11" s="136"/>
      <c r="N11" s="17"/>
    </row>
    <row r="12" spans="2:14" ht="18" customHeight="1">
      <c r="B12" s="139" t="s">
        <v>96</v>
      </c>
      <c r="C12" s="109">
        <v>73.8</v>
      </c>
      <c r="D12" s="104">
        <v>0</v>
      </c>
      <c r="E12" s="104">
        <v>152.19999999999999</v>
      </c>
      <c r="F12" s="140">
        <f>SUM(C12:E12)</f>
        <v>226</v>
      </c>
      <c r="G12" s="109">
        <v>0</v>
      </c>
      <c r="H12" s="104">
        <v>77.599999999999994</v>
      </c>
      <c r="I12" s="104">
        <v>78.099999999999994</v>
      </c>
      <c r="J12" s="109">
        <f>SUM(G12:I12)</f>
        <v>155.69999999999999</v>
      </c>
      <c r="K12" s="104">
        <f t="shared" si="1"/>
        <v>-70.300000000000011</v>
      </c>
      <c r="L12" s="104">
        <f t="shared" si="2"/>
        <v>-31.106194690265493</v>
      </c>
      <c r="M12" s="136"/>
      <c r="N12" s="17"/>
    </row>
    <row r="13" spans="2:14" ht="18" customHeight="1">
      <c r="B13" s="18" t="s">
        <v>97</v>
      </c>
      <c r="C13" s="109">
        <v>0</v>
      </c>
      <c r="D13" s="104">
        <v>95.8</v>
      </c>
      <c r="E13" s="104">
        <v>0</v>
      </c>
      <c r="F13" s="140">
        <f>SUM(C13:E13)</f>
        <v>95.8</v>
      </c>
      <c r="G13" s="109">
        <v>0</v>
      </c>
      <c r="H13" s="104">
        <v>0</v>
      </c>
      <c r="I13" s="104">
        <v>38.4</v>
      </c>
      <c r="J13" s="104">
        <f>SUM(G13:I13)</f>
        <v>38.4</v>
      </c>
      <c r="K13" s="104">
        <f t="shared" si="1"/>
        <v>-57.4</v>
      </c>
      <c r="L13" s="104">
        <f t="shared" si="2"/>
        <v>-59.916492693110648</v>
      </c>
      <c r="M13" s="136"/>
      <c r="N13" s="17"/>
    </row>
    <row r="14" spans="2:14" ht="18" customHeight="1">
      <c r="B14" s="138" t="s">
        <v>98</v>
      </c>
      <c r="C14" s="27">
        <f t="shared" ref="C14:J15" si="6">+C15</f>
        <v>16.2</v>
      </c>
      <c r="D14" s="27">
        <f t="shared" si="6"/>
        <v>10.199999999999999</v>
      </c>
      <c r="E14" s="27">
        <f t="shared" si="6"/>
        <v>10.199999999999999</v>
      </c>
      <c r="F14" s="27">
        <f t="shared" si="6"/>
        <v>36.599999999999994</v>
      </c>
      <c r="G14" s="27">
        <f t="shared" si="6"/>
        <v>32.799999999999997</v>
      </c>
      <c r="H14" s="91">
        <f t="shared" si="6"/>
        <v>26.6</v>
      </c>
      <c r="I14" s="91">
        <f t="shared" si="6"/>
        <v>21.2</v>
      </c>
      <c r="J14" s="91">
        <f>+J15+J17</f>
        <v>80.599999999999994</v>
      </c>
      <c r="K14" s="91">
        <f t="shared" si="1"/>
        <v>44</v>
      </c>
      <c r="L14" s="91">
        <f t="shared" si="2"/>
        <v>120.21857923497269</v>
      </c>
      <c r="M14" s="136"/>
      <c r="N14" s="17"/>
    </row>
    <row r="15" spans="2:14" ht="18" customHeight="1">
      <c r="B15" s="141" t="s">
        <v>99</v>
      </c>
      <c r="C15" s="27">
        <f t="shared" si="6"/>
        <v>16.2</v>
      </c>
      <c r="D15" s="27">
        <f t="shared" si="6"/>
        <v>10.199999999999999</v>
      </c>
      <c r="E15" s="27">
        <f t="shared" si="6"/>
        <v>10.199999999999999</v>
      </c>
      <c r="F15" s="27">
        <f t="shared" si="6"/>
        <v>36.599999999999994</v>
      </c>
      <c r="G15" s="27">
        <f t="shared" si="6"/>
        <v>32.799999999999997</v>
      </c>
      <c r="H15" s="27">
        <f t="shared" si="6"/>
        <v>26.6</v>
      </c>
      <c r="I15" s="27">
        <f t="shared" si="6"/>
        <v>21.2</v>
      </c>
      <c r="J15" s="27">
        <f t="shared" si="6"/>
        <v>80.599999999999994</v>
      </c>
      <c r="K15" s="91">
        <f t="shared" si="1"/>
        <v>44</v>
      </c>
      <c r="L15" s="91">
        <f t="shared" si="2"/>
        <v>120.21857923497269</v>
      </c>
      <c r="M15" s="136"/>
      <c r="N15" s="17"/>
    </row>
    <row r="16" spans="2:14" ht="18" customHeight="1">
      <c r="B16" s="142" t="s">
        <v>100</v>
      </c>
      <c r="C16" s="143">
        <v>16.2</v>
      </c>
      <c r="D16" s="144">
        <v>10.199999999999999</v>
      </c>
      <c r="E16" s="144">
        <v>10.199999999999999</v>
      </c>
      <c r="F16" s="140">
        <f>SUM(C16:E16)</f>
        <v>36.599999999999994</v>
      </c>
      <c r="G16" s="143">
        <f>+[2]PP!G40</f>
        <v>32.799999999999997</v>
      </c>
      <c r="H16" s="144">
        <f>+[2]PP!H40</f>
        <v>26.6</v>
      </c>
      <c r="I16" s="144">
        <f>+[2]PP!I40</f>
        <v>21.2</v>
      </c>
      <c r="J16" s="144">
        <f>SUM(G16:I16)</f>
        <v>80.599999999999994</v>
      </c>
      <c r="K16" s="104">
        <f t="shared" si="1"/>
        <v>44</v>
      </c>
      <c r="L16" s="104">
        <f t="shared" si="2"/>
        <v>120.21857923497269</v>
      </c>
      <c r="M16" s="136"/>
      <c r="N16" s="17"/>
    </row>
    <row r="17" spans="2:108" ht="18" customHeight="1">
      <c r="B17" s="18" t="s">
        <v>26</v>
      </c>
      <c r="C17" s="109">
        <v>0</v>
      </c>
      <c r="D17" s="104">
        <v>0</v>
      </c>
      <c r="E17" s="104">
        <v>0</v>
      </c>
      <c r="F17" s="140">
        <f>SUM(C17:E17)</f>
        <v>0</v>
      </c>
      <c r="G17" s="109">
        <v>0</v>
      </c>
      <c r="H17" s="104">
        <v>0</v>
      </c>
      <c r="I17" s="104">
        <v>0</v>
      </c>
      <c r="J17" s="104">
        <f>SUM(G17:I17)</f>
        <v>0</v>
      </c>
      <c r="K17" s="145">
        <f t="shared" si="1"/>
        <v>0</v>
      </c>
      <c r="L17" s="145">
        <v>0</v>
      </c>
      <c r="M17" s="136"/>
      <c r="N17" s="17"/>
    </row>
    <row r="18" spans="2:108" ht="18" customHeight="1">
      <c r="B18" s="138" t="s">
        <v>101</v>
      </c>
      <c r="C18" s="27">
        <f t="shared" ref="C18:I18" si="7">+C19</f>
        <v>16.7</v>
      </c>
      <c r="D18" s="27">
        <f t="shared" si="7"/>
        <v>14.8</v>
      </c>
      <c r="E18" s="27">
        <f t="shared" si="7"/>
        <v>17.3</v>
      </c>
      <c r="F18" s="27">
        <f t="shared" si="7"/>
        <v>48.8</v>
      </c>
      <c r="G18" s="27">
        <f t="shared" si="7"/>
        <v>14.8</v>
      </c>
      <c r="H18" s="91">
        <f t="shared" si="7"/>
        <v>13.6</v>
      </c>
      <c r="I18" s="91">
        <f t="shared" si="7"/>
        <v>13.4</v>
      </c>
      <c r="J18" s="91">
        <f>+J19</f>
        <v>41.8</v>
      </c>
      <c r="K18" s="91">
        <f t="shared" si="1"/>
        <v>-7</v>
      </c>
      <c r="L18" s="91">
        <f>+K18/F18*100</f>
        <v>-14.34426229508197</v>
      </c>
      <c r="M18" s="136"/>
      <c r="N18" s="17"/>
    </row>
    <row r="19" spans="2:108" ht="18" customHeight="1">
      <c r="B19" s="18" t="s">
        <v>102</v>
      </c>
      <c r="C19" s="109">
        <v>16.7</v>
      </c>
      <c r="D19" s="104">
        <v>14.8</v>
      </c>
      <c r="E19" s="104">
        <v>17.3</v>
      </c>
      <c r="F19" s="140">
        <f>SUM(C19:E19)</f>
        <v>48.8</v>
      </c>
      <c r="G19" s="109">
        <f>+[2]PP!G52</f>
        <v>14.8</v>
      </c>
      <c r="H19" s="109">
        <f>+[2]PP!H52</f>
        <v>13.6</v>
      </c>
      <c r="I19" s="109">
        <f>+[2]PP!I52</f>
        <v>13.4</v>
      </c>
      <c r="J19" s="104">
        <f>SUM(G19:I19)</f>
        <v>41.8</v>
      </c>
      <c r="K19" s="104">
        <f t="shared" si="1"/>
        <v>-7</v>
      </c>
      <c r="L19" s="104">
        <f>+K19/F19*100</f>
        <v>-14.34426229508197</v>
      </c>
      <c r="M19" s="136"/>
      <c r="N19" s="17"/>
    </row>
    <row r="20" spans="2:108" ht="18" customHeight="1">
      <c r="B20" s="146" t="s">
        <v>103</v>
      </c>
      <c r="C20" s="147">
        <f>+[2]PP!C56</f>
        <v>445.5</v>
      </c>
      <c r="D20" s="147">
        <f>+[2]PP!D56</f>
        <v>274.2</v>
      </c>
      <c r="E20" s="147">
        <f>+[2]PP!E56</f>
        <v>398.1</v>
      </c>
      <c r="F20" s="147">
        <f>+[2]PP!F56</f>
        <v>1117.8000000000002</v>
      </c>
      <c r="G20" s="147">
        <f>+[2]PP!G56</f>
        <v>323.2</v>
      </c>
      <c r="H20" s="147">
        <f>+[2]PP!H56</f>
        <v>308</v>
      </c>
      <c r="I20" s="147">
        <f>+[2]PP!I56</f>
        <v>1067.5</v>
      </c>
      <c r="J20" s="135">
        <f>SUM(G20:I20)</f>
        <v>1698.7</v>
      </c>
      <c r="K20" s="91">
        <f t="shared" si="1"/>
        <v>580.89999999999986</v>
      </c>
      <c r="L20" s="91">
        <f>+K20/F20*100</f>
        <v>51.968151726605818</v>
      </c>
      <c r="M20" s="136"/>
      <c r="N20" s="17"/>
    </row>
    <row r="21" spans="2:108" ht="18" customHeight="1">
      <c r="B21" s="148" t="s">
        <v>104</v>
      </c>
      <c r="C21" s="27">
        <f t="shared" ref="C21:F21" si="8">+C22</f>
        <v>0</v>
      </c>
      <c r="D21" s="27">
        <f t="shared" si="8"/>
        <v>0</v>
      </c>
      <c r="E21" s="27">
        <f t="shared" si="8"/>
        <v>0</v>
      </c>
      <c r="F21" s="27">
        <f t="shared" si="8"/>
        <v>0</v>
      </c>
      <c r="G21" s="27">
        <f>+G22</f>
        <v>0</v>
      </c>
      <c r="H21" s="91">
        <f t="shared" ref="H21:I21" si="9">+H22</f>
        <v>0</v>
      </c>
      <c r="I21" s="91">
        <f t="shared" si="9"/>
        <v>0</v>
      </c>
      <c r="J21" s="91">
        <f>+J22</f>
        <v>0</v>
      </c>
      <c r="K21" s="149">
        <f t="shared" si="1"/>
        <v>0</v>
      </c>
      <c r="L21" s="91">
        <v>0</v>
      </c>
      <c r="M21" s="136"/>
      <c r="N21" s="17"/>
    </row>
    <row r="22" spans="2:108" s="3" customFormat="1" ht="16.5" customHeight="1">
      <c r="B22" s="150" t="s">
        <v>105</v>
      </c>
      <c r="C22" s="151">
        <f t="shared" ref="C22:F22" si="10">SUM(C23:C27)</f>
        <v>0</v>
      </c>
      <c r="D22" s="151">
        <f t="shared" ref="D22" si="11">SUM(D23:D27)</f>
        <v>0</v>
      </c>
      <c r="E22" s="151">
        <f t="shared" si="10"/>
        <v>0</v>
      </c>
      <c r="F22" s="151">
        <f t="shared" si="10"/>
        <v>0</v>
      </c>
      <c r="G22" s="151">
        <f t="shared" ref="G22:K22" si="12">SUM(G23:G27)</f>
        <v>0</v>
      </c>
      <c r="H22" s="152">
        <f t="shared" si="12"/>
        <v>0</v>
      </c>
      <c r="I22" s="152">
        <f t="shared" si="12"/>
        <v>0</v>
      </c>
      <c r="J22" s="152">
        <f t="shared" si="12"/>
        <v>0</v>
      </c>
      <c r="K22" s="152">
        <f t="shared" si="12"/>
        <v>0</v>
      </c>
      <c r="L22" s="91">
        <v>0</v>
      </c>
      <c r="M22" s="153"/>
      <c r="N22" s="17"/>
    </row>
    <row r="23" spans="2:108" s="59" customFormat="1" ht="15" hidden="1" customHeight="1">
      <c r="B23" s="154" t="s">
        <v>106</v>
      </c>
      <c r="C23" s="155">
        <v>0</v>
      </c>
      <c r="D23" s="156">
        <v>0</v>
      </c>
      <c r="E23" s="156">
        <v>0</v>
      </c>
      <c r="F23" s="156">
        <f>SUM(C23:E23)</f>
        <v>0</v>
      </c>
      <c r="G23" s="155">
        <v>0</v>
      </c>
      <c r="H23" s="156">
        <v>0</v>
      </c>
      <c r="I23" s="156">
        <v>0</v>
      </c>
      <c r="J23" s="156">
        <f>SUM(G23:I23)</f>
        <v>0</v>
      </c>
      <c r="K23" s="157">
        <f t="shared" ref="K23:K45" si="13">+J23-F23</f>
        <v>0</v>
      </c>
      <c r="L23" s="158">
        <v>0</v>
      </c>
      <c r="M23" s="136"/>
      <c r="N23" s="17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</row>
    <row r="24" spans="2:108" s="59" customFormat="1" ht="15" hidden="1" customHeight="1">
      <c r="B24" s="154" t="s">
        <v>107</v>
      </c>
      <c r="C24" s="155">
        <v>0</v>
      </c>
      <c r="D24" s="156">
        <v>0</v>
      </c>
      <c r="E24" s="156">
        <v>0</v>
      </c>
      <c r="F24" s="156">
        <f>SUM(C24:E24)</f>
        <v>0</v>
      </c>
      <c r="G24" s="155">
        <v>0</v>
      </c>
      <c r="H24" s="156">
        <v>0</v>
      </c>
      <c r="I24" s="156">
        <v>0</v>
      </c>
      <c r="J24" s="156">
        <f>SUM(G24:I24)</f>
        <v>0</v>
      </c>
      <c r="K24" s="157">
        <f t="shared" si="13"/>
        <v>0</v>
      </c>
      <c r="L24" s="158">
        <v>0</v>
      </c>
      <c r="M24" s="136"/>
      <c r="N24" s="17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</row>
    <row r="25" spans="2:108" s="59" customFormat="1" ht="15" hidden="1" customHeight="1">
      <c r="B25" s="159" t="s">
        <v>108</v>
      </c>
      <c r="C25" s="155">
        <v>0</v>
      </c>
      <c r="D25" s="155">
        <v>0</v>
      </c>
      <c r="E25" s="155">
        <v>0</v>
      </c>
      <c r="F25" s="156">
        <f>SUM(C25:E25)</f>
        <v>0</v>
      </c>
      <c r="G25" s="155">
        <f>+[2]PP!G59</f>
        <v>0</v>
      </c>
      <c r="H25" s="155">
        <f>+[2]PP!H59</f>
        <v>0</v>
      </c>
      <c r="I25" s="155">
        <f>+[2]PP!I59</f>
        <v>0</v>
      </c>
      <c r="J25" s="156">
        <f>SUM(G25:I25)</f>
        <v>0</v>
      </c>
      <c r="K25" s="157">
        <f t="shared" si="13"/>
        <v>0</v>
      </c>
      <c r="L25" s="158">
        <v>0</v>
      </c>
      <c r="M25" s="136"/>
      <c r="N25" s="17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</row>
    <row r="26" spans="2:108" s="59" customFormat="1" ht="15" hidden="1" customHeight="1">
      <c r="B26" s="154" t="s">
        <v>109</v>
      </c>
      <c r="C26" s="155">
        <v>0</v>
      </c>
      <c r="D26" s="156">
        <v>0</v>
      </c>
      <c r="E26" s="156">
        <v>0</v>
      </c>
      <c r="F26" s="156">
        <f>SUM(C26:E26)</f>
        <v>0</v>
      </c>
      <c r="G26" s="155">
        <v>0</v>
      </c>
      <c r="H26" s="156">
        <v>0</v>
      </c>
      <c r="I26" s="156">
        <v>0</v>
      </c>
      <c r="J26" s="156">
        <f>SUM(G26:I26)</f>
        <v>0</v>
      </c>
      <c r="K26" s="157">
        <f t="shared" si="13"/>
        <v>0</v>
      </c>
      <c r="L26" s="158">
        <v>0</v>
      </c>
      <c r="M26" s="136"/>
      <c r="N26" s="17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</row>
    <row r="27" spans="2:108" s="59" customFormat="1" ht="15" hidden="1" customHeight="1">
      <c r="B27" s="159" t="s">
        <v>110</v>
      </c>
      <c r="C27" s="155">
        <v>0</v>
      </c>
      <c r="D27" s="156">
        <v>0</v>
      </c>
      <c r="E27" s="156">
        <v>0</v>
      </c>
      <c r="F27" s="156">
        <f>SUM(C27:E27)</f>
        <v>0</v>
      </c>
      <c r="G27" s="155">
        <v>0</v>
      </c>
      <c r="H27" s="156">
        <v>0</v>
      </c>
      <c r="I27" s="156">
        <v>0</v>
      </c>
      <c r="J27" s="156">
        <f>SUM(G27:I27)</f>
        <v>0</v>
      </c>
      <c r="K27" s="157">
        <f t="shared" si="13"/>
        <v>0</v>
      </c>
      <c r="L27" s="104">
        <v>0</v>
      </c>
      <c r="M27" s="136"/>
      <c r="N27" s="1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</row>
    <row r="28" spans="2:108" ht="18" customHeight="1">
      <c r="B28" s="148" t="s">
        <v>111</v>
      </c>
      <c r="C28" s="27">
        <f t="shared" ref="C28:F28" si="14">+C29+C37</f>
        <v>219.3</v>
      </c>
      <c r="D28" s="27">
        <f t="shared" si="14"/>
        <v>199.7</v>
      </c>
      <c r="E28" s="27">
        <f t="shared" si="14"/>
        <v>242.5</v>
      </c>
      <c r="F28" s="27">
        <f t="shared" si="14"/>
        <v>661.5</v>
      </c>
      <c r="G28" s="27">
        <f>+G29+G37+G40</f>
        <v>17599.600000000002</v>
      </c>
      <c r="H28" s="27">
        <f t="shared" ref="H28:J28" si="15">+H29+H37+H40</f>
        <v>220.89999999999998</v>
      </c>
      <c r="I28" s="27">
        <f t="shared" si="15"/>
        <v>206.9</v>
      </c>
      <c r="J28" s="27">
        <f t="shared" si="15"/>
        <v>18027.400000000001</v>
      </c>
      <c r="K28" s="91">
        <f t="shared" si="13"/>
        <v>17365.900000000001</v>
      </c>
      <c r="L28" s="91">
        <f t="shared" ref="L28:L32" si="16">+K28/F28*100</f>
        <v>2625.2305366591086</v>
      </c>
      <c r="M28" s="136"/>
      <c r="N28" s="17"/>
    </row>
    <row r="29" spans="2:108" ht="18" customHeight="1">
      <c r="B29" s="141" t="s">
        <v>50</v>
      </c>
      <c r="C29" s="27">
        <f t="shared" ref="C29:J29" si="17">+C30+C34</f>
        <v>109.5</v>
      </c>
      <c r="D29" s="27">
        <f t="shared" si="17"/>
        <v>135.69999999999999</v>
      </c>
      <c r="E29" s="27">
        <f t="shared" si="17"/>
        <v>153.80000000000001</v>
      </c>
      <c r="F29" s="27">
        <f t="shared" si="17"/>
        <v>399</v>
      </c>
      <c r="G29" s="27">
        <f t="shared" si="17"/>
        <v>84.3</v>
      </c>
      <c r="H29" s="91">
        <f t="shared" si="17"/>
        <v>91.199999999999989</v>
      </c>
      <c r="I29" s="91">
        <f t="shared" si="17"/>
        <v>93.100000000000009</v>
      </c>
      <c r="J29" s="91">
        <f t="shared" si="17"/>
        <v>268.59999999999997</v>
      </c>
      <c r="K29" s="91">
        <f t="shared" si="13"/>
        <v>-130.40000000000003</v>
      </c>
      <c r="L29" s="91">
        <f t="shared" si="16"/>
        <v>-32.681704260651642</v>
      </c>
      <c r="M29" s="136"/>
      <c r="N29" s="17"/>
    </row>
    <row r="30" spans="2:108" ht="18" customHeight="1">
      <c r="B30" s="160" t="s">
        <v>51</v>
      </c>
      <c r="C30" s="91">
        <f t="shared" ref="C30:J30" si="18">+C31+C33</f>
        <v>80.7</v>
      </c>
      <c r="D30" s="91">
        <f t="shared" si="18"/>
        <v>100.4</v>
      </c>
      <c r="E30" s="91">
        <f t="shared" si="18"/>
        <v>117.8</v>
      </c>
      <c r="F30" s="91">
        <f t="shared" si="18"/>
        <v>298.90000000000003</v>
      </c>
      <c r="G30" s="91">
        <f t="shared" si="18"/>
        <v>73.8</v>
      </c>
      <c r="H30" s="91">
        <f t="shared" si="18"/>
        <v>86.6</v>
      </c>
      <c r="I30" s="91">
        <f t="shared" si="18"/>
        <v>86.2</v>
      </c>
      <c r="J30" s="91">
        <f t="shared" si="18"/>
        <v>246.59999999999997</v>
      </c>
      <c r="K30" s="91">
        <f t="shared" si="13"/>
        <v>-52.300000000000068</v>
      </c>
      <c r="L30" s="91">
        <f t="shared" si="16"/>
        <v>-17.497490799598552</v>
      </c>
      <c r="M30" s="136"/>
      <c r="N30" s="17"/>
    </row>
    <row r="31" spans="2:108" s="23" customFormat="1" ht="18" customHeight="1">
      <c r="B31" s="161" t="s">
        <v>112</v>
      </c>
      <c r="C31" s="162">
        <f t="shared" ref="C31:F31" si="19">SUM(C32:C33)</f>
        <v>80.7</v>
      </c>
      <c r="D31" s="162">
        <f t="shared" ref="D31" si="20">SUM(D32:D33)</f>
        <v>100.4</v>
      </c>
      <c r="E31" s="162">
        <f t="shared" si="19"/>
        <v>117.8</v>
      </c>
      <c r="F31" s="162">
        <f t="shared" si="19"/>
        <v>298.90000000000003</v>
      </c>
      <c r="G31" s="162">
        <f t="shared" ref="G31:J31" si="21">SUM(G32:G33)</f>
        <v>73.8</v>
      </c>
      <c r="H31" s="162">
        <f t="shared" si="21"/>
        <v>86.6</v>
      </c>
      <c r="I31" s="162">
        <f t="shared" si="21"/>
        <v>86.2</v>
      </c>
      <c r="J31" s="162">
        <f t="shared" si="21"/>
        <v>246.59999999999997</v>
      </c>
      <c r="K31" s="163">
        <f t="shared" si="13"/>
        <v>-52.300000000000068</v>
      </c>
      <c r="L31" s="164">
        <f t="shared" si="16"/>
        <v>-17.497490799598552</v>
      </c>
      <c r="M31" s="165"/>
      <c r="N31" s="17"/>
    </row>
    <row r="32" spans="2:108" ht="18" customHeight="1">
      <c r="B32" s="166" t="s">
        <v>113</v>
      </c>
      <c r="C32" s="144">
        <v>80.7</v>
      </c>
      <c r="D32" s="144">
        <v>100.4</v>
      </c>
      <c r="E32" s="144">
        <v>117.8</v>
      </c>
      <c r="F32" s="140">
        <f>SUM(C32:E32)</f>
        <v>298.90000000000003</v>
      </c>
      <c r="G32" s="144">
        <f>+[2]PP!G69</f>
        <v>73.8</v>
      </c>
      <c r="H32" s="144">
        <f>+[2]PP!H69</f>
        <v>86.6</v>
      </c>
      <c r="I32" s="144">
        <f>+[2]PP!I69</f>
        <v>86.2</v>
      </c>
      <c r="J32" s="104">
        <f>SUM(G32:I32)</f>
        <v>246.59999999999997</v>
      </c>
      <c r="K32" s="157">
        <f t="shared" si="13"/>
        <v>-52.300000000000068</v>
      </c>
      <c r="L32" s="157">
        <f t="shared" si="16"/>
        <v>-17.497490799598552</v>
      </c>
      <c r="M32" s="136"/>
      <c r="N32" s="17"/>
    </row>
    <row r="33" spans="2:14" ht="18" customHeight="1">
      <c r="B33" s="167" t="s">
        <v>114</v>
      </c>
      <c r="C33" s="109">
        <v>0</v>
      </c>
      <c r="D33" s="104">
        <v>0</v>
      </c>
      <c r="E33" s="104">
        <v>0</v>
      </c>
      <c r="F33" s="140">
        <f>SUM(C33:E33)</f>
        <v>0</v>
      </c>
      <c r="G33" s="109">
        <v>0</v>
      </c>
      <c r="H33" s="104">
        <v>0</v>
      </c>
      <c r="I33" s="104">
        <v>0</v>
      </c>
      <c r="J33" s="104">
        <f>SUM(G33:I33)</f>
        <v>0</v>
      </c>
      <c r="K33" s="168">
        <f t="shared" si="13"/>
        <v>0</v>
      </c>
      <c r="L33" s="157">
        <v>0</v>
      </c>
      <c r="M33" s="136"/>
      <c r="N33" s="17"/>
    </row>
    <row r="34" spans="2:14" ht="18" customHeight="1">
      <c r="B34" s="160" t="s">
        <v>52</v>
      </c>
      <c r="C34" s="27">
        <f t="shared" ref="C34:J34" si="22">SUM(C35:C36)</f>
        <v>28.8</v>
      </c>
      <c r="D34" s="27">
        <f t="shared" si="22"/>
        <v>35.299999999999997</v>
      </c>
      <c r="E34" s="27">
        <f t="shared" si="22"/>
        <v>36</v>
      </c>
      <c r="F34" s="27">
        <f t="shared" si="22"/>
        <v>100.1</v>
      </c>
      <c r="G34" s="27">
        <f t="shared" si="22"/>
        <v>10.5</v>
      </c>
      <c r="H34" s="91">
        <f t="shared" si="22"/>
        <v>4.5999999999999996</v>
      </c>
      <c r="I34" s="91">
        <f t="shared" si="22"/>
        <v>6.9</v>
      </c>
      <c r="J34" s="91">
        <f t="shared" si="22"/>
        <v>22</v>
      </c>
      <c r="K34" s="91">
        <f t="shared" si="13"/>
        <v>-78.099999999999994</v>
      </c>
      <c r="L34" s="91">
        <f>+K34/F34*100</f>
        <v>-78.021978021978029</v>
      </c>
      <c r="M34" s="136"/>
      <c r="N34" s="17"/>
    </row>
    <row r="35" spans="2:14" ht="18" customHeight="1">
      <c r="B35" s="167" t="s">
        <v>115</v>
      </c>
      <c r="C35" s="109">
        <v>28.8</v>
      </c>
      <c r="D35" s="104">
        <v>35.299999999999997</v>
      </c>
      <c r="E35" s="104">
        <v>36</v>
      </c>
      <c r="F35" s="140">
        <f>SUM(C35:E35)</f>
        <v>100.1</v>
      </c>
      <c r="G35" s="109">
        <f>+[2]PP!G74</f>
        <v>10.5</v>
      </c>
      <c r="H35" s="104">
        <f>+[2]PP!H74</f>
        <v>4.5999999999999996</v>
      </c>
      <c r="I35" s="104">
        <f>+[2]PP!I74</f>
        <v>6.9</v>
      </c>
      <c r="J35" s="104">
        <f>SUM(G35:I35)</f>
        <v>22</v>
      </c>
      <c r="K35" s="104">
        <f t="shared" si="13"/>
        <v>-78.099999999999994</v>
      </c>
      <c r="L35" s="104">
        <f>+K35/F35*100</f>
        <v>-78.021978021978029</v>
      </c>
      <c r="M35" s="136"/>
      <c r="N35" s="17"/>
    </row>
    <row r="36" spans="2:14" ht="18" customHeight="1">
      <c r="B36" s="167" t="s">
        <v>26</v>
      </c>
      <c r="C36" s="109">
        <v>0</v>
      </c>
      <c r="D36" s="104">
        <v>0</v>
      </c>
      <c r="E36" s="104">
        <v>0</v>
      </c>
      <c r="F36" s="140">
        <f>SUM(C36:E36)</f>
        <v>0</v>
      </c>
      <c r="G36" s="109">
        <v>0</v>
      </c>
      <c r="H36" s="104">
        <v>0</v>
      </c>
      <c r="I36" s="104">
        <v>0</v>
      </c>
      <c r="J36" s="104">
        <f>SUM(G36:I36)</f>
        <v>0</v>
      </c>
      <c r="K36" s="104">
        <f t="shared" si="13"/>
        <v>0</v>
      </c>
      <c r="L36" s="158">
        <v>0</v>
      </c>
      <c r="M36" s="136"/>
      <c r="N36" s="17"/>
    </row>
    <row r="37" spans="2:14" ht="18" customHeight="1">
      <c r="B37" s="160" t="s">
        <v>53</v>
      </c>
      <c r="C37" s="27">
        <f t="shared" ref="C37:J37" si="23">+C38+C39</f>
        <v>109.8</v>
      </c>
      <c r="D37" s="27">
        <f t="shared" si="23"/>
        <v>64</v>
      </c>
      <c r="E37" s="27">
        <f t="shared" si="23"/>
        <v>88.7</v>
      </c>
      <c r="F37" s="27">
        <f t="shared" si="23"/>
        <v>262.5</v>
      </c>
      <c r="G37" s="27">
        <f t="shared" si="23"/>
        <v>167.4</v>
      </c>
      <c r="H37" s="91">
        <f t="shared" si="23"/>
        <v>129.69999999999999</v>
      </c>
      <c r="I37" s="91">
        <f t="shared" si="23"/>
        <v>113.8</v>
      </c>
      <c r="J37" s="91">
        <f t="shared" si="23"/>
        <v>410.90000000000003</v>
      </c>
      <c r="K37" s="91">
        <f t="shared" si="13"/>
        <v>148.40000000000003</v>
      </c>
      <c r="L37" s="91">
        <f>+K37/F37*100</f>
        <v>56.533333333333346</v>
      </c>
      <c r="N37" s="17"/>
    </row>
    <row r="38" spans="2:14" ht="18" customHeight="1">
      <c r="B38" s="167" t="s">
        <v>116</v>
      </c>
      <c r="C38" s="109">
        <v>109.8</v>
      </c>
      <c r="D38" s="104">
        <v>64</v>
      </c>
      <c r="E38" s="104">
        <v>88.7</v>
      </c>
      <c r="F38" s="140">
        <f>SUM(C38:E38)</f>
        <v>262.5</v>
      </c>
      <c r="G38" s="109">
        <f>+[2]PP!G79</f>
        <v>167.4</v>
      </c>
      <c r="H38" s="104">
        <f>+[2]PP!H79</f>
        <v>129.69999999999999</v>
      </c>
      <c r="I38" s="104">
        <f>+[2]PP!I79</f>
        <v>113.8</v>
      </c>
      <c r="J38" s="104">
        <f>SUM(G38:I38)</f>
        <v>410.90000000000003</v>
      </c>
      <c r="K38" s="104">
        <f t="shared" si="13"/>
        <v>148.40000000000003</v>
      </c>
      <c r="L38" s="104">
        <f>+K38/F38*100</f>
        <v>56.533333333333346</v>
      </c>
      <c r="N38" s="17"/>
    </row>
    <row r="39" spans="2:14" ht="18" customHeight="1">
      <c r="B39" s="167" t="s">
        <v>26</v>
      </c>
      <c r="C39" s="109">
        <v>0</v>
      </c>
      <c r="D39" s="104">
        <v>0</v>
      </c>
      <c r="E39" s="104">
        <v>0</v>
      </c>
      <c r="F39" s="140">
        <f>SUM(C39:E39)</f>
        <v>0</v>
      </c>
      <c r="G39" s="109">
        <v>0</v>
      </c>
      <c r="H39" s="104">
        <v>0</v>
      </c>
      <c r="I39" s="104">
        <v>0</v>
      </c>
      <c r="J39" s="104">
        <f>SUM(G39:I39)</f>
        <v>0</v>
      </c>
      <c r="K39" s="145">
        <f t="shared" si="13"/>
        <v>0</v>
      </c>
      <c r="L39" s="104">
        <v>0</v>
      </c>
      <c r="N39" s="17"/>
    </row>
    <row r="40" spans="2:14" ht="18" customHeight="1">
      <c r="B40" s="160" t="s">
        <v>117</v>
      </c>
      <c r="C40" s="27">
        <v>0</v>
      </c>
      <c r="D40" s="91">
        <v>0</v>
      </c>
      <c r="E40" s="91">
        <v>0</v>
      </c>
      <c r="F40" s="88">
        <f>SUM(C40:E40)</f>
        <v>0</v>
      </c>
      <c r="G40" s="27">
        <v>17347.900000000001</v>
      </c>
      <c r="H40" s="91">
        <v>0</v>
      </c>
      <c r="I40" s="91">
        <v>0</v>
      </c>
      <c r="J40" s="91">
        <f>SUM(G40:I40)</f>
        <v>17347.900000000001</v>
      </c>
      <c r="K40" s="149">
        <f t="shared" si="13"/>
        <v>17347.900000000001</v>
      </c>
      <c r="L40" s="104">
        <v>0</v>
      </c>
      <c r="N40" s="17"/>
    </row>
    <row r="41" spans="2:14" ht="18" customHeight="1">
      <c r="B41" s="148" t="s">
        <v>118</v>
      </c>
      <c r="C41" s="27">
        <f t="shared" ref="C41:J41" si="24">+C42+C49+C50</f>
        <v>116.7</v>
      </c>
      <c r="D41" s="27">
        <f t="shared" si="24"/>
        <v>95.6</v>
      </c>
      <c r="E41" s="27">
        <f t="shared" si="24"/>
        <v>1555</v>
      </c>
      <c r="F41" s="27">
        <f t="shared" si="24"/>
        <v>1767.3</v>
      </c>
      <c r="G41" s="27">
        <f t="shared" si="24"/>
        <v>58.8</v>
      </c>
      <c r="H41" s="91">
        <f t="shared" si="24"/>
        <v>46.2</v>
      </c>
      <c r="I41" s="91">
        <f t="shared" si="24"/>
        <v>42.8</v>
      </c>
      <c r="J41" s="91">
        <f t="shared" si="24"/>
        <v>147.80000000000001</v>
      </c>
      <c r="K41" s="91">
        <f t="shared" si="13"/>
        <v>-1619.5</v>
      </c>
      <c r="L41" s="91">
        <f t="shared" ref="L41:L48" si="25">+K41/F41*100</f>
        <v>-91.636960334974262</v>
      </c>
      <c r="N41" s="17"/>
    </row>
    <row r="42" spans="2:14" ht="18" customHeight="1">
      <c r="B42" s="138" t="s">
        <v>119</v>
      </c>
      <c r="C42" s="91">
        <f t="shared" ref="C42:J42" si="26">+C43+C46+C48</f>
        <v>116.7</v>
      </c>
      <c r="D42" s="91">
        <f t="shared" si="26"/>
        <v>95.6</v>
      </c>
      <c r="E42" s="91">
        <f t="shared" si="26"/>
        <v>1555</v>
      </c>
      <c r="F42" s="91">
        <f t="shared" si="26"/>
        <v>1767.3</v>
      </c>
      <c r="G42" s="91">
        <f t="shared" si="26"/>
        <v>58.8</v>
      </c>
      <c r="H42" s="91">
        <f t="shared" si="26"/>
        <v>46.2</v>
      </c>
      <c r="I42" s="91">
        <f t="shared" si="26"/>
        <v>42.8</v>
      </c>
      <c r="J42" s="91">
        <f t="shared" si="26"/>
        <v>147.80000000000001</v>
      </c>
      <c r="K42" s="91">
        <f t="shared" si="13"/>
        <v>-1619.5</v>
      </c>
      <c r="L42" s="91">
        <f t="shared" si="25"/>
        <v>-91.636960334974262</v>
      </c>
      <c r="N42" s="17"/>
    </row>
    <row r="43" spans="2:14" ht="18" customHeight="1">
      <c r="B43" s="169" t="s">
        <v>120</v>
      </c>
      <c r="C43" s="27">
        <f t="shared" ref="C43:F43" si="27">SUM(C44:C45)</f>
        <v>0</v>
      </c>
      <c r="D43" s="27">
        <f t="shared" ref="D43" si="28">SUM(D44:D45)</f>
        <v>0</v>
      </c>
      <c r="E43" s="27">
        <f t="shared" si="27"/>
        <v>1504.3</v>
      </c>
      <c r="F43" s="27">
        <f t="shared" si="27"/>
        <v>1504.3</v>
      </c>
      <c r="G43" s="27">
        <f t="shared" ref="G43:J43" si="29">SUM(G44:G45)</f>
        <v>0</v>
      </c>
      <c r="H43" s="91">
        <f t="shared" si="29"/>
        <v>0</v>
      </c>
      <c r="I43" s="91">
        <f t="shared" si="29"/>
        <v>0</v>
      </c>
      <c r="J43" s="91">
        <f t="shared" si="29"/>
        <v>0</v>
      </c>
      <c r="K43" s="91">
        <f t="shared" si="13"/>
        <v>-1504.3</v>
      </c>
      <c r="L43" s="157">
        <v>0</v>
      </c>
      <c r="N43" s="17"/>
    </row>
    <row r="44" spans="2:14" ht="18" customHeight="1">
      <c r="B44" s="170" t="s">
        <v>121</v>
      </c>
      <c r="C44" s="109">
        <v>0</v>
      </c>
      <c r="D44" s="104">
        <v>0</v>
      </c>
      <c r="E44" s="104">
        <v>0</v>
      </c>
      <c r="F44" s="140">
        <f>SUM(C44:E44)</f>
        <v>0</v>
      </c>
      <c r="G44" s="109">
        <v>0</v>
      </c>
      <c r="H44" s="104">
        <v>0</v>
      </c>
      <c r="I44" s="104">
        <v>0</v>
      </c>
      <c r="J44" s="104">
        <f>SUM(G44:I44)</f>
        <v>0</v>
      </c>
      <c r="K44" s="104">
        <f t="shared" si="13"/>
        <v>0</v>
      </c>
      <c r="L44" s="157">
        <v>0</v>
      </c>
      <c r="N44" s="17"/>
    </row>
    <row r="45" spans="2:14" ht="18" customHeight="1">
      <c r="B45" s="170" t="s">
        <v>122</v>
      </c>
      <c r="C45" s="109">
        <v>0</v>
      </c>
      <c r="D45" s="109">
        <v>0</v>
      </c>
      <c r="E45" s="109">
        <v>1504.3</v>
      </c>
      <c r="F45" s="140">
        <f>SUM(C45:E45)</f>
        <v>1504.3</v>
      </c>
      <c r="G45" s="109">
        <v>0</v>
      </c>
      <c r="H45" s="109">
        <v>0</v>
      </c>
      <c r="I45" s="109">
        <v>0</v>
      </c>
      <c r="J45" s="104">
        <f>SUM(G45:I45)</f>
        <v>0</v>
      </c>
      <c r="K45" s="104">
        <f t="shared" si="13"/>
        <v>-1504.3</v>
      </c>
      <c r="L45" s="157">
        <v>0</v>
      </c>
      <c r="N45" s="17"/>
    </row>
    <row r="46" spans="2:14" ht="18" customHeight="1">
      <c r="B46" s="141" t="s">
        <v>123</v>
      </c>
      <c r="C46" s="27">
        <f t="shared" ref="C46:J46" si="30">SUM(C47:C47)</f>
        <v>108.9</v>
      </c>
      <c r="D46" s="27">
        <f t="shared" si="30"/>
        <v>95.6</v>
      </c>
      <c r="E46" s="27">
        <f t="shared" si="30"/>
        <v>50.7</v>
      </c>
      <c r="F46" s="27">
        <f t="shared" si="30"/>
        <v>255.2</v>
      </c>
      <c r="G46" s="27">
        <f t="shared" si="30"/>
        <v>58.8</v>
      </c>
      <c r="H46" s="91">
        <f t="shared" si="30"/>
        <v>46.2</v>
      </c>
      <c r="I46" s="91">
        <f t="shared" si="30"/>
        <v>42.8</v>
      </c>
      <c r="J46" s="91">
        <f t="shared" si="30"/>
        <v>147.80000000000001</v>
      </c>
      <c r="K46" s="91">
        <f>+J46-F46</f>
        <v>-107.39999999999998</v>
      </c>
      <c r="L46" s="91">
        <f t="shared" si="25"/>
        <v>-42.084639498432594</v>
      </c>
      <c r="N46" s="17"/>
    </row>
    <row r="47" spans="2:14" ht="18" customHeight="1">
      <c r="B47" s="170" t="s">
        <v>124</v>
      </c>
      <c r="C47" s="171">
        <v>108.9</v>
      </c>
      <c r="D47" s="172">
        <v>95.6</v>
      </c>
      <c r="E47" s="172">
        <v>50.7</v>
      </c>
      <c r="F47" s="140">
        <f>SUM(C47:E47)</f>
        <v>255.2</v>
      </c>
      <c r="G47" s="171">
        <f>+[2]PP!G89</f>
        <v>58.8</v>
      </c>
      <c r="H47" s="172">
        <f>+[2]PP!H89</f>
        <v>46.2</v>
      </c>
      <c r="I47" s="172">
        <f>+[2]PP!I89</f>
        <v>42.8</v>
      </c>
      <c r="J47" s="172">
        <f>+[2]PP!J89</f>
        <v>147.80000000000001</v>
      </c>
      <c r="K47" s="104">
        <f>+J47-F49</f>
        <v>147.80000000000001</v>
      </c>
      <c r="L47" s="104">
        <f t="shared" si="25"/>
        <v>57.915360501567406</v>
      </c>
      <c r="N47" s="17"/>
    </row>
    <row r="48" spans="2:14" ht="18" customHeight="1">
      <c r="B48" s="141" t="s">
        <v>125</v>
      </c>
      <c r="C48" s="173">
        <v>7.8</v>
      </c>
      <c r="D48" s="173">
        <v>0</v>
      </c>
      <c r="E48" s="173">
        <v>0</v>
      </c>
      <c r="F48" s="88">
        <f>SUM(C48:E48)</f>
        <v>7.8</v>
      </c>
      <c r="G48" s="173">
        <f>+[2]PP!G92</f>
        <v>0</v>
      </c>
      <c r="H48" s="173">
        <f>+[2]PP!H92</f>
        <v>0</v>
      </c>
      <c r="I48" s="173">
        <f>+[2]PP!I92</f>
        <v>0</v>
      </c>
      <c r="J48" s="173">
        <f>SUM(G48:I48)</f>
        <v>0</v>
      </c>
      <c r="K48" s="173">
        <f>+J48-F50</f>
        <v>0</v>
      </c>
      <c r="L48" s="91">
        <f t="shared" si="25"/>
        <v>0</v>
      </c>
      <c r="N48" s="17"/>
    </row>
    <row r="49" spans="2:14" ht="18" customHeight="1">
      <c r="B49" s="138" t="s">
        <v>60</v>
      </c>
      <c r="C49" s="174">
        <v>0</v>
      </c>
      <c r="D49" s="174">
        <v>0</v>
      </c>
      <c r="E49" s="174">
        <v>0</v>
      </c>
      <c r="F49" s="88">
        <f>SUM(C49:E49)</f>
        <v>0</v>
      </c>
      <c r="G49" s="174">
        <v>0</v>
      </c>
      <c r="H49" s="174">
        <v>0</v>
      </c>
      <c r="I49" s="174">
        <v>0</v>
      </c>
      <c r="J49" s="163">
        <f>SUM(G49:I49)</f>
        <v>0</v>
      </c>
      <c r="K49" s="163">
        <f>+J49-F53</f>
        <v>-2737</v>
      </c>
      <c r="L49" s="175">
        <v>0</v>
      </c>
      <c r="N49" s="17"/>
    </row>
    <row r="50" spans="2:14" ht="18" customHeight="1">
      <c r="B50" s="138" t="s">
        <v>61</v>
      </c>
      <c r="C50" s="27">
        <f t="shared" ref="C50:K50" si="31">+C51+C52</f>
        <v>0</v>
      </c>
      <c r="D50" s="27">
        <f t="shared" si="31"/>
        <v>0</v>
      </c>
      <c r="E50" s="27">
        <f t="shared" si="31"/>
        <v>0</v>
      </c>
      <c r="F50" s="27">
        <f t="shared" si="31"/>
        <v>0</v>
      </c>
      <c r="G50" s="27">
        <f t="shared" si="31"/>
        <v>0</v>
      </c>
      <c r="H50" s="27">
        <f t="shared" si="31"/>
        <v>0</v>
      </c>
      <c r="I50" s="27">
        <f t="shared" si="31"/>
        <v>0</v>
      </c>
      <c r="J50" s="27">
        <f t="shared" si="31"/>
        <v>0</v>
      </c>
      <c r="K50" s="27">
        <f t="shared" si="31"/>
        <v>0</v>
      </c>
      <c r="L50" s="91">
        <v>0</v>
      </c>
      <c r="N50" s="17"/>
    </row>
    <row r="51" spans="2:14" ht="18" customHeight="1">
      <c r="B51" s="176" t="s">
        <v>126</v>
      </c>
      <c r="C51" s="109">
        <v>0</v>
      </c>
      <c r="D51" s="104">
        <v>0</v>
      </c>
      <c r="E51" s="104">
        <v>0</v>
      </c>
      <c r="F51" s="140">
        <f>SUM(C51:E51)</f>
        <v>0</v>
      </c>
      <c r="G51" s="109">
        <f>+[2]PP!G97</f>
        <v>0</v>
      </c>
      <c r="H51" s="104">
        <v>0</v>
      </c>
      <c r="I51" s="104">
        <v>0</v>
      </c>
      <c r="J51" s="104">
        <f>SUM(G51:I51)</f>
        <v>0</v>
      </c>
      <c r="K51" s="168">
        <f>+J51-F51</f>
        <v>0</v>
      </c>
      <c r="L51" s="104">
        <v>0</v>
      </c>
      <c r="N51" s="17"/>
    </row>
    <row r="52" spans="2:14" ht="18" customHeight="1">
      <c r="B52" s="176" t="s">
        <v>26</v>
      </c>
      <c r="C52" s="177">
        <v>0</v>
      </c>
      <c r="D52" s="177">
        <v>0</v>
      </c>
      <c r="E52" s="177">
        <v>0</v>
      </c>
      <c r="F52" s="140">
        <f>SUM(C52:E52)</f>
        <v>0</v>
      </c>
      <c r="G52" s="177">
        <v>0</v>
      </c>
      <c r="H52" s="177">
        <v>0</v>
      </c>
      <c r="I52" s="177">
        <v>0</v>
      </c>
      <c r="J52" s="104">
        <f>SUM(G52:I52)</f>
        <v>0</v>
      </c>
      <c r="K52" s="168">
        <f>+J52-F52</f>
        <v>0</v>
      </c>
      <c r="L52" s="158">
        <v>0</v>
      </c>
      <c r="N52" s="17"/>
    </row>
    <row r="53" spans="2:14" ht="18" customHeight="1">
      <c r="B53" s="148" t="s">
        <v>127</v>
      </c>
      <c r="C53" s="27">
        <f t="shared" ref="C53:J53" si="32">+C54+C57</f>
        <v>0</v>
      </c>
      <c r="D53" s="27">
        <f t="shared" si="32"/>
        <v>0</v>
      </c>
      <c r="E53" s="27">
        <f t="shared" si="32"/>
        <v>2737</v>
      </c>
      <c r="F53" s="27">
        <f t="shared" si="32"/>
        <v>2737</v>
      </c>
      <c r="G53" s="27">
        <f t="shared" si="32"/>
        <v>877.5</v>
      </c>
      <c r="H53" s="91">
        <f t="shared" si="32"/>
        <v>0</v>
      </c>
      <c r="I53" s="91">
        <f t="shared" si="32"/>
        <v>1782.8</v>
      </c>
      <c r="J53" s="91">
        <f t="shared" si="32"/>
        <v>2660.3</v>
      </c>
      <c r="K53" s="91">
        <f>+J53-F53</f>
        <v>-76.699999999999818</v>
      </c>
      <c r="L53" s="91">
        <v>0</v>
      </c>
      <c r="N53" s="17"/>
    </row>
    <row r="54" spans="2:14" ht="18" customHeight="1">
      <c r="B54" s="178" t="s">
        <v>128</v>
      </c>
      <c r="C54" s="179">
        <f t="shared" ref="C54:K54" si="33">+C55+C56</f>
        <v>0</v>
      </c>
      <c r="D54" s="179">
        <f t="shared" si="33"/>
        <v>0</v>
      </c>
      <c r="E54" s="179">
        <f t="shared" si="33"/>
        <v>0</v>
      </c>
      <c r="F54" s="179">
        <f t="shared" si="33"/>
        <v>0</v>
      </c>
      <c r="G54" s="179">
        <f t="shared" si="33"/>
        <v>0</v>
      </c>
      <c r="H54" s="180">
        <f t="shared" si="33"/>
        <v>0</v>
      </c>
      <c r="I54" s="180">
        <f t="shared" si="33"/>
        <v>17.8</v>
      </c>
      <c r="J54" s="180">
        <f t="shared" si="33"/>
        <v>17.8</v>
      </c>
      <c r="K54" s="180">
        <f t="shared" si="33"/>
        <v>17.8</v>
      </c>
      <c r="L54" s="180">
        <v>0</v>
      </c>
      <c r="N54" s="17"/>
    </row>
    <row r="55" spans="2:14" ht="18" customHeight="1">
      <c r="B55" s="181" t="s">
        <v>129</v>
      </c>
      <c r="C55" s="109">
        <v>0</v>
      </c>
      <c r="D55" s="104">
        <v>0</v>
      </c>
      <c r="E55" s="104">
        <v>0</v>
      </c>
      <c r="F55" s="140">
        <f>SUM(C55:E55)</f>
        <v>0</v>
      </c>
      <c r="G55" s="109">
        <f>+[2]PP!G102</f>
        <v>0</v>
      </c>
      <c r="H55" s="104">
        <f>+[2]PP!H102</f>
        <v>0</v>
      </c>
      <c r="I55" s="104">
        <f>+[2]PP!I102</f>
        <v>17.8</v>
      </c>
      <c r="J55" s="104">
        <f>SUM(G55:I55)</f>
        <v>17.8</v>
      </c>
      <c r="K55" s="104">
        <f t="shared" ref="K55:K92" si="34">+J55-F55</f>
        <v>17.8</v>
      </c>
      <c r="L55" s="104">
        <v>0</v>
      </c>
      <c r="N55" s="17"/>
    </row>
    <row r="56" spans="2:14" ht="18" customHeight="1">
      <c r="B56" s="181" t="s">
        <v>130</v>
      </c>
      <c r="C56" s="109">
        <v>0</v>
      </c>
      <c r="D56" s="104">
        <v>0</v>
      </c>
      <c r="E56" s="104">
        <v>0</v>
      </c>
      <c r="F56" s="140">
        <f>SUM(C56:E56)</f>
        <v>0</v>
      </c>
      <c r="G56" s="109">
        <f>+[2]PP!G103</f>
        <v>0</v>
      </c>
      <c r="H56" s="104">
        <f>+[2]PP!H103</f>
        <v>0</v>
      </c>
      <c r="I56" s="104">
        <f>+[2]PP!I103</f>
        <v>0</v>
      </c>
      <c r="J56" s="104">
        <f>SUM(G56:I56)</f>
        <v>0</v>
      </c>
      <c r="K56" s="104">
        <f t="shared" si="34"/>
        <v>0</v>
      </c>
      <c r="L56" s="104">
        <v>0</v>
      </c>
      <c r="N56" s="17"/>
    </row>
    <row r="57" spans="2:14" ht="18" customHeight="1">
      <c r="B57" s="182" t="s">
        <v>131</v>
      </c>
      <c r="C57" s="109">
        <v>0</v>
      </c>
      <c r="D57" s="104">
        <v>0</v>
      </c>
      <c r="E57" s="104">
        <v>2737</v>
      </c>
      <c r="F57" s="140">
        <f>SUM(C57:E57)</f>
        <v>2737</v>
      </c>
      <c r="G57" s="109">
        <f>+[2]PP!G104</f>
        <v>877.5</v>
      </c>
      <c r="H57" s="104">
        <f>+[2]PP!H104</f>
        <v>0</v>
      </c>
      <c r="I57" s="104">
        <f>+[2]PP!I104</f>
        <v>1765</v>
      </c>
      <c r="J57" s="104">
        <f>SUM(G57:I57)</f>
        <v>2642.5</v>
      </c>
      <c r="K57" s="104">
        <f t="shared" si="34"/>
        <v>-94.5</v>
      </c>
      <c r="L57" s="104">
        <f t="shared" ref="L57" si="35">+K57/F57*100</f>
        <v>-3.4526854219948846</v>
      </c>
      <c r="N57" s="17"/>
    </row>
    <row r="58" spans="2:14" ht="21" customHeight="1">
      <c r="B58" s="183" t="s">
        <v>132</v>
      </c>
      <c r="C58" s="184">
        <f t="shared" ref="C58:J58" si="36">+C53+C8</f>
        <v>888.2</v>
      </c>
      <c r="D58" s="184">
        <f t="shared" si="36"/>
        <v>690.30000000000007</v>
      </c>
      <c r="E58" s="184">
        <f t="shared" si="36"/>
        <v>5112.3</v>
      </c>
      <c r="F58" s="184">
        <f t="shared" si="36"/>
        <v>6690.8</v>
      </c>
      <c r="G58" s="184">
        <f t="shared" si="36"/>
        <v>18906.7</v>
      </c>
      <c r="H58" s="184">
        <f t="shared" si="36"/>
        <v>692.9</v>
      </c>
      <c r="I58" s="184">
        <f t="shared" si="36"/>
        <v>3251.1</v>
      </c>
      <c r="J58" s="184">
        <f t="shared" si="36"/>
        <v>22850.7</v>
      </c>
      <c r="K58" s="184">
        <f t="shared" si="34"/>
        <v>16159.900000000001</v>
      </c>
      <c r="L58" s="185">
        <f t="shared" ref="L58:L65" si="37">+K58/F58*100</f>
        <v>241.52418245949664</v>
      </c>
      <c r="N58" s="17"/>
    </row>
    <row r="59" spans="2:14" ht="18" customHeight="1">
      <c r="B59" s="137" t="s">
        <v>133</v>
      </c>
      <c r="C59" s="27">
        <v>20.6</v>
      </c>
      <c r="D59" s="27">
        <v>1.4</v>
      </c>
      <c r="E59" s="27">
        <v>71.3</v>
      </c>
      <c r="F59" s="88">
        <f>+[2]PP!F106</f>
        <v>93.3</v>
      </c>
      <c r="G59" s="27">
        <f>+[2]PP!G106</f>
        <v>76.099999999999994</v>
      </c>
      <c r="H59" s="27">
        <f>+[2]PP!H106</f>
        <v>30.2</v>
      </c>
      <c r="I59" s="27">
        <f>+[2]PP!I106</f>
        <v>23.5</v>
      </c>
      <c r="J59" s="91">
        <f>SUM(G59:I59)</f>
        <v>129.80000000000001</v>
      </c>
      <c r="K59" s="91">
        <f t="shared" si="34"/>
        <v>36.500000000000014</v>
      </c>
      <c r="L59" s="88">
        <f t="shared" si="37"/>
        <v>39.121114683815669</v>
      </c>
      <c r="N59" s="17"/>
    </row>
    <row r="60" spans="2:14" ht="18" customHeight="1">
      <c r="B60" s="137" t="s">
        <v>134</v>
      </c>
      <c r="C60" s="186">
        <f t="shared" ref="C60:J60" si="38">+C65+C61+C77</f>
        <v>48395.399999999994</v>
      </c>
      <c r="D60" s="186">
        <f t="shared" si="38"/>
        <v>105966.7</v>
      </c>
      <c r="E60" s="186">
        <f t="shared" si="38"/>
        <v>12799.599999999999</v>
      </c>
      <c r="F60" s="186">
        <f t="shared" si="38"/>
        <v>167161.69999999998</v>
      </c>
      <c r="G60" s="186">
        <f t="shared" si="38"/>
        <v>67.2</v>
      </c>
      <c r="H60" s="187">
        <f t="shared" si="38"/>
        <v>54497.9</v>
      </c>
      <c r="I60" s="187">
        <f t="shared" si="38"/>
        <v>16165.4</v>
      </c>
      <c r="J60" s="187">
        <f t="shared" si="38"/>
        <v>70730.5</v>
      </c>
      <c r="K60" s="187">
        <f t="shared" si="34"/>
        <v>-96431.199999999983</v>
      </c>
      <c r="L60" s="188">
        <f t="shared" si="37"/>
        <v>-57.687376952974269</v>
      </c>
      <c r="N60" s="17"/>
    </row>
    <row r="61" spans="2:14" ht="18" customHeight="1">
      <c r="B61" s="189" t="s">
        <v>135</v>
      </c>
      <c r="C61" s="190">
        <f t="shared" ref="C61:J61" si="39">+C63+C64+C62</f>
        <v>238.7</v>
      </c>
      <c r="D61" s="190">
        <f t="shared" si="39"/>
        <v>107.4</v>
      </c>
      <c r="E61" s="190">
        <f t="shared" si="39"/>
        <v>27.3</v>
      </c>
      <c r="F61" s="190">
        <f t="shared" si="39"/>
        <v>373.4</v>
      </c>
      <c r="G61" s="190">
        <f t="shared" si="39"/>
        <v>0</v>
      </c>
      <c r="H61" s="190">
        <f t="shared" si="39"/>
        <v>59.9</v>
      </c>
      <c r="I61" s="190">
        <f t="shared" si="39"/>
        <v>0</v>
      </c>
      <c r="J61" s="190">
        <f t="shared" si="39"/>
        <v>59.9</v>
      </c>
      <c r="K61" s="191">
        <f t="shared" si="34"/>
        <v>-313.5</v>
      </c>
      <c r="L61" s="192">
        <f t="shared" si="37"/>
        <v>-83.958221746116763</v>
      </c>
      <c r="N61" s="17"/>
    </row>
    <row r="62" spans="2:14" ht="18" customHeight="1">
      <c r="B62" s="193" t="s">
        <v>136</v>
      </c>
      <c r="C62" s="194">
        <v>0</v>
      </c>
      <c r="D62" s="194">
        <v>0</v>
      </c>
      <c r="E62" s="194">
        <v>0</v>
      </c>
      <c r="F62" s="195">
        <f>SUM(C62:E62)</f>
        <v>0</v>
      </c>
      <c r="G62" s="194">
        <v>0</v>
      </c>
      <c r="H62" s="194">
        <v>0</v>
      </c>
      <c r="I62" s="194">
        <v>0</v>
      </c>
      <c r="J62" s="196">
        <f>SUM(G62:I62)</f>
        <v>0</v>
      </c>
      <c r="K62" s="196">
        <f t="shared" si="34"/>
        <v>0</v>
      </c>
      <c r="L62" s="195">
        <v>0</v>
      </c>
      <c r="N62" s="17"/>
    </row>
    <row r="63" spans="2:14" ht="18" customHeight="1">
      <c r="B63" s="193" t="s">
        <v>137</v>
      </c>
      <c r="C63" s="194">
        <v>0</v>
      </c>
      <c r="D63" s="196">
        <v>107.4</v>
      </c>
      <c r="E63" s="196">
        <v>27.3</v>
      </c>
      <c r="F63" s="195">
        <f>SUM(C63:E63)</f>
        <v>134.70000000000002</v>
      </c>
      <c r="G63" s="194">
        <f>+[2]PP!G110</f>
        <v>0</v>
      </c>
      <c r="H63" s="196">
        <f>+[2]PP!H110</f>
        <v>59.9</v>
      </c>
      <c r="I63" s="196">
        <f>+[2]PP!I110</f>
        <v>0</v>
      </c>
      <c r="J63" s="196">
        <f>SUM(G63:I63)</f>
        <v>59.9</v>
      </c>
      <c r="K63" s="196">
        <f t="shared" si="34"/>
        <v>-74.800000000000011</v>
      </c>
      <c r="L63" s="195">
        <f t="shared" si="37"/>
        <v>-55.530809205642171</v>
      </c>
      <c r="N63" s="17"/>
    </row>
    <row r="64" spans="2:14" ht="18" customHeight="1">
      <c r="B64" s="193" t="s">
        <v>138</v>
      </c>
      <c r="C64" s="194">
        <v>238.7</v>
      </c>
      <c r="D64" s="196">
        <v>0</v>
      </c>
      <c r="E64" s="196">
        <v>0</v>
      </c>
      <c r="F64" s="195">
        <f>SUM(C64:E64)</f>
        <v>238.7</v>
      </c>
      <c r="G64" s="194">
        <f>+[2]PP!G111</f>
        <v>0</v>
      </c>
      <c r="H64" s="196">
        <f>+[2]PP!H111</f>
        <v>0</v>
      </c>
      <c r="I64" s="196">
        <f>+[2]PP!I111</f>
        <v>0</v>
      </c>
      <c r="J64" s="196">
        <f>SUM(G64:I64)</f>
        <v>0</v>
      </c>
      <c r="K64" s="196">
        <f t="shared" si="34"/>
        <v>-238.7</v>
      </c>
      <c r="L64" s="195">
        <f t="shared" si="37"/>
        <v>-100</v>
      </c>
      <c r="N64" s="17"/>
    </row>
    <row r="65" spans="2:14" ht="18" customHeight="1">
      <c r="B65" s="189" t="s">
        <v>139</v>
      </c>
      <c r="C65" s="191">
        <f t="shared" ref="C65:I65" si="40">+C66+C68+C70</f>
        <v>48156.7</v>
      </c>
      <c r="D65" s="191">
        <f t="shared" si="40"/>
        <v>103407.90000000001</v>
      </c>
      <c r="E65" s="191">
        <f t="shared" si="40"/>
        <v>11361.4</v>
      </c>
      <c r="F65" s="191">
        <f t="shared" si="40"/>
        <v>162926</v>
      </c>
      <c r="G65" s="191">
        <f t="shared" si="40"/>
        <v>67.2</v>
      </c>
      <c r="H65" s="191">
        <f t="shared" si="40"/>
        <v>53692.2</v>
      </c>
      <c r="I65" s="191">
        <f t="shared" si="40"/>
        <v>16165.4</v>
      </c>
      <c r="J65" s="191">
        <f t="shared" ref="J65" si="41">+J66+J68</f>
        <v>69924.800000000003</v>
      </c>
      <c r="K65" s="191">
        <f t="shared" si="34"/>
        <v>-93001.2</v>
      </c>
      <c r="L65" s="195">
        <f t="shared" si="37"/>
        <v>-57.081865386739992</v>
      </c>
      <c r="N65" s="17"/>
    </row>
    <row r="66" spans="2:14" ht="18" customHeight="1">
      <c r="B66" s="197" t="s">
        <v>140</v>
      </c>
      <c r="C66" s="198">
        <v>0</v>
      </c>
      <c r="D66" s="199">
        <v>0</v>
      </c>
      <c r="E66" s="199">
        <v>0</v>
      </c>
      <c r="F66" s="199">
        <f t="shared" ref="F66:J66" si="42">+F67</f>
        <v>0</v>
      </c>
      <c r="G66" s="198">
        <f t="shared" si="42"/>
        <v>0</v>
      </c>
      <c r="H66" s="199">
        <f t="shared" si="42"/>
        <v>0</v>
      </c>
      <c r="I66" s="199">
        <f t="shared" si="42"/>
        <v>0</v>
      </c>
      <c r="J66" s="199">
        <f t="shared" si="42"/>
        <v>0</v>
      </c>
      <c r="K66" s="180">
        <f t="shared" si="34"/>
        <v>0</v>
      </c>
      <c r="L66" s="200">
        <v>0</v>
      </c>
      <c r="N66" s="17"/>
    </row>
    <row r="67" spans="2:14" ht="18" customHeight="1">
      <c r="B67" s="18" t="s">
        <v>141</v>
      </c>
      <c r="C67" s="194">
        <v>0</v>
      </c>
      <c r="D67" s="196">
        <v>0</v>
      </c>
      <c r="E67" s="196">
        <v>0</v>
      </c>
      <c r="F67" s="195">
        <f>SUM(C67:E67)</f>
        <v>0</v>
      </c>
      <c r="G67" s="194">
        <f>+[2]PP!G114</f>
        <v>0</v>
      </c>
      <c r="H67" s="196">
        <f>+[2]PP!H114</f>
        <v>0</v>
      </c>
      <c r="I67" s="196">
        <f>+[2]PP!I114</f>
        <v>0</v>
      </c>
      <c r="J67" s="196">
        <f>SUM(G67:I67)</f>
        <v>0</v>
      </c>
      <c r="K67" s="104">
        <f t="shared" si="34"/>
        <v>0</v>
      </c>
      <c r="L67" s="200">
        <v>0</v>
      </c>
      <c r="N67" s="17"/>
    </row>
    <row r="68" spans="2:14" ht="18" customHeight="1">
      <c r="B68" s="197" t="s">
        <v>142</v>
      </c>
      <c r="C68" s="198">
        <f t="shared" ref="C68:I68" si="43">+C71+C74</f>
        <v>48156.7</v>
      </c>
      <c r="D68" s="198">
        <f t="shared" si="43"/>
        <v>103407.90000000001</v>
      </c>
      <c r="E68" s="198">
        <f t="shared" si="43"/>
        <v>11361.4</v>
      </c>
      <c r="F68" s="198">
        <f t="shared" si="43"/>
        <v>162926</v>
      </c>
      <c r="G68" s="198">
        <f t="shared" si="43"/>
        <v>67.2</v>
      </c>
      <c r="H68" s="199">
        <f t="shared" si="43"/>
        <v>53692.2</v>
      </c>
      <c r="I68" s="199">
        <f t="shared" si="43"/>
        <v>16165.4</v>
      </c>
      <c r="J68" s="199">
        <f>+J71+J74+J70</f>
        <v>69924.800000000003</v>
      </c>
      <c r="K68" s="180">
        <f t="shared" si="34"/>
        <v>-93001.2</v>
      </c>
      <c r="L68" s="201">
        <f>+K68/F68*100</f>
        <v>-57.081865386739992</v>
      </c>
      <c r="N68" s="17"/>
    </row>
    <row r="69" spans="2:14" ht="18" hidden="1" customHeight="1">
      <c r="B69" s="202" t="s">
        <v>143</v>
      </c>
      <c r="C69" s="186">
        <v>0</v>
      </c>
      <c r="D69" s="187">
        <v>0</v>
      </c>
      <c r="E69" s="187">
        <v>0</v>
      </c>
      <c r="F69" s="187">
        <v>0</v>
      </c>
      <c r="G69" s="186">
        <v>0</v>
      </c>
      <c r="H69" s="187">
        <v>0</v>
      </c>
      <c r="I69" s="187">
        <v>0</v>
      </c>
      <c r="J69" s="187">
        <f>SUM(G69:I69)</f>
        <v>0</v>
      </c>
      <c r="K69" s="91">
        <f t="shared" si="34"/>
        <v>0</v>
      </c>
      <c r="L69" s="195" t="e">
        <f>+K69/F69*100</f>
        <v>#DIV/0!</v>
      </c>
      <c r="N69" s="17"/>
    </row>
    <row r="70" spans="2:14" ht="18" customHeight="1">
      <c r="B70" s="202" t="s">
        <v>144</v>
      </c>
      <c r="C70" s="186">
        <v>0</v>
      </c>
      <c r="D70" s="186">
        <v>0</v>
      </c>
      <c r="E70" s="186">
        <v>0</v>
      </c>
      <c r="F70" s="88">
        <f>SUM(C70:E70)</f>
        <v>0</v>
      </c>
      <c r="G70" s="186">
        <f>+[2]PP!G116</f>
        <v>0</v>
      </c>
      <c r="H70" s="186">
        <f>+[2]PP!H116</f>
        <v>0</v>
      </c>
      <c r="I70" s="186">
        <f>+[2]PP!I116</f>
        <v>0</v>
      </c>
      <c r="J70" s="186">
        <f>+[2]PP!J116</f>
        <v>0</v>
      </c>
      <c r="K70" s="91">
        <f t="shared" si="34"/>
        <v>0</v>
      </c>
      <c r="L70" s="203" t="s">
        <v>145</v>
      </c>
      <c r="N70" s="17"/>
    </row>
    <row r="71" spans="2:14" ht="18" customHeight="1">
      <c r="B71" s="202" t="s">
        <v>146</v>
      </c>
      <c r="C71" s="186">
        <f t="shared" ref="C71:J71" si="44">+C72+C73</f>
        <v>0</v>
      </c>
      <c r="D71" s="186">
        <f t="shared" si="44"/>
        <v>94384.1</v>
      </c>
      <c r="E71" s="186">
        <f t="shared" si="44"/>
        <v>10000</v>
      </c>
      <c r="F71" s="186">
        <f t="shared" si="44"/>
        <v>104384.1</v>
      </c>
      <c r="G71" s="186">
        <f t="shared" si="44"/>
        <v>0</v>
      </c>
      <c r="H71" s="187">
        <f t="shared" si="44"/>
        <v>30000</v>
      </c>
      <c r="I71" s="187">
        <f t="shared" si="44"/>
        <v>15562.8</v>
      </c>
      <c r="J71" s="187">
        <f t="shared" si="44"/>
        <v>45562.8</v>
      </c>
      <c r="K71" s="91">
        <f t="shared" si="34"/>
        <v>-58821.3</v>
      </c>
      <c r="L71" s="188">
        <f>+K71/F71*100</f>
        <v>-56.350823544965181</v>
      </c>
      <c r="N71" s="17"/>
    </row>
    <row r="72" spans="2:14" ht="18" customHeight="1">
      <c r="B72" s="204" t="s">
        <v>147</v>
      </c>
      <c r="C72" s="194">
        <v>0</v>
      </c>
      <c r="D72" s="196">
        <v>30000</v>
      </c>
      <c r="E72" s="196">
        <v>10000</v>
      </c>
      <c r="F72" s="140">
        <f>SUM(C72:E72)</f>
        <v>40000</v>
      </c>
      <c r="G72" s="194">
        <f>+[2]PP!G118</f>
        <v>0</v>
      </c>
      <c r="H72" s="196">
        <f>+[2]PP!H118</f>
        <v>30000</v>
      </c>
      <c r="I72" s="196">
        <f>+[2]PP!I118</f>
        <v>15562.8</v>
      </c>
      <c r="J72" s="196">
        <f>SUM(G72:I72)</f>
        <v>45562.8</v>
      </c>
      <c r="K72" s="104">
        <f t="shared" si="34"/>
        <v>5562.8000000000029</v>
      </c>
      <c r="L72" s="195">
        <f>+K72/F72*100</f>
        <v>13.907000000000009</v>
      </c>
      <c r="N72" s="17"/>
    </row>
    <row r="73" spans="2:14" ht="18" customHeight="1">
      <c r="B73" s="204" t="s">
        <v>148</v>
      </c>
      <c r="C73" s="194">
        <v>0</v>
      </c>
      <c r="D73" s="196">
        <v>64384.1</v>
      </c>
      <c r="E73" s="196">
        <v>0</v>
      </c>
      <c r="F73" s="140">
        <f>SUM(C73:E73)</f>
        <v>64384.1</v>
      </c>
      <c r="G73" s="194">
        <f>+[2]PP!G119</f>
        <v>0</v>
      </c>
      <c r="H73" s="196">
        <f>+[2]PP!H119</f>
        <v>0</v>
      </c>
      <c r="I73" s="196">
        <f>+[2]PP!I119</f>
        <v>0</v>
      </c>
      <c r="J73" s="196">
        <f>SUM(G73:I73)</f>
        <v>0</v>
      </c>
      <c r="K73" s="104">
        <f t="shared" si="34"/>
        <v>-64384.1</v>
      </c>
      <c r="L73" s="195">
        <f>+K73/F73*100</f>
        <v>-100</v>
      </c>
      <c r="N73" s="17"/>
    </row>
    <row r="74" spans="2:14" ht="18" customHeight="1">
      <c r="B74" s="202" t="s">
        <v>149</v>
      </c>
      <c r="C74" s="186">
        <f t="shared" ref="C74:J74" si="45">+C75+C76</f>
        <v>48156.7</v>
      </c>
      <c r="D74" s="186">
        <f t="shared" si="45"/>
        <v>9023.7999999999993</v>
      </c>
      <c r="E74" s="186">
        <f t="shared" si="45"/>
        <v>1361.4</v>
      </c>
      <c r="F74" s="186">
        <f t="shared" si="45"/>
        <v>58541.9</v>
      </c>
      <c r="G74" s="186">
        <f t="shared" si="45"/>
        <v>67.2</v>
      </c>
      <c r="H74" s="187">
        <f t="shared" si="45"/>
        <v>23692.2</v>
      </c>
      <c r="I74" s="187">
        <f t="shared" si="45"/>
        <v>602.6</v>
      </c>
      <c r="J74" s="187">
        <f t="shared" si="45"/>
        <v>24362</v>
      </c>
      <c r="K74" s="91">
        <f t="shared" si="34"/>
        <v>-34179.9</v>
      </c>
      <c r="L74" s="188">
        <f>+K74/F74*100</f>
        <v>-58.385361595711792</v>
      </c>
      <c r="N74" s="17"/>
    </row>
    <row r="75" spans="2:14" ht="18" customHeight="1">
      <c r="B75" s="204" t="s">
        <v>150</v>
      </c>
      <c r="C75" s="194">
        <v>0</v>
      </c>
      <c r="D75" s="196">
        <v>0</v>
      </c>
      <c r="E75" s="196">
        <v>0</v>
      </c>
      <c r="F75" s="140">
        <f>SUM(C75:E75)</f>
        <v>0</v>
      </c>
      <c r="G75" s="194">
        <f>+[2]PP!G121</f>
        <v>0</v>
      </c>
      <c r="H75" s="196">
        <f>+[2]PP!H121</f>
        <v>0</v>
      </c>
      <c r="I75" s="196">
        <f>+[2]PP!I121</f>
        <v>0</v>
      </c>
      <c r="J75" s="196">
        <f>+[2]PP!J121</f>
        <v>0</v>
      </c>
      <c r="K75" s="145">
        <f t="shared" si="34"/>
        <v>0</v>
      </c>
      <c r="L75" s="195">
        <v>0</v>
      </c>
      <c r="N75" s="17"/>
    </row>
    <row r="76" spans="2:14" ht="18" customHeight="1">
      <c r="B76" s="204" t="s">
        <v>151</v>
      </c>
      <c r="C76" s="194">
        <v>48156.7</v>
      </c>
      <c r="D76" s="194">
        <v>9023.7999999999993</v>
      </c>
      <c r="E76" s="194">
        <v>1361.4</v>
      </c>
      <c r="F76" s="140">
        <f>SUM(C76:E76)</f>
        <v>58541.9</v>
      </c>
      <c r="G76" s="194">
        <f>+[2]PP!G122</f>
        <v>67.2</v>
      </c>
      <c r="H76" s="194">
        <f>+[2]PP!H122</f>
        <v>23692.2</v>
      </c>
      <c r="I76" s="194">
        <f>+[2]PP!I122</f>
        <v>602.6</v>
      </c>
      <c r="J76" s="196">
        <f>+[2]PP!J122</f>
        <v>24362</v>
      </c>
      <c r="K76" s="104">
        <f t="shared" si="34"/>
        <v>-34179.9</v>
      </c>
      <c r="L76" s="195">
        <f>+K76/F76*100</f>
        <v>-58.385361595711792</v>
      </c>
      <c r="N76" s="17"/>
    </row>
    <row r="77" spans="2:14" ht="19.5" customHeight="1">
      <c r="B77" s="189" t="s">
        <v>152</v>
      </c>
      <c r="C77" s="205">
        <f t="shared" ref="C77:J77" si="46">+C78+C81</f>
        <v>0</v>
      </c>
      <c r="D77" s="205">
        <f t="shared" si="46"/>
        <v>2451.4</v>
      </c>
      <c r="E77" s="205">
        <f t="shared" si="46"/>
        <v>1410.9</v>
      </c>
      <c r="F77" s="205">
        <f t="shared" si="46"/>
        <v>3862.3</v>
      </c>
      <c r="G77" s="205">
        <f t="shared" si="46"/>
        <v>0</v>
      </c>
      <c r="H77" s="188">
        <f t="shared" si="46"/>
        <v>745.8</v>
      </c>
      <c r="I77" s="188">
        <f t="shared" si="46"/>
        <v>0</v>
      </c>
      <c r="J77" s="188">
        <f t="shared" si="46"/>
        <v>745.8</v>
      </c>
      <c r="K77" s="91">
        <f t="shared" si="34"/>
        <v>-3116.5</v>
      </c>
      <c r="L77" s="188">
        <f>+K77/F77*100</f>
        <v>-80.690262278952957</v>
      </c>
      <c r="N77" s="17"/>
    </row>
    <row r="78" spans="2:14" ht="19.5" customHeight="1">
      <c r="B78" s="206" t="s">
        <v>153</v>
      </c>
      <c r="C78" s="205">
        <f t="shared" ref="C78:J78" si="47">+C79+C80</f>
        <v>0</v>
      </c>
      <c r="D78" s="205">
        <f t="shared" si="47"/>
        <v>2451.4</v>
      </c>
      <c r="E78" s="205">
        <f t="shared" si="47"/>
        <v>1306.4000000000001</v>
      </c>
      <c r="F78" s="205">
        <f t="shared" si="47"/>
        <v>3757.8</v>
      </c>
      <c r="G78" s="205">
        <f t="shared" si="47"/>
        <v>0</v>
      </c>
      <c r="H78" s="188">
        <f t="shared" si="47"/>
        <v>745.8</v>
      </c>
      <c r="I78" s="188">
        <f t="shared" si="47"/>
        <v>0</v>
      </c>
      <c r="J78" s="188">
        <f t="shared" si="47"/>
        <v>745.8</v>
      </c>
      <c r="K78" s="91">
        <f t="shared" si="34"/>
        <v>-3012</v>
      </c>
      <c r="L78" s="188">
        <f>+K78/F78*100</f>
        <v>-80.153281175155684</v>
      </c>
      <c r="N78" s="17"/>
    </row>
    <row r="79" spans="2:14" ht="19.5" customHeight="1">
      <c r="B79" s="207" t="s">
        <v>154</v>
      </c>
      <c r="C79" s="208">
        <v>0</v>
      </c>
      <c r="D79" s="195">
        <v>2451.4</v>
      </c>
      <c r="E79" s="195">
        <v>1306.4000000000001</v>
      </c>
      <c r="F79" s="195">
        <f>SUM(C79:E79)</f>
        <v>3757.8</v>
      </c>
      <c r="G79" s="208">
        <f>+[2]PP!G125</f>
        <v>0</v>
      </c>
      <c r="H79" s="208">
        <f>+[2]PP!H125</f>
        <v>745.8</v>
      </c>
      <c r="I79" s="208">
        <f>+[2]PP!I125</f>
        <v>0</v>
      </c>
      <c r="J79" s="195">
        <f>SUM(G79:I79)</f>
        <v>745.8</v>
      </c>
      <c r="K79" s="104">
        <f t="shared" si="34"/>
        <v>-3012</v>
      </c>
      <c r="L79" s="195">
        <f>+K79/F79*100</f>
        <v>-80.153281175155684</v>
      </c>
      <c r="N79" s="17"/>
    </row>
    <row r="80" spans="2:14" ht="19.5" customHeight="1">
      <c r="B80" s="207" t="s">
        <v>155</v>
      </c>
      <c r="C80" s="171">
        <v>0</v>
      </c>
      <c r="D80" s="172">
        <v>0</v>
      </c>
      <c r="E80" s="172">
        <v>0</v>
      </c>
      <c r="F80" s="195">
        <f>SUM(C80:E80)</f>
        <v>0</v>
      </c>
      <c r="G80" s="208">
        <f>+[2]PP!G126</f>
        <v>0</v>
      </c>
      <c r="H80" s="208">
        <f>+[2]PP!H126</f>
        <v>0</v>
      </c>
      <c r="I80" s="208">
        <f>+[2]PP!I126</f>
        <v>0</v>
      </c>
      <c r="J80" s="172">
        <f>SUM(G80:I80)</f>
        <v>0</v>
      </c>
      <c r="K80" s="168">
        <f t="shared" si="34"/>
        <v>0</v>
      </c>
      <c r="L80" s="195">
        <v>0</v>
      </c>
      <c r="N80" s="17"/>
    </row>
    <row r="81" spans="2:14" ht="19.5" customHeight="1">
      <c r="B81" s="206" t="s">
        <v>156</v>
      </c>
      <c r="C81" s="205">
        <f t="shared" ref="C81:J81" si="48">+C82+C83</f>
        <v>0</v>
      </c>
      <c r="D81" s="205">
        <f t="shared" si="48"/>
        <v>0</v>
      </c>
      <c r="E81" s="205">
        <f t="shared" si="48"/>
        <v>104.5</v>
      </c>
      <c r="F81" s="205">
        <f t="shared" si="48"/>
        <v>104.5</v>
      </c>
      <c r="G81" s="205">
        <f t="shared" si="48"/>
        <v>0</v>
      </c>
      <c r="H81" s="188">
        <f t="shared" si="48"/>
        <v>0</v>
      </c>
      <c r="I81" s="188">
        <f t="shared" si="48"/>
        <v>0</v>
      </c>
      <c r="J81" s="188">
        <f t="shared" si="48"/>
        <v>0</v>
      </c>
      <c r="K81" s="91">
        <f t="shared" si="34"/>
        <v>-104.5</v>
      </c>
      <c r="L81" s="209">
        <v>0</v>
      </c>
      <c r="N81" s="17"/>
    </row>
    <row r="82" spans="2:14" ht="19.5" customHeight="1">
      <c r="B82" s="207" t="s">
        <v>157</v>
      </c>
      <c r="C82" s="208">
        <v>0</v>
      </c>
      <c r="D82" s="195">
        <v>0</v>
      </c>
      <c r="E82" s="195">
        <v>104.5</v>
      </c>
      <c r="F82" s="195">
        <f>SUM(C82:E82)</f>
        <v>104.5</v>
      </c>
      <c r="G82" s="208">
        <f>+[2]PP!G128</f>
        <v>0</v>
      </c>
      <c r="H82" s="208">
        <f>+[2]PP!H128</f>
        <v>0</v>
      </c>
      <c r="I82" s="208">
        <f>+[2]PP!I128</f>
        <v>0</v>
      </c>
      <c r="J82" s="195">
        <f>SUM(G82:I82)</f>
        <v>0</v>
      </c>
      <c r="K82" s="104">
        <f t="shared" si="34"/>
        <v>-104.5</v>
      </c>
      <c r="L82" s="210">
        <v>0</v>
      </c>
      <c r="N82" s="17"/>
    </row>
    <row r="83" spans="2:14" ht="19.5" customHeight="1">
      <c r="B83" s="207" t="s">
        <v>158</v>
      </c>
      <c r="C83" s="208">
        <v>0</v>
      </c>
      <c r="D83" s="195">
        <v>0</v>
      </c>
      <c r="E83" s="195">
        <v>0</v>
      </c>
      <c r="F83" s="195">
        <f>SUM(C83:E83)</f>
        <v>0</v>
      </c>
      <c r="G83" s="208">
        <f>+[2]PP!G129</f>
        <v>0</v>
      </c>
      <c r="H83" s="208">
        <f>+[2]PP!H129</f>
        <v>0</v>
      </c>
      <c r="I83" s="208">
        <f>+[2]PP!I129</f>
        <v>0</v>
      </c>
      <c r="J83" s="195">
        <f>SUM(G83:I83)</f>
        <v>0</v>
      </c>
      <c r="K83" s="104">
        <f t="shared" si="34"/>
        <v>0</v>
      </c>
      <c r="L83" s="210">
        <v>0</v>
      </c>
      <c r="N83" s="17"/>
    </row>
    <row r="84" spans="2:14" ht="30.75" customHeight="1">
      <c r="B84" s="211" t="s">
        <v>159</v>
      </c>
      <c r="C84" s="212">
        <v>18.7</v>
      </c>
      <c r="D84" s="212">
        <v>49.6</v>
      </c>
      <c r="E84" s="212">
        <v>41.8</v>
      </c>
      <c r="F84" s="213">
        <f>SUM(C84:E84)</f>
        <v>110.1</v>
      </c>
      <c r="G84" s="212">
        <f>+[2]PP!G130</f>
        <v>104</v>
      </c>
      <c r="H84" s="212">
        <f>+[2]PP!H130</f>
        <v>52.4</v>
      </c>
      <c r="I84" s="212">
        <f>+[2]PP!I130</f>
        <v>219.2</v>
      </c>
      <c r="J84" s="213">
        <f>SUM(G84:I84)</f>
        <v>375.6</v>
      </c>
      <c r="K84" s="214">
        <f t="shared" si="34"/>
        <v>265.5</v>
      </c>
      <c r="L84" s="213">
        <f>+K84/F84*100</f>
        <v>241.14441416893735</v>
      </c>
      <c r="N84" s="17"/>
    </row>
    <row r="85" spans="2:14" ht="23.25" customHeight="1" thickBot="1">
      <c r="B85" s="215" t="s">
        <v>89</v>
      </c>
      <c r="C85" s="216">
        <f t="shared" ref="C85:J85" si="49">+C84+C60+C59+C58</f>
        <v>49322.899999999987</v>
      </c>
      <c r="D85" s="216">
        <f t="shared" si="49"/>
        <v>106708</v>
      </c>
      <c r="E85" s="216">
        <f t="shared" si="49"/>
        <v>18024.999999999996</v>
      </c>
      <c r="F85" s="216">
        <f t="shared" si="49"/>
        <v>174055.89999999997</v>
      </c>
      <c r="G85" s="216">
        <f t="shared" si="49"/>
        <v>19154</v>
      </c>
      <c r="H85" s="217">
        <f t="shared" si="49"/>
        <v>55273.4</v>
      </c>
      <c r="I85" s="217">
        <f t="shared" si="49"/>
        <v>19659.199999999997</v>
      </c>
      <c r="J85" s="217">
        <f t="shared" si="49"/>
        <v>94086.6</v>
      </c>
      <c r="K85" s="217">
        <f t="shared" si="34"/>
        <v>-79969.299999999959</v>
      </c>
      <c r="L85" s="218">
        <f>+K85/F85*100</f>
        <v>-45.944607450824691</v>
      </c>
      <c r="N85" s="17"/>
    </row>
    <row r="86" spans="2:14" ht="23.25" customHeight="1" thickTop="1">
      <c r="B86" s="219" t="s">
        <v>64</v>
      </c>
      <c r="C86" s="220">
        <f t="shared" ref="C86:J86" si="50">SUM(C87:C90)</f>
        <v>568.79999999999995</v>
      </c>
      <c r="D86" s="221">
        <f t="shared" ref="D86" si="51">SUM(D87:D90)</f>
        <v>507.23</v>
      </c>
      <c r="E86" s="221">
        <f t="shared" si="50"/>
        <v>545.6</v>
      </c>
      <c r="F86" s="221">
        <f t="shared" si="50"/>
        <v>1621.6299999999997</v>
      </c>
      <c r="G86" s="221">
        <f t="shared" si="50"/>
        <v>683.1</v>
      </c>
      <c r="H86" s="222">
        <f t="shared" ref="H86" si="52">SUM(H87:H90)</f>
        <v>524.70000000000005</v>
      </c>
      <c r="I86" s="222">
        <f t="shared" si="50"/>
        <v>570.79999999999995</v>
      </c>
      <c r="J86" s="222">
        <f t="shared" si="50"/>
        <v>1778.6</v>
      </c>
      <c r="K86" s="223">
        <f t="shared" si="34"/>
        <v>156.97000000000025</v>
      </c>
      <c r="L86" s="223">
        <f>+K86/F86*100</f>
        <v>9.6797666545389696</v>
      </c>
      <c r="N86" s="17"/>
    </row>
    <row r="87" spans="2:14" ht="18" customHeight="1">
      <c r="B87" s="224" t="s">
        <v>65</v>
      </c>
      <c r="C87" s="225">
        <v>463.3</v>
      </c>
      <c r="D87" s="226">
        <v>442.23</v>
      </c>
      <c r="E87" s="226">
        <v>519.4</v>
      </c>
      <c r="F87" s="226">
        <f>SUM(C87:E87)</f>
        <v>1424.9299999999998</v>
      </c>
      <c r="G87" s="226">
        <v>662.6</v>
      </c>
      <c r="H87" s="226">
        <v>503.5</v>
      </c>
      <c r="I87" s="226">
        <v>558</v>
      </c>
      <c r="J87" s="226">
        <f>SUM(G87:I87)</f>
        <v>1724.1</v>
      </c>
      <c r="K87" s="227">
        <f t="shared" si="34"/>
        <v>299.17000000000007</v>
      </c>
      <c r="L87" s="227">
        <f>+K87/F87*100</f>
        <v>20.995417318745492</v>
      </c>
      <c r="N87" s="17"/>
    </row>
    <row r="88" spans="2:14" ht="18" customHeight="1">
      <c r="B88" s="224" t="s">
        <v>160</v>
      </c>
      <c r="C88" s="225">
        <v>0</v>
      </c>
      <c r="D88" s="226">
        <v>0</v>
      </c>
      <c r="E88" s="226">
        <v>0</v>
      </c>
      <c r="F88" s="226">
        <f>SUM(C88:E88)</f>
        <v>0</v>
      </c>
      <c r="G88" s="226">
        <v>1.7</v>
      </c>
      <c r="H88" s="226">
        <v>1.7</v>
      </c>
      <c r="I88" s="226">
        <v>0</v>
      </c>
      <c r="J88" s="226">
        <f>SUM(G88:I88)</f>
        <v>3.4</v>
      </c>
      <c r="K88" s="227">
        <f t="shared" si="34"/>
        <v>3.4</v>
      </c>
      <c r="L88" s="227">
        <v>0</v>
      </c>
      <c r="N88" s="17"/>
    </row>
    <row r="89" spans="2:14" ht="18" customHeight="1">
      <c r="B89" s="228" t="s">
        <v>161</v>
      </c>
      <c r="C89" s="225">
        <v>0</v>
      </c>
      <c r="D89" s="226">
        <v>23.3</v>
      </c>
      <c r="E89" s="226">
        <v>0</v>
      </c>
      <c r="F89" s="226">
        <f>SUM(C89:E89)</f>
        <v>23.3</v>
      </c>
      <c r="G89" s="229">
        <f>+[2]PP!G134</f>
        <v>0</v>
      </c>
      <c r="H89" s="229">
        <f>+[2]PP!H134</f>
        <v>0</v>
      </c>
      <c r="I89" s="229">
        <f>+[2]PP!I134</f>
        <v>0</v>
      </c>
      <c r="J89" s="226">
        <f>SUM(G89:I89)</f>
        <v>0</v>
      </c>
      <c r="K89" s="227">
        <f t="shared" si="34"/>
        <v>-23.3</v>
      </c>
      <c r="L89" s="230">
        <v>0</v>
      </c>
      <c r="N89" s="17"/>
    </row>
    <row r="90" spans="2:14" ht="18" customHeight="1">
      <c r="B90" s="224" t="s">
        <v>162</v>
      </c>
      <c r="C90" s="231">
        <v>105.5</v>
      </c>
      <c r="D90" s="231">
        <v>41.7</v>
      </c>
      <c r="E90" s="231">
        <v>26.2</v>
      </c>
      <c r="F90" s="226">
        <f>SUM(C90:E90)</f>
        <v>173.39999999999998</v>
      </c>
      <c r="G90" s="229">
        <f>+[2]PP!G139</f>
        <v>18.8</v>
      </c>
      <c r="H90" s="229">
        <f>+[2]PP!H139</f>
        <v>19.5</v>
      </c>
      <c r="I90" s="229">
        <f>+[2]PP!I139</f>
        <v>12.8</v>
      </c>
      <c r="J90" s="226">
        <f>SUM(G90:I90)</f>
        <v>51.099999999999994</v>
      </c>
      <c r="K90" s="226">
        <f t="shared" si="34"/>
        <v>-122.29999999999998</v>
      </c>
      <c r="L90" s="226">
        <f>+K90/F90*100</f>
        <v>-70.530565167243367</v>
      </c>
      <c r="N90" s="17"/>
    </row>
    <row r="91" spans="2:14" ht="22.5" customHeight="1">
      <c r="B91" s="232" t="s">
        <v>69</v>
      </c>
      <c r="C91" s="233">
        <f t="shared" ref="C91:J91" si="53">+C85+C86</f>
        <v>49891.69999999999</v>
      </c>
      <c r="D91" s="233">
        <f t="shared" si="53"/>
        <v>107215.23</v>
      </c>
      <c r="E91" s="233">
        <f t="shared" si="53"/>
        <v>18570.599999999995</v>
      </c>
      <c r="F91" s="233">
        <f t="shared" si="53"/>
        <v>175677.52999999997</v>
      </c>
      <c r="G91" s="233">
        <f t="shared" si="53"/>
        <v>19837.099999999999</v>
      </c>
      <c r="H91" s="233">
        <f t="shared" si="53"/>
        <v>55798.1</v>
      </c>
      <c r="I91" s="233">
        <f t="shared" si="53"/>
        <v>20229.999999999996</v>
      </c>
      <c r="J91" s="233">
        <f t="shared" si="53"/>
        <v>95865.200000000012</v>
      </c>
      <c r="K91" s="233">
        <f t="shared" si="34"/>
        <v>-79812.329999999958</v>
      </c>
      <c r="L91" s="234">
        <f>+K91/F91*100</f>
        <v>-45.431154456691175</v>
      </c>
      <c r="N91" s="17"/>
    </row>
    <row r="92" spans="2:14" ht="22.5" customHeight="1">
      <c r="B92" s="235" t="s">
        <v>163</v>
      </c>
      <c r="C92" s="236">
        <v>1907.7</v>
      </c>
      <c r="D92" s="236">
        <v>3118.1000000000004</v>
      </c>
      <c r="E92" s="236">
        <v>2738.9999999999995</v>
      </c>
      <c r="F92" s="236">
        <f>SUM(C92:E92)</f>
        <v>7764.7999999999993</v>
      </c>
      <c r="G92" s="236">
        <f>+[2]PP!G141</f>
        <v>3367.6999999999994</v>
      </c>
      <c r="H92" s="236">
        <f>+[2]PP!H141</f>
        <v>2851.9</v>
      </c>
      <c r="I92" s="236">
        <f>+[2]PP!I141</f>
        <v>2056.9</v>
      </c>
      <c r="J92" s="236">
        <f>SUM(G92:I92)</f>
        <v>8276.5</v>
      </c>
      <c r="K92" s="236">
        <f t="shared" si="34"/>
        <v>511.70000000000073</v>
      </c>
      <c r="L92" s="236">
        <f>+K92/F92*100</f>
        <v>6.5899958788378425</v>
      </c>
      <c r="N92" s="17"/>
    </row>
    <row r="93" spans="2:14" ht="18" customHeight="1">
      <c r="B93" s="44" t="s">
        <v>70</v>
      </c>
      <c r="G93" s="237"/>
      <c r="H93" s="237"/>
      <c r="I93" s="237"/>
      <c r="J93" s="237"/>
      <c r="K93" s="237"/>
    </row>
    <row r="94" spans="2:14" ht="13.5" customHeight="1">
      <c r="B94" s="49" t="s">
        <v>71</v>
      </c>
      <c r="C94" s="17"/>
      <c r="D94" s="17"/>
      <c r="E94" s="17"/>
      <c r="G94" s="237"/>
      <c r="H94" s="237"/>
      <c r="I94" s="237"/>
      <c r="J94" s="237"/>
      <c r="K94" s="237"/>
    </row>
    <row r="95" spans="2:14" ht="14.25" customHeight="1">
      <c r="B95" s="54" t="s">
        <v>164</v>
      </c>
      <c r="F95" s="136"/>
      <c r="G95" s="237"/>
      <c r="H95" s="237"/>
      <c r="I95" s="237"/>
      <c r="J95" s="237"/>
      <c r="K95" s="237"/>
    </row>
    <row r="96" spans="2:14">
      <c r="B96" s="54" t="s">
        <v>165</v>
      </c>
      <c r="C96" s="17"/>
      <c r="D96" s="17"/>
      <c r="E96" s="17"/>
      <c r="F96" s="17"/>
      <c r="G96" s="237"/>
      <c r="H96" s="237"/>
      <c r="I96" s="237"/>
      <c r="J96" s="237"/>
      <c r="K96" s="237"/>
    </row>
    <row r="97" spans="2:12">
      <c r="B97" s="54" t="s">
        <v>166</v>
      </c>
      <c r="C97" s="238"/>
      <c r="D97" s="238"/>
      <c r="E97" s="238"/>
      <c r="F97" s="238"/>
      <c r="G97" s="237"/>
      <c r="H97" s="237"/>
      <c r="I97" s="237"/>
      <c r="J97" s="237"/>
      <c r="K97" s="237"/>
      <c r="L97" s="62"/>
    </row>
    <row r="98" spans="2:12">
      <c r="B98" s="60" t="s">
        <v>167</v>
      </c>
      <c r="C98" s="238"/>
      <c r="D98" s="238"/>
      <c r="E98" s="238"/>
      <c r="F98" s="239"/>
      <c r="G98" s="237"/>
      <c r="H98" s="237"/>
      <c r="I98" s="237"/>
      <c r="J98" s="237"/>
      <c r="K98" s="237"/>
      <c r="L98" s="62"/>
    </row>
    <row r="99" spans="2:12">
      <c r="B99" s="62"/>
      <c r="C99" s="240"/>
      <c r="D99" s="240"/>
      <c r="E99" s="240"/>
      <c r="F99" s="239"/>
      <c r="G99" s="239"/>
      <c r="H99" s="239"/>
      <c r="I99" s="239"/>
      <c r="J99" s="239"/>
      <c r="K99" s="62"/>
      <c r="L99" s="62"/>
    </row>
    <row r="100" spans="2:12">
      <c r="B100" s="62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</row>
    <row r="101" spans="2:12">
      <c r="B101" s="121"/>
      <c r="C101" s="241"/>
      <c r="D101" s="241"/>
      <c r="E101" s="241"/>
      <c r="F101" s="239"/>
      <c r="G101" s="239"/>
      <c r="H101" s="239"/>
      <c r="I101" s="239"/>
      <c r="J101" s="239"/>
      <c r="K101" s="62"/>
      <c r="L101" s="240"/>
    </row>
    <row r="102" spans="2:12">
      <c r="B102" s="121"/>
      <c r="C102" s="240"/>
      <c r="D102" s="240"/>
      <c r="E102" s="240"/>
      <c r="F102" s="239"/>
      <c r="G102" s="237"/>
      <c r="H102" s="237"/>
      <c r="I102" s="237"/>
      <c r="J102" s="237"/>
      <c r="K102" s="240"/>
      <c r="L102" s="240"/>
    </row>
    <row r="103" spans="2:12">
      <c r="B103" s="121"/>
      <c r="C103" s="123"/>
      <c r="D103" s="123"/>
      <c r="E103" s="123"/>
      <c r="F103" s="239"/>
      <c r="G103" s="239"/>
      <c r="H103" s="239"/>
      <c r="I103" s="239"/>
      <c r="J103" s="239"/>
      <c r="K103" s="62"/>
      <c r="L103" s="64"/>
    </row>
    <row r="104" spans="2:12">
      <c r="B104" s="121"/>
      <c r="C104" s="61"/>
      <c r="D104" s="61"/>
      <c r="E104" s="61"/>
      <c r="F104" s="239"/>
      <c r="G104" s="239"/>
      <c r="H104" s="239"/>
      <c r="I104" s="239"/>
      <c r="J104" s="61"/>
      <c r="K104" s="62"/>
      <c r="L104" s="62"/>
    </row>
    <row r="105" spans="2:12">
      <c r="B105" s="121"/>
      <c r="C105" s="61"/>
      <c r="D105" s="61"/>
      <c r="E105" s="61"/>
      <c r="F105" s="239"/>
      <c r="G105" s="46"/>
      <c r="H105" s="46"/>
      <c r="I105" s="46"/>
      <c r="J105" s="61"/>
      <c r="K105" s="62"/>
      <c r="L105" s="62"/>
    </row>
    <row r="106" spans="2:12">
      <c r="B106" s="62"/>
      <c r="C106" s="238"/>
      <c r="D106" s="238"/>
      <c r="E106" s="238"/>
      <c r="F106" s="239"/>
      <c r="G106" s="239"/>
      <c r="H106" s="239"/>
      <c r="I106" s="239"/>
      <c r="J106" s="238"/>
      <c r="K106" s="238"/>
      <c r="L106" s="62"/>
    </row>
    <row r="107" spans="2:12">
      <c r="B107" s="121"/>
      <c r="C107" s="238"/>
      <c r="D107" s="238"/>
      <c r="E107" s="238"/>
      <c r="F107" s="239"/>
      <c r="G107" s="239"/>
      <c r="H107" s="239"/>
      <c r="I107" s="239"/>
      <c r="J107" s="62"/>
      <c r="K107" s="62"/>
      <c r="L107" s="62"/>
    </row>
    <row r="108" spans="2:12">
      <c r="B108" s="121"/>
      <c r="C108" s="62"/>
      <c r="D108" s="62"/>
      <c r="E108" s="62"/>
      <c r="F108" s="62"/>
      <c r="G108" s="63"/>
      <c r="H108" s="63"/>
      <c r="I108" s="63"/>
      <c r="J108" s="62"/>
      <c r="K108" s="62"/>
      <c r="L108" s="62"/>
    </row>
    <row r="109" spans="2:12">
      <c r="B109" s="62"/>
      <c r="C109" s="62"/>
      <c r="D109" s="62"/>
      <c r="E109" s="62"/>
      <c r="F109" s="62"/>
      <c r="G109" s="63"/>
      <c r="H109" s="63"/>
      <c r="I109" s="63"/>
      <c r="J109" s="62"/>
      <c r="K109" s="62"/>
      <c r="L109" s="62"/>
    </row>
    <row r="110" spans="2:12">
      <c r="B110" s="121"/>
      <c r="C110" s="62"/>
      <c r="D110" s="62"/>
      <c r="E110" s="62"/>
      <c r="F110" s="62"/>
      <c r="G110" s="63"/>
      <c r="H110" s="63"/>
      <c r="I110" s="63"/>
      <c r="J110" s="62"/>
      <c r="K110" s="62"/>
      <c r="L110" s="62"/>
    </row>
    <row r="111" spans="2:12">
      <c r="B111" s="121"/>
      <c r="C111" s="62"/>
      <c r="D111" s="62"/>
      <c r="E111" s="62"/>
      <c r="F111" s="62"/>
      <c r="G111" s="63"/>
      <c r="H111" s="63"/>
      <c r="I111" s="63"/>
      <c r="J111" s="62"/>
      <c r="K111" s="62"/>
      <c r="L111" s="62"/>
    </row>
    <row r="112" spans="2:12">
      <c r="B112" s="121"/>
      <c r="C112" s="62"/>
      <c r="D112" s="62"/>
      <c r="E112" s="62"/>
      <c r="F112" s="62"/>
      <c r="G112" s="63"/>
      <c r="H112" s="63"/>
      <c r="I112" s="63"/>
      <c r="J112" s="62"/>
      <c r="K112" s="62"/>
      <c r="L112" s="62"/>
    </row>
    <row r="113" spans="2:12">
      <c r="B113" s="62"/>
      <c r="C113" s="62"/>
      <c r="D113" s="62"/>
      <c r="E113" s="62"/>
      <c r="F113" s="62"/>
      <c r="G113" s="63"/>
      <c r="H113" s="63"/>
      <c r="I113" s="63"/>
      <c r="J113" s="62"/>
      <c r="K113" s="62"/>
      <c r="L113" s="62"/>
    </row>
    <row r="114" spans="2:12">
      <c r="B114" s="121"/>
      <c r="C114" s="62"/>
      <c r="D114" s="62"/>
      <c r="E114" s="62"/>
      <c r="F114" s="62"/>
      <c r="G114" s="63"/>
      <c r="H114" s="63"/>
      <c r="I114" s="63"/>
      <c r="J114" s="62"/>
      <c r="K114" s="62"/>
      <c r="L114" s="62"/>
    </row>
    <row r="115" spans="2:12">
      <c r="B115" s="121"/>
      <c r="C115" s="62"/>
      <c r="D115" s="62"/>
      <c r="E115" s="62"/>
      <c r="F115" s="62"/>
      <c r="G115" s="63"/>
      <c r="H115" s="63"/>
      <c r="I115" s="63"/>
      <c r="J115" s="62"/>
      <c r="K115" s="62"/>
      <c r="L115" s="62"/>
    </row>
    <row r="116" spans="2:12">
      <c r="B116" s="121"/>
      <c r="C116" s="62"/>
      <c r="D116" s="62"/>
      <c r="E116" s="62"/>
      <c r="F116" s="62"/>
      <c r="G116" s="63"/>
      <c r="H116" s="63"/>
      <c r="I116" s="63"/>
      <c r="J116" s="62"/>
      <c r="K116" s="62"/>
      <c r="L116" s="62"/>
    </row>
    <row r="117" spans="2:12">
      <c r="B117" s="62"/>
      <c r="C117" s="62"/>
      <c r="D117" s="62"/>
      <c r="E117" s="62"/>
      <c r="F117" s="62"/>
      <c r="G117" s="63"/>
      <c r="H117" s="63"/>
      <c r="I117" s="63"/>
      <c r="J117" s="62"/>
      <c r="K117" s="62"/>
      <c r="L117" s="62"/>
    </row>
    <row r="118" spans="2:12">
      <c r="B118" s="121"/>
      <c r="C118" s="62"/>
      <c r="D118" s="62"/>
      <c r="E118" s="62"/>
      <c r="F118" s="62"/>
      <c r="G118" s="63"/>
      <c r="H118" s="63"/>
      <c r="I118" s="63"/>
      <c r="J118" s="62"/>
      <c r="K118" s="62"/>
      <c r="L118" s="62"/>
    </row>
    <row r="119" spans="2:12">
      <c r="B119" s="121"/>
      <c r="C119" s="62"/>
      <c r="D119" s="62"/>
      <c r="E119" s="62"/>
      <c r="F119" s="62"/>
      <c r="G119" s="63"/>
      <c r="H119" s="63"/>
      <c r="I119" s="63"/>
      <c r="J119" s="62"/>
      <c r="K119" s="62"/>
      <c r="L119" s="62"/>
    </row>
    <row r="120" spans="2:12">
      <c r="B120" s="121"/>
      <c r="C120" s="62"/>
      <c r="D120" s="62"/>
      <c r="E120" s="62"/>
      <c r="F120" s="62"/>
      <c r="G120" s="63"/>
      <c r="H120" s="63"/>
      <c r="I120" s="63"/>
      <c r="J120" s="62"/>
      <c r="K120" s="62"/>
      <c r="L120" s="62"/>
    </row>
    <row r="121" spans="2:12">
      <c r="B121" s="121"/>
      <c r="C121" s="62"/>
      <c r="D121" s="62"/>
      <c r="E121" s="62"/>
      <c r="F121" s="62"/>
      <c r="G121" s="63"/>
      <c r="H121" s="63"/>
      <c r="I121" s="63"/>
      <c r="J121" s="62"/>
      <c r="K121" s="62"/>
      <c r="L121" s="62"/>
    </row>
    <row r="122" spans="2:12">
      <c r="B122" s="62"/>
      <c r="C122" s="62"/>
      <c r="D122" s="62"/>
      <c r="E122" s="62"/>
      <c r="F122" s="62"/>
      <c r="G122" s="63"/>
      <c r="H122" s="63"/>
      <c r="I122" s="63"/>
      <c r="J122" s="62"/>
      <c r="K122" s="62"/>
      <c r="L122" s="62"/>
    </row>
    <row r="123" spans="2:12">
      <c r="B123" s="62"/>
      <c r="C123" s="62"/>
      <c r="D123" s="62"/>
      <c r="E123" s="62"/>
      <c r="F123" s="62"/>
      <c r="G123" s="63"/>
      <c r="H123" s="63"/>
      <c r="I123" s="63"/>
      <c r="J123" s="62"/>
      <c r="K123" s="62"/>
      <c r="L123" s="62"/>
    </row>
    <row r="124" spans="2:12">
      <c r="B124" s="62"/>
      <c r="C124" s="62"/>
      <c r="D124" s="62"/>
      <c r="E124" s="62"/>
      <c r="F124" s="62"/>
      <c r="G124" s="63"/>
      <c r="H124" s="63"/>
      <c r="I124" s="63"/>
      <c r="J124" s="62"/>
      <c r="K124" s="62"/>
      <c r="L124" s="62"/>
    </row>
    <row r="125" spans="2:12">
      <c r="B125" s="62"/>
      <c r="C125" s="62"/>
      <c r="D125" s="62"/>
      <c r="E125" s="62"/>
      <c r="F125" s="62"/>
      <c r="G125" s="63"/>
      <c r="H125" s="63"/>
      <c r="I125" s="63"/>
      <c r="J125" s="62"/>
      <c r="K125" s="62"/>
      <c r="L125" s="62"/>
    </row>
    <row r="126" spans="2:12">
      <c r="B126" s="62"/>
      <c r="C126" s="62"/>
      <c r="D126" s="62"/>
      <c r="E126" s="62"/>
      <c r="F126" s="62"/>
      <c r="G126" s="63"/>
      <c r="H126" s="63"/>
      <c r="I126" s="63"/>
      <c r="J126" s="62"/>
      <c r="K126" s="62"/>
      <c r="L126" s="62"/>
    </row>
    <row r="127" spans="2:12">
      <c r="B127" s="62"/>
      <c r="C127" s="62"/>
      <c r="D127" s="62"/>
      <c r="E127" s="62"/>
      <c r="F127" s="62"/>
      <c r="G127" s="63"/>
      <c r="H127" s="63"/>
      <c r="I127" s="63"/>
      <c r="J127" s="62"/>
      <c r="K127" s="62"/>
      <c r="L127" s="62"/>
    </row>
    <row r="128" spans="2:12">
      <c r="B128" s="62"/>
      <c r="C128" s="62"/>
      <c r="D128" s="62"/>
      <c r="E128" s="62"/>
      <c r="F128" s="62"/>
      <c r="G128" s="63"/>
      <c r="H128" s="63"/>
      <c r="I128" s="63"/>
      <c r="J128" s="62"/>
      <c r="K128" s="62"/>
      <c r="L128" s="62"/>
    </row>
    <row r="129" spans="2:12">
      <c r="B129" s="62"/>
      <c r="C129" s="62"/>
      <c r="D129" s="62"/>
      <c r="E129" s="62"/>
      <c r="F129" s="62"/>
      <c r="G129" s="63"/>
      <c r="H129" s="63"/>
      <c r="I129" s="63"/>
      <c r="J129" s="62"/>
      <c r="K129" s="62"/>
      <c r="L129" s="62"/>
    </row>
    <row r="130" spans="2:12">
      <c r="B130" s="62"/>
      <c r="C130" s="62"/>
      <c r="D130" s="62"/>
      <c r="E130" s="62"/>
      <c r="F130" s="62"/>
      <c r="G130" s="63"/>
      <c r="H130" s="63"/>
      <c r="I130" s="63"/>
      <c r="J130" s="62"/>
      <c r="K130" s="62"/>
      <c r="L130" s="62"/>
    </row>
    <row r="131" spans="2:12">
      <c r="B131" s="62"/>
      <c r="C131" s="62"/>
      <c r="D131" s="62"/>
      <c r="E131" s="62"/>
      <c r="F131" s="62"/>
      <c r="G131" s="63"/>
      <c r="H131" s="63"/>
      <c r="I131" s="63"/>
      <c r="J131" s="62"/>
      <c r="K131" s="62"/>
      <c r="L131" s="62"/>
    </row>
    <row r="132" spans="2:12">
      <c r="B132" s="62"/>
      <c r="C132" s="62"/>
      <c r="D132" s="62"/>
      <c r="E132" s="62"/>
      <c r="F132" s="62"/>
      <c r="G132" s="63"/>
      <c r="H132" s="63"/>
      <c r="I132" s="63"/>
      <c r="J132" s="62"/>
      <c r="K132" s="62"/>
      <c r="L132" s="62"/>
    </row>
    <row r="133" spans="2:12">
      <c r="B133" s="62"/>
      <c r="C133" s="62"/>
      <c r="D133" s="62"/>
      <c r="E133" s="62"/>
      <c r="F133" s="62"/>
      <c r="G133" s="63"/>
      <c r="H133" s="63"/>
      <c r="I133" s="63"/>
      <c r="J133" s="62"/>
      <c r="K133" s="62"/>
      <c r="L133" s="62"/>
    </row>
    <row r="134" spans="2:12">
      <c r="B134" s="62"/>
      <c r="C134" s="62"/>
      <c r="D134" s="62"/>
      <c r="E134" s="62"/>
      <c r="F134" s="62"/>
      <c r="G134" s="63"/>
      <c r="H134" s="63"/>
      <c r="I134" s="63"/>
      <c r="J134" s="62"/>
      <c r="K134" s="62"/>
      <c r="L134" s="62"/>
    </row>
    <row r="135" spans="2:12">
      <c r="B135" s="62"/>
      <c r="C135" s="62"/>
      <c r="D135" s="62"/>
      <c r="E135" s="62"/>
      <c r="F135" s="62"/>
      <c r="G135" s="63"/>
      <c r="H135" s="63"/>
      <c r="I135" s="63"/>
      <c r="J135" s="62"/>
      <c r="K135" s="62"/>
      <c r="L135" s="62"/>
    </row>
    <row r="136" spans="2:12">
      <c r="B136" s="62"/>
      <c r="C136" s="62"/>
      <c r="D136" s="62"/>
      <c r="E136" s="62"/>
      <c r="F136" s="62"/>
      <c r="G136" s="63"/>
      <c r="H136" s="63"/>
      <c r="I136" s="63"/>
      <c r="J136" s="62"/>
      <c r="K136" s="62"/>
      <c r="L136" s="62"/>
    </row>
    <row r="137" spans="2:12">
      <c r="B137" s="62"/>
      <c r="C137" s="62"/>
      <c r="D137" s="62"/>
      <c r="E137" s="62"/>
      <c r="F137" s="62"/>
      <c r="G137" s="63"/>
      <c r="H137" s="63"/>
      <c r="I137" s="63"/>
      <c r="J137" s="62"/>
      <c r="K137" s="62"/>
      <c r="L137" s="62"/>
    </row>
    <row r="138" spans="2:12">
      <c r="B138" s="62"/>
      <c r="C138" s="62"/>
      <c r="D138" s="62"/>
      <c r="E138" s="62"/>
      <c r="F138" s="62"/>
      <c r="G138" s="63"/>
      <c r="H138" s="63"/>
      <c r="I138" s="63"/>
      <c r="J138" s="62"/>
      <c r="K138" s="62"/>
      <c r="L138" s="62"/>
    </row>
    <row r="139" spans="2:12">
      <c r="B139" s="62"/>
      <c r="C139" s="62"/>
      <c r="D139" s="62"/>
      <c r="E139" s="62"/>
      <c r="F139" s="62"/>
      <c r="G139" s="63"/>
      <c r="H139" s="63"/>
      <c r="I139" s="63"/>
      <c r="J139" s="62"/>
      <c r="K139" s="62"/>
      <c r="L139" s="62"/>
    </row>
    <row r="140" spans="2:12">
      <c r="B140" s="62"/>
      <c r="C140" s="62"/>
      <c r="D140" s="62"/>
      <c r="E140" s="62"/>
      <c r="F140" s="62"/>
      <c r="G140" s="63"/>
      <c r="H140" s="63"/>
      <c r="I140" s="63"/>
      <c r="J140" s="62"/>
      <c r="K140" s="62"/>
      <c r="L140" s="62"/>
    </row>
    <row r="141" spans="2:12">
      <c r="B141" s="62"/>
      <c r="C141" s="62"/>
      <c r="D141" s="62"/>
      <c r="E141" s="62"/>
      <c r="F141" s="62"/>
      <c r="G141" s="63"/>
      <c r="H141" s="63"/>
      <c r="I141" s="63"/>
      <c r="J141" s="62"/>
      <c r="K141" s="62"/>
      <c r="L141" s="62"/>
    </row>
    <row r="142" spans="2:12">
      <c r="B142" s="62"/>
      <c r="C142" s="62"/>
      <c r="D142" s="62"/>
      <c r="E142" s="62"/>
      <c r="F142" s="62"/>
      <c r="G142" s="63"/>
      <c r="H142" s="63"/>
      <c r="I142" s="63"/>
      <c r="J142" s="62"/>
      <c r="K142" s="62"/>
      <c r="L142" s="62"/>
    </row>
    <row r="143" spans="2:12">
      <c r="B143" s="62"/>
      <c r="C143" s="62"/>
      <c r="D143" s="62"/>
      <c r="E143" s="62"/>
      <c r="F143" s="62"/>
      <c r="G143" s="63"/>
      <c r="H143" s="63"/>
      <c r="I143" s="63"/>
      <c r="J143" s="62"/>
      <c r="K143" s="62"/>
      <c r="L143" s="62"/>
    </row>
    <row r="144" spans="2:12">
      <c r="B144" s="62"/>
      <c r="C144" s="62"/>
      <c r="D144" s="62"/>
      <c r="E144" s="62"/>
      <c r="F144" s="62"/>
      <c r="G144" s="63"/>
      <c r="H144" s="63"/>
      <c r="I144" s="63"/>
      <c r="J144" s="62"/>
      <c r="K144" s="62"/>
      <c r="L144" s="62"/>
    </row>
    <row r="145" spans="2:12">
      <c r="B145" s="62"/>
      <c r="C145" s="62"/>
      <c r="D145" s="62"/>
      <c r="E145" s="62"/>
      <c r="F145" s="62"/>
      <c r="G145" s="63"/>
      <c r="H145" s="63"/>
      <c r="I145" s="63"/>
      <c r="J145" s="62"/>
      <c r="K145" s="62"/>
      <c r="L145" s="62"/>
    </row>
    <row r="146" spans="2:12">
      <c r="B146" s="62"/>
      <c r="C146" s="62"/>
      <c r="D146" s="62"/>
      <c r="E146" s="62"/>
      <c r="F146" s="62"/>
      <c r="G146" s="63"/>
      <c r="H146" s="63"/>
      <c r="I146" s="63"/>
      <c r="J146" s="62"/>
      <c r="K146" s="62"/>
      <c r="L146" s="62"/>
    </row>
    <row r="147" spans="2:12">
      <c r="B147" s="62"/>
      <c r="C147" s="62"/>
      <c r="D147" s="62"/>
      <c r="E147" s="62"/>
      <c r="F147" s="62"/>
      <c r="G147" s="63"/>
      <c r="H147" s="63"/>
      <c r="I147" s="63"/>
      <c r="J147" s="62"/>
      <c r="K147" s="62"/>
      <c r="L147" s="62"/>
    </row>
    <row r="148" spans="2:12">
      <c r="B148" s="62"/>
      <c r="C148" s="62"/>
      <c r="D148" s="62"/>
      <c r="E148" s="62"/>
      <c r="F148" s="62"/>
      <c r="G148" s="63"/>
      <c r="H148" s="63"/>
      <c r="I148" s="63"/>
      <c r="J148" s="62"/>
      <c r="K148" s="62"/>
      <c r="L148" s="62"/>
    </row>
    <row r="149" spans="2:12">
      <c r="B149" s="62"/>
      <c r="C149" s="62"/>
      <c r="D149" s="62"/>
      <c r="E149" s="62"/>
      <c r="F149" s="62"/>
      <c r="G149" s="63"/>
      <c r="H149" s="63"/>
      <c r="I149" s="63"/>
      <c r="J149" s="62"/>
      <c r="K149" s="62"/>
      <c r="L149" s="62"/>
    </row>
    <row r="150" spans="2:12">
      <c r="B150" s="62"/>
      <c r="C150" s="62"/>
      <c r="D150" s="62"/>
      <c r="E150" s="62"/>
      <c r="F150" s="62"/>
      <c r="G150" s="63"/>
      <c r="H150" s="63"/>
      <c r="I150" s="63"/>
      <c r="J150" s="62"/>
      <c r="K150" s="62"/>
      <c r="L150" s="62"/>
    </row>
    <row r="151" spans="2:12">
      <c r="B151" s="62"/>
      <c r="C151" s="62"/>
      <c r="D151" s="62"/>
      <c r="E151" s="62"/>
      <c r="F151" s="62"/>
      <c r="G151" s="63"/>
      <c r="H151" s="63"/>
      <c r="I151" s="63"/>
      <c r="J151" s="62"/>
      <c r="K151" s="62"/>
      <c r="L151" s="62"/>
    </row>
    <row r="152" spans="2:12">
      <c r="B152" s="62"/>
      <c r="C152" s="62"/>
      <c r="D152" s="62"/>
      <c r="E152" s="62"/>
      <c r="F152" s="62"/>
      <c r="G152" s="63"/>
      <c r="H152" s="63"/>
      <c r="I152" s="63"/>
      <c r="J152" s="62"/>
      <c r="K152" s="62"/>
      <c r="L152" s="62"/>
    </row>
    <row r="153" spans="2:12">
      <c r="B153" s="62"/>
      <c r="C153" s="62"/>
      <c r="D153" s="62"/>
      <c r="E153" s="62"/>
      <c r="F153" s="62"/>
      <c r="G153" s="63"/>
      <c r="H153" s="63"/>
      <c r="I153" s="63"/>
      <c r="J153" s="62"/>
      <c r="K153" s="62"/>
      <c r="L153" s="62"/>
    </row>
    <row r="154" spans="2:12">
      <c r="B154" s="62"/>
      <c r="C154" s="62"/>
      <c r="D154" s="62"/>
      <c r="E154" s="62"/>
      <c r="F154" s="62"/>
      <c r="G154" s="63"/>
      <c r="H154" s="63"/>
      <c r="I154" s="63"/>
      <c r="J154" s="62"/>
      <c r="K154" s="62"/>
      <c r="L154" s="62"/>
    </row>
    <row r="155" spans="2:12">
      <c r="B155" s="62"/>
      <c r="C155" s="62"/>
      <c r="D155" s="62"/>
      <c r="E155" s="62"/>
      <c r="F155" s="62"/>
      <c r="G155" s="63"/>
      <c r="H155" s="63"/>
      <c r="I155" s="63"/>
      <c r="J155" s="62"/>
      <c r="K155" s="62"/>
      <c r="L155" s="62"/>
    </row>
    <row r="156" spans="2:12">
      <c r="B156" s="62"/>
      <c r="C156" s="62"/>
      <c r="D156" s="62"/>
      <c r="E156" s="62"/>
      <c r="F156" s="62"/>
      <c r="G156" s="63"/>
      <c r="H156" s="63"/>
      <c r="I156" s="63"/>
      <c r="J156" s="62"/>
      <c r="K156" s="62"/>
      <c r="L156" s="62"/>
    </row>
    <row r="157" spans="2:12">
      <c r="B157" s="62"/>
      <c r="C157" s="62"/>
      <c r="D157" s="62"/>
      <c r="E157" s="62"/>
      <c r="F157" s="62"/>
      <c r="G157" s="63"/>
      <c r="H157" s="63"/>
      <c r="I157" s="63"/>
      <c r="J157" s="62"/>
      <c r="K157" s="62"/>
      <c r="L157" s="62"/>
    </row>
    <row r="158" spans="2:12">
      <c r="B158" s="62"/>
      <c r="C158" s="62"/>
      <c r="D158" s="62"/>
      <c r="E158" s="62"/>
      <c r="F158" s="62"/>
      <c r="G158" s="63"/>
      <c r="H158" s="63"/>
      <c r="I158" s="63"/>
      <c r="J158" s="62"/>
      <c r="K158" s="62"/>
      <c r="L158" s="62"/>
    </row>
    <row r="159" spans="2:12">
      <c r="B159" s="62"/>
      <c r="C159" s="62"/>
      <c r="D159" s="62"/>
      <c r="E159" s="62"/>
      <c r="F159" s="62"/>
      <c r="G159" s="63"/>
      <c r="H159" s="63"/>
      <c r="I159" s="63"/>
      <c r="J159" s="62"/>
      <c r="K159" s="62"/>
      <c r="L159" s="62"/>
    </row>
    <row r="160" spans="2:12">
      <c r="B160" s="62"/>
      <c r="C160" s="62"/>
      <c r="D160" s="62"/>
      <c r="E160" s="62"/>
      <c r="F160" s="62"/>
      <c r="G160" s="63"/>
      <c r="H160" s="63"/>
      <c r="I160" s="63"/>
      <c r="J160" s="62"/>
      <c r="K160" s="62"/>
      <c r="L160" s="62"/>
    </row>
    <row r="161" spans="2:12">
      <c r="B161" s="62"/>
      <c r="C161" s="62"/>
      <c r="D161" s="62"/>
      <c r="E161" s="62"/>
      <c r="F161" s="62"/>
      <c r="G161" s="63"/>
      <c r="H161" s="63"/>
      <c r="I161" s="63"/>
      <c r="J161" s="62"/>
      <c r="K161" s="62"/>
      <c r="L161" s="62"/>
    </row>
    <row r="162" spans="2:12">
      <c r="B162" s="62"/>
      <c r="C162" s="62"/>
      <c r="D162" s="62"/>
      <c r="E162" s="62"/>
      <c r="F162" s="62"/>
      <c r="G162" s="63"/>
      <c r="H162" s="63"/>
      <c r="I162" s="63"/>
      <c r="J162" s="62"/>
      <c r="K162" s="62"/>
      <c r="L162" s="62"/>
    </row>
    <row r="163" spans="2:12">
      <c r="B163" s="62"/>
      <c r="C163" s="62"/>
      <c r="D163" s="62"/>
      <c r="E163" s="62"/>
      <c r="F163" s="62"/>
      <c r="G163" s="63"/>
      <c r="H163" s="63"/>
      <c r="I163" s="63"/>
      <c r="J163" s="62"/>
      <c r="K163" s="62"/>
      <c r="L163" s="62"/>
    </row>
    <row r="164" spans="2:12">
      <c r="B164" s="62"/>
      <c r="C164" s="62"/>
      <c r="D164" s="62"/>
      <c r="E164" s="62"/>
      <c r="F164" s="62"/>
      <c r="G164" s="63"/>
      <c r="H164" s="63"/>
      <c r="I164" s="63"/>
      <c r="J164" s="62"/>
      <c r="K164" s="62"/>
      <c r="L164" s="62"/>
    </row>
    <row r="165" spans="2:12">
      <c r="B165" s="62"/>
      <c r="C165" s="62"/>
      <c r="D165" s="62"/>
      <c r="E165" s="62"/>
      <c r="F165" s="62"/>
      <c r="G165" s="63"/>
      <c r="H165" s="63"/>
      <c r="I165" s="63"/>
      <c r="J165" s="62"/>
      <c r="K165" s="62"/>
      <c r="L165" s="62"/>
    </row>
    <row r="166" spans="2:12">
      <c r="B166" s="62"/>
      <c r="C166" s="62"/>
      <c r="D166" s="62"/>
      <c r="E166" s="62"/>
      <c r="F166" s="62"/>
      <c r="G166" s="63"/>
      <c r="H166" s="63"/>
      <c r="I166" s="63"/>
      <c r="J166" s="62"/>
      <c r="K166" s="62"/>
      <c r="L166" s="62"/>
    </row>
    <row r="167" spans="2:12">
      <c r="B167" s="62"/>
      <c r="C167" s="62"/>
      <c r="D167" s="62"/>
      <c r="E167" s="62"/>
      <c r="F167" s="62"/>
      <c r="G167" s="63"/>
      <c r="H167" s="63"/>
      <c r="I167" s="63"/>
      <c r="J167" s="62"/>
      <c r="K167" s="62"/>
      <c r="L167" s="62"/>
    </row>
    <row r="168" spans="2:12">
      <c r="B168" s="62"/>
      <c r="C168" s="62"/>
      <c r="D168" s="62"/>
      <c r="E168" s="62"/>
      <c r="F168" s="62"/>
      <c r="G168" s="63"/>
      <c r="H168" s="63"/>
      <c r="I168" s="63"/>
      <c r="J168" s="62"/>
      <c r="K168" s="62"/>
      <c r="L168" s="62"/>
    </row>
    <row r="169" spans="2:12">
      <c r="B169" s="62"/>
      <c r="C169" s="62"/>
      <c r="D169" s="62"/>
      <c r="E169" s="62"/>
      <c r="F169" s="62"/>
      <c r="G169" s="63"/>
      <c r="H169" s="63"/>
      <c r="I169" s="63"/>
      <c r="J169" s="62"/>
      <c r="K169" s="62"/>
      <c r="L169" s="62"/>
    </row>
    <row r="170" spans="2:12">
      <c r="B170" s="62"/>
      <c r="C170" s="62"/>
      <c r="D170" s="62"/>
      <c r="E170" s="62"/>
      <c r="F170" s="62"/>
      <c r="G170" s="63"/>
      <c r="H170" s="63"/>
      <c r="I170" s="63"/>
      <c r="J170" s="62"/>
      <c r="K170" s="62"/>
      <c r="L170" s="62"/>
    </row>
    <row r="171" spans="2:12">
      <c r="B171" s="62"/>
      <c r="C171" s="62"/>
      <c r="D171" s="62"/>
      <c r="E171" s="62"/>
      <c r="F171" s="62"/>
      <c r="G171" s="63"/>
      <c r="H171" s="63"/>
      <c r="I171" s="63"/>
      <c r="J171" s="62"/>
      <c r="K171" s="62"/>
      <c r="L171" s="62"/>
    </row>
    <row r="172" spans="2:12">
      <c r="B172" s="62"/>
      <c r="C172" s="62"/>
      <c r="D172" s="62"/>
      <c r="E172" s="62"/>
      <c r="F172" s="62"/>
      <c r="G172" s="63"/>
      <c r="H172" s="63"/>
      <c r="I172" s="63"/>
      <c r="J172" s="62"/>
      <c r="K172" s="62"/>
      <c r="L172" s="62"/>
    </row>
    <row r="173" spans="2:12">
      <c r="B173" s="62"/>
      <c r="C173" s="62"/>
      <c r="D173" s="62"/>
      <c r="E173" s="62"/>
      <c r="F173" s="62"/>
      <c r="G173" s="63"/>
      <c r="H173" s="63"/>
      <c r="I173" s="63"/>
      <c r="J173" s="62"/>
      <c r="K173" s="62"/>
      <c r="L173" s="62"/>
    </row>
    <row r="174" spans="2:12">
      <c r="B174" s="62"/>
      <c r="C174" s="62"/>
      <c r="D174" s="62"/>
      <c r="E174" s="62"/>
      <c r="F174" s="62"/>
      <c r="G174" s="63"/>
      <c r="H174" s="63"/>
      <c r="I174" s="63"/>
      <c r="J174" s="62"/>
      <c r="K174" s="62"/>
      <c r="L174" s="62"/>
    </row>
    <row r="175" spans="2:12">
      <c r="B175" s="62"/>
      <c r="C175" s="62"/>
      <c r="D175" s="62"/>
      <c r="E175" s="62"/>
      <c r="F175" s="62"/>
      <c r="G175" s="63"/>
      <c r="H175" s="63"/>
      <c r="I175" s="63"/>
      <c r="J175" s="62"/>
      <c r="K175" s="62"/>
      <c r="L175" s="62"/>
    </row>
    <row r="176" spans="2:12">
      <c r="B176" s="62"/>
      <c r="C176" s="62"/>
      <c r="D176" s="62"/>
      <c r="E176" s="62"/>
      <c r="F176" s="62"/>
      <c r="G176" s="63"/>
      <c r="H176" s="63"/>
      <c r="I176" s="63"/>
      <c r="J176" s="62"/>
      <c r="K176" s="62"/>
      <c r="L176" s="62"/>
    </row>
    <row r="177" spans="2:12">
      <c r="B177" s="62"/>
      <c r="C177" s="62"/>
      <c r="D177" s="62"/>
      <c r="E177" s="62"/>
      <c r="F177" s="62"/>
      <c r="G177" s="63"/>
      <c r="H177" s="63"/>
      <c r="I177" s="63"/>
      <c r="J177" s="62"/>
      <c r="K177" s="62"/>
      <c r="L177" s="62"/>
    </row>
    <row r="178" spans="2:12">
      <c r="B178" s="62"/>
      <c r="C178" s="62"/>
      <c r="D178" s="62"/>
      <c r="E178" s="62"/>
      <c r="F178" s="62"/>
      <c r="G178" s="63"/>
      <c r="H178" s="63"/>
      <c r="I178" s="63"/>
      <c r="J178" s="62"/>
      <c r="K178" s="62"/>
      <c r="L178" s="62"/>
    </row>
    <row r="179" spans="2:12">
      <c r="B179" s="62"/>
      <c r="C179" s="62"/>
      <c r="D179" s="62"/>
      <c r="E179" s="62"/>
      <c r="F179" s="62"/>
      <c r="G179" s="63"/>
      <c r="H179" s="63"/>
      <c r="I179" s="63"/>
      <c r="J179" s="62"/>
      <c r="K179" s="62"/>
      <c r="L179" s="62"/>
    </row>
    <row r="180" spans="2:12">
      <c r="B180" s="62"/>
      <c r="C180" s="62"/>
      <c r="D180" s="62"/>
      <c r="E180" s="62"/>
      <c r="F180" s="62"/>
      <c r="G180" s="63"/>
      <c r="H180" s="63"/>
      <c r="I180" s="63"/>
      <c r="J180" s="62"/>
      <c r="K180" s="62"/>
      <c r="L180" s="62"/>
    </row>
    <row r="181" spans="2:12">
      <c r="B181" s="62"/>
      <c r="C181" s="62"/>
      <c r="D181" s="62"/>
      <c r="E181" s="62"/>
      <c r="F181" s="62"/>
      <c r="G181" s="63"/>
      <c r="H181" s="63"/>
      <c r="I181" s="63"/>
      <c r="J181" s="62"/>
      <c r="K181" s="62"/>
      <c r="L181" s="62"/>
    </row>
    <row r="182" spans="2:12">
      <c r="B182" s="62"/>
      <c r="C182" s="62"/>
      <c r="D182" s="62"/>
      <c r="E182" s="62"/>
      <c r="F182" s="62"/>
      <c r="G182" s="63"/>
      <c r="H182" s="63"/>
      <c r="I182" s="63"/>
      <c r="J182" s="62"/>
      <c r="K182" s="62"/>
      <c r="L182" s="62"/>
    </row>
    <row r="183" spans="2:12">
      <c r="B183" s="62"/>
      <c r="C183" s="62"/>
      <c r="D183" s="62"/>
      <c r="E183" s="62"/>
      <c r="F183" s="62"/>
      <c r="G183" s="63"/>
      <c r="H183" s="63"/>
      <c r="I183" s="63"/>
      <c r="J183" s="62"/>
      <c r="K183" s="62"/>
      <c r="L183" s="62"/>
    </row>
    <row r="184" spans="2:12">
      <c r="B184" s="62"/>
      <c r="C184" s="62"/>
      <c r="D184" s="62"/>
      <c r="E184" s="62"/>
      <c r="F184" s="62"/>
      <c r="G184" s="63"/>
      <c r="H184" s="63"/>
      <c r="I184" s="63"/>
      <c r="J184" s="62"/>
      <c r="K184" s="62"/>
      <c r="L184" s="62"/>
    </row>
    <row r="185" spans="2:12">
      <c r="B185" s="62"/>
      <c r="C185" s="62"/>
      <c r="D185" s="62"/>
      <c r="E185" s="62"/>
      <c r="F185" s="62"/>
      <c r="G185" s="63"/>
      <c r="H185" s="63"/>
      <c r="I185" s="63"/>
      <c r="J185" s="62"/>
      <c r="K185" s="62"/>
      <c r="L185" s="62"/>
    </row>
    <row r="186" spans="2:12">
      <c r="B186" s="62"/>
      <c r="C186" s="62"/>
      <c r="D186" s="62"/>
      <c r="E186" s="62"/>
      <c r="F186" s="62"/>
      <c r="G186" s="63"/>
      <c r="H186" s="63"/>
      <c r="I186" s="63"/>
      <c r="J186" s="62"/>
      <c r="K186" s="62"/>
      <c r="L186" s="62"/>
    </row>
    <row r="187" spans="2:12">
      <c r="B187" s="62"/>
      <c r="C187" s="62"/>
      <c r="D187" s="62"/>
      <c r="E187" s="62"/>
      <c r="F187" s="62"/>
      <c r="G187" s="63"/>
      <c r="H187" s="63"/>
      <c r="I187" s="63"/>
      <c r="J187" s="62"/>
      <c r="K187" s="62"/>
      <c r="L187" s="62"/>
    </row>
    <row r="188" spans="2:12">
      <c r="B188" s="62"/>
      <c r="C188" s="62"/>
      <c r="D188" s="62"/>
      <c r="E188" s="62"/>
      <c r="F188" s="62"/>
      <c r="G188" s="63"/>
      <c r="H188" s="63"/>
      <c r="I188" s="63"/>
      <c r="J188" s="62"/>
      <c r="K188" s="62"/>
      <c r="L188" s="62"/>
    </row>
    <row r="189" spans="2:12">
      <c r="B189" s="62"/>
      <c r="C189" s="62"/>
      <c r="D189" s="62"/>
      <c r="E189" s="62"/>
      <c r="F189" s="62"/>
      <c r="G189" s="63"/>
      <c r="H189" s="63"/>
      <c r="I189" s="63"/>
      <c r="J189" s="62"/>
      <c r="K189" s="62"/>
      <c r="L189" s="62"/>
    </row>
    <row r="190" spans="2:12">
      <c r="B190" s="62"/>
      <c r="C190" s="62"/>
      <c r="D190" s="62"/>
      <c r="E190" s="62"/>
      <c r="F190" s="62"/>
      <c r="G190" s="63"/>
      <c r="H190" s="63"/>
      <c r="I190" s="63"/>
      <c r="J190" s="62"/>
      <c r="K190" s="62"/>
      <c r="L190" s="62"/>
    </row>
    <row r="191" spans="2:12">
      <c r="B191" s="62"/>
      <c r="C191" s="62"/>
      <c r="D191" s="62"/>
      <c r="E191" s="62"/>
      <c r="F191" s="62"/>
      <c r="G191" s="63"/>
      <c r="H191" s="63"/>
      <c r="I191" s="63"/>
      <c r="J191" s="62"/>
      <c r="K191" s="62"/>
      <c r="L191" s="62"/>
    </row>
    <row r="192" spans="2:12">
      <c r="B192" s="62"/>
      <c r="C192" s="62"/>
      <c r="D192" s="62"/>
      <c r="E192" s="62"/>
      <c r="F192" s="62"/>
      <c r="G192" s="63"/>
      <c r="H192" s="63"/>
      <c r="I192" s="63"/>
      <c r="J192" s="62"/>
      <c r="K192" s="62"/>
      <c r="L192" s="62"/>
    </row>
    <row r="193" spans="2:12">
      <c r="B193" s="62"/>
      <c r="C193" s="62"/>
      <c r="D193" s="62"/>
      <c r="E193" s="62"/>
      <c r="F193" s="62"/>
      <c r="G193" s="63"/>
      <c r="H193" s="63"/>
      <c r="I193" s="63"/>
      <c r="J193" s="62"/>
      <c r="K193" s="62"/>
      <c r="L193" s="62"/>
    </row>
    <row r="194" spans="2:12">
      <c r="B194" s="62"/>
      <c r="C194" s="62"/>
      <c r="D194" s="62"/>
      <c r="E194" s="62"/>
      <c r="F194" s="62"/>
      <c r="G194" s="63"/>
      <c r="H194" s="63"/>
      <c r="I194" s="63"/>
      <c r="J194" s="62"/>
      <c r="K194" s="62"/>
      <c r="L194" s="62"/>
    </row>
    <row r="195" spans="2:12">
      <c r="B195" s="62"/>
      <c r="C195" s="62"/>
      <c r="D195" s="62"/>
      <c r="E195" s="62"/>
      <c r="F195" s="62"/>
      <c r="G195" s="63"/>
      <c r="H195" s="63"/>
      <c r="I195" s="63"/>
      <c r="J195" s="62"/>
      <c r="K195" s="62"/>
      <c r="L195" s="62"/>
    </row>
    <row r="196" spans="2:12">
      <c r="B196" s="62"/>
      <c r="C196" s="62"/>
      <c r="D196" s="62"/>
      <c r="E196" s="62"/>
      <c r="F196" s="62"/>
      <c r="G196" s="63"/>
      <c r="H196" s="63"/>
      <c r="I196" s="63"/>
      <c r="J196" s="62"/>
      <c r="K196" s="62"/>
      <c r="L196" s="62"/>
    </row>
    <row r="197" spans="2:12">
      <c r="B197" s="62"/>
      <c r="C197" s="62"/>
      <c r="D197" s="62"/>
      <c r="E197" s="62"/>
      <c r="F197" s="62"/>
      <c r="G197" s="63"/>
      <c r="H197" s="63"/>
      <c r="I197" s="63"/>
      <c r="J197" s="62"/>
      <c r="K197" s="62"/>
      <c r="L197" s="62"/>
    </row>
    <row r="198" spans="2:12">
      <c r="B198" s="62"/>
      <c r="C198" s="62"/>
      <c r="D198" s="62"/>
      <c r="E198" s="62"/>
      <c r="F198" s="62"/>
      <c r="G198" s="63"/>
      <c r="H198" s="63"/>
      <c r="I198" s="63"/>
      <c r="J198" s="62"/>
      <c r="K198" s="62"/>
      <c r="L198" s="62"/>
    </row>
    <row r="199" spans="2:12">
      <c r="B199" s="62"/>
      <c r="C199" s="62"/>
      <c r="D199" s="62"/>
      <c r="E199" s="62"/>
      <c r="F199" s="62"/>
      <c r="G199" s="63"/>
      <c r="H199" s="63"/>
      <c r="I199" s="63"/>
      <c r="J199" s="62"/>
      <c r="K199" s="62"/>
      <c r="L199" s="62"/>
    </row>
    <row r="200" spans="2:12">
      <c r="B200" s="62"/>
      <c r="C200" s="62"/>
      <c r="D200" s="62"/>
      <c r="E200" s="62"/>
      <c r="F200" s="62"/>
      <c r="G200" s="63"/>
      <c r="H200" s="63"/>
      <c r="I200" s="63"/>
      <c r="J200" s="62"/>
      <c r="K200" s="62"/>
      <c r="L200" s="62"/>
    </row>
    <row r="201" spans="2:12">
      <c r="B201" s="62"/>
      <c r="C201" s="62"/>
      <c r="D201" s="62"/>
      <c r="E201" s="62"/>
      <c r="F201" s="62"/>
      <c r="G201" s="63"/>
      <c r="H201" s="63"/>
      <c r="I201" s="63"/>
      <c r="J201" s="62"/>
      <c r="K201" s="62"/>
      <c r="L201" s="62"/>
    </row>
    <row r="202" spans="2:12">
      <c r="B202" s="62"/>
      <c r="C202" s="62"/>
      <c r="D202" s="62"/>
      <c r="E202" s="62"/>
      <c r="F202" s="62"/>
      <c r="G202" s="63"/>
      <c r="H202" s="63"/>
      <c r="I202" s="63"/>
      <c r="J202" s="62"/>
      <c r="K202" s="62"/>
      <c r="L202" s="62"/>
    </row>
    <row r="203" spans="2:12">
      <c r="B203" s="62"/>
      <c r="C203" s="62"/>
      <c r="D203" s="62"/>
      <c r="E203" s="62"/>
      <c r="F203" s="62"/>
      <c r="G203" s="63"/>
      <c r="H203" s="63"/>
      <c r="I203" s="63"/>
      <c r="J203" s="62"/>
      <c r="K203" s="62"/>
      <c r="L203" s="62"/>
    </row>
    <row r="204" spans="2:12">
      <c r="B204" s="62"/>
      <c r="C204" s="62"/>
      <c r="D204" s="62"/>
      <c r="E204" s="62"/>
      <c r="F204" s="62"/>
      <c r="G204" s="63"/>
      <c r="H204" s="63"/>
      <c r="I204" s="63"/>
      <c r="J204" s="62"/>
      <c r="K204" s="62"/>
      <c r="L204" s="62"/>
    </row>
    <row r="205" spans="2:12">
      <c r="B205" s="62"/>
      <c r="C205" s="62"/>
      <c r="D205" s="62"/>
      <c r="E205" s="62"/>
      <c r="F205" s="62"/>
      <c r="G205" s="63"/>
      <c r="H205" s="63"/>
      <c r="I205" s="63"/>
      <c r="J205" s="62"/>
      <c r="K205" s="62"/>
      <c r="L205" s="62"/>
    </row>
    <row r="206" spans="2:12">
      <c r="B206" s="62"/>
      <c r="C206" s="62"/>
      <c r="D206" s="62"/>
      <c r="E206" s="62"/>
      <c r="F206" s="62"/>
      <c r="G206" s="63"/>
      <c r="H206" s="63"/>
      <c r="I206" s="63"/>
      <c r="J206" s="62"/>
      <c r="K206" s="62"/>
      <c r="L206" s="62"/>
    </row>
    <row r="207" spans="2:12">
      <c r="B207" s="62"/>
      <c r="C207" s="62"/>
      <c r="D207" s="62"/>
      <c r="E207" s="62"/>
      <c r="F207" s="62"/>
      <c r="G207" s="63"/>
      <c r="H207" s="63"/>
      <c r="I207" s="63"/>
      <c r="J207" s="62"/>
      <c r="K207" s="62"/>
      <c r="L207" s="62"/>
    </row>
    <row r="208" spans="2:12">
      <c r="B208" s="62"/>
      <c r="C208" s="62"/>
      <c r="D208" s="62"/>
      <c r="E208" s="62"/>
      <c r="F208" s="62"/>
      <c r="G208" s="63"/>
      <c r="H208" s="63"/>
      <c r="I208" s="63"/>
      <c r="J208" s="62"/>
      <c r="K208" s="62"/>
      <c r="L208" s="62"/>
    </row>
    <row r="209" spans="2:12">
      <c r="B209" s="62"/>
      <c r="C209" s="62"/>
      <c r="D209" s="62"/>
      <c r="E209" s="62"/>
      <c r="F209" s="62"/>
      <c r="G209" s="63"/>
      <c r="H209" s="63"/>
      <c r="I209" s="63"/>
      <c r="J209" s="62"/>
      <c r="K209" s="62"/>
      <c r="L209" s="62"/>
    </row>
    <row r="210" spans="2:12">
      <c r="B210" s="62"/>
      <c r="C210" s="62"/>
      <c r="D210" s="62"/>
      <c r="E210" s="62"/>
      <c r="F210" s="62"/>
      <c r="G210" s="63"/>
      <c r="H210" s="63"/>
      <c r="I210" s="63"/>
      <c r="J210" s="62"/>
      <c r="K210" s="62"/>
      <c r="L210" s="62"/>
    </row>
    <row r="211" spans="2:12">
      <c r="B211" s="62"/>
      <c r="C211" s="62"/>
      <c r="D211" s="62"/>
      <c r="E211" s="62"/>
      <c r="F211" s="62"/>
      <c r="G211" s="63"/>
      <c r="H211" s="63"/>
      <c r="I211" s="63"/>
      <c r="J211" s="62"/>
      <c r="K211" s="62"/>
      <c r="L211" s="62"/>
    </row>
    <row r="212" spans="2:12">
      <c r="B212" s="62"/>
      <c r="C212" s="62"/>
      <c r="D212" s="62"/>
      <c r="E212" s="62"/>
      <c r="F212" s="62"/>
      <c r="G212" s="63"/>
      <c r="H212" s="63"/>
      <c r="I212" s="63"/>
      <c r="J212" s="62"/>
      <c r="K212" s="62"/>
      <c r="L212" s="62"/>
    </row>
    <row r="213" spans="2:12">
      <c r="B213" s="62"/>
      <c r="C213" s="62"/>
      <c r="D213" s="62"/>
      <c r="E213" s="62"/>
      <c r="F213" s="62"/>
      <c r="G213" s="63"/>
      <c r="H213" s="63"/>
      <c r="I213" s="63"/>
      <c r="J213" s="62"/>
      <c r="K213" s="62"/>
      <c r="L213" s="62"/>
    </row>
    <row r="214" spans="2:12">
      <c r="B214" s="62"/>
      <c r="C214" s="62"/>
      <c r="D214" s="62"/>
      <c r="E214" s="62"/>
      <c r="F214" s="62"/>
      <c r="G214" s="63"/>
      <c r="H214" s="63"/>
      <c r="I214" s="63"/>
      <c r="J214" s="62"/>
      <c r="K214" s="62"/>
      <c r="L214" s="62"/>
    </row>
    <row r="215" spans="2:12">
      <c r="B215" s="62"/>
      <c r="C215" s="62"/>
      <c r="D215" s="62"/>
      <c r="E215" s="62"/>
      <c r="F215" s="62"/>
      <c r="G215" s="63"/>
      <c r="H215" s="63"/>
      <c r="I215" s="63"/>
      <c r="J215" s="62"/>
      <c r="K215" s="62"/>
      <c r="L215" s="62"/>
    </row>
    <row r="216" spans="2:12">
      <c r="B216" s="62"/>
      <c r="C216" s="62"/>
      <c r="D216" s="62"/>
      <c r="E216" s="62"/>
      <c r="F216" s="62"/>
      <c r="G216" s="63"/>
      <c r="H216" s="63"/>
      <c r="I216" s="63"/>
      <c r="J216" s="62"/>
      <c r="K216" s="62"/>
      <c r="L216" s="62"/>
    </row>
    <row r="217" spans="2:12">
      <c r="B217" s="62"/>
      <c r="C217" s="62"/>
      <c r="D217" s="62"/>
      <c r="E217" s="62"/>
      <c r="F217" s="62"/>
      <c r="G217" s="63"/>
      <c r="H217" s="63"/>
      <c r="I217" s="63"/>
      <c r="J217" s="62"/>
      <c r="K217" s="62"/>
      <c r="L217" s="62"/>
    </row>
    <row r="218" spans="2:12">
      <c r="B218" s="62"/>
      <c r="C218" s="62"/>
      <c r="D218" s="62"/>
      <c r="E218" s="62"/>
      <c r="F218" s="62"/>
      <c r="G218" s="63"/>
      <c r="H218" s="63"/>
      <c r="I218" s="63"/>
      <c r="J218" s="62"/>
      <c r="K218" s="62"/>
      <c r="L218" s="62"/>
    </row>
    <row r="219" spans="2:12">
      <c r="B219" s="62"/>
      <c r="C219" s="62"/>
      <c r="D219" s="62"/>
      <c r="E219" s="62"/>
      <c r="F219" s="62"/>
      <c r="G219" s="63"/>
      <c r="H219" s="63"/>
      <c r="I219" s="63"/>
      <c r="J219" s="62"/>
      <c r="K219" s="62"/>
      <c r="L219" s="62"/>
    </row>
    <row r="220" spans="2:12">
      <c r="B220" s="62"/>
      <c r="C220" s="62"/>
      <c r="D220" s="62"/>
      <c r="E220" s="62"/>
      <c r="F220" s="62"/>
      <c r="G220" s="63"/>
      <c r="H220" s="63"/>
      <c r="I220" s="63"/>
      <c r="J220" s="62"/>
      <c r="K220" s="62"/>
      <c r="L220" s="62"/>
    </row>
    <row r="221" spans="2:12">
      <c r="B221" s="62"/>
      <c r="C221" s="62"/>
      <c r="D221" s="62"/>
      <c r="E221" s="62"/>
      <c r="F221" s="62"/>
      <c r="G221" s="63"/>
      <c r="H221" s="63"/>
      <c r="I221" s="63"/>
      <c r="J221" s="62"/>
      <c r="K221" s="62"/>
      <c r="L221" s="62"/>
    </row>
    <row r="222" spans="2:12">
      <c r="B222" s="62"/>
      <c r="C222" s="62"/>
      <c r="D222" s="62"/>
      <c r="E222" s="62"/>
      <c r="F222" s="62"/>
      <c r="G222" s="63"/>
      <c r="H222" s="63"/>
      <c r="I222" s="63"/>
      <c r="J222" s="62"/>
      <c r="K222" s="62"/>
      <c r="L222" s="62"/>
    </row>
    <row r="223" spans="2:12">
      <c r="B223" s="62"/>
      <c r="C223" s="62"/>
      <c r="D223" s="62"/>
      <c r="E223" s="62"/>
      <c r="F223" s="62"/>
      <c r="G223" s="63"/>
      <c r="H223" s="63"/>
      <c r="I223" s="63"/>
      <c r="J223" s="62"/>
      <c r="K223" s="62"/>
      <c r="L223" s="62"/>
    </row>
    <row r="224" spans="2:12">
      <c r="B224" s="62"/>
      <c r="C224" s="62"/>
      <c r="D224" s="62"/>
      <c r="E224" s="62"/>
      <c r="F224" s="62"/>
      <c r="G224" s="63"/>
      <c r="H224" s="63"/>
      <c r="I224" s="63"/>
      <c r="J224" s="62"/>
      <c r="K224" s="62"/>
      <c r="L224" s="62"/>
    </row>
    <row r="225" spans="2:12">
      <c r="B225" s="62"/>
      <c r="C225" s="62"/>
      <c r="D225" s="62"/>
      <c r="E225" s="62"/>
      <c r="F225" s="62"/>
      <c r="G225" s="63"/>
      <c r="H225" s="63"/>
      <c r="I225" s="63"/>
      <c r="J225" s="62"/>
      <c r="K225" s="62"/>
      <c r="L225" s="62"/>
    </row>
    <row r="226" spans="2:12">
      <c r="B226" s="62"/>
      <c r="C226" s="62"/>
      <c r="D226" s="62"/>
      <c r="E226" s="62"/>
      <c r="F226" s="62"/>
      <c r="G226" s="63"/>
      <c r="H226" s="63"/>
      <c r="I226" s="63"/>
      <c r="J226" s="62"/>
      <c r="K226" s="62"/>
      <c r="L226" s="62"/>
    </row>
    <row r="227" spans="2:12">
      <c r="B227" s="62"/>
      <c r="C227" s="62"/>
      <c r="D227" s="62"/>
      <c r="E227" s="62"/>
      <c r="F227" s="62"/>
      <c r="G227" s="63"/>
      <c r="H227" s="63"/>
      <c r="I227" s="63"/>
      <c r="J227" s="62"/>
      <c r="K227" s="62"/>
      <c r="L227" s="62"/>
    </row>
    <row r="228" spans="2:12">
      <c r="B228" s="62"/>
      <c r="C228" s="62"/>
      <c r="D228" s="62"/>
      <c r="E228" s="62"/>
      <c r="F228" s="62"/>
      <c r="G228" s="63"/>
      <c r="H228" s="63"/>
      <c r="I228" s="63"/>
      <c r="J228" s="62"/>
      <c r="K228" s="62"/>
      <c r="L228" s="62"/>
    </row>
    <row r="229" spans="2:12">
      <c r="B229" s="62"/>
      <c r="C229" s="62"/>
      <c r="D229" s="62"/>
      <c r="E229" s="62"/>
      <c r="F229" s="62"/>
      <c r="G229" s="63"/>
      <c r="H229" s="63"/>
      <c r="I229" s="63"/>
      <c r="J229" s="62"/>
      <c r="K229" s="62"/>
      <c r="L229" s="62"/>
    </row>
    <row r="230" spans="2:12">
      <c r="B230" s="62"/>
      <c r="C230" s="62"/>
      <c r="D230" s="62"/>
      <c r="E230" s="62"/>
      <c r="F230" s="62"/>
      <c r="G230" s="63"/>
      <c r="H230" s="63"/>
      <c r="I230" s="63"/>
      <c r="J230" s="62"/>
      <c r="K230" s="62"/>
      <c r="L230" s="62"/>
    </row>
    <row r="231" spans="2:12">
      <c r="B231" s="62"/>
      <c r="C231" s="62"/>
      <c r="D231" s="62"/>
      <c r="E231" s="62"/>
      <c r="F231" s="62"/>
      <c r="G231" s="63"/>
      <c r="H231" s="63"/>
      <c r="I231" s="63"/>
      <c r="J231" s="62"/>
      <c r="K231" s="62"/>
      <c r="L231" s="62"/>
    </row>
    <row r="232" spans="2:12">
      <c r="B232" s="62"/>
      <c r="C232" s="62"/>
      <c r="D232" s="62"/>
      <c r="E232" s="62"/>
      <c r="F232" s="62"/>
      <c r="G232" s="63"/>
      <c r="H232" s="63"/>
      <c r="I232" s="63"/>
      <c r="J232" s="62"/>
      <c r="K232" s="62"/>
      <c r="L232" s="62"/>
    </row>
    <row r="233" spans="2:12">
      <c r="B233" s="62"/>
      <c r="C233" s="62"/>
      <c r="D233" s="62"/>
      <c r="E233" s="62"/>
      <c r="F233" s="62"/>
      <c r="G233" s="63"/>
      <c r="H233" s="63"/>
      <c r="I233" s="63"/>
      <c r="J233" s="62"/>
      <c r="K233" s="62"/>
      <c r="L233" s="62"/>
    </row>
    <row r="234" spans="2:12">
      <c r="B234" s="62"/>
      <c r="C234" s="62"/>
      <c r="D234" s="62"/>
      <c r="E234" s="62"/>
      <c r="F234" s="62"/>
      <c r="G234" s="63"/>
      <c r="H234" s="63"/>
      <c r="I234" s="63"/>
      <c r="J234" s="62"/>
      <c r="K234" s="62"/>
      <c r="L234" s="62"/>
    </row>
    <row r="235" spans="2:12">
      <c r="B235" s="62"/>
      <c r="C235" s="62"/>
      <c r="D235" s="62"/>
      <c r="E235" s="62"/>
      <c r="F235" s="62"/>
      <c r="G235" s="63"/>
      <c r="H235" s="63"/>
      <c r="I235" s="63"/>
      <c r="J235" s="62"/>
      <c r="K235" s="62"/>
      <c r="L235" s="62"/>
    </row>
    <row r="236" spans="2:12">
      <c r="B236" s="62"/>
      <c r="C236" s="62"/>
      <c r="D236" s="62"/>
      <c r="E236" s="62"/>
      <c r="F236" s="62"/>
      <c r="G236" s="63"/>
      <c r="H236" s="63"/>
      <c r="I236" s="63"/>
      <c r="J236" s="62"/>
      <c r="K236" s="62"/>
      <c r="L236" s="62"/>
    </row>
    <row r="237" spans="2:12">
      <c r="B237" s="62"/>
      <c r="C237" s="62"/>
      <c r="D237" s="62"/>
      <c r="E237" s="62"/>
      <c r="F237" s="62"/>
      <c r="G237" s="63"/>
      <c r="H237" s="63"/>
      <c r="I237" s="63"/>
      <c r="J237" s="62"/>
      <c r="K237" s="62"/>
      <c r="L237" s="62"/>
    </row>
    <row r="238" spans="2:12">
      <c r="B238" s="62"/>
      <c r="C238" s="62"/>
      <c r="D238" s="62"/>
      <c r="E238" s="62"/>
      <c r="F238" s="62"/>
      <c r="G238" s="63"/>
      <c r="H238" s="63"/>
      <c r="I238" s="63"/>
      <c r="J238" s="62"/>
      <c r="K238" s="62"/>
      <c r="L238" s="62"/>
    </row>
    <row r="239" spans="2:12">
      <c r="B239" s="62"/>
      <c r="C239" s="62"/>
      <c r="D239" s="62"/>
      <c r="E239" s="62"/>
      <c r="F239" s="62"/>
      <c r="G239" s="63"/>
      <c r="H239" s="63"/>
      <c r="I239" s="63"/>
      <c r="J239" s="62"/>
      <c r="K239" s="62"/>
      <c r="L239" s="62"/>
    </row>
    <row r="240" spans="2:12">
      <c r="B240" s="62"/>
      <c r="C240" s="62"/>
      <c r="D240" s="62"/>
      <c r="E240" s="62"/>
      <c r="F240" s="62"/>
      <c r="G240" s="63"/>
      <c r="H240" s="63"/>
      <c r="I240" s="63"/>
      <c r="J240" s="62"/>
      <c r="K240" s="62"/>
      <c r="L240" s="62"/>
    </row>
    <row r="241" spans="2:12">
      <c r="B241" s="62"/>
      <c r="C241" s="62"/>
      <c r="D241" s="62"/>
      <c r="E241" s="62"/>
      <c r="F241" s="62"/>
      <c r="G241" s="63"/>
      <c r="H241" s="63"/>
      <c r="I241" s="63"/>
      <c r="J241" s="62"/>
      <c r="K241" s="62"/>
      <c r="L241" s="62"/>
    </row>
    <row r="242" spans="2:12">
      <c r="B242" s="62"/>
      <c r="C242" s="62"/>
      <c r="D242" s="62"/>
      <c r="E242" s="62"/>
      <c r="F242" s="62"/>
      <c r="G242" s="63"/>
      <c r="H242" s="63"/>
      <c r="I242" s="63"/>
      <c r="J242" s="62"/>
      <c r="K242" s="62"/>
      <c r="L242" s="62"/>
    </row>
    <row r="243" spans="2:12">
      <c r="B243" s="62"/>
      <c r="C243" s="62"/>
      <c r="D243" s="62"/>
      <c r="E243" s="62"/>
      <c r="F243" s="62"/>
      <c r="G243" s="63"/>
      <c r="H243" s="63"/>
      <c r="I243" s="63"/>
      <c r="J243" s="62"/>
      <c r="K243" s="62"/>
      <c r="L243" s="62"/>
    </row>
    <row r="244" spans="2:12">
      <c r="B244" s="62"/>
      <c r="C244" s="62"/>
      <c r="D244" s="62"/>
      <c r="E244" s="62"/>
      <c r="F244" s="62"/>
      <c r="G244" s="63"/>
      <c r="H244" s="63"/>
      <c r="I244" s="63"/>
      <c r="J244" s="62"/>
      <c r="K244" s="62"/>
      <c r="L244" s="62"/>
    </row>
    <row r="245" spans="2:12">
      <c r="B245" s="62"/>
      <c r="C245" s="62"/>
      <c r="D245" s="62"/>
      <c r="E245" s="62"/>
      <c r="F245" s="62"/>
      <c r="G245" s="63"/>
      <c r="H245" s="63"/>
      <c r="I245" s="63"/>
      <c r="J245" s="62"/>
      <c r="K245" s="62"/>
      <c r="L245" s="62"/>
    </row>
    <row r="246" spans="2:12">
      <c r="B246" s="62"/>
      <c r="C246" s="62"/>
      <c r="D246" s="62"/>
      <c r="E246" s="62"/>
      <c r="F246" s="62"/>
      <c r="G246" s="63"/>
      <c r="H246" s="63"/>
      <c r="I246" s="63"/>
      <c r="J246" s="62"/>
      <c r="K246" s="62"/>
      <c r="L246" s="62"/>
    </row>
    <row r="247" spans="2:12">
      <c r="B247" s="62"/>
      <c r="C247" s="62"/>
      <c r="D247" s="62"/>
      <c r="E247" s="62"/>
      <c r="F247" s="62"/>
      <c r="G247" s="63"/>
      <c r="H247" s="63"/>
      <c r="I247" s="63"/>
      <c r="J247" s="62"/>
      <c r="K247" s="62"/>
      <c r="L247" s="62"/>
    </row>
    <row r="248" spans="2:12">
      <c r="B248" s="62"/>
      <c r="C248" s="62"/>
      <c r="D248" s="62"/>
      <c r="E248" s="62"/>
      <c r="F248" s="62"/>
      <c r="G248" s="63"/>
      <c r="H248" s="63"/>
      <c r="I248" s="63"/>
      <c r="J248" s="62"/>
      <c r="K248" s="62"/>
      <c r="L248" s="62"/>
    </row>
    <row r="249" spans="2:12">
      <c r="B249" s="62"/>
      <c r="C249" s="62"/>
      <c r="D249" s="62"/>
      <c r="E249" s="62"/>
      <c r="F249" s="62"/>
      <c r="G249" s="63"/>
      <c r="H249" s="63"/>
      <c r="I249" s="63"/>
      <c r="J249" s="62"/>
      <c r="K249" s="62"/>
      <c r="L249" s="62"/>
    </row>
    <row r="250" spans="2:12">
      <c r="B250" s="62"/>
      <c r="C250" s="62"/>
      <c r="D250" s="62"/>
      <c r="E250" s="62"/>
      <c r="F250" s="62"/>
      <c r="G250" s="63"/>
      <c r="H250" s="63"/>
      <c r="I250" s="63"/>
      <c r="J250" s="62"/>
      <c r="K250" s="62"/>
      <c r="L250" s="62"/>
    </row>
    <row r="251" spans="2:12">
      <c r="B251" s="62"/>
      <c r="C251" s="62"/>
      <c r="D251" s="62"/>
      <c r="E251" s="62"/>
      <c r="F251" s="62"/>
      <c r="G251" s="63"/>
      <c r="H251" s="63"/>
      <c r="I251" s="63"/>
      <c r="J251" s="62"/>
      <c r="K251" s="62"/>
      <c r="L251" s="62"/>
    </row>
    <row r="252" spans="2:12">
      <c r="B252" s="62"/>
      <c r="C252" s="62"/>
      <c r="D252" s="62"/>
      <c r="E252" s="62"/>
      <c r="F252" s="62"/>
      <c r="G252" s="63"/>
      <c r="H252" s="63"/>
      <c r="I252" s="63"/>
      <c r="J252" s="62"/>
      <c r="K252" s="62"/>
      <c r="L252" s="62"/>
    </row>
    <row r="253" spans="2:12">
      <c r="B253" s="62"/>
      <c r="C253" s="62"/>
      <c r="D253" s="62"/>
      <c r="E253" s="62"/>
      <c r="F253" s="62"/>
      <c r="G253" s="63"/>
      <c r="H253" s="63"/>
      <c r="I253" s="63"/>
      <c r="J253" s="62"/>
      <c r="K253" s="62"/>
      <c r="L253" s="62"/>
    </row>
    <row r="254" spans="2:12">
      <c r="B254" s="62"/>
      <c r="C254" s="62"/>
      <c r="D254" s="62"/>
      <c r="E254" s="62"/>
      <c r="F254" s="62"/>
      <c r="G254" s="63"/>
      <c r="H254" s="63"/>
      <c r="I254" s="63"/>
      <c r="J254" s="62"/>
      <c r="K254" s="62"/>
      <c r="L254" s="62"/>
    </row>
    <row r="255" spans="2:12">
      <c r="B255" s="62"/>
      <c r="C255" s="62"/>
      <c r="D255" s="62"/>
      <c r="E255" s="62"/>
      <c r="F255" s="62"/>
      <c r="G255" s="63"/>
      <c r="H255" s="63"/>
      <c r="I255" s="63"/>
      <c r="J255" s="62"/>
      <c r="K255" s="62"/>
      <c r="L255" s="62"/>
    </row>
    <row r="256" spans="2:12">
      <c r="B256" s="62"/>
      <c r="C256" s="62"/>
      <c r="D256" s="62"/>
      <c r="E256" s="62"/>
      <c r="F256" s="62"/>
      <c r="G256" s="63"/>
      <c r="H256" s="63"/>
      <c r="I256" s="63"/>
      <c r="J256" s="62"/>
      <c r="K256" s="62"/>
      <c r="L256" s="62"/>
    </row>
    <row r="257" spans="2:12">
      <c r="B257" s="62"/>
      <c r="C257" s="62"/>
      <c r="D257" s="62"/>
      <c r="E257" s="62"/>
      <c r="F257" s="62"/>
      <c r="G257" s="63"/>
      <c r="H257" s="63"/>
      <c r="I257" s="63"/>
      <c r="J257" s="62"/>
      <c r="K257" s="62"/>
      <c r="L257" s="62"/>
    </row>
    <row r="258" spans="2:12">
      <c r="B258" s="62"/>
      <c r="C258" s="62"/>
      <c r="D258" s="62"/>
      <c r="E258" s="62"/>
      <c r="F258" s="62"/>
      <c r="G258" s="63"/>
      <c r="H258" s="63"/>
      <c r="I258" s="63"/>
      <c r="J258" s="62"/>
      <c r="K258" s="62"/>
      <c r="L258" s="62"/>
    </row>
    <row r="259" spans="2:12">
      <c r="B259" s="62"/>
      <c r="C259" s="62"/>
      <c r="D259" s="62"/>
      <c r="E259" s="62"/>
      <c r="F259" s="62"/>
      <c r="G259" s="63"/>
      <c r="H259" s="63"/>
      <c r="I259" s="63"/>
      <c r="J259" s="62"/>
      <c r="K259" s="62"/>
      <c r="L259" s="62"/>
    </row>
    <row r="260" spans="2:12">
      <c r="B260" s="62"/>
      <c r="C260" s="62"/>
      <c r="D260" s="62"/>
      <c r="E260" s="62"/>
      <c r="F260" s="62"/>
      <c r="G260" s="63"/>
      <c r="H260" s="63"/>
      <c r="I260" s="63"/>
      <c r="J260" s="62"/>
      <c r="K260" s="62"/>
      <c r="L260" s="62"/>
    </row>
    <row r="261" spans="2:12">
      <c r="B261" s="62"/>
      <c r="C261" s="62"/>
      <c r="D261" s="62"/>
      <c r="E261" s="62"/>
      <c r="F261" s="62"/>
      <c r="G261" s="63"/>
      <c r="H261" s="63"/>
      <c r="I261" s="63"/>
      <c r="J261" s="62"/>
      <c r="K261" s="62"/>
      <c r="L261" s="62"/>
    </row>
    <row r="262" spans="2:12">
      <c r="B262" s="62"/>
      <c r="C262" s="62"/>
      <c r="D262" s="62"/>
      <c r="E262" s="62"/>
      <c r="F262" s="62"/>
      <c r="G262" s="63"/>
      <c r="H262" s="63"/>
      <c r="I262" s="63"/>
      <c r="J262" s="62"/>
      <c r="K262" s="62"/>
      <c r="L262" s="62"/>
    </row>
    <row r="263" spans="2:12">
      <c r="B263" s="62"/>
      <c r="C263" s="62"/>
      <c r="D263" s="62"/>
      <c r="E263" s="62"/>
      <c r="F263" s="62"/>
      <c r="G263" s="63"/>
      <c r="H263" s="63"/>
      <c r="I263" s="63"/>
      <c r="J263" s="62"/>
      <c r="K263" s="62"/>
      <c r="L263" s="62"/>
    </row>
    <row r="264" spans="2:12">
      <c r="B264" s="62"/>
      <c r="C264" s="62"/>
      <c r="D264" s="62"/>
      <c r="E264" s="62"/>
      <c r="F264" s="62"/>
      <c r="G264" s="63"/>
      <c r="H264" s="63"/>
      <c r="I264" s="63"/>
      <c r="J264" s="62"/>
      <c r="K264" s="62"/>
      <c r="L264" s="62"/>
    </row>
    <row r="265" spans="2:12">
      <c r="B265" s="62"/>
      <c r="C265" s="62"/>
      <c r="D265" s="62"/>
      <c r="E265" s="62"/>
      <c r="F265" s="62"/>
      <c r="G265" s="63"/>
      <c r="H265" s="63"/>
      <c r="I265" s="63"/>
      <c r="J265" s="62"/>
      <c r="K265" s="62"/>
      <c r="L265" s="62"/>
    </row>
    <row r="266" spans="2:12">
      <c r="B266" s="62"/>
      <c r="C266" s="62"/>
      <c r="D266" s="62"/>
      <c r="E266" s="62"/>
      <c r="F266" s="62"/>
      <c r="G266" s="63"/>
      <c r="H266" s="63"/>
      <c r="I266" s="63"/>
      <c r="J266" s="62"/>
      <c r="K266" s="62"/>
      <c r="L266" s="62"/>
    </row>
    <row r="267" spans="2:12">
      <c r="B267" s="62"/>
      <c r="C267" s="62"/>
      <c r="D267" s="62"/>
      <c r="E267" s="62"/>
      <c r="F267" s="62"/>
      <c r="G267" s="63"/>
      <c r="H267" s="63"/>
      <c r="I267" s="63"/>
      <c r="J267" s="62"/>
      <c r="K267" s="62"/>
      <c r="L267" s="62"/>
    </row>
    <row r="268" spans="2:12">
      <c r="B268" s="62"/>
      <c r="C268" s="62"/>
      <c r="D268" s="62"/>
      <c r="E268" s="62"/>
      <c r="F268" s="62"/>
      <c r="G268" s="63"/>
      <c r="H268" s="63"/>
      <c r="I268" s="63"/>
      <c r="J268" s="62"/>
      <c r="K268" s="62"/>
      <c r="L268" s="62"/>
    </row>
    <row r="269" spans="2:12">
      <c r="B269" s="62"/>
      <c r="C269" s="62"/>
      <c r="D269" s="62"/>
      <c r="E269" s="62"/>
      <c r="F269" s="62"/>
      <c r="G269" s="63"/>
      <c r="H269" s="63"/>
      <c r="I269" s="63"/>
      <c r="J269" s="62"/>
      <c r="K269" s="62"/>
      <c r="L269" s="62"/>
    </row>
    <row r="270" spans="2:12">
      <c r="B270" s="62"/>
      <c r="C270" s="62"/>
      <c r="D270" s="62"/>
      <c r="E270" s="62"/>
      <c r="F270" s="62"/>
      <c r="G270" s="63"/>
      <c r="H270" s="63"/>
      <c r="I270" s="63"/>
      <c r="J270" s="62"/>
      <c r="K270" s="62"/>
      <c r="L270" s="62"/>
    </row>
    <row r="271" spans="2:12">
      <c r="B271" s="62"/>
      <c r="C271" s="62"/>
      <c r="D271" s="62"/>
      <c r="E271" s="62"/>
      <c r="F271" s="62"/>
      <c r="G271" s="63"/>
      <c r="H271" s="63"/>
      <c r="I271" s="63"/>
      <c r="J271" s="62"/>
      <c r="K271" s="62"/>
      <c r="L271" s="62"/>
    </row>
    <row r="272" spans="2:12">
      <c r="B272" s="62"/>
      <c r="C272" s="62"/>
      <c r="D272" s="62"/>
      <c r="E272" s="62"/>
      <c r="F272" s="62"/>
      <c r="G272" s="63"/>
      <c r="H272" s="63"/>
      <c r="I272" s="63"/>
      <c r="J272" s="62"/>
      <c r="K272" s="62"/>
      <c r="L272" s="62"/>
    </row>
    <row r="273" spans="2:12">
      <c r="B273" s="62"/>
      <c r="C273" s="62"/>
      <c r="D273" s="62"/>
      <c r="E273" s="62"/>
      <c r="F273" s="62"/>
      <c r="G273" s="63"/>
      <c r="H273" s="63"/>
      <c r="I273" s="63"/>
      <c r="J273" s="62"/>
      <c r="K273" s="62"/>
      <c r="L273" s="62"/>
    </row>
    <row r="274" spans="2:12">
      <c r="B274" s="62"/>
      <c r="C274" s="62"/>
      <c r="D274" s="62"/>
      <c r="E274" s="62"/>
      <c r="F274" s="62"/>
      <c r="G274" s="63"/>
      <c r="H274" s="63"/>
      <c r="I274" s="63"/>
      <c r="J274" s="62"/>
      <c r="K274" s="62"/>
      <c r="L274" s="62"/>
    </row>
    <row r="275" spans="2:12">
      <c r="B275" s="62"/>
      <c r="C275" s="62"/>
      <c r="D275" s="62"/>
      <c r="E275" s="62"/>
      <c r="F275" s="62"/>
      <c r="G275" s="63"/>
      <c r="H275" s="63"/>
      <c r="I275" s="63"/>
      <c r="J275" s="62"/>
      <c r="K275" s="62"/>
      <c r="L275" s="62"/>
    </row>
    <row r="276" spans="2:12">
      <c r="B276" s="62"/>
      <c r="C276" s="62"/>
      <c r="D276" s="62"/>
      <c r="E276" s="62"/>
      <c r="F276" s="62"/>
      <c r="G276" s="63"/>
      <c r="H276" s="63"/>
      <c r="I276" s="63"/>
      <c r="J276" s="62"/>
      <c r="K276" s="62"/>
      <c r="L276" s="62"/>
    </row>
    <row r="277" spans="2:12">
      <c r="B277" s="62"/>
      <c r="C277" s="62"/>
      <c r="D277" s="62"/>
      <c r="E277" s="62"/>
      <c r="F277" s="62"/>
      <c r="G277" s="63"/>
      <c r="H277" s="63"/>
      <c r="I277" s="63"/>
      <c r="J277" s="62"/>
      <c r="K277" s="62"/>
      <c r="L277" s="62"/>
    </row>
    <row r="278" spans="2:12">
      <c r="B278" s="62"/>
      <c r="C278" s="62"/>
      <c r="D278" s="62"/>
      <c r="E278" s="62"/>
      <c r="F278" s="62"/>
      <c r="G278" s="63"/>
      <c r="H278" s="63"/>
      <c r="I278" s="63"/>
      <c r="J278" s="62"/>
      <c r="K278" s="62"/>
      <c r="L278" s="62"/>
    </row>
    <row r="279" spans="2:12">
      <c r="B279" s="62"/>
      <c r="C279" s="62"/>
      <c r="D279" s="62"/>
      <c r="E279" s="62"/>
      <c r="F279" s="62"/>
      <c r="G279" s="63"/>
      <c r="H279" s="63"/>
      <c r="I279" s="63"/>
      <c r="J279" s="62"/>
      <c r="K279" s="62"/>
      <c r="L279" s="62"/>
    </row>
    <row r="280" spans="2:12">
      <c r="B280" s="62"/>
      <c r="C280" s="62"/>
      <c r="D280" s="62"/>
      <c r="E280" s="62"/>
      <c r="F280" s="62"/>
      <c r="G280" s="63"/>
      <c r="H280" s="63"/>
      <c r="I280" s="63"/>
      <c r="J280" s="62"/>
      <c r="K280" s="62"/>
      <c r="L280" s="62"/>
    </row>
    <row r="281" spans="2:12">
      <c r="B281" s="62"/>
      <c r="C281" s="62"/>
      <c r="D281" s="62"/>
      <c r="E281" s="62"/>
      <c r="F281" s="62"/>
      <c r="G281" s="63"/>
      <c r="H281" s="63"/>
      <c r="I281" s="63"/>
      <c r="J281" s="62"/>
      <c r="K281" s="62"/>
      <c r="L281" s="62"/>
    </row>
    <row r="282" spans="2:12">
      <c r="B282" s="62"/>
      <c r="C282" s="62"/>
      <c r="D282" s="62"/>
      <c r="E282" s="62"/>
      <c r="F282" s="62"/>
      <c r="G282" s="63"/>
      <c r="H282" s="63"/>
      <c r="I282" s="63"/>
      <c r="J282" s="62"/>
      <c r="K282" s="62"/>
      <c r="L282" s="62"/>
    </row>
    <row r="283" spans="2:12">
      <c r="B283" s="62"/>
      <c r="C283" s="62"/>
      <c r="D283" s="62"/>
      <c r="E283" s="62"/>
      <c r="F283" s="62"/>
      <c r="G283" s="63"/>
      <c r="H283" s="63"/>
      <c r="I283" s="63"/>
      <c r="J283" s="62"/>
      <c r="K283" s="62"/>
      <c r="L283" s="62"/>
    </row>
    <row r="284" spans="2:12">
      <c r="B284" s="62"/>
      <c r="C284" s="62"/>
      <c r="D284" s="62"/>
      <c r="E284" s="62"/>
      <c r="F284" s="62"/>
      <c r="G284" s="63"/>
      <c r="H284" s="63"/>
      <c r="I284" s="63"/>
      <c r="J284" s="62"/>
      <c r="K284" s="62"/>
      <c r="L284" s="62"/>
    </row>
    <row r="285" spans="2:12">
      <c r="B285" s="62"/>
      <c r="C285" s="62"/>
      <c r="D285" s="62"/>
      <c r="E285" s="62"/>
      <c r="F285" s="62"/>
      <c r="G285" s="63"/>
      <c r="H285" s="63"/>
      <c r="I285" s="63"/>
      <c r="J285" s="62"/>
      <c r="K285" s="62"/>
      <c r="L285" s="62"/>
    </row>
    <row r="286" spans="2:12">
      <c r="B286" s="62"/>
      <c r="C286" s="62"/>
      <c r="D286" s="62"/>
      <c r="E286" s="62"/>
      <c r="F286" s="62"/>
      <c r="G286" s="63"/>
      <c r="H286" s="63"/>
      <c r="I286" s="63"/>
      <c r="J286" s="62"/>
      <c r="K286" s="62"/>
      <c r="L286" s="62"/>
    </row>
    <row r="287" spans="2:12">
      <c r="B287" s="62"/>
      <c r="C287" s="62"/>
      <c r="D287" s="62"/>
      <c r="E287" s="62"/>
      <c r="F287" s="62"/>
      <c r="G287" s="63"/>
      <c r="H287" s="63"/>
      <c r="I287" s="63"/>
      <c r="J287" s="62"/>
      <c r="K287" s="62"/>
      <c r="L287" s="62"/>
    </row>
    <row r="288" spans="2:12">
      <c r="B288" s="62"/>
      <c r="C288" s="62"/>
      <c r="D288" s="62"/>
      <c r="E288" s="62"/>
      <c r="F288" s="62"/>
      <c r="G288" s="63"/>
      <c r="H288" s="63"/>
      <c r="I288" s="63"/>
      <c r="J288" s="62"/>
      <c r="K288" s="62"/>
      <c r="L288" s="62"/>
    </row>
    <row r="289" spans="2:12">
      <c r="B289" s="62"/>
      <c r="C289" s="62"/>
      <c r="D289" s="62"/>
      <c r="E289" s="62"/>
      <c r="F289" s="62"/>
      <c r="G289" s="63"/>
      <c r="H289" s="63"/>
      <c r="I289" s="63"/>
      <c r="J289" s="62"/>
      <c r="K289" s="62"/>
      <c r="L289" s="62"/>
    </row>
    <row r="290" spans="2:12">
      <c r="B290" s="62"/>
      <c r="C290" s="62"/>
      <c r="D290" s="62"/>
      <c r="E290" s="62"/>
      <c r="F290" s="62"/>
      <c r="G290" s="63"/>
      <c r="H290" s="63"/>
      <c r="I290" s="63"/>
      <c r="J290" s="62"/>
      <c r="K290" s="62"/>
      <c r="L290" s="62"/>
    </row>
    <row r="291" spans="2:12">
      <c r="B291" s="62"/>
      <c r="C291" s="62"/>
      <c r="D291" s="62"/>
      <c r="E291" s="62"/>
      <c r="F291" s="62"/>
      <c r="G291" s="63"/>
      <c r="H291" s="63"/>
      <c r="I291" s="63"/>
      <c r="J291" s="62"/>
      <c r="K291" s="62"/>
      <c r="L291" s="62"/>
    </row>
    <row r="292" spans="2:12">
      <c r="B292" s="62"/>
      <c r="C292" s="62"/>
      <c r="D292" s="62"/>
      <c r="E292" s="62"/>
      <c r="F292" s="62"/>
      <c r="G292" s="63"/>
      <c r="H292" s="63"/>
      <c r="I292" s="63"/>
      <c r="J292" s="62"/>
      <c r="K292" s="62"/>
      <c r="L292" s="62"/>
    </row>
    <row r="293" spans="2:12">
      <c r="B293" s="62"/>
      <c r="C293" s="62"/>
      <c r="D293" s="62"/>
      <c r="E293" s="62"/>
      <c r="F293" s="62"/>
      <c r="G293" s="63"/>
      <c r="H293" s="63"/>
      <c r="I293" s="63"/>
      <c r="J293" s="62"/>
      <c r="K293" s="62"/>
      <c r="L293" s="62"/>
    </row>
    <row r="294" spans="2:12">
      <c r="B294" s="62"/>
      <c r="C294" s="62"/>
      <c r="D294" s="62"/>
      <c r="E294" s="62"/>
      <c r="F294" s="62"/>
      <c r="G294" s="63"/>
      <c r="H294" s="63"/>
      <c r="I294" s="63"/>
      <c r="J294" s="62"/>
      <c r="K294" s="62"/>
      <c r="L294" s="62"/>
    </row>
    <row r="295" spans="2:12">
      <c r="B295" s="62"/>
      <c r="C295" s="62"/>
      <c r="D295" s="62"/>
      <c r="E295" s="62"/>
      <c r="F295" s="62"/>
      <c r="G295" s="63"/>
      <c r="H295" s="63"/>
      <c r="I295" s="63"/>
      <c r="J295" s="62"/>
      <c r="K295" s="62"/>
      <c r="L295" s="62"/>
    </row>
    <row r="296" spans="2:12">
      <c r="B296" s="62"/>
      <c r="C296" s="62"/>
      <c r="D296" s="62"/>
      <c r="E296" s="62"/>
      <c r="F296" s="62"/>
      <c r="G296" s="63"/>
      <c r="H296" s="63"/>
      <c r="I296" s="63"/>
      <c r="J296" s="62"/>
      <c r="K296" s="62"/>
      <c r="L296" s="62"/>
    </row>
    <row r="297" spans="2:12">
      <c r="B297" s="62"/>
      <c r="C297" s="62"/>
      <c r="D297" s="62"/>
      <c r="E297" s="62"/>
      <c r="F297" s="62"/>
      <c r="G297" s="63"/>
      <c r="H297" s="63"/>
      <c r="I297" s="63"/>
      <c r="J297" s="62"/>
      <c r="K297" s="62"/>
      <c r="L297" s="62"/>
    </row>
    <row r="298" spans="2:12">
      <c r="B298" s="62"/>
      <c r="C298" s="62"/>
      <c r="D298" s="62"/>
      <c r="E298" s="62"/>
      <c r="F298" s="62"/>
      <c r="G298" s="63"/>
      <c r="H298" s="63"/>
      <c r="I298" s="63"/>
      <c r="J298" s="62"/>
      <c r="K298" s="62"/>
      <c r="L298" s="62"/>
    </row>
    <row r="299" spans="2:12">
      <c r="B299" s="62"/>
      <c r="C299" s="62"/>
      <c r="D299" s="62"/>
      <c r="E299" s="62"/>
      <c r="F299" s="62"/>
      <c r="G299" s="63"/>
      <c r="H299" s="63"/>
      <c r="I299" s="63"/>
      <c r="J299" s="62"/>
      <c r="K299" s="62"/>
      <c r="L299" s="62"/>
    </row>
    <row r="300" spans="2:12">
      <c r="B300" s="62"/>
      <c r="C300" s="62"/>
      <c r="D300" s="62"/>
      <c r="E300" s="62"/>
      <c r="F300" s="62"/>
      <c r="G300" s="63"/>
      <c r="H300" s="63"/>
      <c r="I300" s="63"/>
      <c r="J300" s="62"/>
      <c r="K300" s="62"/>
      <c r="L300" s="62"/>
    </row>
    <row r="301" spans="2:12">
      <c r="B301" s="62"/>
      <c r="C301" s="62"/>
      <c r="D301" s="62"/>
      <c r="E301" s="62"/>
      <c r="F301" s="62"/>
      <c r="G301" s="63"/>
      <c r="H301" s="63"/>
      <c r="I301" s="63"/>
      <c r="J301" s="62"/>
      <c r="K301" s="62"/>
      <c r="L301" s="62"/>
    </row>
    <row r="302" spans="2:12">
      <c r="B302" s="62"/>
      <c r="C302" s="62"/>
      <c r="D302" s="62"/>
      <c r="E302" s="62"/>
      <c r="F302" s="62"/>
      <c r="G302" s="63"/>
      <c r="H302" s="63"/>
      <c r="I302" s="63"/>
      <c r="J302" s="62"/>
      <c r="K302" s="62"/>
      <c r="L302" s="62"/>
    </row>
    <row r="303" spans="2:12">
      <c r="B303" s="62"/>
      <c r="C303" s="62"/>
      <c r="D303" s="62"/>
      <c r="E303" s="62"/>
      <c r="F303" s="62"/>
      <c r="G303" s="63"/>
      <c r="H303" s="63"/>
      <c r="I303" s="63"/>
      <c r="J303" s="62"/>
      <c r="K303" s="62"/>
      <c r="L303" s="62"/>
    </row>
    <row r="304" spans="2:12">
      <c r="B304" s="62"/>
      <c r="C304" s="62"/>
      <c r="D304" s="62"/>
      <c r="E304" s="62"/>
      <c r="F304" s="62"/>
      <c r="G304" s="63"/>
      <c r="H304" s="63"/>
      <c r="I304" s="63"/>
      <c r="J304" s="62"/>
      <c r="K304" s="62"/>
      <c r="L304" s="62"/>
    </row>
    <row r="305" spans="2:12">
      <c r="B305" s="62"/>
      <c r="C305" s="62"/>
      <c r="D305" s="62"/>
      <c r="E305" s="62"/>
      <c r="F305" s="62"/>
      <c r="G305" s="63"/>
      <c r="H305" s="63"/>
      <c r="I305" s="63"/>
      <c r="J305" s="62"/>
      <c r="K305" s="62"/>
      <c r="L305" s="62"/>
    </row>
    <row r="306" spans="2:12">
      <c r="B306" s="62"/>
      <c r="C306" s="62"/>
      <c r="D306" s="62"/>
      <c r="E306" s="62"/>
      <c r="F306" s="62"/>
      <c r="G306" s="63"/>
      <c r="H306" s="63"/>
      <c r="I306" s="63"/>
      <c r="J306" s="62"/>
      <c r="K306" s="62"/>
      <c r="L306" s="62"/>
    </row>
    <row r="307" spans="2:12">
      <c r="B307" s="62"/>
      <c r="C307" s="62"/>
      <c r="D307" s="62"/>
      <c r="E307" s="62"/>
      <c r="F307" s="62"/>
      <c r="G307" s="63"/>
      <c r="H307" s="63"/>
      <c r="I307" s="63"/>
      <c r="J307" s="62"/>
      <c r="K307" s="62"/>
      <c r="L307" s="62"/>
    </row>
    <row r="308" spans="2:12">
      <c r="B308" s="62"/>
      <c r="C308" s="62"/>
      <c r="D308" s="62"/>
      <c r="E308" s="62"/>
      <c r="F308" s="62"/>
      <c r="G308" s="63"/>
      <c r="H308" s="63"/>
      <c r="I308" s="63"/>
      <c r="J308" s="62"/>
      <c r="K308" s="62"/>
      <c r="L308" s="62"/>
    </row>
    <row r="309" spans="2:12">
      <c r="B309" s="62"/>
      <c r="C309" s="62"/>
      <c r="D309" s="62"/>
      <c r="E309" s="62"/>
      <c r="F309" s="62"/>
      <c r="G309" s="63"/>
      <c r="H309" s="63"/>
      <c r="I309" s="63"/>
      <c r="J309" s="62"/>
      <c r="K309" s="62"/>
      <c r="L309" s="62"/>
    </row>
    <row r="310" spans="2:12">
      <c r="B310" s="62"/>
      <c r="C310" s="62"/>
      <c r="D310" s="62"/>
      <c r="E310" s="62"/>
      <c r="F310" s="62"/>
      <c r="G310" s="63"/>
      <c r="H310" s="63"/>
      <c r="I310" s="63"/>
      <c r="J310" s="62"/>
      <c r="K310" s="62"/>
      <c r="L310" s="62"/>
    </row>
    <row r="311" spans="2:12">
      <c r="B311" s="62"/>
      <c r="C311" s="62"/>
      <c r="D311" s="62"/>
      <c r="E311" s="62"/>
      <c r="F311" s="62"/>
      <c r="G311" s="63"/>
      <c r="H311" s="63"/>
      <c r="I311" s="63"/>
      <c r="J311" s="62"/>
      <c r="K311" s="62"/>
      <c r="L311" s="62"/>
    </row>
    <row r="312" spans="2:12">
      <c r="B312" s="62"/>
      <c r="C312" s="62"/>
      <c r="D312" s="62"/>
      <c r="E312" s="62"/>
      <c r="F312" s="62"/>
      <c r="G312" s="63"/>
      <c r="H312" s="63"/>
      <c r="I312" s="63"/>
      <c r="J312" s="62"/>
      <c r="K312" s="62"/>
      <c r="L312" s="62"/>
    </row>
    <row r="313" spans="2:12">
      <c r="B313" s="62"/>
      <c r="C313" s="62"/>
      <c r="D313" s="62"/>
      <c r="E313" s="62"/>
      <c r="F313" s="62"/>
      <c r="G313" s="63"/>
      <c r="H313" s="63"/>
      <c r="I313" s="63"/>
      <c r="J313" s="62"/>
      <c r="K313" s="62"/>
      <c r="L313" s="62"/>
    </row>
    <row r="314" spans="2:12">
      <c r="B314" s="62"/>
      <c r="C314" s="62"/>
      <c r="D314" s="62"/>
      <c r="E314" s="62"/>
      <c r="F314" s="62"/>
      <c r="G314" s="63"/>
      <c r="H314" s="63"/>
      <c r="I314" s="63"/>
      <c r="J314" s="62"/>
      <c r="K314" s="62"/>
      <c r="L314" s="62"/>
    </row>
    <row r="315" spans="2:12">
      <c r="B315" s="62"/>
      <c r="C315" s="62"/>
      <c r="D315" s="62"/>
      <c r="E315" s="62"/>
      <c r="F315" s="62"/>
      <c r="G315" s="63"/>
      <c r="H315" s="63"/>
      <c r="I315" s="63"/>
      <c r="J315" s="62"/>
      <c r="K315" s="62"/>
      <c r="L315" s="62"/>
    </row>
    <row r="316" spans="2:12">
      <c r="B316" s="62"/>
      <c r="C316" s="62"/>
      <c r="D316" s="62"/>
      <c r="E316" s="62"/>
      <c r="F316" s="62"/>
      <c r="G316" s="63"/>
      <c r="H316" s="63"/>
      <c r="I316" s="63"/>
      <c r="J316" s="62"/>
      <c r="K316" s="62"/>
      <c r="L316" s="62"/>
    </row>
    <row r="317" spans="2:12">
      <c r="B317" s="62"/>
      <c r="C317" s="62"/>
      <c r="D317" s="62"/>
      <c r="E317" s="62"/>
      <c r="F317" s="62"/>
      <c r="G317" s="63"/>
      <c r="H317" s="63"/>
      <c r="I317" s="63"/>
      <c r="J317" s="62"/>
      <c r="K317" s="62"/>
      <c r="L317" s="62"/>
    </row>
    <row r="318" spans="2:12">
      <c r="B318" s="62"/>
      <c r="C318" s="62"/>
      <c r="D318" s="62"/>
      <c r="E318" s="62"/>
      <c r="F318" s="62"/>
      <c r="G318" s="63"/>
      <c r="H318" s="63"/>
      <c r="I318" s="63"/>
      <c r="J318" s="62"/>
      <c r="K318" s="62"/>
      <c r="L318" s="62"/>
    </row>
    <row r="319" spans="2:12">
      <c r="B319" s="62"/>
      <c r="C319" s="62"/>
      <c r="D319" s="62"/>
      <c r="E319" s="62"/>
      <c r="F319" s="62"/>
      <c r="G319" s="63"/>
      <c r="H319" s="63"/>
      <c r="I319" s="63"/>
      <c r="J319" s="62"/>
      <c r="K319" s="62"/>
      <c r="L319" s="62"/>
    </row>
    <row r="320" spans="2:12">
      <c r="B320" s="62"/>
      <c r="C320" s="62"/>
      <c r="D320" s="62"/>
      <c r="E320" s="62"/>
      <c r="F320" s="62"/>
      <c r="G320" s="63"/>
      <c r="H320" s="63"/>
      <c r="I320" s="63"/>
      <c r="J320" s="62"/>
      <c r="K320" s="62"/>
      <c r="L320" s="62"/>
    </row>
    <row r="321" spans="2:12">
      <c r="B321" s="62"/>
      <c r="C321" s="62"/>
      <c r="D321" s="62"/>
      <c r="E321" s="62"/>
      <c r="F321" s="62"/>
      <c r="G321" s="63"/>
      <c r="H321" s="63"/>
      <c r="I321" s="63"/>
      <c r="J321" s="62"/>
      <c r="K321" s="62"/>
      <c r="L321" s="62"/>
    </row>
    <row r="322" spans="2:12">
      <c r="B322" s="62"/>
      <c r="C322" s="62"/>
      <c r="D322" s="62"/>
      <c r="E322" s="62"/>
      <c r="F322" s="62"/>
      <c r="G322" s="63"/>
      <c r="H322" s="63"/>
      <c r="I322" s="63"/>
      <c r="J322" s="62"/>
      <c r="K322" s="62"/>
      <c r="L322" s="62"/>
    </row>
    <row r="323" spans="2:12">
      <c r="B323" s="62"/>
      <c r="C323" s="62"/>
      <c r="D323" s="62"/>
      <c r="E323" s="62"/>
      <c r="F323" s="62"/>
      <c r="G323" s="63"/>
      <c r="H323" s="63"/>
      <c r="I323" s="63"/>
      <c r="J323" s="62"/>
      <c r="K323" s="62"/>
      <c r="L323" s="62"/>
    </row>
    <row r="324" spans="2:12">
      <c r="B324" s="62"/>
      <c r="C324" s="62"/>
      <c r="D324" s="62"/>
      <c r="E324" s="62"/>
      <c r="F324" s="62"/>
      <c r="G324" s="63"/>
      <c r="H324" s="63"/>
      <c r="I324" s="63"/>
      <c r="J324" s="62"/>
      <c r="K324" s="62"/>
      <c r="L324" s="62"/>
    </row>
    <row r="325" spans="2:12">
      <c r="B325" s="62"/>
      <c r="C325" s="62"/>
      <c r="D325" s="62"/>
      <c r="E325" s="62"/>
      <c r="F325" s="62"/>
      <c r="G325" s="63"/>
      <c r="H325" s="63"/>
      <c r="I325" s="63"/>
      <c r="J325" s="62"/>
      <c r="K325" s="62"/>
      <c r="L325" s="62"/>
    </row>
    <row r="326" spans="2:12">
      <c r="B326" s="62"/>
      <c r="C326" s="62"/>
      <c r="D326" s="62"/>
      <c r="E326" s="62"/>
      <c r="F326" s="62"/>
      <c r="G326" s="63"/>
      <c r="H326" s="63"/>
      <c r="I326" s="63"/>
      <c r="J326" s="62"/>
      <c r="K326" s="62"/>
      <c r="L326" s="62"/>
    </row>
    <row r="327" spans="2:12">
      <c r="B327" s="62"/>
      <c r="C327" s="62"/>
      <c r="D327" s="62"/>
      <c r="E327" s="62"/>
      <c r="F327" s="62"/>
      <c r="G327" s="63"/>
      <c r="H327" s="63"/>
      <c r="I327" s="63"/>
      <c r="J327" s="62"/>
      <c r="K327" s="62"/>
      <c r="L327" s="62"/>
    </row>
    <row r="328" spans="2:12">
      <c r="B328" s="62"/>
      <c r="C328" s="62"/>
      <c r="D328" s="62"/>
      <c r="E328" s="62"/>
      <c r="F328" s="62"/>
      <c r="G328" s="63"/>
      <c r="H328" s="63"/>
      <c r="I328" s="63"/>
      <c r="J328" s="62"/>
      <c r="K328" s="62"/>
      <c r="L328" s="62"/>
    </row>
    <row r="329" spans="2:12">
      <c r="B329" s="62"/>
      <c r="C329" s="62"/>
      <c r="D329" s="62"/>
      <c r="E329" s="62"/>
      <c r="F329" s="62"/>
      <c r="G329" s="63"/>
      <c r="H329" s="63"/>
      <c r="I329" s="63"/>
      <c r="J329" s="62"/>
      <c r="K329" s="62"/>
      <c r="L329" s="62"/>
    </row>
    <row r="330" spans="2:12">
      <c r="B330" s="62"/>
      <c r="C330" s="62"/>
      <c r="D330" s="62"/>
      <c r="E330" s="62"/>
      <c r="F330" s="62"/>
      <c r="G330" s="63"/>
      <c r="H330" s="63"/>
      <c r="I330" s="63"/>
      <c r="J330" s="62"/>
      <c r="K330" s="62"/>
      <c r="L330" s="62"/>
    </row>
    <row r="331" spans="2:12">
      <c r="B331" s="3"/>
      <c r="C331" s="3"/>
      <c r="D331" s="3"/>
      <c r="E331" s="3"/>
      <c r="F331" s="3"/>
      <c r="G331" s="2"/>
      <c r="H331" s="2"/>
      <c r="I331" s="2"/>
      <c r="J331" s="3"/>
      <c r="K331" s="3"/>
      <c r="L331" s="3"/>
    </row>
    <row r="332" spans="2:12">
      <c r="B332" s="3"/>
      <c r="C332" s="3"/>
      <c r="D332" s="3"/>
      <c r="E332" s="3"/>
      <c r="F332" s="3"/>
      <c r="G332" s="2"/>
      <c r="H332" s="2"/>
      <c r="I332" s="2"/>
      <c r="J332" s="3"/>
      <c r="K332" s="3"/>
      <c r="L332" s="3"/>
    </row>
    <row r="333" spans="2:12">
      <c r="B333" s="3"/>
      <c r="C333" s="3"/>
      <c r="D333" s="3"/>
      <c r="E333" s="3"/>
      <c r="F333" s="3"/>
      <c r="G333" s="2"/>
      <c r="H333" s="2"/>
      <c r="I333" s="2"/>
      <c r="J333" s="3"/>
      <c r="K333" s="3"/>
      <c r="L333" s="3"/>
    </row>
    <row r="334" spans="2:12">
      <c r="B334" s="3"/>
      <c r="C334" s="3"/>
      <c r="D334" s="3"/>
      <c r="E334" s="3"/>
      <c r="F334" s="3"/>
      <c r="G334" s="2"/>
      <c r="H334" s="2"/>
      <c r="I334" s="2"/>
      <c r="J334" s="3"/>
      <c r="K334" s="3"/>
      <c r="L334" s="3"/>
    </row>
    <row r="335" spans="2:12">
      <c r="B335" s="3"/>
      <c r="C335" s="3"/>
      <c r="D335" s="3"/>
      <c r="E335" s="3"/>
      <c r="F335" s="3"/>
      <c r="G335" s="2"/>
      <c r="H335" s="2"/>
      <c r="I335" s="2"/>
      <c r="J335" s="3"/>
      <c r="K335" s="3"/>
      <c r="L335" s="3"/>
    </row>
    <row r="336" spans="2:12">
      <c r="B336" s="3"/>
      <c r="C336" s="3"/>
      <c r="D336" s="3"/>
      <c r="E336" s="3"/>
      <c r="F336" s="3"/>
      <c r="G336" s="2"/>
      <c r="H336" s="2"/>
      <c r="I336" s="2"/>
      <c r="J336" s="3"/>
      <c r="K336" s="3"/>
      <c r="L336" s="3"/>
    </row>
    <row r="337" spans="2:12">
      <c r="B337" s="3"/>
      <c r="C337" s="3"/>
      <c r="D337" s="3"/>
      <c r="E337" s="3"/>
      <c r="F337" s="3"/>
      <c r="G337" s="2"/>
      <c r="H337" s="2"/>
      <c r="I337" s="2"/>
      <c r="J337" s="3"/>
      <c r="K337" s="3"/>
      <c r="L337" s="3"/>
    </row>
    <row r="338" spans="2:12">
      <c r="B338" s="3"/>
      <c r="C338" s="3"/>
      <c r="D338" s="3"/>
      <c r="E338" s="3"/>
      <c r="F338" s="3"/>
      <c r="G338" s="2"/>
      <c r="H338" s="2"/>
      <c r="I338" s="2"/>
      <c r="J338" s="3"/>
      <c r="K338" s="3"/>
      <c r="L338" s="3"/>
    </row>
  </sheetData>
  <mergeCells count="10">
    <mergeCell ref="B1:L1"/>
    <mergeCell ref="B3:L3"/>
    <mergeCell ref="B4:L4"/>
    <mergeCell ref="B5:L5"/>
    <mergeCell ref="B6:B7"/>
    <mergeCell ref="C6:E6"/>
    <mergeCell ref="F6:F7"/>
    <mergeCell ref="G6:I6"/>
    <mergeCell ref="J6:J7"/>
    <mergeCell ref="K6:L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C0D09-C688-43C2-AE31-D4F822B2F68E}">
  <sheetPr codeName="Hoja10"/>
  <dimension ref="A1:P271"/>
  <sheetViews>
    <sheetView showGridLines="0" topLeftCell="A43" zoomScaleNormal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2" width="92.5703125" customWidth="1"/>
    <col min="3" max="5" width="11.140625" customWidth="1"/>
    <col min="6" max="6" width="11.7109375" customWidth="1"/>
    <col min="7" max="8" width="10.5703125" style="59" customWidth="1"/>
    <col min="9" max="9" width="10" style="59" customWidth="1"/>
    <col min="10" max="10" width="15.42578125" customWidth="1"/>
    <col min="11" max="11" width="12" bestFit="1" customWidth="1"/>
    <col min="12" max="12" width="12.42578125" bestFit="1" customWidth="1"/>
    <col min="13" max="13" width="13.85546875" bestFit="1" customWidth="1"/>
  </cols>
  <sheetData>
    <row r="1" spans="2:16" ht="15.75">
      <c r="B1" s="260" t="s">
        <v>182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2:16" ht="14.25" customHeight="1">
      <c r="B2" s="4"/>
      <c r="C2" s="4"/>
      <c r="D2" s="4"/>
      <c r="E2" s="4"/>
      <c r="F2" s="4"/>
      <c r="G2" s="130"/>
      <c r="H2" s="130"/>
      <c r="I2" s="130"/>
      <c r="J2" s="4"/>
      <c r="K2" s="4"/>
      <c r="L2" s="4"/>
    </row>
    <row r="3" spans="2:16" s="110" customFormat="1" ht="15">
      <c r="B3" s="261" t="s">
        <v>168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2:16" s="110" customFormat="1" ht="17.25" customHeight="1">
      <c r="B4" s="262" t="s">
        <v>169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</row>
    <row r="5" spans="2:16" s="110" customFormat="1" ht="14.25" customHeight="1">
      <c r="B5" s="262" t="s">
        <v>95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2:16" s="110" customFormat="1" ht="22.5" customHeight="1">
      <c r="B6" s="269" t="s">
        <v>4</v>
      </c>
      <c r="C6" s="265">
        <v>2023</v>
      </c>
      <c r="D6" s="266"/>
      <c r="E6" s="266"/>
      <c r="F6" s="269">
        <v>2023</v>
      </c>
      <c r="G6" s="265">
        <v>2024</v>
      </c>
      <c r="H6" s="266"/>
      <c r="I6" s="266"/>
      <c r="J6" s="269">
        <v>2024</v>
      </c>
      <c r="K6" s="265" t="s">
        <v>5</v>
      </c>
      <c r="L6" s="271"/>
    </row>
    <row r="7" spans="2:16" ht="24" customHeight="1">
      <c r="B7" s="272"/>
      <c r="C7" s="131" t="s">
        <v>6</v>
      </c>
      <c r="D7" s="131" t="s">
        <v>7</v>
      </c>
      <c r="E7" s="131" t="s">
        <v>8</v>
      </c>
      <c r="F7" s="272"/>
      <c r="G7" s="131" t="s">
        <v>6</v>
      </c>
      <c r="H7" s="131" t="s">
        <v>7</v>
      </c>
      <c r="I7" s="131" t="s">
        <v>8</v>
      </c>
      <c r="J7" s="272"/>
      <c r="K7" s="132" t="s">
        <v>9</v>
      </c>
      <c r="L7" s="133" t="s">
        <v>10</v>
      </c>
    </row>
    <row r="8" spans="2:16" ht="18" customHeight="1">
      <c r="B8" s="9" t="s">
        <v>11</v>
      </c>
      <c r="C8" s="10">
        <f>+C9+C14+C26</f>
        <v>1907.7</v>
      </c>
      <c r="D8" s="10">
        <f>+D9+D14+D26</f>
        <v>3118.1000000000004</v>
      </c>
      <c r="E8" s="10">
        <f>+E9+E14+E26</f>
        <v>2738.9999999999995</v>
      </c>
      <c r="F8" s="10">
        <f>SUM(C8:E8)</f>
        <v>7764.7999999999993</v>
      </c>
      <c r="G8" s="10">
        <f>+G9+G14+G26</f>
        <v>3367.6999999999994</v>
      </c>
      <c r="H8" s="10">
        <f>+H9+H14+H26</f>
        <v>2851.9</v>
      </c>
      <c r="I8" s="10">
        <f>+I9+I14+I26</f>
        <v>2056.9</v>
      </c>
      <c r="J8" s="10">
        <f>+J9+J14+J26</f>
        <v>8276.5</v>
      </c>
      <c r="K8" s="135">
        <f t="shared" ref="K8:K32" si="0">+J8-F8</f>
        <v>511.70000000000073</v>
      </c>
      <c r="L8" s="135">
        <f t="shared" ref="L8:L16" si="1">+K8/F8*100</f>
        <v>6.5899958788378425</v>
      </c>
      <c r="N8" s="17"/>
      <c r="O8" s="17"/>
      <c r="P8" s="17"/>
    </row>
    <row r="9" spans="2:16" ht="18" customHeight="1">
      <c r="B9" s="137" t="s">
        <v>12</v>
      </c>
      <c r="C9" s="27">
        <f>+C10</f>
        <v>12.8</v>
      </c>
      <c r="D9" s="27">
        <f t="shared" ref="D9:J10" si="2">+D10</f>
        <v>11.3</v>
      </c>
      <c r="E9" s="27">
        <f t="shared" si="2"/>
        <v>19.100000000000001</v>
      </c>
      <c r="F9" s="27">
        <f t="shared" si="2"/>
        <v>43.2</v>
      </c>
      <c r="G9" s="27">
        <f t="shared" si="2"/>
        <v>25.2</v>
      </c>
      <c r="H9" s="27">
        <f t="shared" si="2"/>
        <v>29.1</v>
      </c>
      <c r="I9" s="27">
        <f t="shared" si="2"/>
        <v>26</v>
      </c>
      <c r="J9" s="27">
        <f t="shared" si="2"/>
        <v>80.3</v>
      </c>
      <c r="K9" s="91">
        <f t="shared" si="0"/>
        <v>37.099999999999994</v>
      </c>
      <c r="L9" s="91">
        <f t="shared" si="1"/>
        <v>85.879629629629605</v>
      </c>
      <c r="N9" s="17"/>
      <c r="O9" s="17"/>
      <c r="P9" s="17"/>
    </row>
    <row r="10" spans="2:16" ht="18" customHeight="1">
      <c r="B10" s="137" t="s">
        <v>78</v>
      </c>
      <c r="C10" s="27">
        <f>+C11</f>
        <v>12.8</v>
      </c>
      <c r="D10" s="27">
        <f t="shared" si="2"/>
        <v>11.3</v>
      </c>
      <c r="E10" s="27">
        <f t="shared" si="2"/>
        <v>19.100000000000001</v>
      </c>
      <c r="F10" s="27">
        <f t="shared" si="2"/>
        <v>43.2</v>
      </c>
      <c r="G10" s="27">
        <f t="shared" si="2"/>
        <v>25.2</v>
      </c>
      <c r="H10" s="27">
        <f t="shared" si="2"/>
        <v>29.1</v>
      </c>
      <c r="I10" s="27">
        <f t="shared" si="2"/>
        <v>26</v>
      </c>
      <c r="J10" s="27">
        <f t="shared" si="2"/>
        <v>80.3</v>
      </c>
      <c r="K10" s="91">
        <f t="shared" si="0"/>
        <v>37.099999999999994</v>
      </c>
      <c r="L10" s="91">
        <f t="shared" si="1"/>
        <v>85.879629629629605</v>
      </c>
      <c r="N10" s="17"/>
      <c r="O10" s="17"/>
      <c r="P10" s="17"/>
    </row>
    <row r="11" spans="2:16" ht="18" customHeight="1">
      <c r="B11" s="138" t="s">
        <v>98</v>
      </c>
      <c r="C11" s="27">
        <f t="shared" ref="C11:I12" si="3">+C12</f>
        <v>12.8</v>
      </c>
      <c r="D11" s="91">
        <f t="shared" si="3"/>
        <v>11.3</v>
      </c>
      <c r="E11" s="91">
        <f t="shared" si="3"/>
        <v>19.100000000000001</v>
      </c>
      <c r="F11" s="91">
        <f>+F12</f>
        <v>43.2</v>
      </c>
      <c r="G11" s="27">
        <f t="shared" si="3"/>
        <v>25.2</v>
      </c>
      <c r="H11" s="91">
        <f t="shared" si="3"/>
        <v>29.1</v>
      </c>
      <c r="I11" s="91">
        <f t="shared" si="3"/>
        <v>26</v>
      </c>
      <c r="J11" s="91">
        <f>+J12</f>
        <v>80.3</v>
      </c>
      <c r="K11" s="91">
        <f t="shared" si="0"/>
        <v>37.099999999999994</v>
      </c>
      <c r="L11" s="91">
        <f t="shared" si="1"/>
        <v>85.879629629629605</v>
      </c>
      <c r="N11" s="17"/>
      <c r="O11" s="17"/>
      <c r="P11" s="17"/>
    </row>
    <row r="12" spans="2:16" ht="18" customHeight="1">
      <c r="B12" s="138" t="s">
        <v>99</v>
      </c>
      <c r="C12" s="27">
        <f t="shared" si="3"/>
        <v>12.8</v>
      </c>
      <c r="D12" s="27">
        <f t="shared" si="3"/>
        <v>11.3</v>
      </c>
      <c r="E12" s="27">
        <f t="shared" si="3"/>
        <v>19.100000000000001</v>
      </c>
      <c r="F12" s="27">
        <f>+F13</f>
        <v>43.2</v>
      </c>
      <c r="G12" s="27">
        <f t="shared" si="3"/>
        <v>25.2</v>
      </c>
      <c r="H12" s="27">
        <f t="shared" si="3"/>
        <v>29.1</v>
      </c>
      <c r="I12" s="27">
        <f t="shared" si="3"/>
        <v>26</v>
      </c>
      <c r="J12" s="27">
        <f>+J13</f>
        <v>80.3</v>
      </c>
      <c r="K12" s="91">
        <f t="shared" si="0"/>
        <v>37.099999999999994</v>
      </c>
      <c r="L12" s="91">
        <f t="shared" si="1"/>
        <v>85.879629629629605</v>
      </c>
      <c r="N12" s="17"/>
      <c r="O12" s="17"/>
      <c r="P12" s="17"/>
    </row>
    <row r="13" spans="2:16" ht="18" customHeight="1">
      <c r="B13" s="242" t="s">
        <v>170</v>
      </c>
      <c r="C13" s="140">
        <v>12.8</v>
      </c>
      <c r="D13" s="140">
        <v>11.3</v>
      </c>
      <c r="E13" s="140">
        <v>19.100000000000001</v>
      </c>
      <c r="F13" s="140">
        <f>SUM(C13:E13)</f>
        <v>43.2</v>
      </c>
      <c r="G13" s="140">
        <f>+[2]PP!G41</f>
        <v>25.2</v>
      </c>
      <c r="H13" s="140">
        <f>+[2]PP!H41</f>
        <v>29.1</v>
      </c>
      <c r="I13" s="140">
        <f>+[2]PP!I41+[2]PP!I45</f>
        <v>26</v>
      </c>
      <c r="J13" s="140">
        <f>SUM(G13:I13)</f>
        <v>80.3</v>
      </c>
      <c r="K13" s="104">
        <f t="shared" si="0"/>
        <v>37.099999999999994</v>
      </c>
      <c r="L13" s="104">
        <f t="shared" si="1"/>
        <v>85.879629629629605</v>
      </c>
      <c r="N13" s="17"/>
      <c r="O13" s="17"/>
      <c r="P13" s="17"/>
    </row>
    <row r="14" spans="2:16" ht="18" customHeight="1">
      <c r="B14" s="148" t="s">
        <v>111</v>
      </c>
      <c r="C14" s="27">
        <f t="shared" ref="C14:J14" si="4">+C15+C22</f>
        <v>1802.3000000000002</v>
      </c>
      <c r="D14" s="27">
        <f t="shared" si="4"/>
        <v>3032.4</v>
      </c>
      <c r="E14" s="27">
        <f t="shared" si="4"/>
        <v>2647.7</v>
      </c>
      <c r="F14" s="27">
        <f>+F15+F22</f>
        <v>7482.4</v>
      </c>
      <c r="G14" s="27">
        <f t="shared" si="4"/>
        <v>3241.4999999999995</v>
      </c>
      <c r="H14" s="27">
        <f t="shared" si="4"/>
        <v>2752.4</v>
      </c>
      <c r="I14" s="27">
        <f t="shared" si="4"/>
        <v>1959.9</v>
      </c>
      <c r="J14" s="27">
        <f t="shared" si="4"/>
        <v>7953.8</v>
      </c>
      <c r="K14" s="91">
        <f t="shared" si="0"/>
        <v>471.40000000000055</v>
      </c>
      <c r="L14" s="91">
        <f t="shared" si="1"/>
        <v>6.3001176093232196</v>
      </c>
      <c r="N14" s="17"/>
      <c r="O14" s="17"/>
      <c r="P14" s="17"/>
    </row>
    <row r="15" spans="2:16" ht="18" customHeight="1">
      <c r="B15" s="138" t="s">
        <v>50</v>
      </c>
      <c r="C15" s="27">
        <f t="shared" ref="C15:J15" si="5">+C16+C20</f>
        <v>1767.9</v>
      </c>
      <c r="D15" s="91">
        <f t="shared" si="5"/>
        <v>2959</v>
      </c>
      <c r="E15" s="91">
        <f t="shared" si="5"/>
        <v>2459.6</v>
      </c>
      <c r="F15" s="88">
        <f t="shared" si="5"/>
        <v>7186.5</v>
      </c>
      <c r="G15" s="27">
        <f t="shared" si="5"/>
        <v>3041.7999999999997</v>
      </c>
      <c r="H15" s="91">
        <f t="shared" si="5"/>
        <v>2675.9</v>
      </c>
      <c r="I15" s="91">
        <f t="shared" si="5"/>
        <v>1881.2</v>
      </c>
      <c r="J15" s="91">
        <f t="shared" si="5"/>
        <v>7598.9000000000005</v>
      </c>
      <c r="K15" s="91">
        <f t="shared" si="0"/>
        <v>412.40000000000055</v>
      </c>
      <c r="L15" s="91">
        <f t="shared" si="1"/>
        <v>5.7385375356571426</v>
      </c>
      <c r="N15" s="17"/>
      <c r="O15" s="17"/>
      <c r="P15" s="17"/>
    </row>
    <row r="16" spans="2:16" ht="18" customHeight="1">
      <c r="B16" s="141" t="s">
        <v>51</v>
      </c>
      <c r="C16" s="91">
        <f t="shared" ref="C16:J16" si="6">+C17+C19</f>
        <v>39.699999999999996</v>
      </c>
      <c r="D16" s="91">
        <f t="shared" si="6"/>
        <v>47.4</v>
      </c>
      <c r="E16" s="91">
        <f t="shared" si="6"/>
        <v>248.1</v>
      </c>
      <c r="F16" s="91">
        <f t="shared" si="6"/>
        <v>335.2</v>
      </c>
      <c r="G16" s="91">
        <f t="shared" si="6"/>
        <v>204.2</v>
      </c>
      <c r="H16" s="91">
        <f t="shared" si="6"/>
        <v>166.9</v>
      </c>
      <c r="I16" s="91">
        <f t="shared" si="6"/>
        <v>8.5</v>
      </c>
      <c r="J16" s="91">
        <f t="shared" si="6"/>
        <v>379.59999999999997</v>
      </c>
      <c r="K16" s="91">
        <f t="shared" si="0"/>
        <v>44.399999999999977</v>
      </c>
      <c r="L16" s="91">
        <f t="shared" si="1"/>
        <v>13.245823389021474</v>
      </c>
      <c r="N16" s="17"/>
      <c r="O16" s="17"/>
      <c r="P16" s="17"/>
    </row>
    <row r="17" spans="1:16" s="23" customFormat="1" ht="18" customHeight="1">
      <c r="B17" s="243" t="s">
        <v>112</v>
      </c>
      <c r="C17" s="162">
        <f>+C18</f>
        <v>35.4</v>
      </c>
      <c r="D17" s="162">
        <f t="shared" ref="D17:J17" si="7">+D18</f>
        <v>33.9</v>
      </c>
      <c r="E17" s="162">
        <f t="shared" si="7"/>
        <v>3.4</v>
      </c>
      <c r="F17" s="162">
        <f t="shared" si="7"/>
        <v>72.7</v>
      </c>
      <c r="G17" s="162">
        <f t="shared" si="7"/>
        <v>2.2000000000000002</v>
      </c>
      <c r="H17" s="162">
        <f t="shared" si="7"/>
        <v>28.5</v>
      </c>
      <c r="I17" s="162">
        <f t="shared" si="7"/>
        <v>0</v>
      </c>
      <c r="J17" s="162">
        <f t="shared" si="7"/>
        <v>30.7</v>
      </c>
      <c r="K17" s="163">
        <f t="shared" si="0"/>
        <v>-42</v>
      </c>
      <c r="L17" s="164">
        <v>0</v>
      </c>
      <c r="N17" s="17"/>
      <c r="O17" s="17"/>
      <c r="P17" s="17"/>
    </row>
    <row r="18" spans="1:16" ht="18" customHeight="1">
      <c r="B18" s="244" t="s">
        <v>171</v>
      </c>
      <c r="C18" s="104">
        <f>+[2]PP!C70</f>
        <v>35.4</v>
      </c>
      <c r="D18" s="104">
        <f>+[2]PP!D70</f>
        <v>33.9</v>
      </c>
      <c r="E18" s="104">
        <f>+[2]PP!E70</f>
        <v>3.4</v>
      </c>
      <c r="F18" s="104">
        <f>SUM(C18:E18)</f>
        <v>72.7</v>
      </c>
      <c r="G18" s="104">
        <f>+[2]PP!G70</f>
        <v>2.2000000000000002</v>
      </c>
      <c r="H18" s="104">
        <f>+[2]PP!H70</f>
        <v>28.5</v>
      </c>
      <c r="I18" s="104">
        <f>+[2]PP!I70</f>
        <v>0</v>
      </c>
      <c r="J18" s="104">
        <f>SUM(G18:I18)</f>
        <v>30.7</v>
      </c>
      <c r="K18" s="104">
        <f t="shared" si="0"/>
        <v>-42</v>
      </c>
      <c r="L18" s="245">
        <f t="shared" ref="L18:L28" si="8">+K18/F18*100</f>
        <v>-57.7716643741403</v>
      </c>
      <c r="N18" s="17"/>
      <c r="O18" s="17"/>
      <c r="P18" s="17"/>
    </row>
    <row r="19" spans="1:16" ht="18" customHeight="1">
      <c r="B19" s="170" t="s">
        <v>172</v>
      </c>
      <c r="C19" s="104">
        <f>+[2]PP!C71</f>
        <v>4.3</v>
      </c>
      <c r="D19" s="104">
        <f>+[2]PP!D71</f>
        <v>13.5</v>
      </c>
      <c r="E19" s="104">
        <f>+[2]PP!E71</f>
        <v>244.7</v>
      </c>
      <c r="F19" s="140">
        <f>SUM(C19:E19)</f>
        <v>262.5</v>
      </c>
      <c r="G19" s="104">
        <f>+[2]PP!G71</f>
        <v>202</v>
      </c>
      <c r="H19" s="104">
        <f>+[2]PP!H71</f>
        <v>138.4</v>
      </c>
      <c r="I19" s="104">
        <f>+[2]PP!I71</f>
        <v>8.5</v>
      </c>
      <c r="J19" s="104">
        <f>SUM(G19:I19)</f>
        <v>348.9</v>
      </c>
      <c r="K19" s="104">
        <f t="shared" si="0"/>
        <v>86.399999999999977</v>
      </c>
      <c r="L19" s="245">
        <f t="shared" si="8"/>
        <v>32.914285714285704</v>
      </c>
      <c r="N19" s="17"/>
      <c r="O19" s="17"/>
      <c r="P19" s="17"/>
    </row>
    <row r="20" spans="1:16" ht="18" customHeight="1">
      <c r="B20" s="141" t="s">
        <v>52</v>
      </c>
      <c r="C20" s="91">
        <f t="shared" ref="C20:J20" si="9">SUM(C21:C21)</f>
        <v>1728.2</v>
      </c>
      <c r="D20" s="91">
        <f t="shared" si="9"/>
        <v>2911.6</v>
      </c>
      <c r="E20" s="91">
        <f t="shared" si="9"/>
        <v>2211.5</v>
      </c>
      <c r="F20" s="91">
        <f t="shared" si="9"/>
        <v>6851.3</v>
      </c>
      <c r="G20" s="91">
        <f t="shared" si="9"/>
        <v>2837.6</v>
      </c>
      <c r="H20" s="91">
        <f t="shared" si="9"/>
        <v>2509</v>
      </c>
      <c r="I20" s="91">
        <f t="shared" si="9"/>
        <v>1872.7</v>
      </c>
      <c r="J20" s="91">
        <f t="shared" si="9"/>
        <v>7219.3</v>
      </c>
      <c r="K20" s="91">
        <f t="shared" si="0"/>
        <v>368</v>
      </c>
      <c r="L20" s="91">
        <f t="shared" si="8"/>
        <v>5.3712434136587213</v>
      </c>
      <c r="N20" s="17"/>
      <c r="O20" s="17"/>
      <c r="P20" s="17"/>
    </row>
    <row r="21" spans="1:16" ht="18" customHeight="1">
      <c r="B21" s="170" t="s">
        <v>173</v>
      </c>
      <c r="C21" s="104">
        <f>+[2]PP!C75</f>
        <v>1728.2</v>
      </c>
      <c r="D21" s="104">
        <f>+[2]PP!D75</f>
        <v>2911.6</v>
      </c>
      <c r="E21" s="104">
        <f>+[2]PP!E75</f>
        <v>2211.5</v>
      </c>
      <c r="F21" s="140">
        <f>SUM(C21:E21)</f>
        <v>6851.3</v>
      </c>
      <c r="G21" s="104">
        <f>+[2]PP!G75</f>
        <v>2837.6</v>
      </c>
      <c r="H21" s="104">
        <f>+[2]PP!H75</f>
        <v>2509</v>
      </c>
      <c r="I21" s="104">
        <f>+[2]PP!I75</f>
        <v>1872.7</v>
      </c>
      <c r="J21" s="104">
        <f>SUM(G21:I21)</f>
        <v>7219.3</v>
      </c>
      <c r="K21" s="104">
        <f t="shared" si="0"/>
        <v>368</v>
      </c>
      <c r="L21" s="104">
        <f t="shared" si="8"/>
        <v>5.3712434136587213</v>
      </c>
      <c r="N21" s="17"/>
      <c r="O21" s="17"/>
      <c r="P21" s="17"/>
    </row>
    <row r="22" spans="1:16" ht="18" customHeight="1">
      <c r="B22" s="141" t="s">
        <v>55</v>
      </c>
      <c r="C22" s="91">
        <f t="shared" ref="C22:J22" si="10">SUM(C23:C25)</f>
        <v>34.400000000000006</v>
      </c>
      <c r="D22" s="91">
        <f t="shared" si="10"/>
        <v>73.400000000000006</v>
      </c>
      <c r="E22" s="91">
        <f t="shared" si="10"/>
        <v>188.1</v>
      </c>
      <c r="F22" s="91">
        <f t="shared" si="10"/>
        <v>295.89999999999998</v>
      </c>
      <c r="G22" s="91">
        <f t="shared" si="10"/>
        <v>199.70000000000002</v>
      </c>
      <c r="H22" s="91">
        <f t="shared" si="10"/>
        <v>76.5</v>
      </c>
      <c r="I22" s="91">
        <f t="shared" si="10"/>
        <v>78.699999999999989</v>
      </c>
      <c r="J22" s="91">
        <f t="shared" si="10"/>
        <v>354.90000000000003</v>
      </c>
      <c r="K22" s="91">
        <f t="shared" si="0"/>
        <v>59.000000000000057</v>
      </c>
      <c r="L22" s="91">
        <f t="shared" si="8"/>
        <v>19.939168638053417</v>
      </c>
      <c r="M22" s="136"/>
      <c r="N22" s="17"/>
      <c r="O22" s="17"/>
      <c r="P22" s="17"/>
    </row>
    <row r="23" spans="1:16" ht="18" customHeight="1">
      <c r="A23">
        <v>0</v>
      </c>
      <c r="B23" s="170" t="s">
        <v>174</v>
      </c>
      <c r="C23" s="104">
        <v>4.4000000000000004</v>
      </c>
      <c r="D23" s="104">
        <v>4.4000000000000004</v>
      </c>
      <c r="E23" s="104">
        <v>5.7</v>
      </c>
      <c r="F23" s="140">
        <f>SUM(C23:E23)</f>
        <v>14.5</v>
      </c>
      <c r="G23" s="104">
        <f>+[2]PP!G82</f>
        <v>3.4</v>
      </c>
      <c r="H23" s="104">
        <v>3.8</v>
      </c>
      <c r="I23" s="104">
        <v>4.8</v>
      </c>
      <c r="J23" s="104">
        <f>SUM(G23:I23)</f>
        <v>12</v>
      </c>
      <c r="K23" s="104">
        <f t="shared" si="0"/>
        <v>-2.5</v>
      </c>
      <c r="L23" s="104">
        <f t="shared" si="8"/>
        <v>-17.241379310344829</v>
      </c>
      <c r="M23" s="136"/>
      <c r="N23" s="17"/>
      <c r="O23" s="17"/>
      <c r="P23" s="17"/>
    </row>
    <row r="24" spans="1:16" ht="18" customHeight="1">
      <c r="B24" s="170" t="s">
        <v>175</v>
      </c>
      <c r="C24" s="104">
        <v>23.3</v>
      </c>
      <c r="D24" s="104">
        <v>39.200000000000003</v>
      </c>
      <c r="E24" s="104">
        <v>164.1</v>
      </c>
      <c r="F24" s="140">
        <f>SUM(C24:E24)</f>
        <v>226.6</v>
      </c>
      <c r="G24" s="104">
        <v>164.3</v>
      </c>
      <c r="H24" s="104">
        <v>48.5</v>
      </c>
      <c r="I24" s="104">
        <v>49.8</v>
      </c>
      <c r="J24" s="104">
        <f>SUM(G24:I24)</f>
        <v>262.60000000000002</v>
      </c>
      <c r="K24" s="104">
        <f t="shared" si="0"/>
        <v>36.000000000000028</v>
      </c>
      <c r="L24" s="104">
        <f t="shared" si="8"/>
        <v>15.887025595763474</v>
      </c>
      <c r="M24" s="136"/>
      <c r="N24" s="17"/>
      <c r="O24" s="17"/>
      <c r="P24" s="17"/>
    </row>
    <row r="25" spans="1:16" ht="18" customHeight="1">
      <c r="B25" s="170" t="s">
        <v>176</v>
      </c>
      <c r="C25" s="104">
        <v>6.7</v>
      </c>
      <c r="D25" s="104">
        <v>29.8</v>
      </c>
      <c r="E25" s="104">
        <v>18.3</v>
      </c>
      <c r="F25" s="140">
        <f>SUM(C25:E25)</f>
        <v>54.8</v>
      </c>
      <c r="G25" s="104">
        <v>32</v>
      </c>
      <c r="H25" s="104">
        <v>24.2</v>
      </c>
      <c r="I25" s="104">
        <v>24.1</v>
      </c>
      <c r="J25" s="104">
        <f>SUM(G25:I25)</f>
        <v>80.300000000000011</v>
      </c>
      <c r="K25" s="104">
        <f t="shared" si="0"/>
        <v>25.500000000000014</v>
      </c>
      <c r="L25" s="104">
        <f t="shared" si="8"/>
        <v>46.532846715328496</v>
      </c>
      <c r="M25" s="136"/>
      <c r="N25" s="17"/>
      <c r="O25" s="17"/>
      <c r="P25" s="17"/>
    </row>
    <row r="26" spans="1:16" ht="18" customHeight="1">
      <c r="B26" s="148" t="s">
        <v>118</v>
      </c>
      <c r="C26" s="91">
        <f t="shared" ref="C26:J26" si="11">+C27+C29</f>
        <v>92.6</v>
      </c>
      <c r="D26" s="91">
        <f t="shared" si="11"/>
        <v>74.400000000000006</v>
      </c>
      <c r="E26" s="91">
        <f t="shared" si="11"/>
        <v>72.2</v>
      </c>
      <c r="F26" s="91">
        <f t="shared" si="11"/>
        <v>239.2</v>
      </c>
      <c r="G26" s="91">
        <f t="shared" si="11"/>
        <v>101</v>
      </c>
      <c r="H26" s="91">
        <f t="shared" si="11"/>
        <v>70.400000000000006</v>
      </c>
      <c r="I26" s="91">
        <f t="shared" si="11"/>
        <v>71</v>
      </c>
      <c r="J26" s="91">
        <f t="shared" si="11"/>
        <v>242.4</v>
      </c>
      <c r="K26" s="91">
        <f t="shared" si="0"/>
        <v>3.2000000000000171</v>
      </c>
      <c r="L26" s="91">
        <f t="shared" si="8"/>
        <v>1.3377926421404756</v>
      </c>
      <c r="M26" s="136"/>
      <c r="N26" s="17"/>
      <c r="O26" s="17"/>
      <c r="P26" s="17"/>
    </row>
    <row r="27" spans="1:16" ht="18" customHeight="1">
      <c r="B27" s="138" t="s">
        <v>60</v>
      </c>
      <c r="C27" s="163">
        <f t="shared" ref="C27:E27" si="12">+C28</f>
        <v>92.6</v>
      </c>
      <c r="D27" s="163">
        <f t="shared" si="12"/>
        <v>74.400000000000006</v>
      </c>
      <c r="E27" s="163">
        <f t="shared" si="12"/>
        <v>72.2</v>
      </c>
      <c r="F27" s="88">
        <f>SUM(C27:E27)</f>
        <v>239.2</v>
      </c>
      <c r="G27" s="163">
        <f>+G28</f>
        <v>101</v>
      </c>
      <c r="H27" s="163">
        <f t="shared" ref="H27:I27" si="13">+H28</f>
        <v>70.400000000000006</v>
      </c>
      <c r="I27" s="163">
        <f t="shared" si="13"/>
        <v>71</v>
      </c>
      <c r="J27" s="163">
        <f>SUM(G27:I27)</f>
        <v>242.4</v>
      </c>
      <c r="K27" s="91">
        <f t="shared" si="0"/>
        <v>3.2000000000000171</v>
      </c>
      <c r="L27" s="163">
        <f t="shared" si="8"/>
        <v>1.3377926421404756</v>
      </c>
      <c r="M27" s="136"/>
      <c r="N27" s="17"/>
      <c r="O27" s="17"/>
      <c r="P27" s="17"/>
    </row>
    <row r="28" spans="1:16" ht="18" customHeight="1">
      <c r="B28" s="246" t="s">
        <v>177</v>
      </c>
      <c r="C28" s="177">
        <f>+[2]PP!C94</f>
        <v>92.6</v>
      </c>
      <c r="D28" s="177">
        <f>+[2]PP!D94</f>
        <v>74.400000000000006</v>
      </c>
      <c r="E28" s="177">
        <f>+[2]PP!E94</f>
        <v>72.2</v>
      </c>
      <c r="F28" s="177">
        <f>+[2]PP!F94</f>
        <v>239.2</v>
      </c>
      <c r="G28" s="177">
        <f>+[2]PP!G94</f>
        <v>101</v>
      </c>
      <c r="H28" s="177">
        <f>+[2]PP!H94</f>
        <v>70.400000000000006</v>
      </c>
      <c r="I28" s="177">
        <f>+[2]PP!I94</f>
        <v>71</v>
      </c>
      <c r="J28" s="177">
        <f>+[2]PP!J94</f>
        <v>242.4</v>
      </c>
      <c r="K28" s="177">
        <f t="shared" si="0"/>
        <v>3.2000000000000171</v>
      </c>
      <c r="L28" s="177">
        <f t="shared" si="8"/>
        <v>1.3377926421404756</v>
      </c>
      <c r="N28" s="17"/>
      <c r="O28" s="17"/>
      <c r="P28" s="17"/>
    </row>
    <row r="29" spans="1:16" ht="18" customHeight="1">
      <c r="B29" s="138" t="s">
        <v>61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47">
        <f t="shared" si="0"/>
        <v>0</v>
      </c>
      <c r="L29" s="247">
        <v>0</v>
      </c>
      <c r="N29" s="17"/>
      <c r="O29" s="17"/>
      <c r="P29" s="17"/>
    </row>
    <row r="30" spans="1:16" ht="21" customHeight="1">
      <c r="B30" s="248" t="s">
        <v>132</v>
      </c>
      <c r="C30" s="184">
        <f>+C8</f>
        <v>1907.7</v>
      </c>
      <c r="D30" s="184">
        <f>+D8</f>
        <v>3118.1000000000004</v>
      </c>
      <c r="E30" s="184">
        <f>+E8</f>
        <v>2738.9999999999995</v>
      </c>
      <c r="F30" s="184">
        <f>SUM(C30:E30)</f>
        <v>7764.7999999999993</v>
      </c>
      <c r="G30" s="184">
        <f>+G8</f>
        <v>3367.6999999999994</v>
      </c>
      <c r="H30" s="184">
        <f>+H8</f>
        <v>2851.9</v>
      </c>
      <c r="I30" s="184">
        <f>+I8</f>
        <v>2056.9</v>
      </c>
      <c r="J30" s="184">
        <f>+J8</f>
        <v>8276.5</v>
      </c>
      <c r="K30" s="184">
        <f t="shared" si="0"/>
        <v>511.70000000000073</v>
      </c>
      <c r="L30" s="185">
        <f>+K30/F30*100</f>
        <v>6.5899958788378425</v>
      </c>
      <c r="N30" s="17"/>
      <c r="O30" s="17"/>
      <c r="P30" s="17"/>
    </row>
    <row r="31" spans="1:16" ht="21" customHeight="1">
      <c r="B31" s="249" t="s">
        <v>178</v>
      </c>
      <c r="C31" s="250">
        <v>0</v>
      </c>
      <c r="D31" s="250">
        <v>0</v>
      </c>
      <c r="E31" s="250">
        <v>0</v>
      </c>
      <c r="F31" s="250">
        <v>0</v>
      </c>
      <c r="G31" s="250">
        <v>0</v>
      </c>
      <c r="H31" s="250">
        <v>0</v>
      </c>
      <c r="I31" s="250">
        <v>0</v>
      </c>
      <c r="J31" s="250">
        <f>SUM(G31:I31)</f>
        <v>0</v>
      </c>
      <c r="K31" s="214">
        <f t="shared" si="0"/>
        <v>0</v>
      </c>
      <c r="L31" s="251">
        <v>0</v>
      </c>
      <c r="N31" s="17"/>
    </row>
    <row r="32" spans="1:16" ht="21" customHeight="1">
      <c r="B32" s="252"/>
      <c r="C32" s="184">
        <f t="shared" ref="C32:I32" si="14">+C31+C30</f>
        <v>1907.7</v>
      </c>
      <c r="D32" s="184">
        <f t="shared" si="14"/>
        <v>3118.1000000000004</v>
      </c>
      <c r="E32" s="184">
        <f t="shared" si="14"/>
        <v>2738.9999999999995</v>
      </c>
      <c r="F32" s="184">
        <f t="shared" si="14"/>
        <v>7764.7999999999993</v>
      </c>
      <c r="G32" s="184">
        <f t="shared" si="14"/>
        <v>3367.6999999999994</v>
      </c>
      <c r="H32" s="184">
        <f t="shared" si="14"/>
        <v>2851.9</v>
      </c>
      <c r="I32" s="184">
        <f t="shared" si="14"/>
        <v>2056.9</v>
      </c>
      <c r="J32" s="253">
        <f>+J31+J30</f>
        <v>8276.5</v>
      </c>
      <c r="K32" s="184">
        <f t="shared" si="0"/>
        <v>511.70000000000073</v>
      </c>
      <c r="L32" s="254">
        <v>0</v>
      </c>
      <c r="N32" s="17"/>
    </row>
    <row r="33" spans="2:14" ht="18" customHeight="1">
      <c r="B33" s="44" t="s">
        <v>70</v>
      </c>
      <c r="G33" s="237"/>
      <c r="H33" s="237"/>
      <c r="I33" s="237"/>
      <c r="J33" s="237"/>
      <c r="K33" s="237"/>
    </row>
    <row r="34" spans="2:14" ht="13.5" customHeight="1">
      <c r="B34" s="49" t="s">
        <v>71</v>
      </c>
      <c r="G34" s="237"/>
      <c r="H34" s="237"/>
      <c r="I34" s="237"/>
      <c r="J34" s="237"/>
      <c r="K34" s="237"/>
    </row>
    <row r="35" spans="2:14" ht="14.25" customHeight="1">
      <c r="B35" s="54" t="s">
        <v>164</v>
      </c>
      <c r="C35" s="17"/>
      <c r="D35" s="17"/>
      <c r="E35" s="17"/>
      <c r="G35" s="237"/>
      <c r="H35" s="237"/>
      <c r="I35" s="237"/>
      <c r="J35" s="237"/>
      <c r="K35" s="237"/>
    </row>
    <row r="36" spans="2:14">
      <c r="B36" s="62"/>
      <c r="C36" s="240"/>
      <c r="D36" s="240"/>
      <c r="E36" s="240"/>
      <c r="F36" s="239"/>
      <c r="G36" s="239"/>
      <c r="H36" s="239"/>
      <c r="I36" s="239"/>
      <c r="J36" s="239"/>
      <c r="K36" s="62"/>
      <c r="L36" s="62"/>
    </row>
    <row r="37" spans="2:14">
      <c r="B37" s="62"/>
      <c r="C37" s="239"/>
      <c r="D37" s="239"/>
      <c r="E37" s="239"/>
      <c r="F37" s="239"/>
      <c r="G37" s="239"/>
      <c r="H37" s="239"/>
      <c r="I37" s="239"/>
      <c r="J37" s="237"/>
      <c r="K37" s="239"/>
      <c r="L37" s="239"/>
    </row>
    <row r="38" spans="2:14" ht="15">
      <c r="B38" s="261" t="s">
        <v>168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</row>
    <row r="39" spans="2:14" ht="14.25">
      <c r="B39" s="262" t="s">
        <v>179</v>
      </c>
      <c r="C39" s="262"/>
      <c r="D39" s="262"/>
      <c r="E39" s="262"/>
      <c r="F39" s="262"/>
      <c r="G39" s="262"/>
      <c r="H39" s="262"/>
      <c r="I39" s="262"/>
      <c r="J39" s="262"/>
      <c r="K39" s="262"/>
      <c r="L39" s="262"/>
    </row>
    <row r="40" spans="2:14" ht="14.25">
      <c r="B40" s="262" t="s">
        <v>95</v>
      </c>
      <c r="C40" s="262"/>
      <c r="D40" s="262"/>
      <c r="E40" s="262"/>
      <c r="F40" s="262"/>
      <c r="G40" s="262"/>
      <c r="H40" s="262"/>
      <c r="I40" s="262"/>
      <c r="J40" s="262"/>
      <c r="K40" s="262"/>
      <c r="L40" s="262"/>
    </row>
    <row r="41" spans="2:14" ht="18" customHeight="1">
      <c r="B41" s="269" t="s">
        <v>4</v>
      </c>
      <c r="C41" s="265">
        <v>2024</v>
      </c>
      <c r="D41" s="266"/>
      <c r="E41" s="266"/>
      <c r="F41" s="269">
        <v>2024</v>
      </c>
      <c r="G41" s="265">
        <v>2024</v>
      </c>
      <c r="H41" s="266"/>
      <c r="I41" s="266"/>
      <c r="J41" s="273" t="s">
        <v>180</v>
      </c>
      <c r="K41" s="265" t="s">
        <v>5</v>
      </c>
      <c r="L41" s="271"/>
    </row>
    <row r="42" spans="2:14" ht="21.75" customHeight="1">
      <c r="B42" s="272"/>
      <c r="C42" s="131" t="s">
        <v>6</v>
      </c>
      <c r="D42" s="131" t="s">
        <v>7</v>
      </c>
      <c r="E42" s="131" t="s">
        <v>8</v>
      </c>
      <c r="F42" s="272"/>
      <c r="G42" s="131" t="s">
        <v>6</v>
      </c>
      <c r="H42" s="131" t="s">
        <v>7</v>
      </c>
      <c r="I42" s="131" t="s">
        <v>8</v>
      </c>
      <c r="J42" s="274"/>
      <c r="K42" s="132" t="s">
        <v>181</v>
      </c>
      <c r="L42" s="133" t="s">
        <v>10</v>
      </c>
    </row>
    <row r="43" spans="2:14" ht="18" customHeight="1">
      <c r="B43" s="9" t="s">
        <v>11</v>
      </c>
      <c r="C43" s="10">
        <f t="shared" ref="C43:J43" si="15">+C44+C49+C61</f>
        <v>3367.6999999999994</v>
      </c>
      <c r="D43" s="10">
        <f t="shared" si="15"/>
        <v>2851.9</v>
      </c>
      <c r="E43" s="10">
        <f t="shared" si="15"/>
        <v>2056.9</v>
      </c>
      <c r="F43" s="10">
        <f t="shared" si="15"/>
        <v>8276.5</v>
      </c>
      <c r="G43" s="10">
        <f t="shared" si="15"/>
        <v>2099.3000000000002</v>
      </c>
      <c r="H43" s="10">
        <f t="shared" si="15"/>
        <v>2122.091958</v>
      </c>
      <c r="I43" s="10">
        <f t="shared" si="15"/>
        <v>2414.7022909999996</v>
      </c>
      <c r="J43" s="10">
        <f t="shared" si="15"/>
        <v>6636.0942489999998</v>
      </c>
      <c r="K43" s="10">
        <f t="shared" ref="K43:K65" si="16">+F43-J43</f>
        <v>1640.4057510000002</v>
      </c>
      <c r="L43" s="10">
        <f t="shared" ref="L43:L63" si="17">+F43/J43*100</f>
        <v>124.71944625028787</v>
      </c>
      <c r="M43" s="255"/>
      <c r="N43" s="256"/>
    </row>
    <row r="44" spans="2:14" ht="18" customHeight="1">
      <c r="B44" s="137" t="s">
        <v>12</v>
      </c>
      <c r="C44" s="27">
        <f t="shared" ref="C44:J47" si="18">+C45</f>
        <v>25.2</v>
      </c>
      <c r="D44" s="27">
        <f t="shared" si="18"/>
        <v>29.1</v>
      </c>
      <c r="E44" s="27">
        <f t="shared" si="18"/>
        <v>26</v>
      </c>
      <c r="F44" s="27">
        <f t="shared" si="18"/>
        <v>80.3</v>
      </c>
      <c r="G44" s="27">
        <f t="shared" si="18"/>
        <v>13.9</v>
      </c>
      <c r="H44" s="27">
        <f t="shared" si="18"/>
        <v>12.22602</v>
      </c>
      <c r="I44" s="27">
        <f t="shared" si="18"/>
        <v>20.652127</v>
      </c>
      <c r="J44" s="27">
        <f>+J45</f>
        <v>46.778147000000004</v>
      </c>
      <c r="K44" s="27">
        <f t="shared" si="16"/>
        <v>33.521852999999993</v>
      </c>
      <c r="L44" s="27">
        <f t="shared" si="17"/>
        <v>171.66135289625728</v>
      </c>
      <c r="M44" s="255"/>
      <c r="N44" s="256"/>
    </row>
    <row r="45" spans="2:14" ht="18" customHeight="1">
      <c r="B45" s="137" t="s">
        <v>78</v>
      </c>
      <c r="C45" s="27">
        <f t="shared" si="18"/>
        <v>25.2</v>
      </c>
      <c r="D45" s="27">
        <f t="shared" si="18"/>
        <v>29.1</v>
      </c>
      <c r="E45" s="27">
        <f t="shared" si="18"/>
        <v>26</v>
      </c>
      <c r="F45" s="27">
        <f t="shared" si="18"/>
        <v>80.3</v>
      </c>
      <c r="G45" s="27">
        <f t="shared" si="18"/>
        <v>13.9</v>
      </c>
      <c r="H45" s="27">
        <f t="shared" si="18"/>
        <v>12.22602</v>
      </c>
      <c r="I45" s="27">
        <f t="shared" si="18"/>
        <v>20.652127</v>
      </c>
      <c r="J45" s="27">
        <f>+J46</f>
        <v>46.778147000000004</v>
      </c>
      <c r="K45" s="27">
        <f t="shared" si="16"/>
        <v>33.521852999999993</v>
      </c>
      <c r="L45" s="27">
        <f t="shared" si="17"/>
        <v>171.66135289625728</v>
      </c>
      <c r="M45" s="255"/>
      <c r="N45" s="256"/>
    </row>
    <row r="46" spans="2:14" ht="18" customHeight="1">
      <c r="B46" s="138" t="s">
        <v>98</v>
      </c>
      <c r="C46" s="27">
        <f t="shared" si="18"/>
        <v>25.2</v>
      </c>
      <c r="D46" s="91">
        <f t="shared" si="18"/>
        <v>29.1</v>
      </c>
      <c r="E46" s="91">
        <f t="shared" si="18"/>
        <v>26</v>
      </c>
      <c r="F46" s="91">
        <f>+F47</f>
        <v>80.3</v>
      </c>
      <c r="G46" s="27">
        <f t="shared" si="18"/>
        <v>13.9</v>
      </c>
      <c r="H46" s="91">
        <f t="shared" si="18"/>
        <v>12.22602</v>
      </c>
      <c r="I46" s="91">
        <f t="shared" si="18"/>
        <v>20.652127</v>
      </c>
      <c r="J46" s="91">
        <f>+J47</f>
        <v>46.778147000000004</v>
      </c>
      <c r="K46" s="91">
        <f t="shared" si="16"/>
        <v>33.521852999999993</v>
      </c>
      <c r="L46" s="91">
        <f t="shared" si="17"/>
        <v>171.66135289625728</v>
      </c>
      <c r="M46" s="255"/>
      <c r="N46" s="256"/>
    </row>
    <row r="47" spans="2:14" ht="18" customHeight="1">
      <c r="B47" s="141" t="s">
        <v>99</v>
      </c>
      <c r="C47" s="27">
        <f>+C48</f>
        <v>25.2</v>
      </c>
      <c r="D47" s="27">
        <f t="shared" si="18"/>
        <v>29.1</v>
      </c>
      <c r="E47" s="27">
        <f t="shared" si="18"/>
        <v>26</v>
      </c>
      <c r="F47" s="27">
        <f t="shared" si="18"/>
        <v>80.3</v>
      </c>
      <c r="G47" s="27">
        <f t="shared" si="18"/>
        <v>13.9</v>
      </c>
      <c r="H47" s="27">
        <f t="shared" si="18"/>
        <v>12.22602</v>
      </c>
      <c r="I47" s="27">
        <f t="shared" si="18"/>
        <v>20.652127</v>
      </c>
      <c r="J47" s="27">
        <f t="shared" si="18"/>
        <v>46.778147000000004</v>
      </c>
      <c r="K47" s="27">
        <f t="shared" si="16"/>
        <v>33.521852999999993</v>
      </c>
      <c r="L47" s="27">
        <f t="shared" si="17"/>
        <v>171.66135289625728</v>
      </c>
      <c r="M47" s="255"/>
      <c r="N47" s="256"/>
    </row>
    <row r="48" spans="2:14" ht="18" customHeight="1">
      <c r="B48" s="142" t="s">
        <v>170</v>
      </c>
      <c r="C48" s="140">
        <f>+G13</f>
        <v>25.2</v>
      </c>
      <c r="D48" s="140">
        <f>+H13</f>
        <v>29.1</v>
      </c>
      <c r="E48" s="140">
        <f>+I13</f>
        <v>26</v>
      </c>
      <c r="F48" s="140">
        <f>SUM(C48:E48)</f>
        <v>80.3</v>
      </c>
      <c r="G48" s="140">
        <v>13.9</v>
      </c>
      <c r="H48" s="140">
        <v>12.22602</v>
      </c>
      <c r="I48" s="140">
        <v>20.652127</v>
      </c>
      <c r="J48" s="140">
        <f>SUM(G48:I48)</f>
        <v>46.778147000000004</v>
      </c>
      <c r="K48" s="140">
        <f t="shared" si="16"/>
        <v>33.521852999999993</v>
      </c>
      <c r="L48" s="140">
        <f t="shared" si="17"/>
        <v>171.66135289625728</v>
      </c>
      <c r="M48" s="255"/>
      <c r="N48" s="256"/>
    </row>
    <row r="49" spans="2:14" ht="18" customHeight="1">
      <c r="B49" s="148" t="s">
        <v>111</v>
      </c>
      <c r="C49" s="27">
        <f t="shared" ref="C49:J49" si="19">+C50+C57</f>
        <v>3241.4999999999995</v>
      </c>
      <c r="D49" s="27">
        <f t="shared" si="19"/>
        <v>2752.4</v>
      </c>
      <c r="E49" s="27">
        <f t="shared" si="19"/>
        <v>1959.9</v>
      </c>
      <c r="F49" s="27">
        <f t="shared" si="19"/>
        <v>7953.8</v>
      </c>
      <c r="G49" s="27">
        <f t="shared" si="19"/>
        <v>2006.8999999999999</v>
      </c>
      <c r="H49" s="27">
        <f t="shared" si="19"/>
        <v>2029.3378460000001</v>
      </c>
      <c r="I49" s="27">
        <f t="shared" si="19"/>
        <v>2315.9111589999998</v>
      </c>
      <c r="J49" s="27">
        <f t="shared" si="19"/>
        <v>6352.1490050000002</v>
      </c>
      <c r="K49" s="27">
        <f t="shared" si="16"/>
        <v>1601.650995</v>
      </c>
      <c r="L49" s="27">
        <f t="shared" si="17"/>
        <v>125.21431713486702</v>
      </c>
      <c r="M49" s="255"/>
      <c r="N49" s="256"/>
    </row>
    <row r="50" spans="2:14" ht="18" customHeight="1">
      <c r="B50" s="141" t="s">
        <v>50</v>
      </c>
      <c r="C50" s="27">
        <f t="shared" ref="C50:J50" si="20">+C51+C55</f>
        <v>3041.7999999999997</v>
      </c>
      <c r="D50" s="91">
        <f t="shared" si="20"/>
        <v>2675.9</v>
      </c>
      <c r="E50" s="91">
        <f t="shared" si="20"/>
        <v>1881.2</v>
      </c>
      <c r="F50" s="88">
        <f t="shared" si="20"/>
        <v>7598.9000000000005</v>
      </c>
      <c r="G50" s="27">
        <f t="shared" si="20"/>
        <v>1933.1</v>
      </c>
      <c r="H50" s="91">
        <f t="shared" si="20"/>
        <v>1944.6280850000001</v>
      </c>
      <c r="I50" s="91">
        <f t="shared" si="20"/>
        <v>2177.2528219999999</v>
      </c>
      <c r="J50" s="91">
        <f t="shared" si="20"/>
        <v>6054.9809070000001</v>
      </c>
      <c r="K50" s="91">
        <f t="shared" si="16"/>
        <v>1543.9190930000004</v>
      </c>
      <c r="L50" s="91">
        <f t="shared" si="17"/>
        <v>125.49833131951114</v>
      </c>
      <c r="M50" s="255"/>
      <c r="N50" s="256"/>
    </row>
    <row r="51" spans="2:14" ht="18" customHeight="1">
      <c r="B51" s="160" t="s">
        <v>51</v>
      </c>
      <c r="C51" s="91">
        <f t="shared" ref="C51:J51" si="21">+C52+C54</f>
        <v>204.2</v>
      </c>
      <c r="D51" s="91">
        <f t="shared" si="21"/>
        <v>166.9</v>
      </c>
      <c r="E51" s="91">
        <f t="shared" si="21"/>
        <v>8.5</v>
      </c>
      <c r="F51" s="91">
        <f t="shared" si="21"/>
        <v>379.59999999999997</v>
      </c>
      <c r="G51" s="91">
        <f t="shared" si="21"/>
        <v>8.3000000000000007</v>
      </c>
      <c r="H51" s="91">
        <f t="shared" si="21"/>
        <v>18.808596999999999</v>
      </c>
      <c r="I51" s="91">
        <f t="shared" si="21"/>
        <v>268.41216799999995</v>
      </c>
      <c r="J51" s="91">
        <f t="shared" si="21"/>
        <v>295.52076499999998</v>
      </c>
      <c r="K51" s="91">
        <f t="shared" si="16"/>
        <v>84.079234999999983</v>
      </c>
      <c r="L51" s="91">
        <f t="shared" si="17"/>
        <v>128.45121052661054</v>
      </c>
      <c r="M51" s="255"/>
      <c r="N51" s="256"/>
    </row>
    <row r="52" spans="2:14" ht="18" customHeight="1">
      <c r="B52" s="161" t="s">
        <v>112</v>
      </c>
      <c r="C52" s="162">
        <f t="shared" ref="C52:J52" si="22">+C53</f>
        <v>2.2000000000000002</v>
      </c>
      <c r="D52" s="162">
        <f t="shared" si="22"/>
        <v>28.5</v>
      </c>
      <c r="E52" s="162">
        <f t="shared" si="22"/>
        <v>0</v>
      </c>
      <c r="F52" s="162">
        <f t="shared" si="22"/>
        <v>30.7</v>
      </c>
      <c r="G52" s="162">
        <f t="shared" si="22"/>
        <v>3.6</v>
      </c>
      <c r="H52" s="162">
        <f t="shared" si="22"/>
        <v>4.167211</v>
      </c>
      <c r="I52" s="162">
        <f t="shared" si="22"/>
        <v>3.6598389999999998</v>
      </c>
      <c r="J52" s="162">
        <f t="shared" si="22"/>
        <v>11.427049999999999</v>
      </c>
      <c r="K52" s="162">
        <f t="shared" si="16"/>
        <v>19.272950000000002</v>
      </c>
      <c r="L52" s="91">
        <f t="shared" si="17"/>
        <v>268.66076546440246</v>
      </c>
      <c r="M52" s="255"/>
      <c r="N52" s="256"/>
    </row>
    <row r="53" spans="2:14" ht="18" customHeight="1">
      <c r="B53" s="257" t="s">
        <v>171</v>
      </c>
      <c r="C53" s="104">
        <f t="shared" ref="C53:E54" si="23">+G18</f>
        <v>2.2000000000000002</v>
      </c>
      <c r="D53" s="104">
        <f t="shared" si="23"/>
        <v>28.5</v>
      </c>
      <c r="E53" s="104">
        <f t="shared" si="23"/>
        <v>0</v>
      </c>
      <c r="F53" s="104">
        <f>SUM(C53:E53)</f>
        <v>30.7</v>
      </c>
      <c r="G53" s="104">
        <v>3.6</v>
      </c>
      <c r="H53" s="104">
        <v>4.167211</v>
      </c>
      <c r="I53" s="104">
        <v>3.6598389999999998</v>
      </c>
      <c r="J53" s="104">
        <f>SUM(G53:I53)</f>
        <v>11.427049999999999</v>
      </c>
      <c r="K53" s="104">
        <f t="shared" si="16"/>
        <v>19.272950000000002</v>
      </c>
      <c r="L53" s="104">
        <f t="shared" si="17"/>
        <v>268.66076546440246</v>
      </c>
      <c r="M53" s="255"/>
      <c r="N53" s="256"/>
    </row>
    <row r="54" spans="2:14" ht="18" customHeight="1">
      <c r="B54" s="167" t="s">
        <v>172</v>
      </c>
      <c r="C54" s="104">
        <f t="shared" si="23"/>
        <v>202</v>
      </c>
      <c r="D54" s="104">
        <f t="shared" si="23"/>
        <v>138.4</v>
      </c>
      <c r="E54" s="104">
        <f t="shared" si="23"/>
        <v>8.5</v>
      </c>
      <c r="F54" s="140">
        <f>SUM(C54:E54)</f>
        <v>348.9</v>
      </c>
      <c r="G54" s="104">
        <v>4.7</v>
      </c>
      <c r="H54" s="104">
        <v>14.641386000000001</v>
      </c>
      <c r="I54" s="104">
        <v>264.75232899999997</v>
      </c>
      <c r="J54" s="104">
        <f>SUM(G54:I54)</f>
        <v>284.09371499999997</v>
      </c>
      <c r="K54" s="104">
        <f t="shared" si="16"/>
        <v>64.806285000000003</v>
      </c>
      <c r="L54" s="104">
        <f t="shared" si="17"/>
        <v>122.81158701451737</v>
      </c>
      <c r="M54" s="255"/>
      <c r="N54" s="256"/>
    </row>
    <row r="55" spans="2:14" ht="18" customHeight="1">
      <c r="B55" s="160" t="s">
        <v>52</v>
      </c>
      <c r="C55" s="91">
        <f t="shared" ref="C55:J55" si="24">SUM(C56:C56)</f>
        <v>2837.6</v>
      </c>
      <c r="D55" s="91">
        <f t="shared" si="24"/>
        <v>2509</v>
      </c>
      <c r="E55" s="91">
        <f t="shared" si="24"/>
        <v>1872.7</v>
      </c>
      <c r="F55" s="91">
        <f t="shared" si="24"/>
        <v>7219.3</v>
      </c>
      <c r="G55" s="91">
        <f t="shared" si="24"/>
        <v>1924.8</v>
      </c>
      <c r="H55" s="91">
        <f t="shared" si="24"/>
        <v>1925.8194880000001</v>
      </c>
      <c r="I55" s="91">
        <f t="shared" si="24"/>
        <v>1908.8406540000001</v>
      </c>
      <c r="J55" s="91">
        <f t="shared" si="24"/>
        <v>5759.4601419999999</v>
      </c>
      <c r="K55" s="91">
        <f t="shared" si="16"/>
        <v>1459.8398580000003</v>
      </c>
      <c r="L55" s="91">
        <f t="shared" si="17"/>
        <v>125.34681761844895</v>
      </c>
      <c r="M55" s="255"/>
      <c r="N55" s="256"/>
    </row>
    <row r="56" spans="2:14" ht="18" customHeight="1">
      <c r="B56" s="167" t="s">
        <v>173</v>
      </c>
      <c r="C56" s="104">
        <f>+G21</f>
        <v>2837.6</v>
      </c>
      <c r="D56" s="104">
        <f>+H21</f>
        <v>2509</v>
      </c>
      <c r="E56" s="104">
        <f>+I21</f>
        <v>1872.7</v>
      </c>
      <c r="F56" s="140">
        <f>SUM(C56:E56)</f>
        <v>7219.3</v>
      </c>
      <c r="G56" s="104">
        <v>1924.8</v>
      </c>
      <c r="H56" s="104">
        <v>1925.8194880000001</v>
      </c>
      <c r="I56" s="104">
        <v>1908.8406540000001</v>
      </c>
      <c r="J56" s="104">
        <f>SUM(G56:I56)</f>
        <v>5759.4601419999999</v>
      </c>
      <c r="K56" s="104">
        <f t="shared" si="16"/>
        <v>1459.8398580000003</v>
      </c>
      <c r="L56" s="104">
        <f t="shared" si="17"/>
        <v>125.34681761844895</v>
      </c>
      <c r="M56" s="255"/>
      <c r="N56" s="256"/>
    </row>
    <row r="57" spans="2:14" ht="18" customHeight="1">
      <c r="B57" s="160" t="s">
        <v>55</v>
      </c>
      <c r="C57" s="91">
        <f t="shared" ref="C57:J57" si="25">SUM(C58:C60)</f>
        <v>199.70000000000002</v>
      </c>
      <c r="D57" s="91">
        <f t="shared" si="25"/>
        <v>76.5</v>
      </c>
      <c r="E57" s="91">
        <f t="shared" si="25"/>
        <v>78.699999999999989</v>
      </c>
      <c r="F57" s="91">
        <f t="shared" si="25"/>
        <v>354.90000000000003</v>
      </c>
      <c r="G57" s="91">
        <f t="shared" si="25"/>
        <v>73.8</v>
      </c>
      <c r="H57" s="91">
        <f>SUM(H58:H60)</f>
        <v>84.709760999999986</v>
      </c>
      <c r="I57" s="91">
        <f t="shared" si="25"/>
        <v>138.65833700000002</v>
      </c>
      <c r="J57" s="91">
        <f t="shared" si="25"/>
        <v>297.16809800000004</v>
      </c>
      <c r="K57" s="91">
        <f t="shared" si="16"/>
        <v>57.731901999999991</v>
      </c>
      <c r="L57" s="91">
        <f t="shared" si="17"/>
        <v>119.427355220344</v>
      </c>
      <c r="M57" s="255"/>
      <c r="N57" s="256"/>
    </row>
    <row r="58" spans="2:14" ht="18" customHeight="1">
      <c r="B58" s="167" t="s">
        <v>174</v>
      </c>
      <c r="C58" s="104">
        <f>+G23</f>
        <v>3.4</v>
      </c>
      <c r="D58" s="104">
        <f t="shared" ref="D58:E60" si="26">+H23</f>
        <v>3.8</v>
      </c>
      <c r="E58" s="104">
        <f t="shared" si="26"/>
        <v>4.8</v>
      </c>
      <c r="F58" s="104">
        <f>SUM(C58:E58)</f>
        <v>12</v>
      </c>
      <c r="G58" s="104">
        <v>17.899999999999999</v>
      </c>
      <c r="H58" s="104">
        <v>32.179859</v>
      </c>
      <c r="I58" s="104">
        <v>19.843209000000002</v>
      </c>
      <c r="J58" s="104">
        <f>SUM(G58:I58)</f>
        <v>69.923068000000001</v>
      </c>
      <c r="K58" s="104">
        <f t="shared" si="16"/>
        <v>-57.923068000000001</v>
      </c>
      <c r="L58" s="104">
        <f t="shared" si="17"/>
        <v>17.161718361671429</v>
      </c>
      <c r="M58" s="255"/>
      <c r="N58" s="256"/>
    </row>
    <row r="59" spans="2:14" ht="18" customHeight="1">
      <c r="B59" s="167" t="s">
        <v>175</v>
      </c>
      <c r="C59" s="104">
        <f>+G24</f>
        <v>164.3</v>
      </c>
      <c r="D59" s="104">
        <f t="shared" si="26"/>
        <v>48.5</v>
      </c>
      <c r="E59" s="104">
        <f t="shared" si="26"/>
        <v>49.8</v>
      </c>
      <c r="F59" s="104">
        <f>SUM(C59:E59)</f>
        <v>262.60000000000002</v>
      </c>
      <c r="G59" s="104">
        <v>51.1</v>
      </c>
      <c r="H59" s="104">
        <v>47.726934</v>
      </c>
      <c r="I59" s="104">
        <v>112.626519</v>
      </c>
      <c r="J59" s="104">
        <f>SUM(G59:I59)</f>
        <v>211.453453</v>
      </c>
      <c r="K59" s="104">
        <f t="shared" si="16"/>
        <v>51.146547000000027</v>
      </c>
      <c r="L59" s="104">
        <f t="shared" si="17"/>
        <v>124.18808786253305</v>
      </c>
      <c r="M59" s="255"/>
      <c r="N59" s="256"/>
    </row>
    <row r="60" spans="2:14" ht="18" customHeight="1">
      <c r="B60" s="167" t="s">
        <v>176</v>
      </c>
      <c r="C60" s="104">
        <f>+G25</f>
        <v>32</v>
      </c>
      <c r="D60" s="104">
        <f t="shared" si="26"/>
        <v>24.2</v>
      </c>
      <c r="E60" s="104">
        <f t="shared" si="26"/>
        <v>24.1</v>
      </c>
      <c r="F60" s="104">
        <f>SUM(C60:E60)</f>
        <v>80.300000000000011</v>
      </c>
      <c r="G60" s="104">
        <v>4.8</v>
      </c>
      <c r="H60" s="104">
        <v>4.8029679999999999</v>
      </c>
      <c r="I60" s="104">
        <v>6.1886089999999996</v>
      </c>
      <c r="J60" s="104">
        <f>SUM(G60:I60)</f>
        <v>15.791577</v>
      </c>
      <c r="K60" s="104">
        <f t="shared" si="16"/>
        <v>64.508423000000008</v>
      </c>
      <c r="L60" s="104">
        <f t="shared" si="17"/>
        <v>508.49892952426484</v>
      </c>
      <c r="M60" s="255"/>
      <c r="N60" s="256"/>
    </row>
    <row r="61" spans="2:14" ht="18" customHeight="1">
      <c r="B61" s="148" t="s">
        <v>118</v>
      </c>
      <c r="C61" s="91">
        <f t="shared" ref="C61:J61" si="27">+C62+C64</f>
        <v>101</v>
      </c>
      <c r="D61" s="91">
        <f t="shared" si="27"/>
        <v>70.400000000000006</v>
      </c>
      <c r="E61" s="91">
        <f t="shared" si="27"/>
        <v>71</v>
      </c>
      <c r="F61" s="91">
        <f t="shared" si="27"/>
        <v>242.4</v>
      </c>
      <c r="G61" s="91">
        <f t="shared" si="27"/>
        <v>78.5</v>
      </c>
      <c r="H61" s="91">
        <f t="shared" si="27"/>
        <v>80.528092000000001</v>
      </c>
      <c r="I61" s="91">
        <f t="shared" si="27"/>
        <v>78.139004999999997</v>
      </c>
      <c r="J61" s="91">
        <f t="shared" si="27"/>
        <v>237.16709700000001</v>
      </c>
      <c r="K61" s="91">
        <f t="shared" si="16"/>
        <v>5.2329029999999932</v>
      </c>
      <c r="L61" s="91">
        <f t="shared" si="17"/>
        <v>102.20642031133012</v>
      </c>
      <c r="M61" s="255"/>
      <c r="N61" s="256"/>
    </row>
    <row r="62" spans="2:14" ht="18" customHeight="1">
      <c r="B62" s="138" t="s">
        <v>60</v>
      </c>
      <c r="C62" s="163">
        <f t="shared" ref="C62:E62" si="28">+C63</f>
        <v>101</v>
      </c>
      <c r="D62" s="163">
        <f t="shared" si="28"/>
        <v>70.400000000000006</v>
      </c>
      <c r="E62" s="163">
        <f t="shared" si="28"/>
        <v>71</v>
      </c>
      <c r="F62" s="88">
        <f>SUM(C62:E62)</f>
        <v>242.4</v>
      </c>
      <c r="G62" s="163">
        <f t="shared" ref="G62:I62" si="29">+G63</f>
        <v>78.5</v>
      </c>
      <c r="H62" s="163">
        <f t="shared" si="29"/>
        <v>80.528092000000001</v>
      </c>
      <c r="I62" s="163">
        <f t="shared" si="29"/>
        <v>78.139004999999997</v>
      </c>
      <c r="J62" s="163">
        <f>SUM(G62:I62)</f>
        <v>237.16709700000001</v>
      </c>
      <c r="K62" s="163">
        <f t="shared" si="16"/>
        <v>5.2329029999999932</v>
      </c>
      <c r="L62" s="163">
        <f t="shared" si="17"/>
        <v>102.20642031133012</v>
      </c>
      <c r="M62" s="255"/>
      <c r="N62" s="256"/>
    </row>
    <row r="63" spans="2:14" ht="18" customHeight="1">
      <c r="B63" s="246" t="s">
        <v>177</v>
      </c>
      <c r="C63" s="177">
        <f>+G28</f>
        <v>101</v>
      </c>
      <c r="D63" s="177">
        <f>+H28</f>
        <v>70.400000000000006</v>
      </c>
      <c r="E63" s="177">
        <f>+I28</f>
        <v>71</v>
      </c>
      <c r="F63" s="177">
        <f>+[2]PP!F132</f>
        <v>2812.5000000000005</v>
      </c>
      <c r="G63" s="177">
        <v>78.5</v>
      </c>
      <c r="H63" s="177">
        <v>80.528092000000001</v>
      </c>
      <c r="I63" s="177">
        <v>78.139004999999997</v>
      </c>
      <c r="J63" s="104">
        <f>SUM(G63:I63)</f>
        <v>237.16709700000001</v>
      </c>
      <c r="K63" s="104">
        <f t="shared" si="16"/>
        <v>2575.3329030000004</v>
      </c>
      <c r="L63" s="104">
        <f t="shared" si="17"/>
        <v>1185.8727604192077</v>
      </c>
      <c r="M63" s="255"/>
      <c r="N63" s="256"/>
    </row>
    <row r="64" spans="2:14" ht="18" customHeight="1">
      <c r="B64" s="138" t="s">
        <v>61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f t="shared" si="16"/>
        <v>0</v>
      </c>
      <c r="L64" s="27">
        <v>0</v>
      </c>
      <c r="M64" s="255"/>
      <c r="N64" s="256"/>
    </row>
    <row r="65" spans="2:14" ht="18" customHeight="1">
      <c r="B65" s="248" t="s">
        <v>132</v>
      </c>
      <c r="C65" s="184">
        <f t="shared" ref="C65:J65" si="30">+C43</f>
        <v>3367.6999999999994</v>
      </c>
      <c r="D65" s="184">
        <f t="shared" si="30"/>
        <v>2851.9</v>
      </c>
      <c r="E65" s="184">
        <f t="shared" si="30"/>
        <v>2056.9</v>
      </c>
      <c r="F65" s="184">
        <f t="shared" si="30"/>
        <v>8276.5</v>
      </c>
      <c r="G65" s="184">
        <f t="shared" si="30"/>
        <v>2099.3000000000002</v>
      </c>
      <c r="H65" s="184">
        <f t="shared" si="30"/>
        <v>2122.091958</v>
      </c>
      <c r="I65" s="184">
        <f t="shared" si="30"/>
        <v>2414.7022909999996</v>
      </c>
      <c r="J65" s="184">
        <f t="shared" si="30"/>
        <v>6636.0942489999998</v>
      </c>
      <c r="K65" s="184">
        <f t="shared" si="16"/>
        <v>1640.4057510000002</v>
      </c>
      <c r="L65" s="184">
        <f>+F65/J65*100</f>
        <v>124.71944625028787</v>
      </c>
      <c r="M65" s="255"/>
      <c r="N65" s="256"/>
    </row>
    <row r="66" spans="2:14">
      <c r="B66" s="44" t="s">
        <v>70</v>
      </c>
      <c r="G66" s="237"/>
      <c r="H66" s="237"/>
      <c r="I66" s="237"/>
      <c r="J66" s="237"/>
      <c r="K66" s="237"/>
      <c r="M66" s="255"/>
    </row>
    <row r="67" spans="2:14">
      <c r="B67" s="49" t="s">
        <v>71</v>
      </c>
      <c r="G67" s="237"/>
      <c r="H67" s="237"/>
      <c r="I67" s="237"/>
      <c r="J67" s="237"/>
      <c r="K67" s="237"/>
    </row>
    <row r="68" spans="2:14">
      <c r="B68" s="54" t="s">
        <v>164</v>
      </c>
      <c r="C68" s="136"/>
      <c r="D68" s="136"/>
      <c r="E68" s="136"/>
      <c r="F68" s="136"/>
      <c r="G68" s="258"/>
      <c r="H68" s="258"/>
      <c r="I68" s="258"/>
      <c r="J68" s="258"/>
      <c r="K68" s="237"/>
    </row>
    <row r="69" spans="2:14">
      <c r="B69" s="62"/>
      <c r="C69" s="46"/>
      <c r="D69" s="46"/>
      <c r="E69" s="46"/>
      <c r="F69" s="46"/>
      <c r="G69" s="46"/>
      <c r="H69" s="46"/>
      <c r="I69" s="46"/>
      <c r="J69" s="46"/>
      <c r="K69" s="62"/>
      <c r="L69" s="62"/>
    </row>
    <row r="70" spans="2:14">
      <c r="B70" s="62"/>
      <c r="C70" s="62"/>
      <c r="D70" s="62"/>
      <c r="E70" s="62"/>
      <c r="F70" s="259"/>
      <c r="G70" s="46"/>
      <c r="H70" s="46"/>
      <c r="I70" s="46"/>
      <c r="J70" s="62"/>
      <c r="K70" s="62"/>
      <c r="L70" s="62"/>
    </row>
    <row r="71" spans="2:14">
      <c r="B71" s="62"/>
      <c r="C71" s="62"/>
      <c r="D71" s="62"/>
      <c r="E71" s="62"/>
      <c r="F71" s="259"/>
      <c r="G71" s="63"/>
      <c r="H71" s="63"/>
      <c r="I71" s="63"/>
      <c r="J71" s="62"/>
      <c r="K71" s="62"/>
      <c r="L71" s="62"/>
    </row>
    <row r="72" spans="2:14">
      <c r="B72" s="62"/>
      <c r="C72" s="62"/>
      <c r="D72" s="62"/>
      <c r="E72" s="62"/>
      <c r="F72" s="259"/>
      <c r="G72" s="63"/>
      <c r="H72" s="63"/>
      <c r="I72" s="63"/>
      <c r="J72" s="62"/>
      <c r="K72" s="62"/>
      <c r="L72" s="62"/>
    </row>
    <row r="73" spans="2:14">
      <c r="B73" s="62"/>
      <c r="C73" s="62"/>
      <c r="D73" s="62"/>
      <c r="E73" s="62"/>
      <c r="F73" s="259"/>
      <c r="G73" s="63"/>
      <c r="H73" s="63"/>
      <c r="I73" s="63"/>
      <c r="J73" s="62"/>
      <c r="K73" s="62"/>
      <c r="L73" s="62"/>
    </row>
    <row r="74" spans="2:14">
      <c r="B74" s="62"/>
      <c r="C74" s="62"/>
      <c r="D74" s="62"/>
      <c r="E74" s="62"/>
      <c r="F74" s="259"/>
      <c r="G74" s="63"/>
      <c r="H74" s="63"/>
      <c r="I74" s="63"/>
      <c r="J74" s="62"/>
      <c r="K74" s="62"/>
      <c r="L74" s="62"/>
    </row>
    <row r="75" spans="2:14">
      <c r="B75" s="62"/>
      <c r="C75" s="62"/>
      <c r="D75" s="62"/>
      <c r="E75" s="62"/>
      <c r="F75" s="259"/>
      <c r="G75" s="63"/>
      <c r="H75" s="63"/>
      <c r="I75" s="63"/>
      <c r="J75" s="62"/>
      <c r="K75" s="62"/>
      <c r="L75" s="62"/>
    </row>
    <row r="76" spans="2:14">
      <c r="B76" s="62"/>
      <c r="C76" s="62"/>
      <c r="D76" s="62"/>
      <c r="E76" s="62"/>
      <c r="F76" s="62"/>
      <c r="G76" s="63"/>
      <c r="H76" s="63"/>
      <c r="I76" s="63"/>
      <c r="J76" s="62"/>
      <c r="K76" s="62"/>
      <c r="L76" s="62"/>
    </row>
    <row r="77" spans="2:14">
      <c r="B77" s="62"/>
      <c r="C77" s="62"/>
      <c r="D77" s="62"/>
      <c r="E77" s="62"/>
      <c r="F77" s="62"/>
      <c r="G77" s="63"/>
      <c r="H77" s="63"/>
      <c r="I77" s="63"/>
      <c r="J77" s="62"/>
      <c r="K77" s="62"/>
      <c r="L77" s="62"/>
    </row>
    <row r="78" spans="2:14">
      <c r="B78" s="62"/>
      <c r="C78" s="62"/>
      <c r="D78" s="62"/>
      <c r="E78" s="62"/>
      <c r="F78" s="62"/>
      <c r="G78" s="63"/>
      <c r="H78" s="63"/>
      <c r="I78" s="63"/>
      <c r="J78" s="62"/>
      <c r="K78" s="62"/>
      <c r="L78" s="62"/>
    </row>
    <row r="79" spans="2:14">
      <c r="B79" s="62"/>
      <c r="C79" s="62"/>
      <c r="D79" s="62"/>
      <c r="E79" s="62"/>
      <c r="F79" s="62"/>
      <c r="G79" s="63"/>
      <c r="H79" s="63"/>
      <c r="I79" s="63"/>
      <c r="J79" s="62"/>
      <c r="K79" s="62"/>
      <c r="L79" s="62"/>
    </row>
    <row r="80" spans="2:14">
      <c r="B80" s="62"/>
      <c r="C80" s="62"/>
      <c r="D80" s="62"/>
      <c r="E80" s="62"/>
      <c r="F80" s="62"/>
      <c r="G80" s="63"/>
      <c r="H80" s="63"/>
      <c r="I80" s="63"/>
      <c r="J80" s="62"/>
      <c r="K80" s="62"/>
      <c r="L80" s="62"/>
    </row>
    <row r="81" spans="2:12">
      <c r="B81" s="62"/>
      <c r="C81" s="62"/>
      <c r="D81" s="62"/>
      <c r="E81" s="62"/>
      <c r="F81" s="62"/>
      <c r="G81" s="63"/>
      <c r="H81" s="63"/>
      <c r="I81" s="63"/>
      <c r="J81" s="62"/>
      <c r="K81" s="62"/>
      <c r="L81" s="62"/>
    </row>
    <row r="82" spans="2:12">
      <c r="B82" s="62"/>
      <c r="C82" s="62"/>
      <c r="D82" s="62"/>
      <c r="E82" s="62"/>
      <c r="F82" s="62"/>
      <c r="G82" s="63"/>
      <c r="H82" s="63"/>
      <c r="I82" s="63"/>
      <c r="J82" s="62"/>
      <c r="K82" s="62"/>
      <c r="L82" s="62"/>
    </row>
    <row r="83" spans="2:12">
      <c r="B83" s="62"/>
      <c r="C83" s="62"/>
      <c r="D83" s="62"/>
      <c r="E83" s="62"/>
      <c r="F83" s="62"/>
      <c r="G83" s="63"/>
      <c r="H83" s="63"/>
      <c r="I83" s="63"/>
      <c r="J83" s="62"/>
      <c r="K83" s="62"/>
      <c r="L83" s="62"/>
    </row>
    <row r="84" spans="2:12">
      <c r="B84" s="62"/>
      <c r="C84" s="62"/>
      <c r="D84" s="62"/>
      <c r="E84" s="62"/>
      <c r="F84" s="62"/>
      <c r="G84" s="63"/>
      <c r="H84" s="63"/>
      <c r="I84" s="63"/>
      <c r="J84" s="62"/>
      <c r="K84" s="62"/>
      <c r="L84" s="62"/>
    </row>
    <row r="85" spans="2:12">
      <c r="B85" s="62"/>
      <c r="C85" s="62"/>
      <c r="D85" s="62"/>
      <c r="E85" s="62"/>
      <c r="F85" s="62"/>
      <c r="G85" s="63"/>
      <c r="H85" s="63"/>
      <c r="I85" s="63"/>
      <c r="J85" s="62"/>
      <c r="K85" s="62"/>
      <c r="L85" s="62"/>
    </row>
    <row r="86" spans="2:12">
      <c r="B86" s="62"/>
      <c r="C86" s="62"/>
      <c r="D86" s="62"/>
      <c r="E86" s="62"/>
      <c r="F86" s="62"/>
      <c r="G86" s="63"/>
      <c r="H86" s="63"/>
      <c r="I86" s="63"/>
      <c r="J86" s="62"/>
      <c r="K86" s="62"/>
      <c r="L86" s="62"/>
    </row>
    <row r="87" spans="2:12">
      <c r="B87" s="62"/>
      <c r="C87" s="62"/>
      <c r="D87" s="62"/>
      <c r="E87" s="62"/>
      <c r="F87" s="62"/>
      <c r="G87" s="63"/>
      <c r="H87" s="63"/>
      <c r="I87" s="63"/>
      <c r="J87" s="62"/>
      <c r="K87" s="62"/>
      <c r="L87" s="62"/>
    </row>
    <row r="88" spans="2:12">
      <c r="B88" s="62"/>
      <c r="C88" s="62"/>
      <c r="D88" s="62"/>
      <c r="E88" s="62"/>
      <c r="F88" s="62"/>
      <c r="G88" s="63"/>
      <c r="H88" s="63"/>
      <c r="I88" s="63"/>
      <c r="J88" s="62"/>
      <c r="K88" s="62"/>
      <c r="L88" s="62"/>
    </row>
    <row r="89" spans="2:12">
      <c r="B89" s="62"/>
      <c r="C89" s="62"/>
      <c r="D89" s="62"/>
      <c r="E89" s="62"/>
      <c r="F89" s="62"/>
      <c r="G89" s="63"/>
      <c r="H89" s="63"/>
      <c r="I89" s="63"/>
      <c r="J89" s="62"/>
      <c r="K89" s="62"/>
      <c r="L89" s="62"/>
    </row>
    <row r="90" spans="2:12">
      <c r="B90" s="62"/>
      <c r="C90" s="62"/>
      <c r="D90" s="62"/>
      <c r="E90" s="62"/>
      <c r="F90" s="62"/>
      <c r="G90" s="63"/>
      <c r="H90" s="63"/>
      <c r="I90" s="63"/>
      <c r="J90" s="62"/>
      <c r="K90" s="62"/>
      <c r="L90" s="62"/>
    </row>
    <row r="91" spans="2:12">
      <c r="B91" s="62"/>
      <c r="C91" s="62"/>
      <c r="D91" s="62"/>
      <c r="E91" s="62"/>
      <c r="F91" s="62"/>
      <c r="G91" s="63"/>
      <c r="H91" s="63"/>
      <c r="I91" s="63"/>
      <c r="J91" s="62"/>
      <c r="K91" s="62"/>
      <c r="L91" s="62"/>
    </row>
    <row r="92" spans="2:12">
      <c r="B92" s="62"/>
      <c r="C92" s="62"/>
      <c r="D92" s="62"/>
      <c r="E92" s="62"/>
      <c r="F92" s="62"/>
      <c r="G92" s="63"/>
      <c r="H92" s="63"/>
      <c r="I92" s="63"/>
      <c r="J92" s="62"/>
      <c r="K92" s="62"/>
      <c r="L92" s="62"/>
    </row>
    <row r="93" spans="2:12">
      <c r="B93" s="62"/>
      <c r="C93" s="62"/>
      <c r="D93" s="62"/>
      <c r="E93" s="62"/>
      <c r="F93" s="62"/>
      <c r="G93" s="63"/>
      <c r="H93" s="63"/>
      <c r="I93" s="63"/>
      <c r="J93" s="62"/>
      <c r="K93" s="62"/>
      <c r="L93" s="62"/>
    </row>
    <row r="94" spans="2:12">
      <c r="B94" s="62"/>
      <c r="C94" s="62"/>
      <c r="D94" s="62"/>
      <c r="E94" s="62"/>
      <c r="F94" s="62"/>
      <c r="G94" s="63"/>
      <c r="H94" s="63"/>
      <c r="I94" s="63"/>
      <c r="J94" s="62"/>
      <c r="K94" s="62"/>
      <c r="L94" s="62"/>
    </row>
    <row r="95" spans="2:12">
      <c r="B95" s="62"/>
      <c r="C95" s="62"/>
      <c r="D95" s="62"/>
      <c r="E95" s="62"/>
      <c r="F95" s="62"/>
      <c r="G95" s="63"/>
      <c r="H95" s="63"/>
      <c r="I95" s="63"/>
      <c r="J95" s="62"/>
      <c r="K95" s="62"/>
      <c r="L95" s="62"/>
    </row>
    <row r="96" spans="2:12">
      <c r="B96" s="62"/>
      <c r="C96" s="62"/>
      <c r="D96" s="62"/>
      <c r="E96" s="62"/>
      <c r="F96" s="62"/>
      <c r="G96" s="63"/>
      <c r="H96" s="63"/>
      <c r="I96" s="63"/>
      <c r="J96" s="62"/>
      <c r="K96" s="62"/>
      <c r="L96" s="62"/>
    </row>
    <row r="97" spans="2:12">
      <c r="B97" s="62"/>
      <c r="C97" s="62"/>
      <c r="D97" s="62"/>
      <c r="E97" s="62"/>
      <c r="F97" s="62"/>
      <c r="G97" s="63"/>
      <c r="H97" s="63"/>
      <c r="I97" s="63"/>
      <c r="J97" s="62"/>
      <c r="K97" s="62"/>
      <c r="L97" s="62"/>
    </row>
    <row r="98" spans="2:12">
      <c r="B98" s="62"/>
      <c r="C98" s="62"/>
      <c r="D98" s="62"/>
      <c r="E98" s="62"/>
      <c r="F98" s="62"/>
      <c r="G98" s="63"/>
      <c r="H98" s="63"/>
      <c r="I98" s="63"/>
      <c r="J98" s="62"/>
      <c r="K98" s="62"/>
      <c r="L98" s="62"/>
    </row>
    <row r="99" spans="2:12">
      <c r="B99" s="62"/>
      <c r="C99" s="62"/>
      <c r="D99" s="62"/>
      <c r="E99" s="62"/>
      <c r="F99" s="62"/>
      <c r="G99" s="63"/>
      <c r="H99" s="63"/>
      <c r="I99" s="63"/>
      <c r="J99" s="62"/>
      <c r="K99" s="62"/>
      <c r="L99" s="62"/>
    </row>
    <row r="100" spans="2:12">
      <c r="B100" s="62"/>
      <c r="C100" s="62"/>
      <c r="D100" s="62"/>
      <c r="E100" s="62"/>
      <c r="F100" s="62"/>
      <c r="G100" s="63"/>
      <c r="H100" s="63"/>
      <c r="I100" s="63"/>
      <c r="J100" s="62"/>
      <c r="K100" s="62"/>
      <c r="L100" s="62"/>
    </row>
    <row r="101" spans="2:12">
      <c r="B101" s="62"/>
      <c r="C101" s="62"/>
      <c r="D101" s="62"/>
      <c r="E101" s="62"/>
      <c r="F101" s="62"/>
      <c r="G101" s="63"/>
      <c r="H101" s="63"/>
      <c r="I101" s="63"/>
      <c r="J101" s="62"/>
      <c r="K101" s="62"/>
      <c r="L101" s="62"/>
    </row>
    <row r="102" spans="2:12">
      <c r="B102" s="62"/>
      <c r="C102" s="62"/>
      <c r="D102" s="62"/>
      <c r="E102" s="62"/>
      <c r="F102" s="62"/>
      <c r="G102" s="63"/>
      <c r="H102" s="63"/>
      <c r="I102" s="63"/>
      <c r="J102" s="62"/>
      <c r="K102" s="62"/>
      <c r="L102" s="62"/>
    </row>
    <row r="103" spans="2:12">
      <c r="B103" s="62"/>
      <c r="C103" s="62"/>
      <c r="D103" s="62"/>
      <c r="E103" s="62"/>
      <c r="F103" s="62"/>
      <c r="G103" s="63"/>
      <c r="H103" s="63"/>
      <c r="I103" s="63"/>
      <c r="J103" s="62"/>
      <c r="K103" s="62"/>
      <c r="L103" s="62"/>
    </row>
    <row r="104" spans="2:12">
      <c r="B104" s="62"/>
      <c r="C104" s="62"/>
      <c r="D104" s="62"/>
      <c r="E104" s="62"/>
      <c r="F104" s="62"/>
      <c r="G104" s="63"/>
      <c r="H104" s="63"/>
      <c r="I104" s="63"/>
      <c r="J104" s="62"/>
      <c r="K104" s="62"/>
      <c r="L104" s="62"/>
    </row>
    <row r="105" spans="2:12">
      <c r="B105" s="62"/>
      <c r="C105" s="62"/>
      <c r="D105" s="62"/>
      <c r="E105" s="62"/>
      <c r="F105" s="62"/>
      <c r="G105" s="63"/>
      <c r="H105" s="63"/>
      <c r="I105" s="63"/>
      <c r="J105" s="62"/>
      <c r="K105" s="62"/>
      <c r="L105" s="62"/>
    </row>
    <row r="106" spans="2:12">
      <c r="B106" s="62"/>
      <c r="C106" s="62"/>
      <c r="D106" s="62"/>
      <c r="E106" s="62"/>
      <c r="F106" s="62"/>
      <c r="G106" s="63"/>
      <c r="H106" s="63"/>
      <c r="I106" s="63"/>
      <c r="J106" s="62"/>
      <c r="K106" s="62"/>
      <c r="L106" s="62"/>
    </row>
    <row r="107" spans="2:12">
      <c r="B107" s="62"/>
      <c r="C107" s="62"/>
      <c r="D107" s="62"/>
      <c r="E107" s="62"/>
      <c r="F107" s="62"/>
      <c r="G107" s="63"/>
      <c r="H107" s="63"/>
      <c r="I107" s="63"/>
      <c r="J107" s="62"/>
      <c r="K107" s="62"/>
      <c r="L107" s="62"/>
    </row>
    <row r="108" spans="2:12">
      <c r="B108" s="62"/>
      <c r="C108" s="62"/>
      <c r="D108" s="62"/>
      <c r="E108" s="62"/>
      <c r="F108" s="62"/>
      <c r="G108" s="63"/>
      <c r="H108" s="63"/>
      <c r="I108" s="63"/>
      <c r="J108" s="62"/>
      <c r="K108" s="62"/>
      <c r="L108" s="62"/>
    </row>
    <row r="109" spans="2:12">
      <c r="B109" s="62"/>
      <c r="C109" s="62"/>
      <c r="D109" s="62"/>
      <c r="E109" s="62"/>
      <c r="F109" s="62"/>
      <c r="G109" s="63"/>
      <c r="H109" s="63"/>
      <c r="I109" s="63"/>
      <c r="J109" s="62"/>
      <c r="K109" s="62"/>
      <c r="L109" s="62"/>
    </row>
    <row r="110" spans="2:12">
      <c r="B110" s="62"/>
      <c r="C110" s="62"/>
      <c r="D110" s="62"/>
      <c r="E110" s="62"/>
      <c r="F110" s="62"/>
      <c r="G110" s="63"/>
      <c r="H110" s="63"/>
      <c r="I110" s="63"/>
      <c r="J110" s="62"/>
      <c r="K110" s="62"/>
      <c r="L110" s="62"/>
    </row>
    <row r="111" spans="2:12">
      <c r="B111" s="62"/>
      <c r="C111" s="62"/>
      <c r="D111" s="62"/>
      <c r="E111" s="62"/>
      <c r="F111" s="62"/>
      <c r="G111" s="63"/>
      <c r="H111" s="63"/>
      <c r="I111" s="63"/>
      <c r="J111" s="62"/>
      <c r="K111" s="62"/>
      <c r="L111" s="62"/>
    </row>
    <row r="112" spans="2:12">
      <c r="B112" s="62"/>
      <c r="C112" s="62"/>
      <c r="D112" s="62"/>
      <c r="E112" s="62"/>
      <c r="F112" s="62"/>
      <c r="G112" s="63"/>
      <c r="H112" s="63"/>
      <c r="I112" s="63"/>
      <c r="J112" s="62"/>
      <c r="K112" s="62"/>
      <c r="L112" s="62"/>
    </row>
    <row r="113" spans="2:12">
      <c r="B113" s="62"/>
      <c r="C113" s="62"/>
      <c r="D113" s="62"/>
      <c r="E113" s="62"/>
      <c r="F113" s="62"/>
      <c r="G113" s="63"/>
      <c r="H113" s="63"/>
      <c r="I113" s="63"/>
      <c r="J113" s="62"/>
      <c r="K113" s="62"/>
      <c r="L113" s="62"/>
    </row>
    <row r="114" spans="2:12">
      <c r="B114" s="62"/>
      <c r="C114" s="62"/>
      <c r="D114" s="62"/>
      <c r="E114" s="62"/>
      <c r="F114" s="62"/>
      <c r="G114" s="63"/>
      <c r="H114" s="63"/>
      <c r="I114" s="63"/>
      <c r="J114" s="62"/>
      <c r="K114" s="62"/>
      <c r="L114" s="62"/>
    </row>
    <row r="115" spans="2:12">
      <c r="B115" s="62"/>
      <c r="C115" s="62"/>
      <c r="D115" s="62"/>
      <c r="E115" s="62"/>
      <c r="F115" s="62"/>
      <c r="G115" s="63"/>
      <c r="H115" s="63"/>
      <c r="I115" s="63"/>
      <c r="J115" s="62"/>
      <c r="K115" s="62"/>
      <c r="L115" s="62"/>
    </row>
    <row r="116" spans="2:12">
      <c r="B116" s="62"/>
      <c r="C116" s="62"/>
      <c r="D116" s="62"/>
      <c r="E116" s="62"/>
      <c r="F116" s="62"/>
      <c r="G116" s="63"/>
      <c r="H116" s="63"/>
      <c r="I116" s="63"/>
      <c r="J116" s="62"/>
      <c r="K116" s="62"/>
      <c r="L116" s="62"/>
    </row>
    <row r="117" spans="2:12">
      <c r="B117" s="62"/>
      <c r="C117" s="62"/>
      <c r="D117" s="62"/>
      <c r="E117" s="62"/>
      <c r="F117" s="62"/>
      <c r="G117" s="63"/>
      <c r="H117" s="63"/>
      <c r="I117" s="63"/>
      <c r="J117" s="62"/>
      <c r="K117" s="62"/>
      <c r="L117" s="62"/>
    </row>
    <row r="118" spans="2:12">
      <c r="B118" s="62"/>
      <c r="C118" s="62"/>
      <c r="D118" s="62"/>
      <c r="E118" s="62"/>
      <c r="F118" s="62"/>
      <c r="G118" s="63"/>
      <c r="H118" s="63"/>
      <c r="I118" s="63"/>
      <c r="J118" s="62"/>
      <c r="K118" s="62"/>
      <c r="L118" s="62"/>
    </row>
    <row r="119" spans="2:12">
      <c r="B119" s="62"/>
      <c r="C119" s="62"/>
      <c r="D119" s="62"/>
      <c r="E119" s="62"/>
      <c r="F119" s="62"/>
      <c r="G119" s="63"/>
      <c r="H119" s="63"/>
      <c r="I119" s="63"/>
      <c r="J119" s="62"/>
      <c r="K119" s="62"/>
      <c r="L119" s="62"/>
    </row>
    <row r="120" spans="2:12">
      <c r="B120" s="62"/>
      <c r="C120" s="62"/>
      <c r="D120" s="62"/>
      <c r="E120" s="62"/>
      <c r="F120" s="62"/>
      <c r="G120" s="63"/>
      <c r="H120" s="63"/>
      <c r="I120" s="63"/>
      <c r="J120" s="62"/>
      <c r="K120" s="62"/>
      <c r="L120" s="62"/>
    </row>
    <row r="121" spans="2:12">
      <c r="B121" s="62"/>
      <c r="C121" s="62"/>
      <c r="D121" s="62"/>
      <c r="E121" s="62"/>
      <c r="F121" s="62"/>
      <c r="G121" s="63"/>
      <c r="H121" s="63"/>
      <c r="I121" s="63"/>
      <c r="J121" s="62"/>
      <c r="K121" s="62"/>
      <c r="L121" s="62"/>
    </row>
    <row r="122" spans="2:12">
      <c r="B122" s="62"/>
      <c r="C122" s="62"/>
      <c r="D122" s="62"/>
      <c r="E122" s="62"/>
      <c r="F122" s="62"/>
      <c r="G122" s="63"/>
      <c r="H122" s="63"/>
      <c r="I122" s="63"/>
      <c r="J122" s="62"/>
      <c r="K122" s="62"/>
      <c r="L122" s="62"/>
    </row>
    <row r="123" spans="2:12">
      <c r="B123" s="62"/>
      <c r="C123" s="62"/>
      <c r="D123" s="62"/>
      <c r="E123" s="62"/>
      <c r="F123" s="62"/>
      <c r="G123" s="63"/>
      <c r="H123" s="63"/>
      <c r="I123" s="63"/>
      <c r="J123" s="62"/>
      <c r="K123" s="62"/>
      <c r="L123" s="62"/>
    </row>
    <row r="124" spans="2:12">
      <c r="B124" s="62"/>
      <c r="C124" s="62"/>
      <c r="D124" s="62"/>
      <c r="E124" s="62"/>
      <c r="F124" s="62"/>
      <c r="G124" s="63"/>
      <c r="H124" s="63"/>
      <c r="I124" s="63"/>
      <c r="J124" s="62"/>
      <c r="K124" s="62"/>
      <c r="L124" s="62"/>
    </row>
    <row r="125" spans="2:12">
      <c r="B125" s="62"/>
      <c r="C125" s="62"/>
      <c r="D125" s="62"/>
      <c r="E125" s="62"/>
      <c r="F125" s="62"/>
      <c r="G125" s="63"/>
      <c r="H125" s="63"/>
      <c r="I125" s="63"/>
      <c r="J125" s="62"/>
      <c r="K125" s="62"/>
      <c r="L125" s="62"/>
    </row>
    <row r="126" spans="2:12">
      <c r="B126" s="62"/>
      <c r="C126" s="62"/>
      <c r="D126" s="62"/>
      <c r="E126" s="62"/>
      <c r="F126" s="62"/>
      <c r="G126" s="63"/>
      <c r="H126" s="63"/>
      <c r="I126" s="63"/>
      <c r="J126" s="62"/>
      <c r="K126" s="62"/>
      <c r="L126" s="62"/>
    </row>
    <row r="127" spans="2:12">
      <c r="B127" s="62"/>
      <c r="C127" s="62"/>
      <c r="D127" s="62"/>
      <c r="E127" s="62"/>
      <c r="F127" s="62"/>
      <c r="G127" s="63"/>
      <c r="H127" s="63"/>
      <c r="I127" s="63"/>
      <c r="J127" s="62"/>
      <c r="K127" s="62"/>
      <c r="L127" s="62"/>
    </row>
    <row r="128" spans="2:12">
      <c r="B128" s="62"/>
      <c r="C128" s="62"/>
      <c r="D128" s="62"/>
      <c r="E128" s="62"/>
      <c r="F128" s="62"/>
      <c r="G128" s="63"/>
      <c r="H128" s="63"/>
      <c r="I128" s="63"/>
      <c r="J128" s="62"/>
      <c r="K128" s="62"/>
      <c r="L128" s="62"/>
    </row>
    <row r="129" spans="2:12">
      <c r="B129" s="62"/>
      <c r="C129" s="62"/>
      <c r="D129" s="62"/>
      <c r="E129" s="62"/>
      <c r="F129" s="62"/>
      <c r="G129" s="63"/>
      <c r="H129" s="63"/>
      <c r="I129" s="63"/>
      <c r="J129" s="62"/>
      <c r="K129" s="62"/>
      <c r="L129" s="62"/>
    </row>
    <row r="130" spans="2:12">
      <c r="B130" s="62"/>
      <c r="C130" s="62"/>
      <c r="D130" s="62"/>
      <c r="E130" s="62"/>
      <c r="F130" s="62"/>
      <c r="G130" s="63"/>
      <c r="H130" s="63"/>
      <c r="I130" s="63"/>
      <c r="J130" s="62"/>
      <c r="K130" s="62"/>
      <c r="L130" s="62"/>
    </row>
    <row r="131" spans="2:12">
      <c r="B131" s="62"/>
      <c r="C131" s="62"/>
      <c r="D131" s="62"/>
      <c r="E131" s="62"/>
      <c r="F131" s="62"/>
      <c r="G131" s="63"/>
      <c r="H131" s="63"/>
      <c r="I131" s="63"/>
      <c r="J131" s="62"/>
      <c r="K131" s="62"/>
      <c r="L131" s="62"/>
    </row>
    <row r="132" spans="2:12">
      <c r="B132" s="62"/>
      <c r="C132" s="62"/>
      <c r="D132" s="62"/>
      <c r="E132" s="62"/>
      <c r="F132" s="62"/>
      <c r="G132" s="63"/>
      <c r="H132" s="63"/>
      <c r="I132" s="63"/>
      <c r="J132" s="62"/>
      <c r="K132" s="62"/>
      <c r="L132" s="62"/>
    </row>
    <row r="133" spans="2:12">
      <c r="B133" s="62"/>
      <c r="C133" s="62"/>
      <c r="D133" s="62"/>
      <c r="E133" s="62"/>
      <c r="F133" s="62"/>
      <c r="G133" s="63"/>
      <c r="H133" s="63"/>
      <c r="I133" s="63"/>
      <c r="J133" s="62"/>
      <c r="K133" s="62"/>
      <c r="L133" s="62"/>
    </row>
    <row r="134" spans="2:12">
      <c r="B134" s="62"/>
      <c r="C134" s="62"/>
      <c r="D134" s="62"/>
      <c r="E134" s="62"/>
      <c r="F134" s="62"/>
      <c r="G134" s="63"/>
      <c r="H134" s="63"/>
      <c r="I134" s="63"/>
      <c r="J134" s="62"/>
      <c r="K134" s="62"/>
      <c r="L134" s="62"/>
    </row>
    <row r="135" spans="2:12">
      <c r="B135" s="62"/>
      <c r="C135" s="62"/>
      <c r="D135" s="62"/>
      <c r="E135" s="62"/>
      <c r="F135" s="62"/>
      <c r="G135" s="63"/>
      <c r="H135" s="63"/>
      <c r="I135" s="63"/>
      <c r="J135" s="62"/>
      <c r="K135" s="62"/>
      <c r="L135" s="62"/>
    </row>
    <row r="136" spans="2:12">
      <c r="B136" s="62"/>
      <c r="C136" s="62"/>
      <c r="D136" s="62"/>
      <c r="E136" s="62"/>
      <c r="F136" s="62"/>
      <c r="G136" s="63"/>
      <c r="H136" s="63"/>
      <c r="I136" s="63"/>
      <c r="J136" s="62"/>
      <c r="K136" s="62"/>
      <c r="L136" s="62"/>
    </row>
    <row r="137" spans="2:12">
      <c r="B137" s="62"/>
      <c r="C137" s="62"/>
      <c r="D137" s="62"/>
      <c r="E137" s="62"/>
      <c r="F137" s="62"/>
      <c r="G137" s="63"/>
      <c r="H137" s="63"/>
      <c r="I137" s="63"/>
      <c r="J137" s="62"/>
      <c r="K137" s="62"/>
      <c r="L137" s="62"/>
    </row>
    <row r="138" spans="2:12">
      <c r="B138" s="62"/>
      <c r="C138" s="62"/>
      <c r="D138" s="62"/>
      <c r="E138" s="62"/>
      <c r="F138" s="62"/>
      <c r="G138" s="63"/>
      <c r="H138" s="63"/>
      <c r="I138" s="63"/>
      <c r="J138" s="62"/>
      <c r="K138" s="62"/>
      <c r="L138" s="62"/>
    </row>
    <row r="139" spans="2:12">
      <c r="B139" s="62"/>
      <c r="C139" s="62"/>
      <c r="D139" s="62"/>
      <c r="E139" s="62"/>
      <c r="F139" s="62"/>
      <c r="G139" s="63"/>
      <c r="H139" s="63"/>
      <c r="I139" s="63"/>
      <c r="J139" s="62"/>
      <c r="K139" s="62"/>
      <c r="L139" s="62"/>
    </row>
    <row r="140" spans="2:12">
      <c r="B140" s="62"/>
      <c r="C140" s="62"/>
      <c r="D140" s="62"/>
      <c r="E140" s="62"/>
      <c r="F140" s="62"/>
      <c r="G140" s="63"/>
      <c r="H140" s="63"/>
      <c r="I140" s="63"/>
      <c r="J140" s="62"/>
      <c r="K140" s="62"/>
      <c r="L140" s="62"/>
    </row>
    <row r="141" spans="2:12">
      <c r="B141" s="62"/>
      <c r="C141" s="62"/>
      <c r="D141" s="62"/>
      <c r="E141" s="62"/>
      <c r="F141" s="62"/>
      <c r="G141" s="63"/>
      <c r="H141" s="63"/>
      <c r="I141" s="63"/>
      <c r="J141" s="62"/>
      <c r="K141" s="62"/>
      <c r="L141" s="62"/>
    </row>
    <row r="142" spans="2:12">
      <c r="B142" s="62"/>
      <c r="C142" s="62"/>
      <c r="D142" s="62"/>
      <c r="E142" s="62"/>
      <c r="F142" s="62"/>
      <c r="G142" s="63"/>
      <c r="H142" s="63"/>
      <c r="I142" s="63"/>
      <c r="J142" s="62"/>
      <c r="K142" s="62"/>
      <c r="L142" s="62"/>
    </row>
    <row r="143" spans="2:12">
      <c r="B143" s="62"/>
      <c r="C143" s="62"/>
      <c r="D143" s="62"/>
      <c r="E143" s="62"/>
      <c r="F143" s="62"/>
      <c r="G143" s="63"/>
      <c r="H143" s="63"/>
      <c r="I143" s="63"/>
      <c r="J143" s="62"/>
      <c r="K143" s="62"/>
      <c r="L143" s="62"/>
    </row>
    <row r="144" spans="2:12">
      <c r="B144" s="62"/>
      <c r="C144" s="62"/>
      <c r="D144" s="62"/>
      <c r="E144" s="62"/>
      <c r="F144" s="62"/>
      <c r="G144" s="63"/>
      <c r="H144" s="63"/>
      <c r="I144" s="63"/>
      <c r="J144" s="62"/>
      <c r="K144" s="62"/>
      <c r="L144" s="62"/>
    </row>
    <row r="145" spans="2:12">
      <c r="B145" s="62"/>
      <c r="C145" s="62"/>
      <c r="D145" s="62"/>
      <c r="E145" s="62"/>
      <c r="F145" s="62"/>
      <c r="G145" s="63"/>
      <c r="H145" s="63"/>
      <c r="I145" s="63"/>
      <c r="J145" s="62"/>
      <c r="K145" s="62"/>
      <c r="L145" s="62"/>
    </row>
    <row r="146" spans="2:12">
      <c r="B146" s="62"/>
      <c r="C146" s="62"/>
      <c r="D146" s="62"/>
      <c r="E146" s="62"/>
      <c r="F146" s="62"/>
      <c r="G146" s="63"/>
      <c r="H146" s="63"/>
      <c r="I146" s="63"/>
      <c r="J146" s="62"/>
      <c r="K146" s="62"/>
      <c r="L146" s="62"/>
    </row>
    <row r="147" spans="2:12">
      <c r="B147" s="62"/>
      <c r="C147" s="62"/>
      <c r="D147" s="62"/>
      <c r="E147" s="62"/>
      <c r="F147" s="62"/>
      <c r="G147" s="63"/>
      <c r="H147" s="63"/>
      <c r="I147" s="63"/>
      <c r="J147" s="62"/>
      <c r="K147" s="62"/>
      <c r="L147" s="62"/>
    </row>
    <row r="148" spans="2:12">
      <c r="B148" s="62"/>
      <c r="C148" s="62"/>
      <c r="D148" s="62"/>
      <c r="E148" s="62"/>
      <c r="F148" s="62"/>
      <c r="G148" s="63"/>
      <c r="H148" s="63"/>
      <c r="I148" s="63"/>
      <c r="J148" s="62"/>
      <c r="K148" s="62"/>
      <c r="L148" s="62"/>
    </row>
    <row r="149" spans="2:12">
      <c r="B149" s="62"/>
      <c r="C149" s="62"/>
      <c r="D149" s="62"/>
      <c r="E149" s="62"/>
      <c r="F149" s="62"/>
      <c r="G149" s="63"/>
      <c r="H149" s="63"/>
      <c r="I149" s="63"/>
      <c r="J149" s="62"/>
      <c r="K149" s="62"/>
      <c r="L149" s="62"/>
    </row>
    <row r="150" spans="2:12">
      <c r="B150" s="62"/>
      <c r="C150" s="62"/>
      <c r="D150" s="62"/>
      <c r="E150" s="62"/>
      <c r="F150" s="62"/>
      <c r="G150" s="63"/>
      <c r="H150" s="63"/>
      <c r="I150" s="63"/>
      <c r="J150" s="62"/>
      <c r="K150" s="62"/>
      <c r="L150" s="62"/>
    </row>
    <row r="151" spans="2:12">
      <c r="B151" s="62"/>
      <c r="C151" s="62"/>
      <c r="D151" s="62"/>
      <c r="E151" s="62"/>
      <c r="F151" s="62"/>
      <c r="G151" s="63"/>
      <c r="H151" s="63"/>
      <c r="I151" s="63"/>
      <c r="J151" s="62"/>
      <c r="K151" s="62"/>
      <c r="L151" s="62"/>
    </row>
    <row r="152" spans="2:12">
      <c r="B152" s="62"/>
      <c r="C152" s="62"/>
      <c r="D152" s="62"/>
      <c r="E152" s="62"/>
      <c r="F152" s="62"/>
      <c r="G152" s="63"/>
      <c r="H152" s="63"/>
      <c r="I152" s="63"/>
      <c r="J152" s="62"/>
      <c r="K152" s="62"/>
      <c r="L152" s="62"/>
    </row>
    <row r="153" spans="2:12">
      <c r="B153" s="62"/>
      <c r="C153" s="62"/>
      <c r="D153" s="62"/>
      <c r="E153" s="62"/>
      <c r="F153" s="62"/>
      <c r="G153" s="63"/>
      <c r="H153" s="63"/>
      <c r="I153" s="63"/>
      <c r="J153" s="62"/>
      <c r="K153" s="62"/>
      <c r="L153" s="62"/>
    </row>
    <row r="154" spans="2:12">
      <c r="B154" s="62"/>
      <c r="C154" s="62"/>
      <c r="D154" s="62"/>
      <c r="E154" s="62"/>
      <c r="F154" s="62"/>
      <c r="G154" s="63"/>
      <c r="H154" s="63"/>
      <c r="I154" s="63"/>
      <c r="J154" s="62"/>
      <c r="K154" s="62"/>
      <c r="L154" s="62"/>
    </row>
    <row r="155" spans="2:12">
      <c r="B155" s="62"/>
      <c r="C155" s="62"/>
      <c r="D155" s="62"/>
      <c r="E155" s="62"/>
      <c r="F155" s="62"/>
      <c r="G155" s="63"/>
      <c r="H155" s="63"/>
      <c r="I155" s="63"/>
      <c r="J155" s="62"/>
      <c r="K155" s="62"/>
      <c r="L155" s="62"/>
    </row>
    <row r="156" spans="2:12">
      <c r="B156" s="62"/>
      <c r="C156" s="62"/>
      <c r="D156" s="62"/>
      <c r="E156" s="62"/>
      <c r="F156" s="62"/>
      <c r="G156" s="63"/>
      <c r="H156" s="63"/>
      <c r="I156" s="63"/>
      <c r="J156" s="62"/>
      <c r="K156" s="62"/>
      <c r="L156" s="62"/>
    </row>
    <row r="157" spans="2:12">
      <c r="B157" s="62"/>
      <c r="C157" s="62"/>
      <c r="D157" s="62"/>
      <c r="E157" s="62"/>
      <c r="F157" s="62"/>
      <c r="G157" s="63"/>
      <c r="H157" s="63"/>
      <c r="I157" s="63"/>
      <c r="J157" s="62"/>
      <c r="K157" s="62"/>
      <c r="L157" s="62"/>
    </row>
    <row r="158" spans="2:12">
      <c r="B158" s="62"/>
      <c r="C158" s="62"/>
      <c r="D158" s="62"/>
      <c r="E158" s="62"/>
      <c r="F158" s="62"/>
      <c r="G158" s="63"/>
      <c r="H158" s="63"/>
      <c r="I158" s="63"/>
      <c r="J158" s="62"/>
      <c r="K158" s="62"/>
      <c r="L158" s="62"/>
    </row>
    <row r="159" spans="2:12">
      <c r="B159" s="62"/>
      <c r="C159" s="62"/>
      <c r="D159" s="62"/>
      <c r="E159" s="62"/>
      <c r="F159" s="62"/>
      <c r="G159" s="63"/>
      <c r="H159" s="63"/>
      <c r="I159" s="63"/>
      <c r="J159" s="62"/>
      <c r="K159" s="62"/>
      <c r="L159" s="62"/>
    </row>
    <row r="160" spans="2:12">
      <c r="B160" s="62"/>
      <c r="C160" s="62"/>
      <c r="D160" s="62"/>
      <c r="E160" s="62"/>
      <c r="F160" s="62"/>
      <c r="G160" s="63"/>
      <c r="H160" s="63"/>
      <c r="I160" s="63"/>
      <c r="J160" s="62"/>
      <c r="K160" s="62"/>
      <c r="L160" s="62"/>
    </row>
    <row r="161" spans="2:12">
      <c r="B161" s="62"/>
      <c r="C161" s="62"/>
      <c r="D161" s="62"/>
      <c r="E161" s="62"/>
      <c r="F161" s="62"/>
      <c r="G161" s="63"/>
      <c r="H161" s="63"/>
      <c r="I161" s="63"/>
      <c r="J161" s="62"/>
      <c r="K161" s="62"/>
      <c r="L161" s="62"/>
    </row>
    <row r="162" spans="2:12">
      <c r="B162" s="62"/>
      <c r="C162" s="62"/>
      <c r="D162" s="62"/>
      <c r="E162" s="62"/>
      <c r="F162" s="62"/>
      <c r="G162" s="63"/>
      <c r="H162" s="63"/>
      <c r="I162" s="63"/>
      <c r="J162" s="62"/>
      <c r="K162" s="62"/>
      <c r="L162" s="62"/>
    </row>
    <row r="163" spans="2:12">
      <c r="B163" s="62"/>
      <c r="C163" s="62"/>
      <c r="D163" s="62"/>
      <c r="E163" s="62"/>
      <c r="F163" s="62"/>
      <c r="G163" s="63"/>
      <c r="H163" s="63"/>
      <c r="I163" s="63"/>
      <c r="J163" s="62"/>
      <c r="K163" s="62"/>
      <c r="L163" s="62"/>
    </row>
    <row r="164" spans="2:12">
      <c r="B164" s="62"/>
      <c r="C164" s="62"/>
      <c r="D164" s="62"/>
      <c r="E164" s="62"/>
      <c r="F164" s="62"/>
      <c r="G164" s="63"/>
      <c r="H164" s="63"/>
      <c r="I164" s="63"/>
      <c r="J164" s="62"/>
      <c r="K164" s="62"/>
      <c r="L164" s="62"/>
    </row>
    <row r="165" spans="2:12">
      <c r="B165" s="62"/>
      <c r="C165" s="62"/>
      <c r="D165" s="62"/>
      <c r="E165" s="62"/>
      <c r="F165" s="62"/>
      <c r="G165" s="63"/>
      <c r="H165" s="63"/>
      <c r="I165" s="63"/>
      <c r="J165" s="62"/>
      <c r="K165" s="62"/>
      <c r="L165" s="62"/>
    </row>
    <row r="166" spans="2:12">
      <c r="B166" s="62"/>
      <c r="C166" s="62"/>
      <c r="D166" s="62"/>
      <c r="E166" s="62"/>
      <c r="F166" s="62"/>
      <c r="G166" s="63"/>
      <c r="H166" s="63"/>
      <c r="I166" s="63"/>
      <c r="J166" s="62"/>
      <c r="K166" s="62"/>
      <c r="L166" s="62"/>
    </row>
    <row r="167" spans="2:12">
      <c r="B167" s="62"/>
      <c r="C167" s="62"/>
      <c r="D167" s="62"/>
      <c r="E167" s="62"/>
      <c r="F167" s="62"/>
      <c r="G167" s="63"/>
      <c r="H167" s="63"/>
      <c r="I167" s="63"/>
      <c r="J167" s="62"/>
      <c r="K167" s="62"/>
      <c r="L167" s="62"/>
    </row>
    <row r="168" spans="2:12">
      <c r="B168" s="62"/>
      <c r="C168" s="62"/>
      <c r="D168" s="62"/>
      <c r="E168" s="62"/>
      <c r="F168" s="62"/>
      <c r="G168" s="63"/>
      <c r="H168" s="63"/>
      <c r="I168" s="63"/>
      <c r="J168" s="62"/>
      <c r="K168" s="62"/>
      <c r="L168" s="62"/>
    </row>
    <row r="169" spans="2:12">
      <c r="B169" s="62"/>
      <c r="C169" s="62"/>
      <c r="D169" s="62"/>
      <c r="E169" s="62"/>
      <c r="F169" s="62"/>
      <c r="G169" s="63"/>
      <c r="H169" s="63"/>
      <c r="I169" s="63"/>
      <c r="J169" s="62"/>
      <c r="K169" s="62"/>
      <c r="L169" s="62"/>
    </row>
    <row r="170" spans="2:12">
      <c r="B170" s="62"/>
      <c r="C170" s="62"/>
      <c r="D170" s="62"/>
      <c r="E170" s="62"/>
      <c r="F170" s="62"/>
      <c r="G170" s="63"/>
      <c r="H170" s="63"/>
      <c r="I170" s="63"/>
      <c r="J170" s="62"/>
      <c r="K170" s="62"/>
      <c r="L170" s="62"/>
    </row>
    <row r="171" spans="2:12">
      <c r="B171" s="62"/>
      <c r="C171" s="62"/>
      <c r="D171" s="62"/>
      <c r="E171" s="62"/>
      <c r="F171" s="62"/>
      <c r="G171" s="63"/>
      <c r="H171" s="63"/>
      <c r="I171" s="63"/>
      <c r="J171" s="62"/>
      <c r="K171" s="62"/>
      <c r="L171" s="62"/>
    </row>
    <row r="172" spans="2:12">
      <c r="B172" s="62"/>
      <c r="C172" s="62"/>
      <c r="D172" s="62"/>
      <c r="E172" s="62"/>
      <c r="F172" s="62"/>
      <c r="G172" s="63"/>
      <c r="H172" s="63"/>
      <c r="I172" s="63"/>
      <c r="J172" s="62"/>
      <c r="K172" s="62"/>
      <c r="L172" s="62"/>
    </row>
    <row r="173" spans="2:12">
      <c r="B173" s="62"/>
      <c r="C173" s="62"/>
      <c r="D173" s="62"/>
      <c r="E173" s="62"/>
      <c r="F173" s="62"/>
      <c r="G173" s="63"/>
      <c r="H173" s="63"/>
      <c r="I173" s="63"/>
      <c r="J173" s="62"/>
      <c r="K173" s="62"/>
      <c r="L173" s="62"/>
    </row>
    <row r="174" spans="2:12">
      <c r="B174" s="62"/>
      <c r="C174" s="62"/>
      <c r="D174" s="62"/>
      <c r="E174" s="62"/>
      <c r="F174" s="62"/>
      <c r="G174" s="63"/>
      <c r="H174" s="63"/>
      <c r="I174" s="63"/>
      <c r="J174" s="62"/>
      <c r="K174" s="62"/>
      <c r="L174" s="62"/>
    </row>
    <row r="175" spans="2:12">
      <c r="B175" s="62"/>
      <c r="C175" s="62"/>
      <c r="D175" s="62"/>
      <c r="E175" s="62"/>
      <c r="F175" s="62"/>
      <c r="G175" s="63"/>
      <c r="H175" s="63"/>
      <c r="I175" s="63"/>
      <c r="J175" s="62"/>
      <c r="K175" s="62"/>
      <c r="L175" s="62"/>
    </row>
    <row r="176" spans="2:12">
      <c r="B176" s="62"/>
      <c r="C176" s="62"/>
      <c r="D176" s="62"/>
      <c r="E176" s="62"/>
      <c r="F176" s="62"/>
      <c r="G176" s="63"/>
      <c r="H176" s="63"/>
      <c r="I176" s="63"/>
      <c r="J176" s="62"/>
      <c r="K176" s="62"/>
      <c r="L176" s="62"/>
    </row>
    <row r="177" spans="2:12">
      <c r="B177" s="62"/>
      <c r="C177" s="62"/>
      <c r="D177" s="62"/>
      <c r="E177" s="62"/>
      <c r="F177" s="62"/>
      <c r="G177" s="63"/>
      <c r="H177" s="63"/>
      <c r="I177" s="63"/>
      <c r="J177" s="62"/>
      <c r="K177" s="62"/>
      <c r="L177" s="62"/>
    </row>
    <row r="178" spans="2:12">
      <c r="B178" s="62"/>
      <c r="C178" s="62"/>
      <c r="D178" s="62"/>
      <c r="E178" s="62"/>
      <c r="F178" s="62"/>
      <c r="G178" s="63"/>
      <c r="H178" s="63"/>
      <c r="I178" s="63"/>
      <c r="J178" s="62"/>
      <c r="K178" s="62"/>
      <c r="L178" s="62"/>
    </row>
    <row r="179" spans="2:12">
      <c r="B179" s="62"/>
      <c r="C179" s="62"/>
      <c r="D179" s="62"/>
      <c r="E179" s="62"/>
      <c r="F179" s="62"/>
      <c r="G179" s="63"/>
      <c r="H179" s="63"/>
      <c r="I179" s="63"/>
      <c r="J179" s="62"/>
      <c r="K179" s="62"/>
      <c r="L179" s="62"/>
    </row>
    <row r="180" spans="2:12">
      <c r="B180" s="62"/>
      <c r="C180" s="62"/>
      <c r="D180" s="62"/>
      <c r="E180" s="62"/>
      <c r="F180" s="62"/>
      <c r="G180" s="63"/>
      <c r="H180" s="63"/>
      <c r="I180" s="63"/>
      <c r="J180" s="62"/>
      <c r="K180" s="62"/>
      <c r="L180" s="62"/>
    </row>
    <row r="181" spans="2:12">
      <c r="B181" s="62"/>
      <c r="C181" s="62"/>
      <c r="D181" s="62"/>
      <c r="E181" s="62"/>
      <c r="F181" s="62"/>
      <c r="G181" s="63"/>
      <c r="H181" s="63"/>
      <c r="I181" s="63"/>
      <c r="J181" s="62"/>
      <c r="K181" s="62"/>
      <c r="L181" s="62"/>
    </row>
    <row r="182" spans="2:12">
      <c r="B182" s="62"/>
      <c r="C182" s="62"/>
      <c r="D182" s="62"/>
      <c r="E182" s="62"/>
      <c r="F182" s="62"/>
      <c r="G182" s="63"/>
      <c r="H182" s="63"/>
      <c r="I182" s="63"/>
      <c r="J182" s="62"/>
      <c r="K182" s="62"/>
      <c r="L182" s="62"/>
    </row>
    <row r="183" spans="2:12">
      <c r="B183" s="62"/>
      <c r="C183" s="62"/>
      <c r="D183" s="62"/>
      <c r="E183" s="62"/>
      <c r="F183" s="62"/>
      <c r="G183" s="63"/>
      <c r="H183" s="63"/>
      <c r="I183" s="63"/>
      <c r="J183" s="62"/>
      <c r="K183" s="62"/>
      <c r="L183" s="62"/>
    </row>
    <row r="184" spans="2:12">
      <c r="B184" s="62"/>
      <c r="C184" s="62"/>
      <c r="D184" s="62"/>
      <c r="E184" s="62"/>
      <c r="F184" s="62"/>
      <c r="G184" s="63"/>
      <c r="H184" s="63"/>
      <c r="I184" s="63"/>
      <c r="J184" s="62"/>
      <c r="K184" s="62"/>
      <c r="L184" s="62"/>
    </row>
    <row r="185" spans="2:12">
      <c r="B185" s="62"/>
      <c r="C185" s="62"/>
      <c r="D185" s="62"/>
      <c r="E185" s="62"/>
      <c r="F185" s="62"/>
      <c r="G185" s="63"/>
      <c r="H185" s="63"/>
      <c r="I185" s="63"/>
      <c r="J185" s="62"/>
      <c r="K185" s="62"/>
      <c r="L185" s="62"/>
    </row>
    <row r="186" spans="2:12">
      <c r="B186" s="62"/>
      <c r="C186" s="62"/>
      <c r="D186" s="62"/>
      <c r="E186" s="62"/>
      <c r="F186" s="62"/>
      <c r="G186" s="63"/>
      <c r="H186" s="63"/>
      <c r="I186" s="63"/>
      <c r="J186" s="62"/>
      <c r="K186" s="62"/>
      <c r="L186" s="62"/>
    </row>
    <row r="187" spans="2:12">
      <c r="B187" s="62"/>
      <c r="C187" s="62"/>
      <c r="D187" s="62"/>
      <c r="E187" s="62"/>
      <c r="F187" s="62"/>
      <c r="G187" s="63"/>
      <c r="H187" s="63"/>
      <c r="I187" s="63"/>
      <c r="J187" s="62"/>
      <c r="K187" s="62"/>
      <c r="L187" s="62"/>
    </row>
    <row r="188" spans="2:12">
      <c r="B188" s="62"/>
      <c r="C188" s="62"/>
      <c r="D188" s="62"/>
      <c r="E188" s="62"/>
      <c r="F188" s="62"/>
      <c r="G188" s="63"/>
      <c r="H188" s="63"/>
      <c r="I188" s="63"/>
      <c r="J188" s="62"/>
      <c r="K188" s="62"/>
      <c r="L188" s="62"/>
    </row>
    <row r="189" spans="2:12">
      <c r="B189" s="62"/>
      <c r="C189" s="62"/>
      <c r="D189" s="62"/>
      <c r="E189" s="62"/>
      <c r="F189" s="62"/>
      <c r="G189" s="63"/>
      <c r="H189" s="63"/>
      <c r="I189" s="63"/>
      <c r="J189" s="62"/>
      <c r="K189" s="62"/>
      <c r="L189" s="62"/>
    </row>
    <row r="190" spans="2:12">
      <c r="B190" s="62"/>
      <c r="C190" s="62"/>
      <c r="D190" s="62"/>
      <c r="E190" s="62"/>
      <c r="F190" s="62"/>
      <c r="G190" s="63"/>
      <c r="H190" s="63"/>
      <c r="I190" s="63"/>
      <c r="J190" s="62"/>
      <c r="K190" s="62"/>
      <c r="L190" s="62"/>
    </row>
    <row r="191" spans="2:12">
      <c r="B191" s="62"/>
      <c r="C191" s="62"/>
      <c r="D191" s="62"/>
      <c r="E191" s="62"/>
      <c r="F191" s="62"/>
      <c r="G191" s="63"/>
      <c r="H191" s="63"/>
      <c r="I191" s="63"/>
      <c r="J191" s="62"/>
      <c r="K191" s="62"/>
      <c r="L191" s="62"/>
    </row>
    <row r="192" spans="2:12">
      <c r="B192" s="62"/>
      <c r="C192" s="62"/>
      <c r="D192" s="62"/>
      <c r="E192" s="62"/>
      <c r="F192" s="62"/>
      <c r="G192" s="63"/>
      <c r="H192" s="63"/>
      <c r="I192" s="63"/>
      <c r="J192" s="62"/>
      <c r="K192" s="62"/>
      <c r="L192" s="62"/>
    </row>
    <row r="193" spans="2:12">
      <c r="B193" s="62"/>
      <c r="C193" s="62"/>
      <c r="D193" s="62"/>
      <c r="E193" s="62"/>
      <c r="F193" s="62"/>
      <c r="G193" s="63"/>
      <c r="H193" s="63"/>
      <c r="I193" s="63"/>
      <c r="J193" s="62"/>
      <c r="K193" s="62"/>
      <c r="L193" s="62"/>
    </row>
    <row r="194" spans="2:12">
      <c r="B194" s="62"/>
      <c r="C194" s="62"/>
      <c r="D194" s="62"/>
      <c r="E194" s="62"/>
      <c r="F194" s="62"/>
      <c r="G194" s="63"/>
      <c r="H194" s="63"/>
      <c r="I194" s="63"/>
      <c r="J194" s="62"/>
      <c r="K194" s="62"/>
      <c r="L194" s="62"/>
    </row>
    <row r="195" spans="2:12">
      <c r="B195" s="62"/>
      <c r="C195" s="62"/>
      <c r="D195" s="62"/>
      <c r="E195" s="62"/>
      <c r="F195" s="62"/>
      <c r="G195" s="63"/>
      <c r="H195" s="63"/>
      <c r="I195" s="63"/>
      <c r="J195" s="62"/>
      <c r="K195" s="62"/>
      <c r="L195" s="62"/>
    </row>
    <row r="196" spans="2:12">
      <c r="B196" s="62"/>
      <c r="C196" s="62"/>
      <c r="D196" s="62"/>
      <c r="E196" s="62"/>
      <c r="F196" s="62"/>
      <c r="G196" s="63"/>
      <c r="H196" s="63"/>
      <c r="I196" s="63"/>
      <c r="J196" s="62"/>
      <c r="K196" s="62"/>
      <c r="L196" s="62"/>
    </row>
    <row r="197" spans="2:12">
      <c r="B197" s="62"/>
      <c r="C197" s="62"/>
      <c r="D197" s="62"/>
      <c r="E197" s="62"/>
      <c r="F197" s="62"/>
      <c r="G197" s="63"/>
      <c r="H197" s="63"/>
      <c r="I197" s="63"/>
      <c r="J197" s="62"/>
      <c r="K197" s="62"/>
      <c r="L197" s="62"/>
    </row>
    <row r="198" spans="2:12">
      <c r="B198" s="62"/>
      <c r="C198" s="62"/>
      <c r="D198" s="62"/>
      <c r="E198" s="62"/>
      <c r="F198" s="62"/>
      <c r="G198" s="63"/>
      <c r="H198" s="63"/>
      <c r="I198" s="63"/>
      <c r="J198" s="62"/>
      <c r="K198" s="62"/>
      <c r="L198" s="62"/>
    </row>
    <row r="199" spans="2:12">
      <c r="B199" s="62"/>
      <c r="C199" s="62"/>
      <c r="D199" s="62"/>
      <c r="E199" s="62"/>
      <c r="F199" s="62"/>
      <c r="G199" s="63"/>
      <c r="H199" s="63"/>
      <c r="I199" s="63"/>
      <c r="J199" s="62"/>
      <c r="K199" s="62"/>
      <c r="L199" s="62"/>
    </row>
    <row r="200" spans="2:12">
      <c r="B200" s="62"/>
      <c r="C200" s="62"/>
      <c r="D200" s="62"/>
      <c r="E200" s="62"/>
      <c r="F200" s="62"/>
      <c r="G200" s="63"/>
      <c r="H200" s="63"/>
      <c r="I200" s="63"/>
      <c r="J200" s="62"/>
      <c r="K200" s="62"/>
      <c r="L200" s="62"/>
    </row>
    <row r="201" spans="2:12">
      <c r="B201" s="62"/>
      <c r="C201" s="62"/>
      <c r="D201" s="62"/>
      <c r="E201" s="62"/>
      <c r="F201" s="62"/>
      <c r="G201" s="63"/>
      <c r="H201" s="63"/>
      <c r="I201" s="63"/>
      <c r="J201" s="62"/>
      <c r="K201" s="62"/>
      <c r="L201" s="62"/>
    </row>
    <row r="202" spans="2:12">
      <c r="B202" s="62"/>
      <c r="C202" s="62"/>
      <c r="D202" s="62"/>
      <c r="E202" s="62"/>
      <c r="F202" s="62"/>
      <c r="G202" s="63"/>
      <c r="H202" s="63"/>
      <c r="I202" s="63"/>
      <c r="J202" s="62"/>
      <c r="K202" s="62"/>
      <c r="L202" s="62"/>
    </row>
    <row r="203" spans="2:12">
      <c r="B203" s="62"/>
      <c r="C203" s="62"/>
      <c r="D203" s="62"/>
      <c r="E203" s="62"/>
      <c r="F203" s="62"/>
      <c r="G203" s="63"/>
      <c r="H203" s="63"/>
      <c r="I203" s="63"/>
      <c r="J203" s="62"/>
      <c r="K203" s="62"/>
      <c r="L203" s="62"/>
    </row>
    <row r="204" spans="2:12">
      <c r="B204" s="62"/>
      <c r="C204" s="62"/>
      <c r="D204" s="62"/>
      <c r="E204" s="62"/>
      <c r="F204" s="62"/>
      <c r="G204" s="63"/>
      <c r="H204" s="63"/>
      <c r="I204" s="63"/>
      <c r="J204" s="62"/>
      <c r="K204" s="62"/>
      <c r="L204" s="62"/>
    </row>
    <row r="205" spans="2:12">
      <c r="B205" s="62"/>
      <c r="C205" s="62"/>
      <c r="D205" s="62"/>
      <c r="E205" s="62"/>
      <c r="F205" s="62"/>
      <c r="G205" s="63"/>
      <c r="H205" s="63"/>
      <c r="I205" s="63"/>
      <c r="J205" s="62"/>
      <c r="K205" s="62"/>
      <c r="L205" s="62"/>
    </row>
    <row r="206" spans="2:12">
      <c r="B206" s="62"/>
      <c r="C206" s="62"/>
      <c r="D206" s="62"/>
      <c r="E206" s="62"/>
      <c r="F206" s="62"/>
      <c r="G206" s="63"/>
      <c r="H206" s="63"/>
      <c r="I206" s="63"/>
      <c r="J206" s="62"/>
      <c r="K206" s="62"/>
      <c r="L206" s="62"/>
    </row>
    <row r="207" spans="2:12">
      <c r="B207" s="62"/>
      <c r="C207" s="62"/>
      <c r="D207" s="62"/>
      <c r="E207" s="62"/>
      <c r="F207" s="62"/>
      <c r="G207" s="63"/>
      <c r="H207" s="63"/>
      <c r="I207" s="63"/>
      <c r="J207" s="62"/>
      <c r="K207" s="62"/>
      <c r="L207" s="62"/>
    </row>
    <row r="208" spans="2:12">
      <c r="B208" s="62"/>
      <c r="C208" s="62"/>
      <c r="D208" s="62"/>
      <c r="E208" s="62"/>
      <c r="F208" s="62"/>
      <c r="G208" s="63"/>
      <c r="H208" s="63"/>
      <c r="I208" s="63"/>
      <c r="J208" s="62"/>
      <c r="K208" s="62"/>
      <c r="L208" s="62"/>
    </row>
    <row r="209" spans="2:12">
      <c r="B209" s="62"/>
      <c r="C209" s="62"/>
      <c r="D209" s="62"/>
      <c r="E209" s="62"/>
      <c r="F209" s="62"/>
      <c r="G209" s="63"/>
      <c r="H209" s="63"/>
      <c r="I209" s="63"/>
      <c r="J209" s="62"/>
      <c r="K209" s="62"/>
      <c r="L209" s="62"/>
    </row>
    <row r="210" spans="2:12">
      <c r="B210" s="62"/>
      <c r="C210" s="62"/>
      <c r="D210" s="62"/>
      <c r="E210" s="62"/>
      <c r="F210" s="62"/>
      <c r="G210" s="63"/>
      <c r="H210" s="63"/>
      <c r="I210" s="63"/>
      <c r="J210" s="62"/>
      <c r="K210" s="62"/>
      <c r="L210" s="62"/>
    </row>
    <row r="211" spans="2:12">
      <c r="B211" s="62"/>
      <c r="C211" s="62"/>
      <c r="D211" s="62"/>
      <c r="E211" s="62"/>
      <c r="F211" s="62"/>
      <c r="G211" s="63"/>
      <c r="H211" s="63"/>
      <c r="I211" s="63"/>
      <c r="J211" s="62"/>
      <c r="K211" s="62"/>
      <c r="L211" s="62"/>
    </row>
    <row r="212" spans="2:12">
      <c r="B212" s="62"/>
      <c r="C212" s="62"/>
      <c r="D212" s="62"/>
      <c r="E212" s="62"/>
      <c r="F212" s="62"/>
      <c r="G212" s="63"/>
      <c r="H212" s="63"/>
      <c r="I212" s="63"/>
      <c r="J212" s="62"/>
      <c r="K212" s="62"/>
      <c r="L212" s="62"/>
    </row>
    <row r="213" spans="2:12">
      <c r="B213" s="62"/>
      <c r="C213" s="62"/>
      <c r="D213" s="62"/>
      <c r="E213" s="62"/>
      <c r="F213" s="62"/>
      <c r="G213" s="63"/>
      <c r="H213" s="63"/>
      <c r="I213" s="63"/>
      <c r="J213" s="62"/>
      <c r="K213" s="62"/>
      <c r="L213" s="62"/>
    </row>
    <row r="214" spans="2:12">
      <c r="B214" s="62"/>
      <c r="C214" s="62"/>
      <c r="D214" s="62"/>
      <c r="E214" s="62"/>
      <c r="F214" s="62"/>
      <c r="G214" s="63"/>
      <c r="H214" s="63"/>
      <c r="I214" s="63"/>
      <c r="J214" s="62"/>
      <c r="K214" s="62"/>
      <c r="L214" s="62"/>
    </row>
    <row r="215" spans="2:12">
      <c r="B215" s="62"/>
      <c r="C215" s="62"/>
      <c r="D215" s="62"/>
      <c r="E215" s="62"/>
      <c r="F215" s="62"/>
      <c r="G215" s="63"/>
      <c r="H215" s="63"/>
      <c r="I215" s="63"/>
      <c r="J215" s="62"/>
      <c r="K215" s="62"/>
      <c r="L215" s="62"/>
    </row>
    <row r="216" spans="2:12">
      <c r="B216" s="62"/>
      <c r="C216" s="62"/>
      <c r="D216" s="62"/>
      <c r="E216" s="62"/>
      <c r="F216" s="62"/>
      <c r="G216" s="63"/>
      <c r="H216" s="63"/>
      <c r="I216" s="63"/>
      <c r="J216" s="62"/>
      <c r="K216" s="62"/>
      <c r="L216" s="62"/>
    </row>
    <row r="217" spans="2:12">
      <c r="B217" s="62"/>
      <c r="C217" s="62"/>
      <c r="D217" s="62"/>
      <c r="E217" s="62"/>
      <c r="F217" s="62"/>
      <c r="G217" s="63"/>
      <c r="H217" s="63"/>
      <c r="I217" s="63"/>
      <c r="J217" s="62"/>
      <c r="K217" s="62"/>
      <c r="L217" s="62"/>
    </row>
    <row r="218" spans="2:12">
      <c r="B218" s="62"/>
      <c r="C218" s="62"/>
      <c r="D218" s="62"/>
      <c r="E218" s="62"/>
      <c r="F218" s="62"/>
      <c r="G218" s="63"/>
      <c r="H218" s="63"/>
      <c r="I218" s="63"/>
      <c r="J218" s="62"/>
      <c r="K218" s="62"/>
      <c r="L218" s="62"/>
    </row>
    <row r="219" spans="2:12">
      <c r="B219" s="62"/>
      <c r="C219" s="62"/>
      <c r="D219" s="62"/>
      <c r="E219" s="62"/>
      <c r="F219" s="62"/>
      <c r="G219" s="63"/>
      <c r="H219" s="63"/>
      <c r="I219" s="63"/>
      <c r="J219" s="62"/>
      <c r="K219" s="62"/>
      <c r="L219" s="62"/>
    </row>
    <row r="220" spans="2:12">
      <c r="B220" s="62"/>
      <c r="C220" s="62"/>
      <c r="D220" s="62"/>
      <c r="E220" s="62"/>
      <c r="F220" s="62"/>
      <c r="G220" s="63"/>
      <c r="H220" s="63"/>
      <c r="I220" s="63"/>
      <c r="J220" s="62"/>
      <c r="K220" s="62"/>
      <c r="L220" s="62"/>
    </row>
    <row r="221" spans="2:12">
      <c r="B221" s="62"/>
      <c r="C221" s="62"/>
      <c r="D221" s="62"/>
      <c r="E221" s="62"/>
      <c r="F221" s="62"/>
      <c r="G221" s="63"/>
      <c r="H221" s="63"/>
      <c r="I221" s="63"/>
      <c r="J221" s="62"/>
      <c r="K221" s="62"/>
      <c r="L221" s="62"/>
    </row>
    <row r="222" spans="2:12">
      <c r="B222" s="62"/>
      <c r="C222" s="62"/>
      <c r="D222" s="62"/>
      <c r="E222" s="62"/>
      <c r="F222" s="62"/>
      <c r="G222" s="63"/>
      <c r="H222" s="63"/>
      <c r="I222" s="63"/>
      <c r="J222" s="62"/>
      <c r="K222" s="62"/>
      <c r="L222" s="62"/>
    </row>
    <row r="223" spans="2:12">
      <c r="B223" s="62"/>
      <c r="C223" s="62"/>
      <c r="D223" s="62"/>
      <c r="E223" s="62"/>
      <c r="F223" s="62"/>
      <c r="G223" s="63"/>
      <c r="H223" s="63"/>
      <c r="I223" s="63"/>
      <c r="J223" s="62"/>
      <c r="K223" s="62"/>
      <c r="L223" s="62"/>
    </row>
    <row r="224" spans="2:12">
      <c r="B224" s="62"/>
      <c r="C224" s="62"/>
      <c r="D224" s="62"/>
      <c r="E224" s="62"/>
      <c r="F224" s="62"/>
      <c r="G224" s="63"/>
      <c r="H224" s="63"/>
      <c r="I224" s="63"/>
      <c r="J224" s="62"/>
      <c r="K224" s="62"/>
      <c r="L224" s="62"/>
    </row>
    <row r="225" spans="2:12">
      <c r="B225" s="62"/>
      <c r="C225" s="62"/>
      <c r="D225" s="62"/>
      <c r="E225" s="62"/>
      <c r="F225" s="62"/>
      <c r="G225" s="63"/>
      <c r="H225" s="63"/>
      <c r="I225" s="63"/>
      <c r="J225" s="62"/>
      <c r="K225" s="62"/>
      <c r="L225" s="62"/>
    </row>
    <row r="226" spans="2:12">
      <c r="B226" s="62"/>
      <c r="C226" s="62"/>
      <c r="D226" s="62"/>
      <c r="E226" s="62"/>
      <c r="F226" s="62"/>
      <c r="G226" s="63"/>
      <c r="H226" s="63"/>
      <c r="I226" s="63"/>
      <c r="J226" s="62"/>
      <c r="K226" s="62"/>
      <c r="L226" s="62"/>
    </row>
    <row r="227" spans="2:12">
      <c r="B227" s="62"/>
      <c r="C227" s="62"/>
      <c r="D227" s="62"/>
      <c r="E227" s="62"/>
      <c r="F227" s="62"/>
      <c r="G227" s="63"/>
      <c r="H227" s="63"/>
      <c r="I227" s="63"/>
      <c r="J227" s="62"/>
      <c r="K227" s="62"/>
      <c r="L227" s="62"/>
    </row>
    <row r="228" spans="2:12">
      <c r="B228" s="62"/>
      <c r="C228" s="62"/>
      <c r="D228" s="62"/>
      <c r="E228" s="62"/>
      <c r="F228" s="62"/>
      <c r="G228" s="63"/>
      <c r="H228" s="63"/>
      <c r="I228" s="63"/>
      <c r="J228" s="62"/>
      <c r="K228" s="62"/>
      <c r="L228" s="62"/>
    </row>
    <row r="229" spans="2:12">
      <c r="B229" s="62"/>
      <c r="C229" s="62"/>
      <c r="D229" s="62"/>
      <c r="E229" s="62"/>
      <c r="F229" s="62"/>
      <c r="G229" s="63"/>
      <c r="H229" s="63"/>
      <c r="I229" s="63"/>
      <c r="J229" s="62"/>
      <c r="K229" s="62"/>
      <c r="L229" s="62"/>
    </row>
    <row r="230" spans="2:12">
      <c r="B230" s="62"/>
      <c r="C230" s="62"/>
      <c r="D230" s="62"/>
      <c r="E230" s="62"/>
      <c r="F230" s="62"/>
      <c r="G230" s="63"/>
      <c r="H230" s="63"/>
      <c r="I230" s="63"/>
      <c r="J230" s="62"/>
      <c r="K230" s="62"/>
      <c r="L230" s="62"/>
    </row>
    <row r="231" spans="2:12">
      <c r="B231" s="62"/>
      <c r="C231" s="62"/>
      <c r="D231" s="62"/>
      <c r="E231" s="62"/>
      <c r="F231" s="62"/>
      <c r="G231" s="63"/>
      <c r="H231" s="63"/>
      <c r="I231" s="63"/>
      <c r="J231" s="62"/>
      <c r="K231" s="62"/>
      <c r="L231" s="62"/>
    </row>
    <row r="232" spans="2:12">
      <c r="B232" s="62"/>
      <c r="C232" s="62"/>
      <c r="D232" s="62"/>
      <c r="E232" s="62"/>
      <c r="F232" s="62"/>
      <c r="G232" s="63"/>
      <c r="H232" s="63"/>
      <c r="I232" s="63"/>
      <c r="J232" s="62"/>
      <c r="K232" s="62"/>
      <c r="L232" s="62"/>
    </row>
    <row r="233" spans="2:12">
      <c r="B233" s="62"/>
      <c r="C233" s="62"/>
      <c r="D233" s="62"/>
      <c r="E233" s="62"/>
      <c r="F233" s="62"/>
      <c r="G233" s="63"/>
      <c r="H233" s="63"/>
      <c r="I233" s="63"/>
      <c r="J233" s="62"/>
      <c r="K233" s="62"/>
      <c r="L233" s="62"/>
    </row>
    <row r="234" spans="2:12">
      <c r="B234" s="62"/>
      <c r="C234" s="62"/>
      <c r="D234" s="62"/>
      <c r="E234" s="62"/>
      <c r="F234" s="62"/>
      <c r="G234" s="63"/>
      <c r="H234" s="63"/>
      <c r="I234" s="63"/>
      <c r="J234" s="62"/>
      <c r="K234" s="62"/>
      <c r="L234" s="62"/>
    </row>
    <row r="235" spans="2:12">
      <c r="B235" s="62"/>
      <c r="C235" s="62"/>
      <c r="D235" s="62"/>
      <c r="E235" s="62"/>
      <c r="F235" s="62"/>
      <c r="G235" s="63"/>
      <c r="H235" s="63"/>
      <c r="I235" s="63"/>
      <c r="J235" s="62"/>
      <c r="K235" s="62"/>
      <c r="L235" s="62"/>
    </row>
    <row r="236" spans="2:12">
      <c r="B236" s="62"/>
      <c r="C236" s="62"/>
      <c r="D236" s="62"/>
      <c r="E236" s="62"/>
      <c r="F236" s="62"/>
      <c r="G236" s="63"/>
      <c r="H236" s="63"/>
      <c r="I236" s="63"/>
      <c r="J236" s="62"/>
      <c r="K236" s="62"/>
      <c r="L236" s="62"/>
    </row>
    <row r="237" spans="2:12">
      <c r="B237" s="62"/>
      <c r="C237" s="62"/>
      <c r="D237" s="62"/>
      <c r="E237" s="62"/>
      <c r="F237" s="62"/>
      <c r="G237" s="63"/>
      <c r="H237" s="63"/>
      <c r="I237" s="63"/>
      <c r="J237" s="62"/>
      <c r="K237" s="62"/>
      <c r="L237" s="62"/>
    </row>
    <row r="238" spans="2:12">
      <c r="B238" s="62"/>
      <c r="C238" s="62"/>
      <c r="D238" s="62"/>
      <c r="E238" s="62"/>
      <c r="F238" s="62"/>
      <c r="G238" s="63"/>
      <c r="H238" s="63"/>
      <c r="I238" s="63"/>
      <c r="J238" s="62"/>
      <c r="K238" s="62"/>
      <c r="L238" s="62"/>
    </row>
    <row r="239" spans="2:12">
      <c r="B239" s="62"/>
      <c r="C239" s="62"/>
      <c r="D239" s="62"/>
      <c r="E239" s="62"/>
      <c r="F239" s="62"/>
      <c r="G239" s="63"/>
      <c r="H239" s="63"/>
      <c r="I239" s="63"/>
      <c r="J239" s="62"/>
      <c r="K239" s="62"/>
      <c r="L239" s="62"/>
    </row>
    <row r="240" spans="2:12">
      <c r="B240" s="62"/>
      <c r="C240" s="62"/>
      <c r="D240" s="62"/>
      <c r="E240" s="62"/>
      <c r="F240" s="62"/>
      <c r="G240" s="63"/>
      <c r="H240" s="63"/>
      <c r="I240" s="63"/>
      <c r="J240" s="62"/>
      <c r="K240" s="62"/>
      <c r="L240" s="62"/>
    </row>
    <row r="241" spans="2:12">
      <c r="B241" s="62"/>
      <c r="C241" s="62"/>
      <c r="D241" s="62"/>
      <c r="E241" s="62"/>
      <c r="F241" s="62"/>
      <c r="G241" s="63"/>
      <c r="H241" s="63"/>
      <c r="I241" s="63"/>
      <c r="J241" s="62"/>
      <c r="K241" s="62"/>
      <c r="L241" s="62"/>
    </row>
    <row r="242" spans="2:12">
      <c r="B242" s="62"/>
      <c r="C242" s="62"/>
      <c r="D242" s="62"/>
      <c r="E242" s="62"/>
      <c r="F242" s="62"/>
      <c r="G242" s="63"/>
      <c r="H242" s="63"/>
      <c r="I242" s="63"/>
      <c r="J242" s="62"/>
      <c r="K242" s="62"/>
      <c r="L242" s="62"/>
    </row>
    <row r="243" spans="2:12">
      <c r="B243" s="62"/>
      <c r="C243" s="62"/>
      <c r="D243" s="62"/>
      <c r="E243" s="62"/>
      <c r="F243" s="62"/>
      <c r="G243" s="63"/>
      <c r="H243" s="63"/>
      <c r="I243" s="63"/>
      <c r="J243" s="62"/>
      <c r="K243" s="62"/>
      <c r="L243" s="62"/>
    </row>
    <row r="244" spans="2:12">
      <c r="B244" s="62"/>
      <c r="C244" s="62"/>
      <c r="D244" s="62"/>
      <c r="E244" s="62"/>
      <c r="F244" s="62"/>
      <c r="G244" s="63"/>
      <c r="H244" s="63"/>
      <c r="I244" s="63"/>
      <c r="J244" s="62"/>
      <c r="K244" s="62"/>
      <c r="L244" s="62"/>
    </row>
    <row r="245" spans="2:12">
      <c r="B245" s="62"/>
      <c r="C245" s="62"/>
      <c r="D245" s="62"/>
      <c r="E245" s="62"/>
      <c r="F245" s="62"/>
      <c r="G245" s="63"/>
      <c r="H245" s="63"/>
      <c r="I245" s="63"/>
      <c r="J245" s="62"/>
      <c r="K245" s="62"/>
      <c r="L245" s="62"/>
    </row>
    <row r="246" spans="2:12">
      <c r="B246" s="62"/>
      <c r="C246" s="62"/>
      <c r="D246" s="62"/>
      <c r="E246" s="62"/>
      <c r="F246" s="62"/>
      <c r="G246" s="63"/>
      <c r="H246" s="63"/>
      <c r="I246" s="63"/>
      <c r="J246" s="62"/>
      <c r="K246" s="62"/>
      <c r="L246" s="62"/>
    </row>
    <row r="247" spans="2:12">
      <c r="B247" s="62"/>
      <c r="C247" s="62"/>
      <c r="D247" s="62"/>
      <c r="E247" s="62"/>
      <c r="F247" s="62"/>
      <c r="G247" s="63"/>
      <c r="H247" s="63"/>
      <c r="I247" s="63"/>
      <c r="J247" s="62"/>
      <c r="K247" s="62"/>
      <c r="L247" s="62"/>
    </row>
    <row r="248" spans="2:12">
      <c r="B248" s="62"/>
      <c r="C248" s="62"/>
      <c r="D248" s="62"/>
      <c r="E248" s="62"/>
      <c r="F248" s="62"/>
      <c r="G248" s="63"/>
      <c r="H248" s="63"/>
      <c r="I248" s="63"/>
      <c r="J248" s="62"/>
      <c r="K248" s="62"/>
      <c r="L248" s="62"/>
    </row>
    <row r="249" spans="2:12">
      <c r="B249" s="62"/>
      <c r="C249" s="62"/>
      <c r="D249" s="62"/>
      <c r="E249" s="62"/>
      <c r="F249" s="62"/>
      <c r="G249" s="63"/>
      <c r="H249" s="63"/>
      <c r="I249" s="63"/>
      <c r="J249" s="62"/>
      <c r="K249" s="62"/>
      <c r="L249" s="62"/>
    </row>
    <row r="250" spans="2:12">
      <c r="B250" s="62"/>
      <c r="C250" s="62"/>
      <c r="D250" s="62"/>
      <c r="E250" s="62"/>
      <c r="F250" s="62"/>
      <c r="G250" s="63"/>
      <c r="H250" s="63"/>
      <c r="I250" s="63"/>
      <c r="J250" s="62"/>
      <c r="K250" s="62"/>
      <c r="L250" s="62"/>
    </row>
    <row r="251" spans="2:12">
      <c r="B251" s="62"/>
      <c r="C251" s="62"/>
      <c r="D251" s="62"/>
      <c r="E251" s="62"/>
      <c r="F251" s="62"/>
      <c r="G251" s="63"/>
      <c r="H251" s="63"/>
      <c r="I251" s="63"/>
      <c r="J251" s="62"/>
      <c r="K251" s="62"/>
      <c r="L251" s="62"/>
    </row>
    <row r="252" spans="2:12">
      <c r="B252" s="62"/>
      <c r="C252" s="62"/>
      <c r="D252" s="62"/>
      <c r="E252" s="62"/>
      <c r="F252" s="62"/>
      <c r="G252" s="63"/>
      <c r="H252" s="63"/>
      <c r="I252" s="63"/>
      <c r="J252" s="62"/>
      <c r="K252" s="62"/>
      <c r="L252" s="62"/>
    </row>
    <row r="253" spans="2:12">
      <c r="B253" s="62"/>
      <c r="C253" s="62"/>
      <c r="D253" s="62"/>
      <c r="E253" s="62"/>
      <c r="F253" s="62"/>
      <c r="G253" s="63"/>
      <c r="H253" s="63"/>
      <c r="I253" s="63"/>
      <c r="J253" s="62"/>
      <c r="K253" s="62"/>
      <c r="L253" s="62"/>
    </row>
    <row r="254" spans="2:12">
      <c r="B254" s="62"/>
      <c r="C254" s="62"/>
      <c r="D254" s="62"/>
      <c r="E254" s="62"/>
      <c r="F254" s="62"/>
      <c r="G254" s="63"/>
      <c r="H254" s="63"/>
      <c r="I254" s="63"/>
      <c r="J254" s="62"/>
      <c r="K254" s="62"/>
      <c r="L254" s="62"/>
    </row>
    <row r="255" spans="2:12">
      <c r="B255" s="62"/>
      <c r="C255" s="62"/>
      <c r="D255" s="62"/>
      <c r="E255" s="62"/>
      <c r="F255" s="62"/>
      <c r="G255" s="63"/>
      <c r="H255" s="63"/>
      <c r="I255" s="63"/>
      <c r="J255" s="62"/>
      <c r="K255" s="62"/>
      <c r="L255" s="62"/>
    </row>
    <row r="256" spans="2:12">
      <c r="B256" s="62"/>
      <c r="C256" s="62"/>
      <c r="D256" s="62"/>
      <c r="E256" s="62"/>
      <c r="F256" s="62"/>
      <c r="G256" s="63"/>
      <c r="H256" s="63"/>
      <c r="I256" s="63"/>
      <c r="J256" s="62"/>
      <c r="K256" s="62"/>
      <c r="L256" s="62"/>
    </row>
    <row r="257" spans="2:12">
      <c r="B257" s="62"/>
      <c r="C257" s="62"/>
      <c r="D257" s="62"/>
      <c r="E257" s="62"/>
      <c r="F257" s="62"/>
      <c r="G257" s="63"/>
      <c r="H257" s="63"/>
      <c r="I257" s="63"/>
      <c r="J257" s="62"/>
      <c r="K257" s="62"/>
      <c r="L257" s="62"/>
    </row>
    <row r="258" spans="2:12">
      <c r="B258" s="62"/>
      <c r="C258" s="62"/>
      <c r="D258" s="62"/>
      <c r="E258" s="62"/>
      <c r="F258" s="62"/>
      <c r="G258" s="63"/>
      <c r="H258" s="63"/>
      <c r="I258" s="63"/>
      <c r="J258" s="62"/>
      <c r="K258" s="62"/>
      <c r="L258" s="62"/>
    </row>
    <row r="259" spans="2:12">
      <c r="B259" s="62"/>
      <c r="C259" s="62"/>
      <c r="D259" s="62"/>
      <c r="E259" s="62"/>
      <c r="F259" s="62"/>
      <c r="G259" s="63"/>
      <c r="H259" s="63"/>
      <c r="I259" s="63"/>
      <c r="J259" s="62"/>
      <c r="K259" s="62"/>
      <c r="L259" s="62"/>
    </row>
    <row r="260" spans="2:12">
      <c r="B260" s="62"/>
      <c r="C260" s="62"/>
      <c r="D260" s="62"/>
      <c r="E260" s="62"/>
      <c r="F260" s="62"/>
      <c r="G260" s="63"/>
      <c r="H260" s="63"/>
      <c r="I260" s="63"/>
      <c r="J260" s="62"/>
      <c r="K260" s="62"/>
      <c r="L260" s="62"/>
    </row>
    <row r="261" spans="2:12">
      <c r="B261" s="62"/>
      <c r="C261" s="62"/>
      <c r="D261" s="62"/>
      <c r="E261" s="62"/>
      <c r="F261" s="62"/>
      <c r="G261" s="63"/>
      <c r="H261" s="63"/>
      <c r="I261" s="63"/>
      <c r="J261" s="62"/>
      <c r="K261" s="62"/>
      <c r="L261" s="62"/>
    </row>
    <row r="262" spans="2:12">
      <c r="B262" s="62"/>
      <c r="C262" s="62"/>
      <c r="D262" s="62"/>
      <c r="E262" s="62"/>
      <c r="F262" s="62"/>
      <c r="G262" s="63"/>
      <c r="H262" s="63"/>
      <c r="I262" s="63"/>
      <c r="J262" s="62"/>
      <c r="K262" s="62"/>
      <c r="L262" s="62"/>
    </row>
    <row r="263" spans="2:12">
      <c r="B263" s="62"/>
      <c r="C263" s="62"/>
      <c r="D263" s="62"/>
      <c r="E263" s="62"/>
      <c r="F263" s="62"/>
      <c r="G263" s="63"/>
      <c r="H263" s="63"/>
      <c r="I263" s="63"/>
      <c r="J263" s="62"/>
      <c r="K263" s="62"/>
      <c r="L263" s="62"/>
    </row>
    <row r="264" spans="2:12">
      <c r="B264" s="3"/>
      <c r="C264" s="3"/>
      <c r="D264" s="3"/>
      <c r="E264" s="3"/>
      <c r="F264" s="3"/>
      <c r="G264" s="2"/>
      <c r="H264" s="2"/>
      <c r="I264" s="2"/>
      <c r="J264" s="3"/>
      <c r="K264" s="3"/>
      <c r="L264" s="3"/>
    </row>
    <row r="265" spans="2:12">
      <c r="B265" s="3"/>
      <c r="C265" s="3"/>
      <c r="D265" s="3"/>
      <c r="E265" s="3"/>
      <c r="F265" s="3"/>
      <c r="G265" s="2"/>
      <c r="H265" s="2"/>
      <c r="I265" s="2"/>
      <c r="J265" s="3"/>
      <c r="K265" s="3"/>
      <c r="L265" s="3"/>
    </row>
    <row r="266" spans="2:12">
      <c r="B266" s="3"/>
      <c r="C266" s="3"/>
      <c r="D266" s="3"/>
      <c r="E266" s="3"/>
      <c r="F266" s="3"/>
      <c r="G266" s="2"/>
      <c r="H266" s="2"/>
      <c r="I266" s="2"/>
      <c r="J266" s="3"/>
      <c r="K266" s="3"/>
      <c r="L266" s="3"/>
    </row>
    <row r="267" spans="2:12">
      <c r="B267" s="3"/>
      <c r="C267" s="3"/>
      <c r="D267" s="3"/>
      <c r="E267" s="3"/>
      <c r="F267" s="3"/>
      <c r="G267" s="2"/>
      <c r="H267" s="2"/>
      <c r="I267" s="2"/>
      <c r="J267" s="3"/>
      <c r="K267" s="3"/>
      <c r="L267" s="3"/>
    </row>
    <row r="268" spans="2:12">
      <c r="B268" s="3"/>
      <c r="C268" s="3"/>
      <c r="D268" s="3"/>
      <c r="E268" s="3"/>
      <c r="F268" s="3"/>
      <c r="G268" s="2"/>
      <c r="H268" s="2"/>
      <c r="I268" s="2"/>
      <c r="J268" s="3"/>
      <c r="K268" s="3"/>
      <c r="L268" s="3"/>
    </row>
    <row r="269" spans="2:12">
      <c r="B269" s="3"/>
      <c r="C269" s="3"/>
      <c r="D269" s="3"/>
      <c r="E269" s="3"/>
      <c r="F269" s="3"/>
      <c r="G269" s="2"/>
      <c r="H269" s="2"/>
      <c r="I269" s="2"/>
      <c r="J269" s="3"/>
      <c r="K269" s="3"/>
      <c r="L269" s="3"/>
    </row>
    <row r="270" spans="2:12">
      <c r="B270" s="3"/>
      <c r="C270" s="3"/>
      <c r="D270" s="3"/>
      <c r="E270" s="3"/>
      <c r="F270" s="3"/>
      <c r="G270" s="2"/>
      <c r="H270" s="2"/>
      <c r="I270" s="2"/>
      <c r="J270" s="3"/>
      <c r="K270" s="3"/>
      <c r="L270" s="3"/>
    </row>
    <row r="271" spans="2:12">
      <c r="B271" s="3"/>
      <c r="C271" s="3"/>
      <c r="D271" s="3"/>
      <c r="E271" s="3"/>
      <c r="F271" s="3"/>
      <c r="G271" s="2"/>
      <c r="H271" s="2"/>
      <c r="I271" s="2"/>
      <c r="J271" s="3"/>
      <c r="K271" s="3"/>
      <c r="L271" s="3"/>
    </row>
  </sheetData>
  <mergeCells count="19">
    <mergeCell ref="B1:L1"/>
    <mergeCell ref="B3:L3"/>
    <mergeCell ref="B4:L4"/>
    <mergeCell ref="B5:L5"/>
    <mergeCell ref="B6:B7"/>
    <mergeCell ref="C6:E6"/>
    <mergeCell ref="F6:F7"/>
    <mergeCell ref="G6:I6"/>
    <mergeCell ref="J6:J7"/>
    <mergeCell ref="K6:L6"/>
    <mergeCell ref="B38:L38"/>
    <mergeCell ref="B39:L39"/>
    <mergeCell ref="B40:L40"/>
    <mergeCell ref="B41:B42"/>
    <mergeCell ref="C41:E41"/>
    <mergeCell ref="F41:F42"/>
    <mergeCell ref="G41:I41"/>
    <mergeCell ref="J41:J42"/>
    <mergeCell ref="K41:L41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DGII</vt:lpstr>
      <vt:lpstr>DGA</vt:lpstr>
      <vt:lpstr>TESORERIA </vt:lpstr>
      <vt:lpstr>cut presupuestaria</vt:lpstr>
      <vt:lpstr>'cut presupuestaria'!Área_de_impresión</vt:lpstr>
      <vt:lpstr>DGA!Área_de_impresión</vt:lpstr>
      <vt:lpstr>DGII!Área_de_impresión</vt:lpstr>
      <vt:lpstr>'TESORERIA '!Área_de_impresión</vt:lpstr>
      <vt:lpstr>'cut presupuestaria'!Títulos_a_imprimir</vt:lpstr>
      <vt:lpstr>DGII!Títulos_a_imprimir</vt:lpstr>
      <vt:lpstr>'TESORERIA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2024-04-30T20:00:18Z</dcterms:created>
  <dcterms:modified xsi:type="dcterms:W3CDTF">2024-04-30T20:10:37Z</dcterms:modified>
</cp:coreProperties>
</file>