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PP (EST)" sheetId="1" r:id="rId1"/>
  </sheets>
  <externalReferences>
    <externalReference r:id="rId2"/>
    <externalReference r:id="rId3"/>
  </externalReferences>
  <definedNames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'PP (EST)'!$B$1:$U$89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'PP (EST)'!$1:$8</definedName>
  </definedNames>
  <calcPr calcId="145621"/>
</workbook>
</file>

<file path=xl/calcChain.xml><?xml version="1.0" encoding="utf-8"?>
<calcChain xmlns="http://schemas.openxmlformats.org/spreadsheetml/2006/main">
  <c r="T84" i="1" l="1"/>
  <c r="T83" i="1" s="1"/>
  <c r="J84" i="1"/>
  <c r="I84" i="1"/>
  <c r="I83" i="1" s="1"/>
  <c r="H84" i="1"/>
  <c r="G84" i="1"/>
  <c r="F84" i="1"/>
  <c r="F83" i="1" s="1"/>
  <c r="E84" i="1"/>
  <c r="D84" i="1"/>
  <c r="C84" i="1"/>
  <c r="C83" i="1" s="1"/>
  <c r="S83" i="1"/>
  <c r="R83" i="1"/>
  <c r="Q83" i="1"/>
  <c r="P83" i="1"/>
  <c r="O83" i="1"/>
  <c r="N83" i="1"/>
  <c r="M83" i="1"/>
  <c r="L83" i="1"/>
  <c r="J83" i="1"/>
  <c r="H83" i="1"/>
  <c r="G83" i="1"/>
  <c r="E83" i="1"/>
  <c r="D83" i="1"/>
  <c r="T82" i="1"/>
  <c r="J82" i="1"/>
  <c r="I82" i="1"/>
  <c r="H82" i="1"/>
  <c r="G82" i="1"/>
  <c r="F82" i="1"/>
  <c r="E82" i="1"/>
  <c r="D82" i="1"/>
  <c r="C82" i="1"/>
  <c r="K82" i="1" s="1"/>
  <c r="U82" i="1" s="1"/>
  <c r="T81" i="1"/>
  <c r="J81" i="1"/>
  <c r="I81" i="1"/>
  <c r="H81" i="1"/>
  <c r="G81" i="1"/>
  <c r="F81" i="1"/>
  <c r="E81" i="1"/>
  <c r="K81" i="1" s="1"/>
  <c r="U81" i="1" s="1"/>
  <c r="D81" i="1"/>
  <c r="C81" i="1"/>
  <c r="T80" i="1"/>
  <c r="J80" i="1"/>
  <c r="I80" i="1"/>
  <c r="H80" i="1"/>
  <c r="G80" i="1"/>
  <c r="F80" i="1"/>
  <c r="E80" i="1"/>
  <c r="D80" i="1"/>
  <c r="C80" i="1"/>
  <c r="K80" i="1" s="1"/>
  <c r="U80" i="1" s="1"/>
  <c r="T79" i="1"/>
  <c r="J79" i="1"/>
  <c r="I79" i="1"/>
  <c r="H79" i="1"/>
  <c r="G79" i="1"/>
  <c r="F79" i="1"/>
  <c r="E79" i="1"/>
  <c r="D79" i="1"/>
  <c r="C79" i="1"/>
  <c r="K79" i="1" s="1"/>
  <c r="U79" i="1" s="1"/>
  <c r="T78" i="1"/>
  <c r="J78" i="1"/>
  <c r="I78" i="1"/>
  <c r="H78" i="1"/>
  <c r="H75" i="1" s="1"/>
  <c r="H74" i="1" s="1"/>
  <c r="G78" i="1"/>
  <c r="F78" i="1"/>
  <c r="E78" i="1"/>
  <c r="K78" i="1" s="1"/>
  <c r="U78" i="1" s="1"/>
  <c r="D78" i="1"/>
  <c r="C78" i="1"/>
  <c r="T77" i="1"/>
  <c r="J77" i="1"/>
  <c r="I77" i="1"/>
  <c r="H77" i="1"/>
  <c r="G77" i="1"/>
  <c r="F77" i="1"/>
  <c r="E77" i="1"/>
  <c r="D77" i="1"/>
  <c r="K77" i="1" s="1"/>
  <c r="U77" i="1" s="1"/>
  <c r="C77" i="1"/>
  <c r="T76" i="1"/>
  <c r="T75" i="1" s="1"/>
  <c r="T74" i="1" s="1"/>
  <c r="J76" i="1"/>
  <c r="I76" i="1"/>
  <c r="I75" i="1" s="1"/>
  <c r="I74" i="1" s="1"/>
  <c r="H76" i="1"/>
  <c r="G76" i="1"/>
  <c r="F76" i="1"/>
  <c r="F75" i="1" s="1"/>
  <c r="F74" i="1" s="1"/>
  <c r="E76" i="1"/>
  <c r="D76" i="1"/>
  <c r="C76" i="1"/>
  <c r="C75" i="1" s="1"/>
  <c r="C74" i="1" s="1"/>
  <c r="S75" i="1"/>
  <c r="S74" i="1" s="1"/>
  <c r="R75" i="1"/>
  <c r="Q75" i="1"/>
  <c r="P75" i="1"/>
  <c r="P74" i="1" s="1"/>
  <c r="O75" i="1"/>
  <c r="N75" i="1"/>
  <c r="M75" i="1"/>
  <c r="M74" i="1" s="1"/>
  <c r="L75" i="1"/>
  <c r="J75" i="1"/>
  <c r="J74" i="1" s="1"/>
  <c r="G75" i="1"/>
  <c r="G74" i="1" s="1"/>
  <c r="E75" i="1"/>
  <c r="D75" i="1"/>
  <c r="D74" i="1" s="1"/>
  <c r="R74" i="1"/>
  <c r="Q74" i="1"/>
  <c r="O74" i="1"/>
  <c r="N74" i="1"/>
  <c r="L74" i="1"/>
  <c r="E74" i="1"/>
  <c r="J73" i="1"/>
  <c r="I73" i="1"/>
  <c r="H73" i="1"/>
  <c r="G73" i="1"/>
  <c r="F73" i="1"/>
  <c r="E73" i="1"/>
  <c r="D73" i="1"/>
  <c r="C73" i="1"/>
  <c r="T72" i="1"/>
  <c r="J72" i="1"/>
  <c r="I72" i="1"/>
  <c r="H72" i="1"/>
  <c r="G72" i="1"/>
  <c r="F72" i="1"/>
  <c r="E72" i="1"/>
  <c r="K72" i="1" s="1"/>
  <c r="D72" i="1"/>
  <c r="C72" i="1"/>
  <c r="T71" i="1"/>
  <c r="J71" i="1"/>
  <c r="I71" i="1"/>
  <c r="H71" i="1"/>
  <c r="G71" i="1"/>
  <c r="G68" i="1" s="1"/>
  <c r="F71" i="1"/>
  <c r="E71" i="1"/>
  <c r="D71" i="1"/>
  <c r="K71" i="1" s="1"/>
  <c r="U71" i="1" s="1"/>
  <c r="C71" i="1"/>
  <c r="T70" i="1"/>
  <c r="T68" i="1" s="1"/>
  <c r="J70" i="1"/>
  <c r="I70" i="1"/>
  <c r="H70" i="1"/>
  <c r="G70" i="1"/>
  <c r="F70" i="1"/>
  <c r="E70" i="1"/>
  <c r="D70" i="1"/>
  <c r="C70" i="1"/>
  <c r="K70" i="1" s="1"/>
  <c r="U70" i="1" s="1"/>
  <c r="T69" i="1"/>
  <c r="J69" i="1"/>
  <c r="I69" i="1"/>
  <c r="H69" i="1"/>
  <c r="H68" i="1" s="1"/>
  <c r="G69" i="1"/>
  <c r="F69" i="1"/>
  <c r="E69" i="1"/>
  <c r="E68" i="1" s="1"/>
  <c r="D69" i="1"/>
  <c r="C69" i="1"/>
  <c r="K69" i="1" s="1"/>
  <c r="S68" i="1"/>
  <c r="R68" i="1"/>
  <c r="Q68" i="1"/>
  <c r="P68" i="1"/>
  <c r="O68" i="1"/>
  <c r="N68" i="1"/>
  <c r="M68" i="1"/>
  <c r="L68" i="1"/>
  <c r="J68" i="1"/>
  <c r="I68" i="1"/>
  <c r="F68" i="1"/>
  <c r="D68" i="1"/>
  <c r="C68" i="1"/>
  <c r="T67" i="1"/>
  <c r="J67" i="1"/>
  <c r="I67" i="1"/>
  <c r="H67" i="1"/>
  <c r="G67" i="1"/>
  <c r="F67" i="1"/>
  <c r="E67" i="1"/>
  <c r="E64" i="1" s="1"/>
  <c r="E58" i="1" s="1"/>
  <c r="D67" i="1"/>
  <c r="C67" i="1"/>
  <c r="K67" i="1" s="1"/>
  <c r="U67" i="1" s="1"/>
  <c r="T66" i="1"/>
  <c r="J66" i="1"/>
  <c r="I66" i="1"/>
  <c r="H66" i="1"/>
  <c r="G66" i="1"/>
  <c r="F66" i="1"/>
  <c r="E66" i="1"/>
  <c r="D66" i="1"/>
  <c r="C66" i="1"/>
  <c r="K66" i="1" s="1"/>
  <c r="U66" i="1" s="1"/>
  <c r="T65" i="1"/>
  <c r="J65" i="1"/>
  <c r="I65" i="1"/>
  <c r="I64" i="1" s="1"/>
  <c r="H65" i="1"/>
  <c r="G65" i="1"/>
  <c r="F65" i="1"/>
  <c r="F64" i="1" s="1"/>
  <c r="E65" i="1"/>
  <c r="D65" i="1"/>
  <c r="C65" i="1"/>
  <c r="K65" i="1" s="1"/>
  <c r="T64" i="1"/>
  <c r="S64" i="1"/>
  <c r="R64" i="1"/>
  <c r="Q64" i="1"/>
  <c r="P64" i="1"/>
  <c r="O64" i="1"/>
  <c r="O58" i="1" s="1"/>
  <c r="O57" i="1" s="1"/>
  <c r="N64" i="1"/>
  <c r="M64" i="1"/>
  <c r="L64" i="1"/>
  <c r="J64" i="1"/>
  <c r="H64" i="1"/>
  <c r="G64" i="1"/>
  <c r="D64" i="1"/>
  <c r="T63" i="1"/>
  <c r="J63" i="1"/>
  <c r="I63" i="1"/>
  <c r="H63" i="1"/>
  <c r="G63" i="1"/>
  <c r="F63" i="1"/>
  <c r="E63" i="1"/>
  <c r="D63" i="1"/>
  <c r="C63" i="1"/>
  <c r="K63" i="1" s="1"/>
  <c r="U63" i="1" s="1"/>
  <c r="T62" i="1"/>
  <c r="J62" i="1"/>
  <c r="I62" i="1"/>
  <c r="H62" i="1"/>
  <c r="H59" i="1" s="1"/>
  <c r="H58" i="1" s="1"/>
  <c r="G62" i="1"/>
  <c r="F62" i="1"/>
  <c r="E62" i="1"/>
  <c r="K62" i="1" s="1"/>
  <c r="U62" i="1" s="1"/>
  <c r="D62" i="1"/>
  <c r="C62" i="1"/>
  <c r="T61" i="1"/>
  <c r="J61" i="1"/>
  <c r="I61" i="1"/>
  <c r="H61" i="1"/>
  <c r="G61" i="1"/>
  <c r="F61" i="1"/>
  <c r="E61" i="1"/>
  <c r="D61" i="1"/>
  <c r="K61" i="1" s="1"/>
  <c r="U61" i="1" s="1"/>
  <c r="C61" i="1"/>
  <c r="T60" i="1"/>
  <c r="T59" i="1" s="1"/>
  <c r="T58" i="1" s="1"/>
  <c r="T57" i="1" s="1"/>
  <c r="J60" i="1"/>
  <c r="I60" i="1"/>
  <c r="I59" i="1" s="1"/>
  <c r="I58" i="1" s="1"/>
  <c r="I57" i="1" s="1"/>
  <c r="H60" i="1"/>
  <c r="G60" i="1"/>
  <c r="F60" i="1"/>
  <c r="F59" i="1" s="1"/>
  <c r="F58" i="1" s="1"/>
  <c r="F57" i="1" s="1"/>
  <c r="E60" i="1"/>
  <c r="D60" i="1"/>
  <c r="C60" i="1"/>
  <c r="C59" i="1" s="1"/>
  <c r="S59" i="1"/>
  <c r="S58" i="1" s="1"/>
  <c r="S57" i="1" s="1"/>
  <c r="R59" i="1"/>
  <c r="Q59" i="1"/>
  <c r="P59" i="1"/>
  <c r="P58" i="1" s="1"/>
  <c r="P57" i="1" s="1"/>
  <c r="O59" i="1"/>
  <c r="N59" i="1"/>
  <c r="M59" i="1"/>
  <c r="M58" i="1" s="1"/>
  <c r="M57" i="1" s="1"/>
  <c r="L59" i="1"/>
  <c r="J59" i="1"/>
  <c r="J58" i="1" s="1"/>
  <c r="J57" i="1" s="1"/>
  <c r="G59" i="1"/>
  <c r="G58" i="1" s="1"/>
  <c r="G57" i="1" s="1"/>
  <c r="E59" i="1"/>
  <c r="D59" i="1"/>
  <c r="D58" i="1" s="1"/>
  <c r="D57" i="1" s="1"/>
  <c r="R58" i="1"/>
  <c r="Q58" i="1"/>
  <c r="Q57" i="1" s="1"/>
  <c r="N58" i="1"/>
  <c r="N57" i="1" s="1"/>
  <c r="L58" i="1"/>
  <c r="R57" i="1"/>
  <c r="L57" i="1"/>
  <c r="T56" i="1"/>
  <c r="J56" i="1"/>
  <c r="I56" i="1"/>
  <c r="H56" i="1"/>
  <c r="G56" i="1"/>
  <c r="F56" i="1"/>
  <c r="E56" i="1"/>
  <c r="K56" i="1" s="1"/>
  <c r="U56" i="1" s="1"/>
  <c r="D56" i="1"/>
  <c r="C56" i="1"/>
  <c r="T55" i="1"/>
  <c r="J55" i="1"/>
  <c r="I55" i="1"/>
  <c r="H55" i="1"/>
  <c r="G55" i="1"/>
  <c r="F55" i="1"/>
  <c r="E55" i="1"/>
  <c r="D55" i="1"/>
  <c r="K55" i="1" s="1"/>
  <c r="U55" i="1" s="1"/>
  <c r="C55" i="1"/>
  <c r="T54" i="1"/>
  <c r="J54" i="1"/>
  <c r="I54" i="1"/>
  <c r="H54" i="1"/>
  <c r="G54" i="1"/>
  <c r="F54" i="1"/>
  <c r="E54" i="1"/>
  <c r="D54" i="1"/>
  <c r="C54" i="1"/>
  <c r="K54" i="1" s="1"/>
  <c r="U54" i="1" s="1"/>
  <c r="T53" i="1"/>
  <c r="J53" i="1"/>
  <c r="I53" i="1"/>
  <c r="H53" i="1"/>
  <c r="G53" i="1"/>
  <c r="F53" i="1"/>
  <c r="E53" i="1"/>
  <c r="D53" i="1"/>
  <c r="C53" i="1"/>
  <c r="K53" i="1" s="1"/>
  <c r="U53" i="1" s="1"/>
  <c r="T52" i="1"/>
  <c r="J52" i="1"/>
  <c r="J49" i="1" s="1"/>
  <c r="I52" i="1"/>
  <c r="H52" i="1"/>
  <c r="G52" i="1"/>
  <c r="F52" i="1"/>
  <c r="E52" i="1"/>
  <c r="D52" i="1"/>
  <c r="D49" i="1" s="1"/>
  <c r="C52" i="1"/>
  <c r="K52" i="1" s="1"/>
  <c r="U52" i="1" s="1"/>
  <c r="T51" i="1"/>
  <c r="J51" i="1"/>
  <c r="I51" i="1"/>
  <c r="H51" i="1"/>
  <c r="G51" i="1"/>
  <c r="F51" i="1"/>
  <c r="E51" i="1"/>
  <c r="D51" i="1"/>
  <c r="C51" i="1"/>
  <c r="K51" i="1" s="1"/>
  <c r="U51" i="1" s="1"/>
  <c r="T50" i="1"/>
  <c r="T49" i="1" s="1"/>
  <c r="J50" i="1"/>
  <c r="I50" i="1"/>
  <c r="H50" i="1"/>
  <c r="H49" i="1" s="1"/>
  <c r="G50" i="1"/>
  <c r="F50" i="1"/>
  <c r="E50" i="1"/>
  <c r="E49" i="1" s="1"/>
  <c r="D50" i="1"/>
  <c r="C50" i="1"/>
  <c r="S49" i="1"/>
  <c r="S44" i="1" s="1"/>
  <c r="R49" i="1"/>
  <c r="Q49" i="1"/>
  <c r="P49" i="1"/>
  <c r="O49" i="1"/>
  <c r="N49" i="1"/>
  <c r="M49" i="1"/>
  <c r="M44" i="1" s="1"/>
  <c r="L49" i="1"/>
  <c r="I49" i="1"/>
  <c r="G49" i="1"/>
  <c r="F49" i="1"/>
  <c r="C49" i="1"/>
  <c r="T48" i="1"/>
  <c r="J48" i="1"/>
  <c r="I48" i="1"/>
  <c r="H48" i="1"/>
  <c r="G48" i="1"/>
  <c r="F48" i="1"/>
  <c r="E48" i="1"/>
  <c r="K48" i="1" s="1"/>
  <c r="D48" i="1"/>
  <c r="C48" i="1"/>
  <c r="T47" i="1"/>
  <c r="J47" i="1"/>
  <c r="I47" i="1"/>
  <c r="H47" i="1"/>
  <c r="G47" i="1"/>
  <c r="F47" i="1"/>
  <c r="E47" i="1"/>
  <c r="D47" i="1"/>
  <c r="C47" i="1"/>
  <c r="K47" i="1" s="1"/>
  <c r="T46" i="1"/>
  <c r="J46" i="1"/>
  <c r="J45" i="1" s="1"/>
  <c r="J44" i="1" s="1"/>
  <c r="I46" i="1"/>
  <c r="H46" i="1"/>
  <c r="H45" i="1" s="1"/>
  <c r="G46" i="1"/>
  <c r="G45" i="1" s="1"/>
  <c r="G44" i="1" s="1"/>
  <c r="F46" i="1"/>
  <c r="E46" i="1"/>
  <c r="D46" i="1"/>
  <c r="D45" i="1" s="1"/>
  <c r="D44" i="1" s="1"/>
  <c r="C46" i="1"/>
  <c r="K46" i="1" s="1"/>
  <c r="T45" i="1"/>
  <c r="T44" i="1" s="1"/>
  <c r="S45" i="1"/>
  <c r="R45" i="1"/>
  <c r="Q45" i="1"/>
  <c r="Q44" i="1" s="1"/>
  <c r="P45" i="1"/>
  <c r="O45" i="1"/>
  <c r="O44" i="1" s="1"/>
  <c r="N45" i="1"/>
  <c r="N44" i="1" s="1"/>
  <c r="M45" i="1"/>
  <c r="L45" i="1"/>
  <c r="I45" i="1"/>
  <c r="I44" i="1" s="1"/>
  <c r="F45" i="1"/>
  <c r="E45" i="1"/>
  <c r="E44" i="1" s="1"/>
  <c r="C45" i="1"/>
  <c r="C44" i="1" s="1"/>
  <c r="R44" i="1"/>
  <c r="P44" i="1"/>
  <c r="L44" i="1"/>
  <c r="F44" i="1"/>
  <c r="T43" i="1"/>
  <c r="J43" i="1"/>
  <c r="I43" i="1"/>
  <c r="H43" i="1"/>
  <c r="G43" i="1"/>
  <c r="F43" i="1"/>
  <c r="E43" i="1"/>
  <c r="D43" i="1"/>
  <c r="C43" i="1"/>
  <c r="K43" i="1" s="1"/>
  <c r="U43" i="1" s="1"/>
  <c r="T42" i="1"/>
  <c r="J42" i="1"/>
  <c r="I42" i="1"/>
  <c r="H42" i="1"/>
  <c r="G42" i="1"/>
  <c r="F42" i="1"/>
  <c r="E42" i="1"/>
  <c r="D42" i="1"/>
  <c r="C42" i="1"/>
  <c r="K42" i="1" s="1"/>
  <c r="U42" i="1" s="1"/>
  <c r="T41" i="1"/>
  <c r="J41" i="1"/>
  <c r="I41" i="1"/>
  <c r="H41" i="1"/>
  <c r="G41" i="1"/>
  <c r="G37" i="1" s="1"/>
  <c r="F41" i="1"/>
  <c r="E41" i="1"/>
  <c r="D41" i="1"/>
  <c r="C41" i="1"/>
  <c r="K41" i="1" s="1"/>
  <c r="U41" i="1" s="1"/>
  <c r="T40" i="1"/>
  <c r="J40" i="1"/>
  <c r="I40" i="1"/>
  <c r="H40" i="1"/>
  <c r="H37" i="1" s="1"/>
  <c r="G40" i="1"/>
  <c r="F40" i="1"/>
  <c r="E40" i="1"/>
  <c r="K40" i="1" s="1"/>
  <c r="U40" i="1" s="1"/>
  <c r="D40" i="1"/>
  <c r="C40" i="1"/>
  <c r="T39" i="1"/>
  <c r="J39" i="1"/>
  <c r="I39" i="1"/>
  <c r="H39" i="1"/>
  <c r="G39" i="1"/>
  <c r="F39" i="1"/>
  <c r="E39" i="1"/>
  <c r="K39" i="1" s="1"/>
  <c r="U39" i="1" s="1"/>
  <c r="D39" i="1"/>
  <c r="C39" i="1"/>
  <c r="T38" i="1"/>
  <c r="T37" i="1" s="1"/>
  <c r="J38" i="1"/>
  <c r="J37" i="1" s="1"/>
  <c r="I38" i="1"/>
  <c r="I37" i="1" s="1"/>
  <c r="H38" i="1"/>
  <c r="G38" i="1"/>
  <c r="F38" i="1"/>
  <c r="F37" i="1" s="1"/>
  <c r="E38" i="1"/>
  <c r="D38" i="1"/>
  <c r="D37" i="1" s="1"/>
  <c r="C38" i="1"/>
  <c r="C37" i="1" s="1"/>
  <c r="S37" i="1"/>
  <c r="R37" i="1"/>
  <c r="Q37" i="1"/>
  <c r="P37" i="1"/>
  <c r="O37" i="1"/>
  <c r="N37" i="1"/>
  <c r="M37" i="1"/>
  <c r="L37" i="1"/>
  <c r="E37" i="1"/>
  <c r="T36" i="1"/>
  <c r="J36" i="1"/>
  <c r="I36" i="1"/>
  <c r="H36" i="1"/>
  <c r="G36" i="1"/>
  <c r="F36" i="1"/>
  <c r="E36" i="1"/>
  <c r="D36" i="1"/>
  <c r="C36" i="1"/>
  <c r="K36" i="1" s="1"/>
  <c r="U36" i="1" s="1"/>
  <c r="T35" i="1"/>
  <c r="J35" i="1"/>
  <c r="I35" i="1"/>
  <c r="H35" i="1"/>
  <c r="G35" i="1"/>
  <c r="F35" i="1"/>
  <c r="E35" i="1"/>
  <c r="D35" i="1"/>
  <c r="C35" i="1"/>
  <c r="K35" i="1" s="1"/>
  <c r="U35" i="1" s="1"/>
  <c r="T34" i="1"/>
  <c r="J34" i="1"/>
  <c r="I34" i="1"/>
  <c r="H34" i="1"/>
  <c r="G34" i="1"/>
  <c r="F34" i="1"/>
  <c r="E34" i="1"/>
  <c r="D34" i="1"/>
  <c r="C34" i="1"/>
  <c r="K34" i="1" s="1"/>
  <c r="U34" i="1" s="1"/>
  <c r="T33" i="1"/>
  <c r="J33" i="1"/>
  <c r="I33" i="1"/>
  <c r="H33" i="1"/>
  <c r="G33" i="1"/>
  <c r="G29" i="1" s="1"/>
  <c r="G25" i="1" s="1"/>
  <c r="F33" i="1"/>
  <c r="E33" i="1"/>
  <c r="D33" i="1"/>
  <c r="C33" i="1"/>
  <c r="K33" i="1" s="1"/>
  <c r="U33" i="1" s="1"/>
  <c r="T32" i="1"/>
  <c r="J32" i="1"/>
  <c r="I32" i="1"/>
  <c r="H32" i="1"/>
  <c r="H29" i="1" s="1"/>
  <c r="G32" i="1"/>
  <c r="F32" i="1"/>
  <c r="E32" i="1"/>
  <c r="K32" i="1" s="1"/>
  <c r="U32" i="1" s="1"/>
  <c r="D32" i="1"/>
  <c r="C32" i="1"/>
  <c r="T31" i="1"/>
  <c r="J31" i="1"/>
  <c r="I31" i="1"/>
  <c r="H31" i="1"/>
  <c r="G31" i="1"/>
  <c r="F31" i="1"/>
  <c r="E31" i="1"/>
  <c r="K31" i="1" s="1"/>
  <c r="U31" i="1" s="1"/>
  <c r="D31" i="1"/>
  <c r="C31" i="1"/>
  <c r="T30" i="1"/>
  <c r="T29" i="1" s="1"/>
  <c r="J30" i="1"/>
  <c r="J29" i="1" s="1"/>
  <c r="I30" i="1"/>
  <c r="I29" i="1" s="1"/>
  <c r="H30" i="1"/>
  <c r="G30" i="1"/>
  <c r="F30" i="1"/>
  <c r="F29" i="1" s="1"/>
  <c r="E30" i="1"/>
  <c r="D30" i="1"/>
  <c r="D29" i="1" s="1"/>
  <c r="C30" i="1"/>
  <c r="C29" i="1" s="1"/>
  <c r="S29" i="1"/>
  <c r="R29" i="1"/>
  <c r="Q29" i="1"/>
  <c r="P29" i="1"/>
  <c r="O29" i="1"/>
  <c r="N29" i="1"/>
  <c r="M29" i="1"/>
  <c r="L29" i="1"/>
  <c r="E29" i="1"/>
  <c r="T28" i="1"/>
  <c r="T26" i="1" s="1"/>
  <c r="T25" i="1" s="1"/>
  <c r="J28" i="1"/>
  <c r="I28" i="1"/>
  <c r="H28" i="1"/>
  <c r="G28" i="1"/>
  <c r="F28" i="1"/>
  <c r="E28" i="1"/>
  <c r="D28" i="1"/>
  <c r="C28" i="1"/>
  <c r="K28" i="1" s="1"/>
  <c r="U28" i="1" s="1"/>
  <c r="T27" i="1"/>
  <c r="J27" i="1"/>
  <c r="I27" i="1"/>
  <c r="I26" i="1" s="1"/>
  <c r="H27" i="1"/>
  <c r="H26" i="1" s="1"/>
  <c r="G27" i="1"/>
  <c r="F27" i="1"/>
  <c r="E27" i="1"/>
  <c r="E26" i="1" s="1"/>
  <c r="E25" i="1" s="1"/>
  <c r="D27" i="1"/>
  <c r="C27" i="1"/>
  <c r="K27" i="1" s="1"/>
  <c r="S26" i="1"/>
  <c r="R26" i="1"/>
  <c r="R25" i="1" s="1"/>
  <c r="Q26" i="1"/>
  <c r="P26" i="1"/>
  <c r="P25" i="1" s="1"/>
  <c r="O26" i="1"/>
  <c r="O25" i="1" s="1"/>
  <c r="N26" i="1"/>
  <c r="M26" i="1"/>
  <c r="L26" i="1"/>
  <c r="L25" i="1" s="1"/>
  <c r="J26" i="1"/>
  <c r="J25" i="1" s="1"/>
  <c r="G26" i="1"/>
  <c r="F26" i="1"/>
  <c r="D26" i="1"/>
  <c r="S25" i="1"/>
  <c r="Q25" i="1"/>
  <c r="N25" i="1"/>
  <c r="M25" i="1"/>
  <c r="T24" i="1"/>
  <c r="J24" i="1"/>
  <c r="I24" i="1"/>
  <c r="H24" i="1"/>
  <c r="G24" i="1"/>
  <c r="F24" i="1"/>
  <c r="E24" i="1"/>
  <c r="D24" i="1"/>
  <c r="C24" i="1"/>
  <c r="K24" i="1" s="1"/>
  <c r="U24" i="1" s="1"/>
  <c r="T23" i="1"/>
  <c r="J23" i="1"/>
  <c r="I23" i="1"/>
  <c r="H23" i="1"/>
  <c r="G23" i="1"/>
  <c r="F23" i="1"/>
  <c r="E23" i="1"/>
  <c r="D23" i="1"/>
  <c r="C23" i="1"/>
  <c r="K23" i="1" s="1"/>
  <c r="U23" i="1" s="1"/>
  <c r="T22" i="1"/>
  <c r="J22" i="1"/>
  <c r="I22" i="1"/>
  <c r="H22" i="1"/>
  <c r="G22" i="1"/>
  <c r="F22" i="1"/>
  <c r="E22" i="1"/>
  <c r="D22" i="1"/>
  <c r="C22" i="1"/>
  <c r="K22" i="1" s="1"/>
  <c r="U22" i="1" s="1"/>
  <c r="T21" i="1"/>
  <c r="J21" i="1"/>
  <c r="I21" i="1"/>
  <c r="H21" i="1"/>
  <c r="G21" i="1"/>
  <c r="G17" i="1" s="1"/>
  <c r="G16" i="1" s="1"/>
  <c r="F21" i="1"/>
  <c r="E21" i="1"/>
  <c r="D21" i="1"/>
  <c r="C21" i="1"/>
  <c r="K21" i="1" s="1"/>
  <c r="U21" i="1" s="1"/>
  <c r="T20" i="1"/>
  <c r="J20" i="1"/>
  <c r="I20" i="1"/>
  <c r="H20" i="1"/>
  <c r="H17" i="1" s="1"/>
  <c r="H16" i="1" s="1"/>
  <c r="G20" i="1"/>
  <c r="F20" i="1"/>
  <c r="E20" i="1"/>
  <c r="K20" i="1" s="1"/>
  <c r="U20" i="1" s="1"/>
  <c r="D20" i="1"/>
  <c r="C20" i="1"/>
  <c r="T19" i="1"/>
  <c r="J19" i="1"/>
  <c r="I19" i="1"/>
  <c r="H19" i="1"/>
  <c r="G19" i="1"/>
  <c r="F19" i="1"/>
  <c r="E19" i="1"/>
  <c r="K19" i="1" s="1"/>
  <c r="U19" i="1" s="1"/>
  <c r="D19" i="1"/>
  <c r="C19" i="1"/>
  <c r="T18" i="1"/>
  <c r="T17" i="1" s="1"/>
  <c r="T16" i="1" s="1"/>
  <c r="J18" i="1"/>
  <c r="J17" i="1" s="1"/>
  <c r="J16" i="1" s="1"/>
  <c r="I18" i="1"/>
  <c r="I17" i="1" s="1"/>
  <c r="I16" i="1" s="1"/>
  <c r="H18" i="1"/>
  <c r="G18" i="1"/>
  <c r="F18" i="1"/>
  <c r="F17" i="1" s="1"/>
  <c r="F16" i="1" s="1"/>
  <c r="E18" i="1"/>
  <c r="D18" i="1"/>
  <c r="D17" i="1" s="1"/>
  <c r="D16" i="1" s="1"/>
  <c r="C18" i="1"/>
  <c r="C17" i="1" s="1"/>
  <c r="C16" i="1" s="1"/>
  <c r="S17" i="1"/>
  <c r="S16" i="1" s="1"/>
  <c r="S10" i="1" s="1"/>
  <c r="R17" i="1"/>
  <c r="Q17" i="1"/>
  <c r="Q16" i="1" s="1"/>
  <c r="P17" i="1"/>
  <c r="P16" i="1" s="1"/>
  <c r="O17" i="1"/>
  <c r="N17" i="1"/>
  <c r="M17" i="1"/>
  <c r="M16" i="1" s="1"/>
  <c r="M10" i="1" s="1"/>
  <c r="L17" i="1"/>
  <c r="E17" i="1"/>
  <c r="E16" i="1" s="1"/>
  <c r="R16" i="1"/>
  <c r="O16" i="1"/>
  <c r="N16" i="1"/>
  <c r="L16" i="1"/>
  <c r="L10" i="1" s="1"/>
  <c r="L9" i="1" s="1"/>
  <c r="T15" i="1"/>
  <c r="K15" i="1"/>
  <c r="U15" i="1" s="1"/>
  <c r="J15" i="1"/>
  <c r="I15" i="1"/>
  <c r="H15" i="1"/>
  <c r="G15" i="1"/>
  <c r="F15" i="1"/>
  <c r="E15" i="1"/>
  <c r="E11" i="1" s="1"/>
  <c r="E10" i="1" s="1"/>
  <c r="D15" i="1"/>
  <c r="C15" i="1"/>
  <c r="T14" i="1"/>
  <c r="J14" i="1"/>
  <c r="I14" i="1"/>
  <c r="H14" i="1"/>
  <c r="G14" i="1"/>
  <c r="F14" i="1"/>
  <c r="F11" i="1" s="1"/>
  <c r="E14" i="1"/>
  <c r="D14" i="1"/>
  <c r="C14" i="1"/>
  <c r="K14" i="1" s="1"/>
  <c r="U14" i="1" s="1"/>
  <c r="T13" i="1"/>
  <c r="J13" i="1"/>
  <c r="I13" i="1"/>
  <c r="H13" i="1"/>
  <c r="G13" i="1"/>
  <c r="F13" i="1"/>
  <c r="E13" i="1"/>
  <c r="D13" i="1"/>
  <c r="C13" i="1"/>
  <c r="K13" i="1" s="1"/>
  <c r="U13" i="1" s="1"/>
  <c r="T12" i="1"/>
  <c r="J12" i="1"/>
  <c r="J11" i="1" s="1"/>
  <c r="I12" i="1"/>
  <c r="H12" i="1"/>
  <c r="H11" i="1" s="1"/>
  <c r="G12" i="1"/>
  <c r="G11" i="1" s="1"/>
  <c r="F12" i="1"/>
  <c r="E12" i="1"/>
  <c r="D12" i="1"/>
  <c r="D11" i="1" s="1"/>
  <c r="C12" i="1"/>
  <c r="K12" i="1" s="1"/>
  <c r="T11" i="1"/>
  <c r="T10" i="1" s="1"/>
  <c r="T9" i="1" s="1"/>
  <c r="S11" i="1"/>
  <c r="R11" i="1"/>
  <c r="Q11" i="1"/>
  <c r="P11" i="1"/>
  <c r="O11" i="1"/>
  <c r="O10" i="1" s="1"/>
  <c r="O9" i="1" s="1"/>
  <c r="N11" i="1"/>
  <c r="N10" i="1" s="1"/>
  <c r="N9" i="1" s="1"/>
  <c r="M11" i="1"/>
  <c r="L11" i="1"/>
  <c r="I11" i="1"/>
  <c r="C11" i="1"/>
  <c r="K11" i="1" l="1"/>
  <c r="U12" i="1"/>
  <c r="D10" i="1"/>
  <c r="D9" i="1" s="1"/>
  <c r="S9" i="1"/>
  <c r="S85" i="1" s="1"/>
  <c r="J85" i="1"/>
  <c r="Q85" i="1"/>
  <c r="Q10" i="1"/>
  <c r="Q9" i="1" s="1"/>
  <c r="H25" i="1"/>
  <c r="H10" i="1" s="1"/>
  <c r="H9" i="1" s="1"/>
  <c r="H85" i="1" s="1"/>
  <c r="E57" i="1"/>
  <c r="E9" i="1" s="1"/>
  <c r="E85" i="1" s="1"/>
  <c r="L85" i="1"/>
  <c r="F10" i="1"/>
  <c r="F9" i="1" s="1"/>
  <c r="F85" i="1" s="1"/>
  <c r="D25" i="1"/>
  <c r="U27" i="1"/>
  <c r="K26" i="1"/>
  <c r="I25" i="1"/>
  <c r="I10" i="1" s="1"/>
  <c r="I9" i="1" s="1"/>
  <c r="I85" i="1" s="1"/>
  <c r="D85" i="1"/>
  <c r="M85" i="1"/>
  <c r="G10" i="1"/>
  <c r="G9" i="1" s="1"/>
  <c r="R10" i="1"/>
  <c r="R9" i="1" s="1"/>
  <c r="R85" i="1" s="1"/>
  <c r="P10" i="1"/>
  <c r="P9" i="1" s="1"/>
  <c r="F25" i="1"/>
  <c r="H44" i="1"/>
  <c r="H57" i="1"/>
  <c r="U69" i="1"/>
  <c r="K68" i="1"/>
  <c r="U68" i="1" s="1"/>
  <c r="N85" i="1"/>
  <c r="K45" i="1"/>
  <c r="U46" i="1"/>
  <c r="C58" i="1"/>
  <c r="C57" i="1" s="1"/>
  <c r="G85" i="1"/>
  <c r="O85" i="1"/>
  <c r="P85" i="1"/>
  <c r="T85" i="1"/>
  <c r="K64" i="1"/>
  <c r="U64" i="1" s="1"/>
  <c r="U65" i="1"/>
  <c r="C10" i="1"/>
  <c r="C9" i="1" s="1"/>
  <c r="C85" i="1" s="1"/>
  <c r="J10" i="1"/>
  <c r="J9" i="1" s="1"/>
  <c r="M9" i="1"/>
  <c r="C26" i="1"/>
  <c r="C25" i="1" s="1"/>
  <c r="K50" i="1"/>
  <c r="K18" i="1"/>
  <c r="K30" i="1"/>
  <c r="K38" i="1"/>
  <c r="K60" i="1"/>
  <c r="C64" i="1"/>
  <c r="K76" i="1"/>
  <c r="K84" i="1"/>
  <c r="U84" i="1" l="1"/>
  <c r="K83" i="1"/>
  <c r="U18" i="1"/>
  <c r="K17" i="1"/>
  <c r="U76" i="1"/>
  <c r="K75" i="1"/>
  <c r="K49" i="1"/>
  <c r="U49" i="1" s="1"/>
  <c r="U50" i="1"/>
  <c r="U11" i="1"/>
  <c r="U60" i="1"/>
  <c r="K59" i="1"/>
  <c r="K44" i="1"/>
  <c r="U44" i="1" s="1"/>
  <c r="U45" i="1"/>
  <c r="U26" i="1"/>
  <c r="U38" i="1"/>
  <c r="K37" i="1"/>
  <c r="U37" i="1" s="1"/>
  <c r="U30" i="1"/>
  <c r="K29" i="1"/>
  <c r="U29" i="1" s="1"/>
  <c r="U75" i="1" l="1"/>
  <c r="K74" i="1"/>
  <c r="U74" i="1" s="1"/>
  <c r="K25" i="1"/>
  <c r="U25" i="1" s="1"/>
  <c r="U17" i="1"/>
  <c r="K16" i="1"/>
  <c r="U59" i="1"/>
  <c r="K58" i="1"/>
  <c r="U83" i="1"/>
  <c r="U16" i="1" l="1"/>
  <c r="K10" i="1"/>
  <c r="K57" i="1"/>
  <c r="U57" i="1" s="1"/>
  <c r="U58" i="1"/>
  <c r="K9" i="1" l="1"/>
  <c r="U10" i="1"/>
  <c r="U9" i="1" l="1"/>
  <c r="K85" i="1"/>
  <c r="U85" i="1" l="1"/>
</calcChain>
</file>

<file path=xl/sharedStrings.xml><?xml version="1.0" encoding="utf-8"?>
<sst xmlns="http://schemas.openxmlformats.org/spreadsheetml/2006/main" count="108" uniqueCount="92">
  <si>
    <t>CUADRO No.1</t>
  </si>
  <si>
    <t>DIRECCION GENERAL DE POLITICA Y LEGISLACION TRIBUTARIA</t>
  </si>
  <si>
    <t>INGRESOS FISCALES COMPARADOS, SEGÚN PRINCIPALES PARTIDAS</t>
  </si>
  <si>
    <t>ENERO-AGOSTO 2019/ESTIMACION 2019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</si>
  <si>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</si>
  <si>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</si>
  <si>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RECAUDADO 2019</t>
  </si>
  <si>
    <t>ESTIMADO 2019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</si>
  <si>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</si>
  <si>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</si>
  <si>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</si>
  <si>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</si>
  <si>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</si>
  <si>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</si>
  <si>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</si>
  <si>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</si>
  <si>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</si>
  <si>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</si>
  <si>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</si>
  <si>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</si>
  <si>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</si>
  <si>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</si>
  <si>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</si>
  <si>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</si>
  <si>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</si>
  <si>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</si>
  <si>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</si>
  <si>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</si>
  <si>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</si>
  <si>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</si>
  <si>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</si>
  <si>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</si>
  <si>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</si>
  <si>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</si>
  <si>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</si>
  <si>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</si>
  <si>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</si>
  <si>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</si>
  <si>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</si>
  <si>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</si>
  <si>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Bebidas Alcoholicas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</si>
  <si>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</si>
  <si>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</si>
  <si>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</si>
  <si>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</si>
  <si>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</si>
  <si>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</si>
  <si>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</si>
  <si>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 xml:space="preserve">- Imp.especifico Bancas de Apuestas de Loteria  </t>
  </si>
  <si>
    <t>- Imp.especifico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</si>
  <si>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</si>
  <si>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</si>
  <si>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</si>
  <si>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</si>
  <si>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</si>
  <si>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</si>
  <si>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</si>
  <si>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</si>
  <si>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</si>
  <si>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</si>
  <si>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</si>
  <si>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</si>
  <si>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</si>
  <si>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</si>
  <si>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</si>
  <si>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</si>
  <si>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</si>
  <si>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Servicios en la CUT</t>
  </si>
  <si>
    <t>- Otras Ventas</t>
  </si>
  <si>
    <t>- Ventas de Servicios del Estado</t>
  </si>
  <si>
    <t>- Otras Ventas de Servicios del Gobierno Central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</si>
  <si>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</si>
  <si>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</si>
  <si>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</si>
  <si>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</si>
  <si>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</si>
  <si>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</si>
  <si>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</si>
  <si>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</si>
  <si>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</si>
  <si>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</si>
  <si>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>- Ingresos Diversos</t>
  </si>
  <si>
    <t>- Ingresos por diferencial del gas licuado de petróleo</t>
  </si>
  <si>
    <t>B)  INGRESOS DE CAPITAL</t>
  </si>
  <si>
    <t>- Ventas de Activos No Financieros</t>
  </si>
  <si>
    <t>TOTAL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</si>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</sst>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#,##0.000_);\(#,##0.000\)"/>
    <numFmt numFmtId="168" formatCode="* _(#,##0.0_)\ _P_-;* \(#,##0.0\)\ _P_-;_-* &quot;-&quot;??\ _P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_(&quot;RD$&quot;* #,##0.00_);_(&quot;RD$&quot;* \(#,##0.00\);_(&quot;RD$&quot;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Arial"/>
      <family val="2"/>
    </font>
    <font>
      <u/>
      <sz val="10"/>
      <color indexed="8"/>
      <name val="Segoe UI"/>
      <family val="2"/>
    </font>
    <font>
      <b/>
      <sz val="9"/>
      <name val="Segoe UI"/>
      <family val="2"/>
    </font>
    <font>
      <sz val="10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9">
      <protection hidden="1"/>
    </xf>
    <xf numFmtId="0" fontId="21" fillId="18" borderId="9" applyNumberFormat="0" applyFont="0" applyBorder="0" applyAlignment="0" applyProtection="0">
      <protection hidden="1"/>
    </xf>
    <xf numFmtId="0" fontId="20" fillId="0" borderId="9">
      <protection hidden="1"/>
    </xf>
    <xf numFmtId="168" fontId="22" fillId="0" borderId="11" applyBorder="0">
      <alignment horizontal="center" vertical="center"/>
    </xf>
    <xf numFmtId="0" fontId="23" fillId="6" borderId="0" applyNumberFormat="0" applyBorder="0" applyAlignment="0" applyProtection="0"/>
    <xf numFmtId="0" fontId="24" fillId="18" borderId="12" applyNumberFormat="0" applyAlignment="0" applyProtection="0"/>
    <xf numFmtId="0" fontId="25" fillId="19" borderId="13" applyNumberFormat="0" applyAlignment="0" applyProtection="0"/>
    <xf numFmtId="0" fontId="26" fillId="0" borderId="14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28" fillId="9" borderId="12" applyNumberFormat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1" fillId="0" borderId="9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2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33" fillId="0" borderId="0">
      <alignment vertical="top"/>
    </xf>
    <xf numFmtId="0" fontId="2" fillId="0" borderId="0"/>
    <xf numFmtId="0" fontId="18" fillId="0" borderId="0"/>
    <xf numFmtId="0" fontId="2" fillId="0" borderId="0"/>
    <xf numFmtId="0" fontId="2" fillId="0" borderId="0"/>
    <xf numFmtId="39" fontId="3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Border="0" applyAlignment="0" applyProtection="0">
      <protection hidden="1"/>
    </xf>
    <xf numFmtId="0" fontId="36" fillId="18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27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18" borderId="9"/>
    <xf numFmtId="0" fontId="43" fillId="0" borderId="20" applyNumberFormat="0" applyFill="0" applyAlignment="0" applyProtection="0"/>
  </cellStyleXfs>
  <cellXfs count="79">
    <xf numFmtId="0" fontId="0" fillId="0" borderId="0" xfId="0"/>
    <xf numFmtId="0" fontId="3" fillId="0" borderId="0" xfId="2" applyFont="1" applyFill="1" applyAlignment="1" applyProtection="1">
      <alignment horizontal="center"/>
    </xf>
    <xf numFmtId="0" fontId="2" fillId="0" borderId="0" xfId="2" applyFont="1"/>
    <xf numFmtId="0" fontId="2" fillId="0" borderId="0" xfId="2"/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2" fillId="0" borderId="0" xfId="2" applyFont="1" applyBorder="1"/>
    <xf numFmtId="0" fontId="5" fillId="0" borderId="0" xfId="2" applyFont="1" applyFill="1" applyAlignment="1" applyProtection="1">
      <alignment horizontal="center"/>
    </xf>
    <xf numFmtId="0" fontId="7" fillId="2" borderId="1" xfId="2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</xf>
    <xf numFmtId="0" fontId="7" fillId="2" borderId="3" xfId="2" applyFont="1" applyFill="1" applyBorder="1" applyAlignment="1" applyProtection="1">
      <alignment horizontal="center" vertical="center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horizontal="center" vertical="center"/>
    </xf>
    <xf numFmtId="0" fontId="7" fillId="2" borderId="7" xfId="2" applyFont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 applyProtection="1">
      <alignment horizontal="center" vertical="center"/>
    </xf>
    <xf numFmtId="0" fontId="8" fillId="0" borderId="9" xfId="3" applyFont="1" applyFill="1" applyBorder="1" applyAlignment="1" applyProtection="1"/>
    <xf numFmtId="164" fontId="8" fillId="0" borderId="10" xfId="4" applyNumberFormat="1" applyFont="1" applyFill="1" applyBorder="1"/>
    <xf numFmtId="49" fontId="8" fillId="0" borderId="9" xfId="4" applyNumberFormat="1" applyFont="1" applyFill="1" applyBorder="1" applyAlignment="1" applyProtection="1">
      <alignment horizontal="left"/>
    </xf>
    <xf numFmtId="164" fontId="8" fillId="0" borderId="10" xfId="4" applyNumberFormat="1" applyFont="1" applyFill="1" applyBorder="1" applyProtection="1"/>
    <xf numFmtId="49" fontId="9" fillId="0" borderId="9" xfId="4" applyNumberFormat="1" applyFont="1" applyFill="1" applyBorder="1" applyAlignment="1" applyProtection="1">
      <alignment horizontal="left" indent="1"/>
    </xf>
    <xf numFmtId="164" fontId="9" fillId="0" borderId="10" xfId="4" applyNumberFormat="1" applyFont="1" applyFill="1" applyBorder="1" applyProtection="1"/>
    <xf numFmtId="164" fontId="9" fillId="3" borderId="10" xfId="4" applyNumberFormat="1" applyFont="1" applyFill="1" applyBorder="1" applyProtection="1"/>
    <xf numFmtId="164" fontId="8" fillId="0" borderId="10" xfId="3" applyNumberFormat="1" applyFont="1" applyFill="1" applyBorder="1" applyProtection="1"/>
    <xf numFmtId="49" fontId="8" fillId="0" borderId="9" xfId="3" applyNumberFormat="1" applyFont="1" applyFill="1" applyBorder="1" applyAlignment="1" applyProtection="1">
      <alignment horizontal="left" indent="1"/>
    </xf>
    <xf numFmtId="49" fontId="9" fillId="0" borderId="9" xfId="3" applyNumberFormat="1" applyFont="1" applyFill="1" applyBorder="1" applyAlignment="1" applyProtection="1">
      <alignment horizontal="left" indent="2"/>
    </xf>
    <xf numFmtId="164" fontId="9" fillId="0" borderId="10" xfId="3" applyNumberFormat="1" applyFont="1" applyFill="1" applyBorder="1" applyProtection="1"/>
    <xf numFmtId="165" fontId="9" fillId="0" borderId="10" xfId="4" applyNumberFormat="1" applyFont="1" applyFill="1" applyBorder="1" applyProtection="1"/>
    <xf numFmtId="165" fontId="9" fillId="0" borderId="10" xfId="3" applyNumberFormat="1" applyFont="1" applyFill="1" applyBorder="1" applyProtection="1"/>
    <xf numFmtId="0" fontId="2" fillId="0" borderId="0" xfId="2" applyBorder="1"/>
    <xf numFmtId="49" fontId="9" fillId="0" borderId="9" xfId="2" applyNumberFormat="1" applyFont="1" applyFill="1" applyBorder="1" applyAlignment="1" applyProtection="1">
      <alignment horizontal="left" indent="2"/>
    </xf>
    <xf numFmtId="49" fontId="8" fillId="0" borderId="9" xfId="4" applyNumberFormat="1" applyFont="1" applyFill="1" applyBorder="1" applyAlignment="1" applyProtection="1">
      <alignment horizontal="left" indent="2"/>
    </xf>
    <xf numFmtId="49" fontId="9" fillId="0" borderId="9" xfId="4" applyNumberFormat="1" applyFont="1" applyFill="1" applyBorder="1" applyAlignment="1" applyProtection="1">
      <alignment horizontal="left" indent="3"/>
    </xf>
    <xf numFmtId="0" fontId="8" fillId="0" borderId="9" xfId="3" applyFont="1" applyFill="1" applyBorder="1" applyAlignment="1" applyProtection="1">
      <alignment horizontal="left" indent="2"/>
    </xf>
    <xf numFmtId="164" fontId="2" fillId="0" borderId="0" xfId="2" applyNumberFormat="1" applyFont="1" applyBorder="1"/>
    <xf numFmtId="164" fontId="9" fillId="0" borderId="10" xfId="4" applyNumberFormat="1" applyFont="1" applyFill="1" applyBorder="1"/>
    <xf numFmtId="166" fontId="2" fillId="0" borderId="0" xfId="2" applyNumberFormat="1" applyFont="1"/>
    <xf numFmtId="2" fontId="2" fillId="0" borderId="0" xfId="2" applyNumberFormat="1" applyFont="1"/>
    <xf numFmtId="0" fontId="10" fillId="0" borderId="0" xfId="2" applyFont="1" applyBorder="1"/>
    <xf numFmtId="0" fontId="10" fillId="0" borderId="0" xfId="2" applyFont="1"/>
    <xf numFmtId="43" fontId="8" fillId="0" borderId="10" xfId="1" applyFont="1" applyFill="1" applyBorder="1" applyProtection="1"/>
    <xf numFmtId="164" fontId="11" fillId="0" borderId="10" xfId="4" applyNumberFormat="1" applyFont="1" applyFill="1" applyBorder="1" applyProtection="1"/>
    <xf numFmtId="164" fontId="10" fillId="0" borderId="0" xfId="2" applyNumberFormat="1" applyFont="1"/>
    <xf numFmtId="49" fontId="8" fillId="0" borderId="9" xfId="4" applyNumberFormat="1" applyFont="1" applyFill="1" applyBorder="1"/>
    <xf numFmtId="49" fontId="8" fillId="0" borderId="9" xfId="4" applyNumberFormat="1" applyFont="1" applyFill="1" applyBorder="1" applyAlignment="1" applyProtection="1">
      <alignment horizontal="left" indent="1"/>
    </xf>
    <xf numFmtId="164" fontId="9" fillId="0" borderId="10" xfId="3" applyNumberFormat="1" applyFont="1" applyFill="1" applyBorder="1" applyAlignment="1" applyProtection="1"/>
    <xf numFmtId="164" fontId="9" fillId="0" borderId="10" xfId="3" applyNumberFormat="1" applyFont="1" applyFill="1" applyBorder="1"/>
    <xf numFmtId="49" fontId="9" fillId="0" borderId="9" xfId="3" applyNumberFormat="1" applyFont="1" applyFill="1" applyBorder="1" applyAlignment="1" applyProtection="1">
      <alignment horizontal="left" indent="3"/>
    </xf>
    <xf numFmtId="43" fontId="9" fillId="0" borderId="10" xfId="1" applyFont="1" applyFill="1" applyBorder="1" applyProtection="1"/>
    <xf numFmtId="49" fontId="9" fillId="0" borderId="9" xfId="4" applyNumberFormat="1" applyFont="1" applyFill="1" applyBorder="1" applyAlignment="1" applyProtection="1">
      <alignment horizontal="left" indent="2"/>
    </xf>
    <xf numFmtId="0" fontId="2" fillId="0" borderId="0" xfId="2" applyFont="1" applyFill="1" applyBorder="1"/>
    <xf numFmtId="0" fontId="2" fillId="0" borderId="0" xfId="2" applyFont="1" applyFill="1"/>
    <xf numFmtId="49" fontId="8" fillId="0" borderId="9" xfId="4" applyNumberFormat="1" applyFont="1" applyFill="1" applyBorder="1" applyAlignment="1">
      <alignment horizontal="left" indent="1"/>
    </xf>
    <xf numFmtId="49" fontId="9" fillId="0" borderId="9" xfId="4" applyNumberFormat="1" applyFont="1" applyFill="1" applyBorder="1" applyAlignment="1">
      <alignment horizontal="left" indent="1"/>
    </xf>
    <xf numFmtId="39" fontId="9" fillId="0" borderId="10" xfId="4" applyNumberFormat="1" applyFont="1" applyFill="1" applyBorder="1" applyProtection="1"/>
    <xf numFmtId="49" fontId="8" fillId="0" borderId="9" xfId="4" applyNumberFormat="1" applyFont="1" applyFill="1" applyBorder="1" applyAlignment="1" applyProtection="1"/>
    <xf numFmtId="49" fontId="7" fillId="2" borderId="6" xfId="4" applyNumberFormat="1" applyFont="1" applyFill="1" applyBorder="1" applyAlignment="1" applyProtection="1">
      <alignment horizontal="left" vertical="center"/>
    </xf>
    <xf numFmtId="164" fontId="7" fillId="2" borderId="8" xfId="4" applyNumberFormat="1" applyFont="1" applyFill="1" applyBorder="1" applyAlignment="1" applyProtection="1">
      <alignment vertical="center"/>
    </xf>
    <xf numFmtId="164" fontId="12" fillId="0" borderId="0" xfId="2" applyNumberFormat="1" applyFont="1"/>
    <xf numFmtId="164" fontId="8" fillId="0" borderId="0" xfId="4" applyNumberFormat="1" applyFont="1" applyFill="1" applyBorder="1" applyAlignment="1" applyProtection="1">
      <alignment vertical="center"/>
    </xf>
    <xf numFmtId="164" fontId="13" fillId="0" borderId="0" xfId="1" applyNumberFormat="1" applyFont="1"/>
    <xf numFmtId="165" fontId="13" fillId="0" borderId="0" xfId="1" applyNumberFormat="1" applyFont="1"/>
    <xf numFmtId="49" fontId="14" fillId="0" borderId="0" xfId="2" applyNumberFormat="1" applyFont="1" applyFill="1" applyBorder="1" applyAlignment="1" applyProtection="1"/>
    <xf numFmtId="164" fontId="13" fillId="0" borderId="0" xfId="2" applyNumberFormat="1" applyFont="1"/>
    <xf numFmtId="0" fontId="15" fillId="0" borderId="0" xfId="2" applyFont="1" applyFill="1" applyAlignment="1" applyProtection="1"/>
    <xf numFmtId="164" fontId="15" fillId="0" borderId="0" xfId="2" applyNumberFormat="1" applyFont="1" applyFill="1" applyBorder="1"/>
    <xf numFmtId="0" fontId="13" fillId="0" borderId="0" xfId="2" applyFont="1"/>
    <xf numFmtId="167" fontId="2" fillId="0" borderId="0" xfId="2" applyNumberFormat="1"/>
    <xf numFmtId="167" fontId="16" fillId="0" borderId="0" xfId="2" applyNumberFormat="1" applyFont="1" applyFill="1" applyBorder="1"/>
    <xf numFmtId="166" fontId="16" fillId="0" borderId="0" xfId="2" applyNumberFormat="1" applyFont="1" applyFill="1" applyBorder="1"/>
    <xf numFmtId="0" fontId="15" fillId="0" borderId="0" xfId="2" applyFont="1" applyFill="1" applyAlignment="1" applyProtection="1">
      <alignment horizontal="left" indent="1"/>
    </xf>
    <xf numFmtId="164" fontId="16" fillId="0" borderId="0" xfId="2" applyNumberFormat="1" applyFont="1" applyFill="1" applyBorder="1"/>
    <xf numFmtId="49" fontId="16" fillId="0" borderId="0" xfId="2" applyNumberFormat="1" applyFont="1" applyFill="1" applyBorder="1"/>
    <xf numFmtId="49" fontId="15" fillId="0" borderId="0" xfId="2" applyNumberFormat="1" applyFont="1" applyFill="1" applyBorder="1" applyAlignment="1" applyProtection="1"/>
    <xf numFmtId="43" fontId="16" fillId="0" borderId="0" xfId="1" applyFont="1" applyFill="1" applyBorder="1"/>
    <xf numFmtId="4" fontId="16" fillId="0" borderId="0" xfId="2" applyNumberFormat="1" applyFont="1" applyFill="1" applyBorder="1"/>
    <xf numFmtId="0" fontId="16" fillId="0" borderId="0" xfId="2" applyFont="1" applyFill="1" applyBorder="1"/>
    <xf numFmtId="0" fontId="16" fillId="0" borderId="0" xfId="2" applyFont="1"/>
    <xf numFmtId="0" fontId="17" fillId="0" borderId="0" xfId="2" applyFont="1"/>
  </cellXfs>
  <cellStyles count="23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Array" xfId="23"/>
    <cellStyle name="Array Enter" xfId="24"/>
    <cellStyle name="Array_Sheet1" xfId="25"/>
    <cellStyle name="base paren" xfId="26"/>
    <cellStyle name="Buena 2" xfId="27"/>
    <cellStyle name="Cálculo 2" xfId="28"/>
    <cellStyle name="Celda de comprobación 2" xfId="29"/>
    <cellStyle name="Celda vinculada 2" xfId="30"/>
    <cellStyle name="Comma 2" xfId="31"/>
    <cellStyle name="Comma 2 2" xfId="32"/>
    <cellStyle name="Comma 2 3" xfId="33"/>
    <cellStyle name="Comma 2 3 2" xfId="34"/>
    <cellStyle name="Comma 2_Sheet1" xfId="35"/>
    <cellStyle name="Comma 3" xfId="36"/>
    <cellStyle name="Comma 3 2" xfId="37"/>
    <cellStyle name="Comma 3 3" xfId="38"/>
    <cellStyle name="Comma 4" xfId="39"/>
    <cellStyle name="Comma 4 2" xfId="40"/>
    <cellStyle name="Comma 4 3" xfId="41"/>
    <cellStyle name="Comma 5" xfId="42"/>
    <cellStyle name="Comma 6" xfId="43"/>
    <cellStyle name="Comma 7" xfId="44"/>
    <cellStyle name="Comma 8" xfId="45"/>
    <cellStyle name="Comma 9" xfId="46"/>
    <cellStyle name="Comma 9 2" xfId="47"/>
    <cellStyle name="Currency 2" xfId="48"/>
    <cellStyle name="Currency 2 2" xfId="49"/>
    <cellStyle name="Encabezado 4 2" xfId="50"/>
    <cellStyle name="Énfasis1 2" xfId="51"/>
    <cellStyle name="Énfasis2 2" xfId="52"/>
    <cellStyle name="Énfasis3 2" xfId="53"/>
    <cellStyle name="Énfasis4 2" xfId="54"/>
    <cellStyle name="Énfasis5 2" xfId="55"/>
    <cellStyle name="Énfasis6 2" xfId="56"/>
    <cellStyle name="Entrada 2" xfId="57"/>
    <cellStyle name="Euro" xfId="58"/>
    <cellStyle name="Euro 2" xfId="59"/>
    <cellStyle name="Hipervínculo 2" xfId="60"/>
    <cellStyle name="Incorrecto 2" xfId="61"/>
    <cellStyle name="MacroCode" xfId="62"/>
    <cellStyle name="Millares" xfId="1" builtinId="3"/>
    <cellStyle name="Millares 10" xfId="63"/>
    <cellStyle name="Millares 10 10" xfId="64"/>
    <cellStyle name="Millares 10 2" xfId="65"/>
    <cellStyle name="Millares 10 2 2" xfId="66"/>
    <cellStyle name="Millares 10 3" xfId="67"/>
    <cellStyle name="Millares 10 4" xfId="68"/>
    <cellStyle name="Millares 10 5" xfId="69"/>
    <cellStyle name="Millares 10 5 2" xfId="70"/>
    <cellStyle name="Millares 10 6" xfId="71"/>
    <cellStyle name="Millares 10 7" xfId="72"/>
    <cellStyle name="Millares 10 8" xfId="73"/>
    <cellStyle name="Millares 10 9" xfId="74"/>
    <cellStyle name="Millares 11" xfId="75"/>
    <cellStyle name="Millares 11 2" xfId="76"/>
    <cellStyle name="Millares 12" xfId="77"/>
    <cellStyle name="Millares 12 2" xfId="78"/>
    <cellStyle name="Millares 13" xfId="79"/>
    <cellStyle name="Millares 13 2" xfId="80"/>
    <cellStyle name="Millares 14" xfId="81"/>
    <cellStyle name="Millares 14 2" xfId="82"/>
    <cellStyle name="Millares 15" xfId="83"/>
    <cellStyle name="Millares 16" xfId="84"/>
    <cellStyle name="Millares 17" xfId="85"/>
    <cellStyle name="Millares 17 2" xfId="86"/>
    <cellStyle name="Millares 18" xfId="87"/>
    <cellStyle name="Millares 2" xfId="88"/>
    <cellStyle name="Millares 2 2" xfId="89"/>
    <cellStyle name="Millares 2 2 2" xfId="90"/>
    <cellStyle name="Millares 2 2 3" xfId="91"/>
    <cellStyle name="Millares 2 3" xfId="92"/>
    <cellStyle name="Millares 2 3 2" xfId="93"/>
    <cellStyle name="Millares 2 4" xfId="94"/>
    <cellStyle name="Millares 2 5" xfId="95"/>
    <cellStyle name="Millares 2_DGA" xfId="96"/>
    <cellStyle name="Millares 3" xfId="97"/>
    <cellStyle name="Millares 3 2" xfId="98"/>
    <cellStyle name="Millares 3 2 2" xfId="99"/>
    <cellStyle name="Millares 3 2 2 2" xfId="100"/>
    <cellStyle name="Millares 3 2 3" xfId="101"/>
    <cellStyle name="Millares 3 3" xfId="102"/>
    <cellStyle name="Millares 3 4" xfId="103"/>
    <cellStyle name="Millares 3 5" xfId="104"/>
    <cellStyle name="Millares 3_DGA" xfId="105"/>
    <cellStyle name="Millares 4" xfId="106"/>
    <cellStyle name="Millares 4 2" xfId="107"/>
    <cellStyle name="Millares 4 3" xfId="108"/>
    <cellStyle name="Millares 4 4" xfId="109"/>
    <cellStyle name="Millares 4 5" xfId="110"/>
    <cellStyle name="Millares 4 6" xfId="111"/>
    <cellStyle name="Millares 4_DGA" xfId="112"/>
    <cellStyle name="Millares 5" xfId="113"/>
    <cellStyle name="Millares 5 2" xfId="114"/>
    <cellStyle name="Millares 5 3" xfId="115"/>
    <cellStyle name="Millares 5_DGA" xfId="116"/>
    <cellStyle name="Millares 6" xfId="117"/>
    <cellStyle name="Millares 6 2" xfId="118"/>
    <cellStyle name="Millares 6 3" xfId="119"/>
    <cellStyle name="Millares 7" xfId="120"/>
    <cellStyle name="Millares 7 2" xfId="121"/>
    <cellStyle name="Millares 8" xfId="122"/>
    <cellStyle name="Millares 8 2" xfId="123"/>
    <cellStyle name="Millares 8 3" xfId="124"/>
    <cellStyle name="Millares 8 4" xfId="125"/>
    <cellStyle name="Millares 9" xfId="126"/>
    <cellStyle name="Millares 9 2" xfId="127"/>
    <cellStyle name="Millares 9 2 2" xfId="128"/>
    <cellStyle name="Millares 9 3" xfId="129"/>
    <cellStyle name="Millares 9 4" xfId="130"/>
    <cellStyle name="Millares 9 5" xfId="131"/>
    <cellStyle name="Millares 9 6" xfId="132"/>
    <cellStyle name="Moneda 2" xfId="133"/>
    <cellStyle name="Moneda 2 2" xfId="134"/>
    <cellStyle name="Moneda 3" xfId="135"/>
    <cellStyle name="Moneda 4" xfId="136"/>
    <cellStyle name="Moneda 5" xfId="137"/>
    <cellStyle name="Moneda 5 2" xfId="138"/>
    <cellStyle name="Moneda 5 3" xfId="139"/>
    <cellStyle name="Moneda 5 3 2" xfId="140"/>
    <cellStyle name="Neutral 2" xfId="141"/>
    <cellStyle name="Normal" xfId="0" builtinId="0"/>
    <cellStyle name="Normal 10" xfId="142"/>
    <cellStyle name="Normal 10 2" xfId="2"/>
    <cellStyle name="Normal 11" xfId="143"/>
    <cellStyle name="Normal 11 2" xfId="144"/>
    <cellStyle name="Normal 12" xfId="145"/>
    <cellStyle name="Normal 12 2" xfId="146"/>
    <cellStyle name="Normal 13" xfId="147"/>
    <cellStyle name="Normal 13 2" xfId="148"/>
    <cellStyle name="Normal 14" xfId="149"/>
    <cellStyle name="Normal 14 2" xfId="150"/>
    <cellStyle name="Normal 15" xfId="151"/>
    <cellStyle name="Normal 15 2" xfId="152"/>
    <cellStyle name="Normal 16" xfId="153"/>
    <cellStyle name="Normal 2" xfId="154"/>
    <cellStyle name="Normal 2 2" xfId="155"/>
    <cellStyle name="Normal 2 2 2" xfId="156"/>
    <cellStyle name="Normal 2 2 2 2" xfId="4"/>
    <cellStyle name="Normal 2 3" xfId="157"/>
    <cellStyle name="Normal 2 3 2" xfId="158"/>
    <cellStyle name="Normal 2 4" xfId="159"/>
    <cellStyle name="Normal 2_DGA" xfId="160"/>
    <cellStyle name="Normal 3" xfId="161"/>
    <cellStyle name="Normal 3 2" xfId="162"/>
    <cellStyle name="Normal 3 3" xfId="163"/>
    <cellStyle name="Normal 3 4" xfId="164"/>
    <cellStyle name="Normal 3 5" xfId="165"/>
    <cellStyle name="Normal 3 6" xfId="166"/>
    <cellStyle name="Normal 3_Sheet1" xfId="167"/>
    <cellStyle name="Normal 4" xfId="168"/>
    <cellStyle name="Normal 4 2" xfId="169"/>
    <cellStyle name="Normal 4 3" xfId="170"/>
    <cellStyle name="Normal 5" xfId="171"/>
    <cellStyle name="Normal 5 2" xfId="172"/>
    <cellStyle name="Normal 5 3" xfId="173"/>
    <cellStyle name="Normal 5 3 2" xfId="174"/>
    <cellStyle name="Normal 5 4" xfId="175"/>
    <cellStyle name="Normal 6" xfId="176"/>
    <cellStyle name="Normal 6 2" xfId="177"/>
    <cellStyle name="Normal 6 2 2" xfId="178"/>
    <cellStyle name="Normal 6 2 3" xfId="179"/>
    <cellStyle name="Normal 6 3" xfId="180"/>
    <cellStyle name="Normal 6 4" xfId="181"/>
    <cellStyle name="Normal 7" xfId="182"/>
    <cellStyle name="Normal 7 2" xfId="183"/>
    <cellStyle name="Normal 7 2 2" xfId="184"/>
    <cellStyle name="Normal 7 3" xfId="185"/>
    <cellStyle name="Normal 7 4" xfId="186"/>
    <cellStyle name="Normal 7 5" xfId="187"/>
    <cellStyle name="Normal 8" xfId="188"/>
    <cellStyle name="Normal 8 2" xfId="189"/>
    <cellStyle name="Normal 8 3" xfId="190"/>
    <cellStyle name="Normal 9" xfId="191"/>
    <cellStyle name="Normal 9 2" xfId="192"/>
    <cellStyle name="Normal 9 3" xfId="193"/>
    <cellStyle name="Normal_COMPARACION 2002-2001 2" xfId="3"/>
    <cellStyle name="Notas 2" xfId="194"/>
    <cellStyle name="Notas 2 2" xfId="195"/>
    <cellStyle name="Notas 2_Sheet1" xfId="196"/>
    <cellStyle name="Percent 2" xfId="197"/>
    <cellStyle name="Percent 2 2" xfId="198"/>
    <cellStyle name="Percent 3" xfId="199"/>
    <cellStyle name="Percent 4" xfId="200"/>
    <cellStyle name="Percent 5" xfId="201"/>
    <cellStyle name="Percent 6" xfId="202"/>
    <cellStyle name="Percent 7" xfId="203"/>
    <cellStyle name="Percent 7 2" xfId="204"/>
    <cellStyle name="Porcentual 2" xfId="205"/>
    <cellStyle name="Porcentual 2 2" xfId="206"/>
    <cellStyle name="Porcentual 2 3" xfId="207"/>
    <cellStyle name="Porcentual 3" xfId="208"/>
    <cellStyle name="Porcentual 3 2" xfId="209"/>
    <cellStyle name="Porcentual 3 3" xfId="210"/>
    <cellStyle name="Porcentual 4" xfId="211"/>
    <cellStyle name="Porcentual 4 2" xfId="212"/>
    <cellStyle name="Porcentual 4 3" xfId="213"/>
    <cellStyle name="Porcentual 5" xfId="214"/>
    <cellStyle name="Porcentual 6" xfId="215"/>
    <cellStyle name="Porcentual 6 2" xfId="216"/>
    <cellStyle name="Porcentual 7" xfId="217"/>
    <cellStyle name="Porcentual 7 2" xfId="218"/>
    <cellStyle name="Porcentual 8" xfId="219"/>
    <cellStyle name="Porcentual 8 2" xfId="220"/>
    <cellStyle name="Porcentual 9" xfId="221"/>
    <cellStyle name="Red Text" xfId="222"/>
    <cellStyle name="Salida 2" xfId="223"/>
    <cellStyle name="Texto de advertencia 2" xfId="224"/>
    <cellStyle name="Texto explicativo 2" xfId="225"/>
    <cellStyle name="Título 1 2" xfId="226"/>
    <cellStyle name="Título 2 2" xfId="227"/>
    <cellStyle name="Título 3 2" xfId="228"/>
    <cellStyle name="Título 4" xfId="229"/>
    <cellStyle name="TopGrey" xfId="230"/>
    <cellStyle name="Total 2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AGOSTO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</sheetNames>
    <sheetDataSet>
      <sheetData sheetId="0"/>
      <sheetData sheetId="1"/>
      <sheetData sheetId="2"/>
      <sheetData sheetId="3">
        <row r="11">
          <cell r="L11">
            <v>5895.3</v>
          </cell>
          <cell r="M11">
            <v>4890.8999999999996</v>
          </cell>
          <cell r="N11">
            <v>5026.2</v>
          </cell>
          <cell r="O11">
            <v>5274.5</v>
          </cell>
          <cell r="P11">
            <v>5456</v>
          </cell>
          <cell r="Q11">
            <v>4590.6000000000004</v>
          </cell>
          <cell r="R11">
            <v>4366.5</v>
          </cell>
          <cell r="S11">
            <v>4886.2</v>
          </cell>
        </row>
        <row r="12">
          <cell r="L12">
            <v>7188</v>
          </cell>
          <cell r="M12">
            <v>5148.8</v>
          </cell>
          <cell r="N12">
            <v>5868.7</v>
          </cell>
          <cell r="O12">
            <v>19943.900000000001</v>
          </cell>
          <cell r="P12">
            <v>5717.5</v>
          </cell>
          <cell r="Q12">
            <v>6223.4</v>
          </cell>
          <cell r="R12">
            <v>10609.7</v>
          </cell>
          <cell r="S12">
            <v>6457.7</v>
          </cell>
        </row>
        <row r="13">
          <cell r="L13">
            <v>4032.5</v>
          </cell>
          <cell r="M13">
            <v>2435.4</v>
          </cell>
          <cell r="N13">
            <v>3218.6</v>
          </cell>
          <cell r="O13">
            <v>2981</v>
          </cell>
          <cell r="P13">
            <v>3446.7</v>
          </cell>
          <cell r="Q13">
            <v>4111.3</v>
          </cell>
          <cell r="R13">
            <v>2881.5</v>
          </cell>
          <cell r="S13">
            <v>2536.8000000000002</v>
          </cell>
        </row>
        <row r="14">
          <cell r="L14">
            <v>155.9</v>
          </cell>
          <cell r="M14">
            <v>123.3</v>
          </cell>
          <cell r="N14">
            <v>197.9</v>
          </cell>
          <cell r="O14">
            <v>184</v>
          </cell>
          <cell r="P14">
            <v>154.69999999999999</v>
          </cell>
          <cell r="Q14">
            <v>159.69999999999999</v>
          </cell>
          <cell r="R14">
            <v>202.8</v>
          </cell>
          <cell r="S14">
            <v>224.8</v>
          </cell>
        </row>
        <row r="17">
          <cell r="L17">
            <v>83.8</v>
          </cell>
          <cell r="M17">
            <v>201.5</v>
          </cell>
          <cell r="N17">
            <v>951</v>
          </cell>
          <cell r="O17">
            <v>134.5</v>
          </cell>
          <cell r="P17">
            <v>109.9</v>
          </cell>
          <cell r="Q17">
            <v>92.8</v>
          </cell>
          <cell r="R17">
            <v>88.7</v>
          </cell>
          <cell r="S17">
            <v>185</v>
          </cell>
        </row>
        <row r="18">
          <cell r="L18">
            <v>209</v>
          </cell>
          <cell r="M18">
            <v>107.1</v>
          </cell>
          <cell r="N18">
            <v>147</v>
          </cell>
          <cell r="O18">
            <v>1812.5</v>
          </cell>
          <cell r="P18">
            <v>266.5</v>
          </cell>
          <cell r="Q18">
            <v>145.9</v>
          </cell>
          <cell r="R18">
            <v>245</v>
          </cell>
          <cell r="S18">
            <v>105.7</v>
          </cell>
        </row>
        <row r="19">
          <cell r="L19">
            <v>469.2</v>
          </cell>
          <cell r="M19">
            <v>510.8</v>
          </cell>
          <cell r="N19">
            <v>739</v>
          </cell>
          <cell r="O19">
            <v>537</v>
          </cell>
          <cell r="P19">
            <v>605.70000000000005</v>
          </cell>
          <cell r="Q19">
            <v>680.7</v>
          </cell>
          <cell r="R19">
            <v>728.5</v>
          </cell>
          <cell r="S19">
            <v>669.1</v>
          </cell>
        </row>
        <row r="20">
          <cell r="L20">
            <v>130.4</v>
          </cell>
          <cell r="M20">
            <v>111.2</v>
          </cell>
          <cell r="N20">
            <v>122.2</v>
          </cell>
          <cell r="O20">
            <v>112.2</v>
          </cell>
          <cell r="P20">
            <v>132</v>
          </cell>
          <cell r="Q20">
            <v>108.4</v>
          </cell>
          <cell r="R20">
            <v>126.2</v>
          </cell>
          <cell r="S20">
            <v>115.9</v>
          </cell>
        </row>
        <row r="21">
          <cell r="L21">
            <v>616.9</v>
          </cell>
          <cell r="M21">
            <v>612.79999999999995</v>
          </cell>
          <cell r="N21">
            <v>828.7</v>
          </cell>
          <cell r="O21">
            <v>617.6</v>
          </cell>
          <cell r="P21">
            <v>830.7</v>
          </cell>
          <cell r="Q21">
            <v>631.5</v>
          </cell>
          <cell r="R21">
            <v>667.9</v>
          </cell>
          <cell r="S21">
            <v>851.3</v>
          </cell>
        </row>
        <row r="22">
          <cell r="L22">
            <v>86</v>
          </cell>
          <cell r="M22">
            <v>235.9</v>
          </cell>
          <cell r="N22">
            <v>94.7</v>
          </cell>
          <cell r="O22">
            <v>329.8</v>
          </cell>
          <cell r="P22">
            <v>170.3</v>
          </cell>
          <cell r="Q22">
            <v>100.7</v>
          </cell>
          <cell r="R22">
            <v>159.69999999999999</v>
          </cell>
          <cell r="S22">
            <v>79.8</v>
          </cell>
        </row>
        <row r="23">
          <cell r="L23">
            <v>182.1</v>
          </cell>
          <cell r="M23">
            <v>191.7</v>
          </cell>
          <cell r="N23">
            <v>234.6</v>
          </cell>
          <cell r="O23">
            <v>123</v>
          </cell>
          <cell r="P23">
            <v>210.3</v>
          </cell>
          <cell r="Q23">
            <v>160</v>
          </cell>
          <cell r="R23">
            <v>182.2</v>
          </cell>
          <cell r="S23">
            <v>157</v>
          </cell>
        </row>
        <row r="26">
          <cell r="L26">
            <v>11907</v>
          </cell>
          <cell r="M26">
            <v>9127</v>
          </cell>
          <cell r="N26">
            <v>9509</v>
          </cell>
          <cell r="O26">
            <v>10543.9</v>
          </cell>
          <cell r="P26">
            <v>10067.9</v>
          </cell>
          <cell r="Q26">
            <v>9903.2000000000007</v>
          </cell>
          <cell r="R26">
            <v>10004.299999999999</v>
          </cell>
          <cell r="S26">
            <v>9832.5</v>
          </cell>
        </row>
        <row r="27">
          <cell r="L27">
            <v>7646.9</v>
          </cell>
          <cell r="M27">
            <v>6473.8</v>
          </cell>
          <cell r="N27">
            <v>7342.1</v>
          </cell>
          <cell r="O27">
            <v>7056.6</v>
          </cell>
          <cell r="P27">
            <v>8572.4</v>
          </cell>
          <cell r="Q27">
            <v>7187.8</v>
          </cell>
          <cell r="R27">
            <v>8528.7000000000007</v>
          </cell>
          <cell r="S27">
            <v>8158.9</v>
          </cell>
        </row>
        <row r="29">
          <cell r="L29">
            <v>3757.8</v>
          </cell>
          <cell r="M29">
            <v>3085.9</v>
          </cell>
          <cell r="N29">
            <v>2978.9</v>
          </cell>
          <cell r="O29">
            <v>2939.9</v>
          </cell>
          <cell r="P29">
            <v>3666.4</v>
          </cell>
          <cell r="Q29">
            <v>2898.9</v>
          </cell>
          <cell r="R29">
            <v>3304.2</v>
          </cell>
          <cell r="S29">
            <v>3639.2</v>
          </cell>
        </row>
        <row r="30">
          <cell r="L30">
            <v>1725.2</v>
          </cell>
          <cell r="M30">
            <v>1545.4</v>
          </cell>
          <cell r="N30">
            <v>1502.5</v>
          </cell>
          <cell r="O30">
            <v>1595.9</v>
          </cell>
          <cell r="P30">
            <v>2033.7</v>
          </cell>
          <cell r="Q30">
            <v>1452.9</v>
          </cell>
          <cell r="R30">
            <v>1576.9</v>
          </cell>
          <cell r="S30">
            <v>1819.8</v>
          </cell>
        </row>
        <row r="31">
          <cell r="L31">
            <v>3308.3</v>
          </cell>
          <cell r="M31">
            <v>2130.4</v>
          </cell>
          <cell r="N31">
            <v>2301.8000000000002</v>
          </cell>
          <cell r="O31">
            <v>2528.4</v>
          </cell>
          <cell r="P31">
            <v>2581.9</v>
          </cell>
          <cell r="Q31">
            <v>2146.8000000000002</v>
          </cell>
          <cell r="R31">
            <v>2539.5</v>
          </cell>
          <cell r="S31">
            <v>2316.3000000000002</v>
          </cell>
        </row>
        <row r="32">
          <cell r="L32">
            <v>367.6</v>
          </cell>
          <cell r="M32">
            <v>262.10000000000002</v>
          </cell>
          <cell r="N32">
            <v>243</v>
          </cell>
          <cell r="O32">
            <v>265.89999999999998</v>
          </cell>
          <cell r="P32">
            <v>363.1</v>
          </cell>
          <cell r="Q32">
            <v>315.7</v>
          </cell>
          <cell r="R32">
            <v>279.3</v>
          </cell>
          <cell r="S32">
            <v>286.39999999999998</v>
          </cell>
        </row>
        <row r="33">
          <cell r="L33">
            <v>620.79999999999995</v>
          </cell>
          <cell r="M33">
            <v>595.6</v>
          </cell>
          <cell r="N33">
            <v>595.6</v>
          </cell>
          <cell r="O33">
            <v>616</v>
          </cell>
          <cell r="P33">
            <v>595.70000000000005</v>
          </cell>
          <cell r="Q33">
            <v>619.1</v>
          </cell>
          <cell r="R33">
            <v>555.20000000000005</v>
          </cell>
          <cell r="S33">
            <v>605.79999999999995</v>
          </cell>
        </row>
        <row r="34">
          <cell r="L34">
            <v>565</v>
          </cell>
          <cell r="M34">
            <v>584.1</v>
          </cell>
          <cell r="N34">
            <v>473.3</v>
          </cell>
          <cell r="O34">
            <v>593.20000000000005</v>
          </cell>
          <cell r="P34">
            <v>573.6</v>
          </cell>
          <cell r="Q34">
            <v>642.1</v>
          </cell>
          <cell r="R34">
            <v>610.1</v>
          </cell>
          <cell r="S34">
            <v>616.5</v>
          </cell>
        </row>
        <row r="35">
          <cell r="L35">
            <v>277.39999999999998</v>
          </cell>
          <cell r="M35">
            <v>436.2</v>
          </cell>
          <cell r="N35">
            <v>427</v>
          </cell>
          <cell r="O35">
            <v>279.89999999999998</v>
          </cell>
          <cell r="P35">
            <v>514.20000000000005</v>
          </cell>
          <cell r="Q35">
            <v>513.5</v>
          </cell>
          <cell r="R35">
            <v>428.8</v>
          </cell>
          <cell r="S35">
            <v>420.5</v>
          </cell>
        </row>
        <row r="37">
          <cell r="L37">
            <v>994.1</v>
          </cell>
          <cell r="M37">
            <v>1039.7</v>
          </cell>
          <cell r="N37">
            <v>1023.6</v>
          </cell>
          <cell r="O37">
            <v>834.8</v>
          </cell>
          <cell r="P37">
            <v>1013.1</v>
          </cell>
          <cell r="Q37">
            <v>817.5</v>
          </cell>
          <cell r="R37">
            <v>912</v>
          </cell>
          <cell r="S37">
            <v>947.1</v>
          </cell>
        </row>
        <row r="38">
          <cell r="L38">
            <v>1019.2</v>
          </cell>
          <cell r="M38">
            <v>59.6</v>
          </cell>
          <cell r="N38">
            <v>48.9</v>
          </cell>
          <cell r="O38">
            <v>41.1</v>
          </cell>
          <cell r="P38">
            <v>45.7</v>
          </cell>
          <cell r="Q38">
            <v>34.200000000000003</v>
          </cell>
          <cell r="R38">
            <v>39.200000000000003</v>
          </cell>
          <cell r="S38">
            <v>38.6</v>
          </cell>
        </row>
        <row r="39">
          <cell r="L39">
            <v>18.899999999999999</v>
          </cell>
          <cell r="M39">
            <v>9.9</v>
          </cell>
          <cell r="N39">
            <v>13.1</v>
          </cell>
          <cell r="O39">
            <v>9.9</v>
          </cell>
          <cell r="P39">
            <v>11.9</v>
          </cell>
          <cell r="Q39">
            <v>7.9</v>
          </cell>
          <cell r="R39">
            <v>15.3</v>
          </cell>
          <cell r="S39">
            <v>11.5</v>
          </cell>
        </row>
        <row r="40">
          <cell r="L40">
            <v>88.3</v>
          </cell>
          <cell r="M40">
            <v>86.2</v>
          </cell>
          <cell r="N40">
            <v>83.9</v>
          </cell>
          <cell r="O40">
            <v>77.7</v>
          </cell>
          <cell r="P40">
            <v>83.9</v>
          </cell>
          <cell r="Q40">
            <v>83.3</v>
          </cell>
          <cell r="R40">
            <v>80</v>
          </cell>
          <cell r="S40">
            <v>83.6</v>
          </cell>
        </row>
        <row r="41">
          <cell r="L41">
            <v>23.4</v>
          </cell>
          <cell r="M41">
            <v>23.2</v>
          </cell>
          <cell r="N41">
            <v>24</v>
          </cell>
          <cell r="O41">
            <v>25</v>
          </cell>
          <cell r="P41">
            <v>23.4</v>
          </cell>
          <cell r="Q41">
            <v>24</v>
          </cell>
          <cell r="R41">
            <v>23.9</v>
          </cell>
          <cell r="S41">
            <v>23.3</v>
          </cell>
        </row>
        <row r="42">
          <cell r="L42">
            <v>130.69999999999999</v>
          </cell>
          <cell r="M42">
            <v>105.7</v>
          </cell>
          <cell r="N42">
            <v>141.19999999999999</v>
          </cell>
          <cell r="O42">
            <v>134</v>
          </cell>
          <cell r="P42">
            <v>178.1</v>
          </cell>
          <cell r="Q42">
            <v>136.1</v>
          </cell>
          <cell r="R42">
            <v>148.5</v>
          </cell>
          <cell r="S42">
            <v>160.5</v>
          </cell>
        </row>
        <row r="45">
          <cell r="L45">
            <v>2539.6999999999998</v>
          </cell>
          <cell r="M45">
            <v>2312.1999999999998</v>
          </cell>
          <cell r="N45">
            <v>2538.3000000000002</v>
          </cell>
          <cell r="O45">
            <v>2353.5</v>
          </cell>
          <cell r="P45">
            <v>2882.7</v>
          </cell>
          <cell r="Q45">
            <v>2435.1999999999998</v>
          </cell>
          <cell r="R45">
            <v>2820.9</v>
          </cell>
          <cell r="S45">
            <v>2686.1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L49">
            <v>692.8</v>
          </cell>
          <cell r="M49">
            <v>669.5</v>
          </cell>
          <cell r="N49">
            <v>676.6</v>
          </cell>
          <cell r="O49">
            <v>703.7</v>
          </cell>
          <cell r="P49">
            <v>620.70000000000005</v>
          </cell>
          <cell r="Q49">
            <v>570.29999999999995</v>
          </cell>
          <cell r="R49">
            <v>639.29999999999995</v>
          </cell>
          <cell r="S49">
            <v>637.9</v>
          </cell>
        </row>
        <row r="50">
          <cell r="L50">
            <v>14.2</v>
          </cell>
          <cell r="M50">
            <v>12.1</v>
          </cell>
          <cell r="N50">
            <v>13.3</v>
          </cell>
          <cell r="O50">
            <v>11.6</v>
          </cell>
          <cell r="P50">
            <v>14.2</v>
          </cell>
          <cell r="Q50">
            <v>12.6</v>
          </cell>
          <cell r="R50">
            <v>15.4</v>
          </cell>
          <cell r="S50">
            <v>13.8</v>
          </cell>
        </row>
        <row r="51">
          <cell r="L51">
            <v>47.8</v>
          </cell>
          <cell r="M51">
            <v>21</v>
          </cell>
          <cell r="N51">
            <v>29.1</v>
          </cell>
          <cell r="O51">
            <v>35.6</v>
          </cell>
          <cell r="P51">
            <v>32.700000000000003</v>
          </cell>
          <cell r="Q51">
            <v>21.8</v>
          </cell>
          <cell r="R51">
            <v>32.4</v>
          </cell>
          <cell r="S51">
            <v>28.3</v>
          </cell>
        </row>
        <row r="52">
          <cell r="L52">
            <v>70</v>
          </cell>
          <cell r="M52">
            <v>72.7</v>
          </cell>
          <cell r="N52">
            <v>74.900000000000006</v>
          </cell>
          <cell r="O52">
            <v>59.8</v>
          </cell>
          <cell r="P52">
            <v>74.2</v>
          </cell>
          <cell r="Q52">
            <v>58.4</v>
          </cell>
          <cell r="R52">
            <v>69.7</v>
          </cell>
          <cell r="S52">
            <v>73.7</v>
          </cell>
        </row>
        <row r="53">
          <cell r="L53">
            <v>0.3</v>
          </cell>
          <cell r="M53">
            <v>0</v>
          </cell>
          <cell r="N53">
            <v>0.1</v>
          </cell>
          <cell r="O53">
            <v>0.1</v>
          </cell>
          <cell r="P53">
            <v>0.4</v>
          </cell>
          <cell r="Q53">
            <v>0.2</v>
          </cell>
          <cell r="R53">
            <v>0</v>
          </cell>
          <cell r="S53">
            <v>0.1</v>
          </cell>
        </row>
        <row r="54">
          <cell r="L54">
            <v>192.8</v>
          </cell>
          <cell r="M54">
            <v>176.2</v>
          </cell>
          <cell r="N54">
            <v>215.9</v>
          </cell>
          <cell r="O54">
            <v>190.4</v>
          </cell>
          <cell r="P54">
            <v>183.8</v>
          </cell>
          <cell r="Q54">
            <v>351.3</v>
          </cell>
          <cell r="R54">
            <v>254</v>
          </cell>
          <cell r="S54">
            <v>190.7</v>
          </cell>
        </row>
        <row r="55">
          <cell r="L55">
            <v>0.1</v>
          </cell>
          <cell r="M55">
            <v>0.1</v>
          </cell>
          <cell r="N55">
            <v>0.3</v>
          </cell>
          <cell r="O55">
            <v>0.2</v>
          </cell>
          <cell r="P55">
            <v>0.2</v>
          </cell>
          <cell r="Q55">
            <v>0.1</v>
          </cell>
          <cell r="R55">
            <v>0.1</v>
          </cell>
          <cell r="S55">
            <v>0.4</v>
          </cell>
        </row>
        <row r="59">
          <cell r="L59">
            <v>81.8</v>
          </cell>
          <cell r="M59">
            <v>78.3</v>
          </cell>
          <cell r="N59">
            <v>99.8</v>
          </cell>
          <cell r="O59">
            <v>89.2</v>
          </cell>
          <cell r="P59">
            <v>107.8</v>
          </cell>
          <cell r="Q59">
            <v>86</v>
          </cell>
          <cell r="R59">
            <v>101.3</v>
          </cell>
          <cell r="S59">
            <v>70.099999999999994</v>
          </cell>
        </row>
        <row r="60">
          <cell r="L60">
            <v>1.2</v>
          </cell>
          <cell r="M60">
            <v>2.1</v>
          </cell>
          <cell r="N60">
            <v>2.4</v>
          </cell>
          <cell r="O60">
            <v>2</v>
          </cell>
          <cell r="P60">
            <v>2.4</v>
          </cell>
          <cell r="Q60">
            <v>2</v>
          </cell>
          <cell r="R60">
            <v>2.6</v>
          </cell>
          <cell r="S60">
            <v>2.2999999999999998</v>
          </cell>
        </row>
        <row r="61">
          <cell r="L61">
            <v>24.8</v>
          </cell>
          <cell r="M61">
            <v>0.7</v>
          </cell>
          <cell r="N61">
            <v>10.4</v>
          </cell>
          <cell r="O61">
            <v>0.8</v>
          </cell>
          <cell r="P61">
            <v>0.4</v>
          </cell>
          <cell r="Q61">
            <v>26.1</v>
          </cell>
          <cell r="R61">
            <v>0.3</v>
          </cell>
          <cell r="S61">
            <v>0.4</v>
          </cell>
        </row>
        <row r="62">
          <cell r="L62">
            <v>0.1</v>
          </cell>
          <cell r="M62">
            <v>0</v>
          </cell>
          <cell r="N62">
            <v>0.2</v>
          </cell>
          <cell r="O62">
            <v>0.1</v>
          </cell>
          <cell r="P62">
            <v>0</v>
          </cell>
          <cell r="Q62">
            <v>1.1000000000000001</v>
          </cell>
          <cell r="R62">
            <v>0.1</v>
          </cell>
          <cell r="S62">
            <v>0</v>
          </cell>
        </row>
        <row r="64">
          <cell r="L64">
            <v>28.5</v>
          </cell>
          <cell r="M64">
            <v>25.9</v>
          </cell>
          <cell r="N64">
            <v>23.9</v>
          </cell>
          <cell r="O64">
            <v>22.2</v>
          </cell>
          <cell r="P64">
            <v>23.5</v>
          </cell>
          <cell r="Q64">
            <v>17.899999999999999</v>
          </cell>
          <cell r="R64">
            <v>22.5</v>
          </cell>
          <cell r="S64">
            <v>18.899999999999999</v>
          </cell>
        </row>
        <row r="65">
          <cell r="L65">
            <v>1702.3</v>
          </cell>
          <cell r="M65">
            <v>1229.2</v>
          </cell>
          <cell r="N65">
            <v>1637.8</v>
          </cell>
          <cell r="O65">
            <v>1602.6</v>
          </cell>
          <cell r="P65">
            <v>1692.2</v>
          </cell>
          <cell r="Q65">
            <v>1350.1</v>
          </cell>
          <cell r="R65">
            <v>1540.8</v>
          </cell>
          <cell r="S65">
            <v>1622.4</v>
          </cell>
        </row>
        <row r="66">
          <cell r="L66">
            <v>81</v>
          </cell>
          <cell r="M66">
            <v>38.200000000000003</v>
          </cell>
          <cell r="N66">
            <v>99.8</v>
          </cell>
          <cell r="O66">
            <v>90.7</v>
          </cell>
          <cell r="P66">
            <v>128.80000000000001</v>
          </cell>
          <cell r="Q66">
            <v>149.30000000000001</v>
          </cell>
          <cell r="R66">
            <v>93.7</v>
          </cell>
          <cell r="S66">
            <v>193.1</v>
          </cell>
        </row>
        <row r="68">
          <cell r="L68">
            <v>259.3</v>
          </cell>
          <cell r="M68">
            <v>388.3</v>
          </cell>
          <cell r="N68">
            <v>352.8</v>
          </cell>
          <cell r="O68">
            <v>380.8</v>
          </cell>
          <cell r="P68">
            <v>305.89999999999998</v>
          </cell>
          <cell r="Q68">
            <v>286.2</v>
          </cell>
          <cell r="R68">
            <v>252.1</v>
          </cell>
          <cell r="S68">
            <v>255.7</v>
          </cell>
        </row>
        <row r="69">
          <cell r="L69">
            <v>79.400000000000006</v>
          </cell>
          <cell r="M69">
            <v>63.7</v>
          </cell>
          <cell r="N69">
            <v>72.400000000000006</v>
          </cell>
          <cell r="O69">
            <v>69</v>
          </cell>
          <cell r="P69">
            <v>68.7</v>
          </cell>
          <cell r="Q69">
            <v>61.9</v>
          </cell>
          <cell r="R69">
            <v>75.099999999999994</v>
          </cell>
          <cell r="S69">
            <v>52.4</v>
          </cell>
        </row>
        <row r="70">
          <cell r="L70">
            <v>2.8</v>
          </cell>
          <cell r="M70">
            <v>2.7</v>
          </cell>
          <cell r="N70">
            <v>2.9</v>
          </cell>
          <cell r="O70">
            <v>2.7</v>
          </cell>
          <cell r="P70">
            <v>3.2</v>
          </cell>
          <cell r="Q70">
            <v>2.6</v>
          </cell>
          <cell r="R70">
            <v>2.9</v>
          </cell>
          <cell r="S70">
            <v>2.9</v>
          </cell>
        </row>
        <row r="71">
          <cell r="L71">
            <v>9.8000000000000007</v>
          </cell>
          <cell r="M71">
            <v>5</v>
          </cell>
          <cell r="N71">
            <v>5.3</v>
          </cell>
          <cell r="O71">
            <v>4.7</v>
          </cell>
          <cell r="P71">
            <v>39.700000000000003</v>
          </cell>
          <cell r="Q71">
            <v>35.9</v>
          </cell>
          <cell r="R71">
            <v>5.3</v>
          </cell>
          <cell r="S71">
            <v>16.7</v>
          </cell>
        </row>
        <row r="72">
          <cell r="L72">
            <v>5.5</v>
          </cell>
          <cell r="M72">
            <v>0</v>
          </cell>
          <cell r="N72">
            <v>0</v>
          </cell>
          <cell r="O72">
            <v>0</v>
          </cell>
          <cell r="P72">
            <v>22</v>
          </cell>
          <cell r="Q72">
            <v>0</v>
          </cell>
          <cell r="R72">
            <v>0</v>
          </cell>
          <cell r="S72">
            <v>11.8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3150</v>
          </cell>
          <cell r="R75">
            <v>0</v>
          </cell>
          <cell r="S75">
            <v>0</v>
          </cell>
        </row>
        <row r="76">
          <cell r="L76">
            <v>474.2</v>
          </cell>
          <cell r="M76">
            <v>880.9</v>
          </cell>
          <cell r="N76">
            <v>191.9</v>
          </cell>
          <cell r="O76">
            <v>646.70000000000005</v>
          </cell>
          <cell r="P76">
            <v>1351.5</v>
          </cell>
          <cell r="Q76">
            <v>196.6</v>
          </cell>
          <cell r="R76">
            <v>133.30000000000001</v>
          </cell>
          <cell r="S76">
            <v>0</v>
          </cell>
        </row>
        <row r="77">
          <cell r="L77">
            <v>228</v>
          </cell>
          <cell r="M77">
            <v>210.4</v>
          </cell>
          <cell r="N77">
            <v>161.4</v>
          </cell>
          <cell r="O77">
            <v>198.8</v>
          </cell>
          <cell r="P77">
            <v>152.5</v>
          </cell>
          <cell r="Q77">
            <v>179.3</v>
          </cell>
          <cell r="R77">
            <v>206.7</v>
          </cell>
          <cell r="S77">
            <v>204.5</v>
          </cell>
        </row>
        <row r="78"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1.3</v>
          </cell>
          <cell r="R78">
            <v>0</v>
          </cell>
          <cell r="S78">
            <v>0</v>
          </cell>
        </row>
        <row r="79">
          <cell r="L79">
            <v>18.8</v>
          </cell>
          <cell r="M79">
            <v>15.8</v>
          </cell>
          <cell r="N79">
            <v>17.600000000000001</v>
          </cell>
          <cell r="O79">
            <v>31</v>
          </cell>
          <cell r="P79">
            <v>28</v>
          </cell>
          <cell r="Q79">
            <v>22.5</v>
          </cell>
          <cell r="R79">
            <v>300.39999999999998</v>
          </cell>
          <cell r="S79">
            <v>30.2</v>
          </cell>
        </row>
        <row r="80">
          <cell r="L80">
            <v>521</v>
          </cell>
          <cell r="M80">
            <v>579.79999999999995</v>
          </cell>
          <cell r="N80">
            <v>741.1</v>
          </cell>
          <cell r="O80">
            <v>504.7</v>
          </cell>
          <cell r="P80">
            <v>693.7</v>
          </cell>
          <cell r="Q80">
            <v>1326.3</v>
          </cell>
          <cell r="R80">
            <v>796</v>
          </cell>
          <cell r="S80">
            <v>1017.5</v>
          </cell>
        </row>
        <row r="81">
          <cell r="L81">
            <v>518</v>
          </cell>
          <cell r="M81">
            <v>575.4</v>
          </cell>
          <cell r="N81">
            <v>735.2</v>
          </cell>
          <cell r="O81">
            <v>501.8</v>
          </cell>
          <cell r="P81">
            <v>689.7</v>
          </cell>
          <cell r="Q81">
            <v>1323.4</v>
          </cell>
          <cell r="R81">
            <v>792.3</v>
          </cell>
          <cell r="S81">
            <v>1008.7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11.4</v>
          </cell>
          <cell r="R83">
            <v>7.7</v>
          </cell>
          <cell r="S83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U235"/>
  <sheetViews>
    <sheetView showGridLines="0" tabSelected="1" topLeftCell="C64" zoomScaleNormal="100" workbookViewId="0">
      <selection activeCell="V85" sqref="V85"/>
    </sheetView>
  </sheetViews>
  <sheetFormatPr baseColWidth="10" defaultColWidth="11.42578125" defaultRowHeight="12.75"/>
  <cols>
    <col min="1" max="1" width="1.5703125" style="3" customWidth="1"/>
    <col min="2" max="2" width="90.28515625" style="3" customWidth="1"/>
    <col min="3" max="9" width="11.7109375" style="3" customWidth="1"/>
    <col min="10" max="10" width="10" style="3" bestFit="1" customWidth="1"/>
    <col min="11" max="11" width="12.28515625" style="3" customWidth="1"/>
    <col min="12" max="14" width="12.140625" style="3" customWidth="1"/>
    <col min="15" max="18" width="10.28515625" style="3" customWidth="1"/>
    <col min="19" max="19" width="10.85546875" style="3" customWidth="1"/>
    <col min="20" max="20" width="13" style="3" customWidth="1"/>
    <col min="21" max="21" width="13.5703125" style="3" customWidth="1"/>
    <col min="22" max="22" width="11.42578125" style="3"/>
    <col min="23" max="23" width="17.85546875" style="3" customWidth="1"/>
    <col min="24" max="16384" width="11.42578125" style="3"/>
  </cols>
  <sheetData>
    <row r="1" spans="2:34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4" ht="15.7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 ht="15.75" customHeight="1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5.75" customHeight="1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24" customHeight="1">
      <c r="B7" s="8" t="s">
        <v>5</v>
      </c>
      <c r="C7" s="9">
        <v>2019</v>
      </c>
      <c r="D7" s="10"/>
      <c r="E7" s="10"/>
      <c r="F7" s="10"/>
      <c r="G7" s="10"/>
      <c r="H7" s="10"/>
      <c r="I7" s="10"/>
      <c r="J7" s="10"/>
      <c r="K7" s="11" t="s">
        <v>6</v>
      </c>
      <c r="L7" s="9">
        <v>2019</v>
      </c>
      <c r="M7" s="10"/>
      <c r="N7" s="10"/>
      <c r="O7" s="10"/>
      <c r="P7" s="10"/>
      <c r="Q7" s="10"/>
      <c r="R7" s="10"/>
      <c r="S7" s="10"/>
      <c r="T7" s="11" t="s">
        <v>7</v>
      </c>
      <c r="U7" s="11" t="s">
        <v>8</v>
      </c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 ht="25.5" customHeight="1" thickBot="1">
      <c r="B8" s="12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4"/>
      <c r="L8" s="15" t="s">
        <v>9</v>
      </c>
      <c r="M8" s="15" t="s">
        <v>10</v>
      </c>
      <c r="N8" s="15" t="s">
        <v>11</v>
      </c>
      <c r="O8" s="15" t="s">
        <v>12</v>
      </c>
      <c r="P8" s="15" t="s">
        <v>13</v>
      </c>
      <c r="Q8" s="15" t="s">
        <v>14</v>
      </c>
      <c r="R8" s="15" t="s">
        <v>15</v>
      </c>
      <c r="S8" s="15" t="s">
        <v>16</v>
      </c>
      <c r="T8" s="14"/>
      <c r="U8" s="14"/>
      <c r="V8" s="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8" customHeight="1" thickTop="1">
      <c r="B9" s="16" t="s">
        <v>17</v>
      </c>
      <c r="C9" s="17">
        <f t="shared" ref="C9:T9" si="0">+C10+C55+C56+C57+C74</f>
        <v>58570.400000000009</v>
      </c>
      <c r="D9" s="17">
        <f t="shared" si="0"/>
        <v>46918.999999999993</v>
      </c>
      <c r="E9" s="17">
        <f>+E10+E55+E56+E57+E74</f>
        <v>51104.700000000004</v>
      </c>
      <c r="F9" s="17">
        <f t="shared" ref="F9:J9" si="1">+F10+F55+F56+F57+F74</f>
        <v>66593.100000000006</v>
      </c>
      <c r="G9" s="17">
        <f t="shared" si="1"/>
        <v>55832.5</v>
      </c>
      <c r="H9" s="17">
        <f t="shared" si="1"/>
        <v>54133</v>
      </c>
      <c r="I9" s="17">
        <f t="shared" si="1"/>
        <v>56669.5</v>
      </c>
      <c r="J9" s="17">
        <f t="shared" si="1"/>
        <v>52347.899999999994</v>
      </c>
      <c r="K9" s="17">
        <f t="shared" si="0"/>
        <v>442170.10000000003</v>
      </c>
      <c r="L9" s="17">
        <f>+L10+L55+L56+L57+L74</f>
        <v>60039.8</v>
      </c>
      <c r="M9" s="17">
        <f t="shared" ref="M9:S9" si="2">+M10+M55+M56+M57+M74</f>
        <v>48738.400000000001</v>
      </c>
      <c r="N9" s="17">
        <f t="shared" si="2"/>
        <v>51398.1</v>
      </c>
      <c r="O9" s="17">
        <f t="shared" si="2"/>
        <v>67446.8</v>
      </c>
      <c r="P9" s="17">
        <f t="shared" si="2"/>
        <v>58056.600000000006</v>
      </c>
      <c r="Q9" s="17">
        <f t="shared" si="2"/>
        <v>55431.099999999991</v>
      </c>
      <c r="R9" s="17">
        <f t="shared" si="2"/>
        <v>57286.299999999996</v>
      </c>
      <c r="S9" s="17">
        <f t="shared" si="2"/>
        <v>55866.999999999993</v>
      </c>
      <c r="T9" s="17">
        <f t="shared" si="0"/>
        <v>454264.10000000003</v>
      </c>
      <c r="U9" s="17">
        <f t="shared" ref="U9:U46" si="3">+K9/T9*100</f>
        <v>97.337672072259281</v>
      </c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8" customHeight="1">
      <c r="B10" s="16" t="s">
        <v>18</v>
      </c>
      <c r="C10" s="17">
        <f t="shared" ref="C10:T10" si="4">+C11+C16+C25+C44+C53+C54</f>
        <v>54864.500000000007</v>
      </c>
      <c r="D10" s="17">
        <f t="shared" si="4"/>
        <v>43221.7</v>
      </c>
      <c r="E10" s="17">
        <f t="shared" si="4"/>
        <v>47468.800000000003</v>
      </c>
      <c r="F10" s="17">
        <f t="shared" si="4"/>
        <v>62756.5</v>
      </c>
      <c r="G10" s="17">
        <f t="shared" si="4"/>
        <v>51050.200000000004</v>
      </c>
      <c r="H10" s="17">
        <f t="shared" si="4"/>
        <v>46886.5</v>
      </c>
      <c r="I10" s="17">
        <f t="shared" si="4"/>
        <v>52882.3</v>
      </c>
      <c r="J10" s="17">
        <f t="shared" si="4"/>
        <v>48669.7</v>
      </c>
      <c r="K10" s="17">
        <f t="shared" si="4"/>
        <v>407800.2</v>
      </c>
      <c r="L10" s="17">
        <f>+L11+L16+L25+L44+L53+L54</f>
        <v>55737.599999999999</v>
      </c>
      <c r="M10" s="17">
        <f t="shared" ref="M10:S10" si="5">+M11+M16+M25+M44+M53+M54</f>
        <v>45248.1</v>
      </c>
      <c r="N10" s="17">
        <f t="shared" si="5"/>
        <v>48115.6</v>
      </c>
      <c r="O10" s="17">
        <f t="shared" si="5"/>
        <v>63592.600000000006</v>
      </c>
      <c r="P10" s="17">
        <f t="shared" si="5"/>
        <v>54411.900000000009</v>
      </c>
      <c r="Q10" s="17">
        <f t="shared" si="5"/>
        <v>48716.1</v>
      </c>
      <c r="R10" s="17">
        <f t="shared" si="5"/>
        <v>53702.9</v>
      </c>
      <c r="S10" s="17">
        <f t="shared" si="5"/>
        <v>52069.19999999999</v>
      </c>
      <c r="T10" s="17">
        <f t="shared" si="4"/>
        <v>421594.00000000006</v>
      </c>
      <c r="U10" s="17">
        <f t="shared" si="3"/>
        <v>96.72817924353761</v>
      </c>
      <c r="V10" s="6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8" customHeight="1">
      <c r="B11" s="18" t="s">
        <v>19</v>
      </c>
      <c r="C11" s="19">
        <f t="shared" ref="C11:T11" si="6">SUM(C12:C15)</f>
        <v>17271.7</v>
      </c>
      <c r="D11" s="19">
        <f t="shared" ref="D11:J11" si="7">SUM(D12:D15)</f>
        <v>12598.4</v>
      </c>
      <c r="E11" s="19">
        <f t="shared" si="7"/>
        <v>14311.4</v>
      </c>
      <c r="F11" s="19">
        <f t="shared" si="7"/>
        <v>28383.4</v>
      </c>
      <c r="G11" s="19">
        <f t="shared" si="7"/>
        <v>14774.900000000001</v>
      </c>
      <c r="H11" s="19">
        <f t="shared" si="7"/>
        <v>15085</v>
      </c>
      <c r="I11" s="19">
        <f t="shared" si="7"/>
        <v>18060.5</v>
      </c>
      <c r="J11" s="19">
        <f t="shared" si="7"/>
        <v>14105.5</v>
      </c>
      <c r="K11" s="19">
        <f t="shared" si="6"/>
        <v>134590.79999999999</v>
      </c>
      <c r="L11" s="19">
        <f>SUM(L12:L15)</f>
        <v>17763</v>
      </c>
      <c r="M11" s="19">
        <f t="shared" ref="M11:S11" si="8">SUM(M12:M15)</f>
        <v>13513.8</v>
      </c>
      <c r="N11" s="19">
        <f t="shared" si="8"/>
        <v>14302.7</v>
      </c>
      <c r="O11" s="19">
        <f t="shared" si="8"/>
        <v>27466.600000000002</v>
      </c>
      <c r="P11" s="19">
        <f t="shared" si="8"/>
        <v>16872.900000000001</v>
      </c>
      <c r="Q11" s="19">
        <f t="shared" si="8"/>
        <v>14393.9</v>
      </c>
      <c r="R11" s="19">
        <f t="shared" si="8"/>
        <v>16279.6</v>
      </c>
      <c r="S11" s="19">
        <f t="shared" si="8"/>
        <v>14591.3</v>
      </c>
      <c r="T11" s="19">
        <f t="shared" si="6"/>
        <v>135183.80000000002</v>
      </c>
      <c r="U11" s="19">
        <f t="shared" si="3"/>
        <v>99.561337970969873</v>
      </c>
      <c r="V11" s="6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8" customHeight="1">
      <c r="B12" s="20" t="s">
        <v>20</v>
      </c>
      <c r="C12" s="21">
        <f>+[1]PP!L11</f>
        <v>5895.3</v>
      </c>
      <c r="D12" s="21">
        <f>+[1]PP!M11</f>
        <v>4890.8999999999996</v>
      </c>
      <c r="E12" s="21">
        <f>+[1]PP!N11</f>
        <v>5026.2</v>
      </c>
      <c r="F12" s="21">
        <f>+[1]PP!O11</f>
        <v>5274.5</v>
      </c>
      <c r="G12" s="21">
        <f>+[1]PP!P11</f>
        <v>5456</v>
      </c>
      <c r="H12" s="21">
        <f>+[1]PP!Q11</f>
        <v>4590.6000000000004</v>
      </c>
      <c r="I12" s="21">
        <f>+[1]PP!R11</f>
        <v>4366.5</v>
      </c>
      <c r="J12" s="21">
        <f>+[1]PP!S11</f>
        <v>4886.2</v>
      </c>
      <c r="K12" s="21">
        <f>SUM(C12:J12)</f>
        <v>40386.199999999997</v>
      </c>
      <c r="L12" s="21">
        <v>6126.4</v>
      </c>
      <c r="M12" s="21">
        <v>4807.8999999999996</v>
      </c>
      <c r="N12" s="21">
        <v>5124.3</v>
      </c>
      <c r="O12" s="21">
        <v>4903.5</v>
      </c>
      <c r="P12" s="21">
        <v>5340.9</v>
      </c>
      <c r="Q12" s="22">
        <v>4299</v>
      </c>
      <c r="R12" s="22">
        <v>4237.8999999999996</v>
      </c>
      <c r="S12" s="22">
        <v>4840.8999999999996</v>
      </c>
      <c r="T12" s="21">
        <f>SUM(L12:S12)</f>
        <v>39680.800000000003</v>
      </c>
      <c r="U12" s="21">
        <f t="shared" si="3"/>
        <v>101.77768593375131</v>
      </c>
      <c r="V12" s="6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8" customHeight="1">
      <c r="B13" s="20" t="s">
        <v>21</v>
      </c>
      <c r="C13" s="21">
        <f>+[1]PP!L12</f>
        <v>7188</v>
      </c>
      <c r="D13" s="21">
        <f>+[1]PP!M12</f>
        <v>5148.8</v>
      </c>
      <c r="E13" s="21">
        <f>+[1]PP!N12</f>
        <v>5868.7</v>
      </c>
      <c r="F13" s="21">
        <f>+[1]PP!O12</f>
        <v>19943.900000000001</v>
      </c>
      <c r="G13" s="21">
        <f>+[1]PP!P12</f>
        <v>5717.5</v>
      </c>
      <c r="H13" s="21">
        <f>+[1]PP!Q12</f>
        <v>6223.4</v>
      </c>
      <c r="I13" s="21">
        <f>+[1]PP!R12</f>
        <v>10609.7</v>
      </c>
      <c r="J13" s="21">
        <f>+[1]PP!S12</f>
        <v>6457.7</v>
      </c>
      <c r="K13" s="21">
        <f>SUM(C13:J13)</f>
        <v>67157.7</v>
      </c>
      <c r="L13" s="21">
        <v>8386.2000000000007</v>
      </c>
      <c r="M13" s="21">
        <v>6632.1</v>
      </c>
      <c r="N13" s="21">
        <v>6909.3</v>
      </c>
      <c r="O13" s="21">
        <v>19195.8</v>
      </c>
      <c r="P13" s="21">
        <v>8059.1</v>
      </c>
      <c r="Q13" s="21">
        <v>6909.8</v>
      </c>
      <c r="R13" s="21">
        <v>9075.1</v>
      </c>
      <c r="S13" s="21">
        <v>7110.9</v>
      </c>
      <c r="T13" s="21">
        <f>SUM(L13:S13)</f>
        <v>72278.3</v>
      </c>
      <c r="U13" s="21">
        <f t="shared" si="3"/>
        <v>92.915439350399765</v>
      </c>
      <c r="V13" s="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8" customHeight="1">
      <c r="B14" s="20" t="s">
        <v>22</v>
      </c>
      <c r="C14" s="21">
        <f>+[1]PP!L13</f>
        <v>4032.5</v>
      </c>
      <c r="D14" s="21">
        <f>+[1]PP!M13</f>
        <v>2435.4</v>
      </c>
      <c r="E14" s="21">
        <f>+[1]PP!N13</f>
        <v>3218.6</v>
      </c>
      <c r="F14" s="21">
        <f>+[1]PP!O13</f>
        <v>2981</v>
      </c>
      <c r="G14" s="21">
        <f>+[1]PP!P13</f>
        <v>3446.7</v>
      </c>
      <c r="H14" s="21">
        <f>+[1]PP!Q13</f>
        <v>4111.3</v>
      </c>
      <c r="I14" s="21">
        <f>+[1]PP!R13</f>
        <v>2881.5</v>
      </c>
      <c r="J14" s="21">
        <f>+[1]PP!S13</f>
        <v>2536.8000000000002</v>
      </c>
      <c r="K14" s="21">
        <f>SUM(C14:J14)</f>
        <v>25643.8</v>
      </c>
      <c r="L14" s="21">
        <v>3115.4</v>
      </c>
      <c r="M14" s="21">
        <v>1945.8</v>
      </c>
      <c r="N14" s="21">
        <v>2117.9</v>
      </c>
      <c r="O14" s="21">
        <v>3204.9</v>
      </c>
      <c r="P14" s="21">
        <v>3279</v>
      </c>
      <c r="Q14" s="21">
        <v>3024.5</v>
      </c>
      <c r="R14" s="21">
        <v>2759.6</v>
      </c>
      <c r="S14" s="21">
        <v>2487.4</v>
      </c>
      <c r="T14" s="21">
        <f>SUM(L14:S14)</f>
        <v>21934.5</v>
      </c>
      <c r="U14" s="21">
        <f t="shared" si="3"/>
        <v>116.91080261688207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18" customHeight="1">
      <c r="B15" s="20" t="s">
        <v>23</v>
      </c>
      <c r="C15" s="21">
        <f>+[1]PP!L14</f>
        <v>155.9</v>
      </c>
      <c r="D15" s="21">
        <f>+[1]PP!M14</f>
        <v>123.3</v>
      </c>
      <c r="E15" s="21">
        <f>+[1]PP!N14</f>
        <v>197.9</v>
      </c>
      <c r="F15" s="21">
        <f>+[1]PP!O14</f>
        <v>184</v>
      </c>
      <c r="G15" s="21">
        <f>+[1]PP!P14</f>
        <v>154.69999999999999</v>
      </c>
      <c r="H15" s="21">
        <f>+[1]PP!Q14</f>
        <v>159.69999999999999</v>
      </c>
      <c r="I15" s="21">
        <f>+[1]PP!R14</f>
        <v>202.8</v>
      </c>
      <c r="J15" s="21">
        <f>+[1]PP!S14</f>
        <v>224.8</v>
      </c>
      <c r="K15" s="21">
        <f>SUM(C15:J15)</f>
        <v>1403.1</v>
      </c>
      <c r="L15" s="21">
        <v>135</v>
      </c>
      <c r="M15" s="21">
        <v>128</v>
      </c>
      <c r="N15" s="21">
        <v>151.19999999999999</v>
      </c>
      <c r="O15" s="21">
        <v>162.4</v>
      </c>
      <c r="P15" s="21">
        <v>193.9</v>
      </c>
      <c r="Q15" s="21">
        <v>160.6</v>
      </c>
      <c r="R15" s="21">
        <v>207</v>
      </c>
      <c r="S15" s="21">
        <v>152.1</v>
      </c>
      <c r="T15" s="21">
        <f>SUM(L15:S15)</f>
        <v>1290.1999999999998</v>
      </c>
      <c r="U15" s="21">
        <f t="shared" si="3"/>
        <v>108.75058130522402</v>
      </c>
      <c r="V15" s="6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8" customHeight="1">
      <c r="B16" s="16" t="s">
        <v>24</v>
      </c>
      <c r="C16" s="23">
        <f t="shared" ref="C16:T16" si="9">+C17+C24</f>
        <v>1777.3999999999999</v>
      </c>
      <c r="D16" s="23">
        <f t="shared" si="9"/>
        <v>1971.0000000000002</v>
      </c>
      <c r="E16" s="23">
        <f t="shared" si="9"/>
        <v>3117.2</v>
      </c>
      <c r="F16" s="23">
        <f t="shared" si="9"/>
        <v>3666.6</v>
      </c>
      <c r="G16" s="23">
        <f t="shared" si="9"/>
        <v>2325.4</v>
      </c>
      <c r="H16" s="23">
        <f t="shared" si="9"/>
        <v>1920.0000000000002</v>
      </c>
      <c r="I16" s="23">
        <f t="shared" si="9"/>
        <v>2198.2000000000003</v>
      </c>
      <c r="J16" s="23">
        <f t="shared" si="9"/>
        <v>2163.8000000000002</v>
      </c>
      <c r="K16" s="23">
        <f t="shared" si="9"/>
        <v>19139.600000000002</v>
      </c>
      <c r="L16" s="23">
        <f>+L17+L24</f>
        <v>1675.9999999999998</v>
      </c>
      <c r="M16" s="23">
        <f t="shared" ref="M16:S16" si="10">+M17+M24</f>
        <v>1719.9999999999998</v>
      </c>
      <c r="N16" s="23">
        <f t="shared" si="10"/>
        <v>2973.7999999999997</v>
      </c>
      <c r="O16" s="23">
        <f t="shared" si="10"/>
        <v>3609.5</v>
      </c>
      <c r="P16" s="23">
        <f t="shared" si="10"/>
        <v>2167.1999999999998</v>
      </c>
      <c r="Q16" s="23">
        <f t="shared" si="10"/>
        <v>1871.1000000000001</v>
      </c>
      <c r="R16" s="23">
        <f t="shared" si="10"/>
        <v>2045.1000000000001</v>
      </c>
      <c r="S16" s="23">
        <f t="shared" si="10"/>
        <v>2134.7000000000003</v>
      </c>
      <c r="T16" s="23">
        <f t="shared" si="9"/>
        <v>18197.399999999998</v>
      </c>
      <c r="U16" s="23">
        <f t="shared" si="3"/>
        <v>105.17766274302925</v>
      </c>
      <c r="V16" s="6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73" ht="18" customHeight="1">
      <c r="B17" s="24" t="s">
        <v>25</v>
      </c>
      <c r="C17" s="23">
        <f t="shared" ref="C17:T17" si="11">SUM(C18:C23)</f>
        <v>1595.3</v>
      </c>
      <c r="D17" s="23">
        <f t="shared" si="11"/>
        <v>1779.3000000000002</v>
      </c>
      <c r="E17" s="23">
        <f t="shared" si="11"/>
        <v>2882.6</v>
      </c>
      <c r="F17" s="23">
        <f t="shared" si="11"/>
        <v>3543.6</v>
      </c>
      <c r="G17" s="23">
        <f t="shared" si="11"/>
        <v>2115.1</v>
      </c>
      <c r="H17" s="23">
        <f t="shared" si="11"/>
        <v>1760.0000000000002</v>
      </c>
      <c r="I17" s="23">
        <f t="shared" si="11"/>
        <v>2016.0000000000002</v>
      </c>
      <c r="J17" s="23">
        <f t="shared" si="11"/>
        <v>2006.8</v>
      </c>
      <c r="K17" s="23">
        <f t="shared" si="11"/>
        <v>17698.7</v>
      </c>
      <c r="L17" s="23">
        <f>SUM(L18:L23)</f>
        <v>1569.6999999999998</v>
      </c>
      <c r="M17" s="23">
        <f t="shared" ref="M17:S17" si="12">SUM(M18:M23)</f>
        <v>1605.6999999999998</v>
      </c>
      <c r="N17" s="23">
        <f t="shared" si="12"/>
        <v>2832.7999999999997</v>
      </c>
      <c r="O17" s="23">
        <f t="shared" si="12"/>
        <v>3450.8</v>
      </c>
      <c r="P17" s="23">
        <f t="shared" si="12"/>
        <v>2015</v>
      </c>
      <c r="Q17" s="23">
        <f t="shared" si="12"/>
        <v>1721.4</v>
      </c>
      <c r="R17" s="23">
        <f t="shared" si="12"/>
        <v>1894.3000000000002</v>
      </c>
      <c r="S17" s="23">
        <f t="shared" si="12"/>
        <v>1998.9</v>
      </c>
      <c r="T17" s="23">
        <f t="shared" si="11"/>
        <v>17088.599999999999</v>
      </c>
      <c r="U17" s="23">
        <f t="shared" si="3"/>
        <v>103.57021640157767</v>
      </c>
      <c r="V17" s="6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73" ht="18" customHeight="1">
      <c r="B18" s="25" t="s">
        <v>26</v>
      </c>
      <c r="C18" s="26">
        <f>+[1]PP!L17</f>
        <v>83.8</v>
      </c>
      <c r="D18" s="26">
        <f>+[1]PP!M17</f>
        <v>201.5</v>
      </c>
      <c r="E18" s="26">
        <f>+[1]PP!N17</f>
        <v>951</v>
      </c>
      <c r="F18" s="26">
        <f>+[1]PP!O17</f>
        <v>134.5</v>
      </c>
      <c r="G18" s="26">
        <f>+[1]PP!P17</f>
        <v>109.9</v>
      </c>
      <c r="H18" s="26">
        <f>+[1]PP!Q17</f>
        <v>92.8</v>
      </c>
      <c r="I18" s="26">
        <f>+[1]PP!R17</f>
        <v>88.7</v>
      </c>
      <c r="J18" s="26">
        <f>+[1]PP!S17</f>
        <v>185</v>
      </c>
      <c r="K18" s="21">
        <f t="shared" ref="K18:K24" si="13">SUM(C18:J18)</f>
        <v>1847.2</v>
      </c>
      <c r="L18" s="27">
        <v>67.7</v>
      </c>
      <c r="M18" s="28">
        <v>190.4</v>
      </c>
      <c r="N18" s="28">
        <v>1117.0999999999999</v>
      </c>
      <c r="O18" s="28">
        <v>126.6</v>
      </c>
      <c r="P18" s="28">
        <v>112.5</v>
      </c>
      <c r="Q18" s="28">
        <v>87.8</v>
      </c>
      <c r="R18" s="28">
        <v>87.7</v>
      </c>
      <c r="S18" s="28">
        <v>195.6</v>
      </c>
      <c r="T18" s="21">
        <f t="shared" ref="T18:T24" si="14">SUM(L18:S18)</f>
        <v>1985.3999999999996</v>
      </c>
      <c r="U18" s="21">
        <f t="shared" si="3"/>
        <v>93.03918605822507</v>
      </c>
      <c r="V18" s="6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73" ht="18" customHeight="1">
      <c r="B19" s="25" t="s">
        <v>27</v>
      </c>
      <c r="C19" s="26">
        <f>+[1]PP!L18</f>
        <v>209</v>
      </c>
      <c r="D19" s="26">
        <f>+[1]PP!M18</f>
        <v>107.1</v>
      </c>
      <c r="E19" s="26">
        <f>+[1]PP!N18</f>
        <v>147</v>
      </c>
      <c r="F19" s="26">
        <f>+[1]PP!O18</f>
        <v>1812.5</v>
      </c>
      <c r="G19" s="26">
        <f>+[1]PP!P18</f>
        <v>266.5</v>
      </c>
      <c r="H19" s="26">
        <f>+[1]PP!Q18</f>
        <v>145.9</v>
      </c>
      <c r="I19" s="26">
        <f>+[1]PP!R18</f>
        <v>245</v>
      </c>
      <c r="J19" s="26">
        <f>+[1]PP!S18</f>
        <v>105.7</v>
      </c>
      <c r="K19" s="21">
        <f t="shared" si="13"/>
        <v>3038.7</v>
      </c>
      <c r="L19" s="27">
        <v>187</v>
      </c>
      <c r="M19" s="28">
        <v>89.3</v>
      </c>
      <c r="N19" s="28">
        <v>105.8</v>
      </c>
      <c r="O19" s="28">
        <v>1875.9</v>
      </c>
      <c r="P19" s="28">
        <v>202.5</v>
      </c>
      <c r="Q19" s="28">
        <v>167.2</v>
      </c>
      <c r="R19" s="28">
        <v>228</v>
      </c>
      <c r="S19" s="28">
        <v>138.5</v>
      </c>
      <c r="T19" s="21">
        <f t="shared" si="14"/>
        <v>2994.2</v>
      </c>
      <c r="U19" s="21">
        <f t="shared" si="3"/>
        <v>101.48620666622136</v>
      </c>
      <c r="V19" s="6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73" ht="18" customHeight="1">
      <c r="B20" s="25" t="s">
        <v>28</v>
      </c>
      <c r="C20" s="26">
        <f>+[1]PP!L19</f>
        <v>469.2</v>
      </c>
      <c r="D20" s="26">
        <f>+[1]PP!M19</f>
        <v>510.8</v>
      </c>
      <c r="E20" s="26">
        <f>+[1]PP!N19</f>
        <v>739</v>
      </c>
      <c r="F20" s="26">
        <f>+[1]PP!O19</f>
        <v>537</v>
      </c>
      <c r="G20" s="26">
        <f>+[1]PP!P19</f>
        <v>605.70000000000005</v>
      </c>
      <c r="H20" s="26">
        <f>+[1]PP!Q19</f>
        <v>680.7</v>
      </c>
      <c r="I20" s="26">
        <f>+[1]PP!R19</f>
        <v>728.5</v>
      </c>
      <c r="J20" s="26">
        <f>+[1]PP!S19</f>
        <v>669.1</v>
      </c>
      <c r="K20" s="21">
        <f t="shared" si="13"/>
        <v>4940</v>
      </c>
      <c r="L20" s="27">
        <v>438.1</v>
      </c>
      <c r="M20" s="28">
        <v>486.9</v>
      </c>
      <c r="N20" s="28">
        <v>560.9</v>
      </c>
      <c r="O20" s="28">
        <v>545.5</v>
      </c>
      <c r="P20" s="28">
        <v>638.5</v>
      </c>
      <c r="Q20" s="28">
        <v>613.5</v>
      </c>
      <c r="R20" s="28">
        <v>717.7</v>
      </c>
      <c r="S20" s="28">
        <v>647.5</v>
      </c>
      <c r="T20" s="21">
        <f t="shared" si="14"/>
        <v>4648.6000000000004</v>
      </c>
      <c r="U20" s="21">
        <f t="shared" si="3"/>
        <v>106.26855397323925</v>
      </c>
      <c r="V20" s="6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73" ht="18" customHeight="1">
      <c r="A21" s="29"/>
      <c r="B21" s="30" t="s">
        <v>29</v>
      </c>
      <c r="C21" s="26">
        <f>+[1]PP!L20</f>
        <v>130.4</v>
      </c>
      <c r="D21" s="26">
        <f>+[1]PP!M20</f>
        <v>111.2</v>
      </c>
      <c r="E21" s="26">
        <f>+[1]PP!N20</f>
        <v>122.2</v>
      </c>
      <c r="F21" s="26">
        <f>+[1]PP!O20</f>
        <v>112.2</v>
      </c>
      <c r="G21" s="26">
        <f>+[1]PP!P20</f>
        <v>132</v>
      </c>
      <c r="H21" s="26">
        <f>+[1]PP!Q20</f>
        <v>108.4</v>
      </c>
      <c r="I21" s="26">
        <f>+[1]PP!R20</f>
        <v>126.2</v>
      </c>
      <c r="J21" s="26">
        <f>+[1]PP!S20</f>
        <v>115.9</v>
      </c>
      <c r="K21" s="21">
        <f t="shared" si="13"/>
        <v>958.5</v>
      </c>
      <c r="L21" s="21">
        <v>123.8</v>
      </c>
      <c r="M21" s="26">
        <v>106.3</v>
      </c>
      <c r="N21" s="26">
        <v>117</v>
      </c>
      <c r="O21" s="26">
        <v>114.9</v>
      </c>
      <c r="P21" s="26">
        <v>114.9</v>
      </c>
      <c r="Q21" s="26">
        <v>103.6</v>
      </c>
      <c r="R21" s="26">
        <v>102.1</v>
      </c>
      <c r="S21" s="26">
        <v>110.7</v>
      </c>
      <c r="T21" s="21">
        <f t="shared" si="14"/>
        <v>893.30000000000007</v>
      </c>
      <c r="U21" s="21">
        <f t="shared" si="3"/>
        <v>107.29877980521661</v>
      </c>
      <c r="V21" s="6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73" ht="18" customHeight="1">
      <c r="B22" s="25" t="s">
        <v>30</v>
      </c>
      <c r="C22" s="26">
        <f>+[1]PP!L21</f>
        <v>616.9</v>
      </c>
      <c r="D22" s="26">
        <f>+[1]PP!M21</f>
        <v>612.79999999999995</v>
      </c>
      <c r="E22" s="26">
        <f>+[1]PP!N21</f>
        <v>828.7</v>
      </c>
      <c r="F22" s="26">
        <f>+[1]PP!O21</f>
        <v>617.6</v>
      </c>
      <c r="G22" s="26">
        <f>+[1]PP!P21</f>
        <v>830.7</v>
      </c>
      <c r="H22" s="26">
        <f>+[1]PP!Q21</f>
        <v>631.5</v>
      </c>
      <c r="I22" s="26">
        <f>+[1]PP!R21</f>
        <v>667.9</v>
      </c>
      <c r="J22" s="26">
        <f>+[1]PP!S21</f>
        <v>851.3</v>
      </c>
      <c r="K22" s="21">
        <f t="shared" si="13"/>
        <v>5657.4</v>
      </c>
      <c r="L22" s="21">
        <v>680</v>
      </c>
      <c r="M22" s="26">
        <v>656</v>
      </c>
      <c r="N22" s="26">
        <v>831</v>
      </c>
      <c r="O22" s="26">
        <v>662.1</v>
      </c>
      <c r="P22" s="26">
        <v>832.8</v>
      </c>
      <c r="Q22" s="26">
        <v>668.6</v>
      </c>
      <c r="R22" s="26">
        <v>639.4</v>
      </c>
      <c r="S22" s="26">
        <v>829.7</v>
      </c>
      <c r="T22" s="21">
        <f t="shared" si="14"/>
        <v>5799.5999999999995</v>
      </c>
      <c r="U22" s="21">
        <f t="shared" si="3"/>
        <v>97.54810676598386</v>
      </c>
      <c r="V22" s="6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73" ht="18" customHeight="1">
      <c r="B23" s="30" t="s">
        <v>31</v>
      </c>
      <c r="C23" s="26">
        <f>+[1]PP!L22</f>
        <v>86</v>
      </c>
      <c r="D23" s="26">
        <f>+[1]PP!M22</f>
        <v>235.9</v>
      </c>
      <c r="E23" s="26">
        <f>+[1]PP!N22</f>
        <v>94.7</v>
      </c>
      <c r="F23" s="26">
        <f>+[1]PP!O22</f>
        <v>329.8</v>
      </c>
      <c r="G23" s="26">
        <f>+[1]PP!P22</f>
        <v>170.3</v>
      </c>
      <c r="H23" s="26">
        <f>+[1]PP!Q22</f>
        <v>100.7</v>
      </c>
      <c r="I23" s="26">
        <f>+[1]PP!R22</f>
        <v>159.69999999999999</v>
      </c>
      <c r="J23" s="26">
        <f>+[1]PP!S22</f>
        <v>79.8</v>
      </c>
      <c r="K23" s="21">
        <f t="shared" si="13"/>
        <v>1256.9000000000001</v>
      </c>
      <c r="L23" s="21">
        <v>73.099999999999994</v>
      </c>
      <c r="M23" s="26">
        <v>76.8</v>
      </c>
      <c r="N23" s="26">
        <v>101</v>
      </c>
      <c r="O23" s="26">
        <v>125.8</v>
      </c>
      <c r="P23" s="26">
        <v>113.8</v>
      </c>
      <c r="Q23" s="26">
        <v>80.7</v>
      </c>
      <c r="R23" s="26">
        <v>119.4</v>
      </c>
      <c r="S23" s="26">
        <v>76.900000000000006</v>
      </c>
      <c r="T23" s="21">
        <f t="shared" si="14"/>
        <v>767.5</v>
      </c>
      <c r="U23" s="21">
        <f t="shared" si="3"/>
        <v>163.76547231270359</v>
      </c>
      <c r="V23" s="6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73" ht="18" customHeight="1">
      <c r="B24" s="24" t="s">
        <v>32</v>
      </c>
      <c r="C24" s="23">
        <f>+[1]PP!L23</f>
        <v>182.1</v>
      </c>
      <c r="D24" s="23">
        <f>+[1]PP!M23</f>
        <v>191.7</v>
      </c>
      <c r="E24" s="23">
        <f>+[1]PP!N23</f>
        <v>234.6</v>
      </c>
      <c r="F24" s="23">
        <f>+[1]PP!O23</f>
        <v>123</v>
      </c>
      <c r="G24" s="23">
        <f>+[1]PP!P23</f>
        <v>210.3</v>
      </c>
      <c r="H24" s="23">
        <f>+[1]PP!Q23</f>
        <v>160</v>
      </c>
      <c r="I24" s="23">
        <f>+[1]PP!R23</f>
        <v>182.2</v>
      </c>
      <c r="J24" s="23">
        <f>+[1]PP!S23</f>
        <v>157</v>
      </c>
      <c r="K24" s="19">
        <f t="shared" si="13"/>
        <v>1440.9</v>
      </c>
      <c r="L24" s="19">
        <v>106.3</v>
      </c>
      <c r="M24" s="23">
        <v>114.3</v>
      </c>
      <c r="N24" s="23">
        <v>141</v>
      </c>
      <c r="O24" s="23">
        <v>158.69999999999999</v>
      </c>
      <c r="P24" s="23">
        <v>152.19999999999999</v>
      </c>
      <c r="Q24" s="23">
        <v>149.69999999999999</v>
      </c>
      <c r="R24" s="23">
        <v>150.80000000000001</v>
      </c>
      <c r="S24" s="23">
        <v>135.80000000000001</v>
      </c>
      <c r="T24" s="19">
        <f t="shared" si="14"/>
        <v>1108.8</v>
      </c>
      <c r="U24" s="19">
        <f t="shared" si="3"/>
        <v>129.95129870129873</v>
      </c>
      <c r="V24" s="6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73" ht="18" customHeight="1">
      <c r="B25" s="18" t="s">
        <v>33</v>
      </c>
      <c r="C25" s="19">
        <f t="shared" ref="C25:T25" si="15">+C26+C29+C37+C43</f>
        <v>32450.600000000002</v>
      </c>
      <c r="D25" s="19">
        <f t="shared" si="15"/>
        <v>25564.799999999999</v>
      </c>
      <c r="E25" s="19">
        <f t="shared" si="15"/>
        <v>26707.899999999998</v>
      </c>
      <c r="F25" s="19">
        <f t="shared" si="15"/>
        <v>27542.2</v>
      </c>
      <c r="G25" s="19">
        <f t="shared" si="15"/>
        <v>30325</v>
      </c>
      <c r="H25" s="19">
        <f t="shared" si="15"/>
        <v>26783</v>
      </c>
      <c r="I25" s="19">
        <f t="shared" si="15"/>
        <v>29045.9</v>
      </c>
      <c r="J25" s="19">
        <f t="shared" si="15"/>
        <v>28960.5</v>
      </c>
      <c r="K25" s="19">
        <f t="shared" si="15"/>
        <v>227379.9</v>
      </c>
      <c r="L25" s="19">
        <f>+L26+L29+L37+L43</f>
        <v>32883.9</v>
      </c>
      <c r="M25" s="19">
        <f t="shared" ref="M25:S25" si="16">+M26+M29+M37+M43</f>
        <v>26889.699999999997</v>
      </c>
      <c r="N25" s="19">
        <f t="shared" si="16"/>
        <v>27357</v>
      </c>
      <c r="O25" s="19">
        <f t="shared" si="16"/>
        <v>28970.5</v>
      </c>
      <c r="P25" s="19">
        <f t="shared" si="16"/>
        <v>31548.800000000003</v>
      </c>
      <c r="Q25" s="19">
        <f t="shared" si="16"/>
        <v>28820.5</v>
      </c>
      <c r="R25" s="19">
        <f t="shared" si="16"/>
        <v>30670.100000000002</v>
      </c>
      <c r="S25" s="19">
        <f t="shared" si="16"/>
        <v>31373.299999999996</v>
      </c>
      <c r="T25" s="19">
        <f t="shared" si="15"/>
        <v>238513.8</v>
      </c>
      <c r="U25" s="19">
        <f t="shared" si="3"/>
        <v>95.331968213159996</v>
      </c>
      <c r="V25" s="6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73" ht="18" customHeight="1">
      <c r="B26" s="31" t="s">
        <v>34</v>
      </c>
      <c r="C26" s="19">
        <f t="shared" ref="C26:T26" si="17">+C27+C28</f>
        <v>19553.900000000001</v>
      </c>
      <c r="D26" s="19">
        <f t="shared" si="17"/>
        <v>15600.8</v>
      </c>
      <c r="E26" s="19">
        <f t="shared" si="17"/>
        <v>16851.099999999999</v>
      </c>
      <c r="F26" s="19">
        <f t="shared" si="17"/>
        <v>17600.5</v>
      </c>
      <c r="G26" s="19">
        <f t="shared" si="17"/>
        <v>18640.3</v>
      </c>
      <c r="H26" s="19">
        <f t="shared" si="17"/>
        <v>17091</v>
      </c>
      <c r="I26" s="19">
        <f t="shared" si="17"/>
        <v>18533</v>
      </c>
      <c r="J26" s="19">
        <f t="shared" si="17"/>
        <v>17991.400000000001</v>
      </c>
      <c r="K26" s="19">
        <f t="shared" si="17"/>
        <v>141862</v>
      </c>
      <c r="L26" s="19">
        <f>+L27+L28</f>
        <v>19537.7</v>
      </c>
      <c r="M26" s="19">
        <f t="shared" ref="M26:S26" si="18">+M27+M28</f>
        <v>16588.8</v>
      </c>
      <c r="N26" s="19">
        <f t="shared" si="18"/>
        <v>17074.900000000001</v>
      </c>
      <c r="O26" s="19">
        <f t="shared" si="18"/>
        <v>18684.400000000001</v>
      </c>
      <c r="P26" s="19">
        <f t="shared" si="18"/>
        <v>19880.599999999999</v>
      </c>
      <c r="Q26" s="19">
        <f t="shared" si="18"/>
        <v>18174.400000000001</v>
      </c>
      <c r="R26" s="19">
        <f t="shared" si="18"/>
        <v>19772</v>
      </c>
      <c r="S26" s="19">
        <f t="shared" si="18"/>
        <v>19419.3</v>
      </c>
      <c r="T26" s="19">
        <f t="shared" si="17"/>
        <v>149132.1</v>
      </c>
      <c r="U26" s="19">
        <f t="shared" si="3"/>
        <v>95.125060265362052</v>
      </c>
      <c r="V26" s="6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73" ht="18" customHeight="1">
      <c r="B27" s="32" t="s">
        <v>35</v>
      </c>
      <c r="C27" s="21">
        <f>+[1]PP!L26</f>
        <v>11907</v>
      </c>
      <c r="D27" s="21">
        <f>+[1]PP!M26</f>
        <v>9127</v>
      </c>
      <c r="E27" s="21">
        <f>+[1]PP!N26</f>
        <v>9509</v>
      </c>
      <c r="F27" s="21">
        <f>+[1]PP!O26</f>
        <v>10543.9</v>
      </c>
      <c r="G27" s="21">
        <f>+[1]PP!P26</f>
        <v>10067.9</v>
      </c>
      <c r="H27" s="21">
        <f>+[1]PP!Q26</f>
        <v>9903.2000000000007</v>
      </c>
      <c r="I27" s="21">
        <f>+[1]PP!R26</f>
        <v>10004.299999999999</v>
      </c>
      <c r="J27" s="21">
        <f>+[1]PP!S26</f>
        <v>9832.5</v>
      </c>
      <c r="K27" s="21">
        <f>SUM(C27:J27)</f>
        <v>80894.8</v>
      </c>
      <c r="L27" s="21">
        <v>12031.9</v>
      </c>
      <c r="M27" s="21">
        <v>9277.1</v>
      </c>
      <c r="N27" s="21">
        <v>9114.2999999999993</v>
      </c>
      <c r="O27" s="21">
        <v>10800.5</v>
      </c>
      <c r="P27" s="21">
        <v>10297.200000000001</v>
      </c>
      <c r="Q27" s="21">
        <v>9632.9</v>
      </c>
      <c r="R27" s="21">
        <v>10510.7</v>
      </c>
      <c r="S27" s="21">
        <v>10044.799999999999</v>
      </c>
      <c r="T27" s="21">
        <f>SUM(L27:S27)</f>
        <v>81709.400000000009</v>
      </c>
      <c r="U27" s="21">
        <f t="shared" si="3"/>
        <v>99.003052280398578</v>
      </c>
      <c r="V27" s="6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73" ht="18" customHeight="1">
      <c r="B28" s="32" t="s">
        <v>36</v>
      </c>
      <c r="C28" s="21">
        <f>+[1]PP!L27</f>
        <v>7646.9</v>
      </c>
      <c r="D28" s="21">
        <f>+[1]PP!M27</f>
        <v>6473.8</v>
      </c>
      <c r="E28" s="21">
        <f>+[1]PP!N27</f>
        <v>7342.1</v>
      </c>
      <c r="F28" s="21">
        <f>+[1]PP!O27</f>
        <v>7056.6</v>
      </c>
      <c r="G28" s="21">
        <f>+[1]PP!P27</f>
        <v>8572.4</v>
      </c>
      <c r="H28" s="21">
        <f>+[1]PP!Q27</f>
        <v>7187.8</v>
      </c>
      <c r="I28" s="21">
        <f>+[1]PP!R27</f>
        <v>8528.7000000000007</v>
      </c>
      <c r="J28" s="21">
        <f>+[1]PP!S27</f>
        <v>8158.9</v>
      </c>
      <c r="K28" s="21">
        <f>SUM(C28:J28)</f>
        <v>60967.200000000004</v>
      </c>
      <c r="L28" s="21">
        <v>7505.8</v>
      </c>
      <c r="M28" s="21">
        <v>7311.7</v>
      </c>
      <c r="N28" s="21">
        <v>7960.6</v>
      </c>
      <c r="O28" s="21">
        <v>7883.9</v>
      </c>
      <c r="P28" s="21">
        <v>9583.4</v>
      </c>
      <c r="Q28" s="21">
        <v>8541.5</v>
      </c>
      <c r="R28" s="21">
        <v>9261.2999999999993</v>
      </c>
      <c r="S28" s="21">
        <v>9374.5</v>
      </c>
      <c r="T28" s="21">
        <f>SUM(L28:S28)</f>
        <v>67422.7</v>
      </c>
      <c r="U28" s="21">
        <f t="shared" si="3"/>
        <v>90.425331527808893</v>
      </c>
      <c r="V28" s="6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73" ht="18" customHeight="1">
      <c r="B29" s="33" t="s">
        <v>37</v>
      </c>
      <c r="C29" s="19">
        <f t="shared" ref="C29:T29" si="19">SUM(C30:C36)</f>
        <v>10622.099999999999</v>
      </c>
      <c r="D29" s="19">
        <f t="shared" si="19"/>
        <v>8639.7000000000025</v>
      </c>
      <c r="E29" s="19">
        <f t="shared" si="19"/>
        <v>8522.1</v>
      </c>
      <c r="F29" s="19">
        <f t="shared" si="19"/>
        <v>8819.2000000000007</v>
      </c>
      <c r="G29" s="19">
        <f t="shared" si="19"/>
        <v>10328.600000000002</v>
      </c>
      <c r="H29" s="19">
        <f t="shared" si="19"/>
        <v>8589</v>
      </c>
      <c r="I29" s="19">
        <f t="shared" si="19"/>
        <v>9294</v>
      </c>
      <c r="J29" s="19">
        <f t="shared" si="19"/>
        <v>9704.5</v>
      </c>
      <c r="K29" s="19">
        <f t="shared" si="19"/>
        <v>74519.199999999997</v>
      </c>
      <c r="L29" s="19">
        <f>SUM(L30:L36)</f>
        <v>11413.5</v>
      </c>
      <c r="M29" s="19">
        <f t="shared" ref="M29:S29" si="20">SUM(M30:M36)</f>
        <v>9004.3000000000011</v>
      </c>
      <c r="N29" s="19">
        <f t="shared" si="20"/>
        <v>9051.2999999999993</v>
      </c>
      <c r="O29" s="19">
        <f t="shared" si="20"/>
        <v>9184.4</v>
      </c>
      <c r="P29" s="19">
        <f t="shared" si="20"/>
        <v>10416.100000000002</v>
      </c>
      <c r="Q29" s="19">
        <f t="shared" si="20"/>
        <v>9402.6</v>
      </c>
      <c r="R29" s="19">
        <f t="shared" si="20"/>
        <v>9722.9000000000015</v>
      </c>
      <c r="S29" s="19">
        <f t="shared" si="20"/>
        <v>10820.9</v>
      </c>
      <c r="T29" s="19">
        <f t="shared" si="19"/>
        <v>79016</v>
      </c>
      <c r="U29" s="19">
        <f t="shared" si="3"/>
        <v>94.309000708717221</v>
      </c>
      <c r="V29" s="6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73" ht="18" customHeight="1">
      <c r="B30" s="32" t="s">
        <v>38</v>
      </c>
      <c r="C30" s="21">
        <f>+[1]PP!L29</f>
        <v>3757.8</v>
      </c>
      <c r="D30" s="21">
        <f>+[1]PP!M29</f>
        <v>3085.9</v>
      </c>
      <c r="E30" s="21">
        <f>+[1]PP!N29</f>
        <v>2978.9</v>
      </c>
      <c r="F30" s="21">
        <f>+[1]PP!O29</f>
        <v>2939.9</v>
      </c>
      <c r="G30" s="21">
        <f>+[1]PP!P29</f>
        <v>3666.4</v>
      </c>
      <c r="H30" s="21">
        <f>+[1]PP!Q29</f>
        <v>2898.9</v>
      </c>
      <c r="I30" s="21">
        <f>+[1]PP!R29</f>
        <v>3304.2</v>
      </c>
      <c r="J30" s="21">
        <f>+[1]PP!S29</f>
        <v>3639.2</v>
      </c>
      <c r="K30" s="21">
        <f t="shared" ref="K30:K36" si="21">SUM(C30:J30)</f>
        <v>26271.200000000004</v>
      </c>
      <c r="L30" s="27">
        <v>3755.6</v>
      </c>
      <c r="M30" s="27">
        <v>2972.3</v>
      </c>
      <c r="N30" s="27">
        <v>2980.4</v>
      </c>
      <c r="O30" s="27">
        <v>2999.3</v>
      </c>
      <c r="P30" s="27">
        <v>3907.9</v>
      </c>
      <c r="Q30" s="27">
        <v>3001.1</v>
      </c>
      <c r="R30" s="27">
        <v>3037</v>
      </c>
      <c r="S30" s="27">
        <v>3946.4</v>
      </c>
      <c r="T30" s="21">
        <f t="shared" ref="T30:T36" si="22">SUM(L30:S30)</f>
        <v>26600</v>
      </c>
      <c r="U30" s="21">
        <f t="shared" si="3"/>
        <v>98.763909774436115</v>
      </c>
      <c r="V30" s="6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73" ht="18" customHeight="1">
      <c r="B31" s="32" t="s">
        <v>39</v>
      </c>
      <c r="C31" s="21">
        <f>+[1]PP!L30</f>
        <v>1725.2</v>
      </c>
      <c r="D31" s="21">
        <f>+[1]PP!M30</f>
        <v>1545.4</v>
      </c>
      <c r="E31" s="21">
        <f>+[1]PP!N30</f>
        <v>1502.5</v>
      </c>
      <c r="F31" s="21">
        <f>+[1]PP!O30</f>
        <v>1595.9</v>
      </c>
      <c r="G31" s="21">
        <f>+[1]PP!P30</f>
        <v>2033.7</v>
      </c>
      <c r="H31" s="21">
        <f>+[1]PP!Q30</f>
        <v>1452.9</v>
      </c>
      <c r="I31" s="21">
        <f>+[1]PP!R30</f>
        <v>1576.9</v>
      </c>
      <c r="J31" s="21">
        <f>+[1]PP!S30</f>
        <v>1819.8</v>
      </c>
      <c r="K31" s="21">
        <f t="shared" si="21"/>
        <v>13252.3</v>
      </c>
      <c r="L31" s="27">
        <v>1956</v>
      </c>
      <c r="M31" s="27">
        <v>1824.5</v>
      </c>
      <c r="N31" s="27">
        <v>1816.4</v>
      </c>
      <c r="O31" s="27">
        <v>1840.7</v>
      </c>
      <c r="P31" s="27">
        <v>2088.1</v>
      </c>
      <c r="Q31" s="27">
        <v>1838.9</v>
      </c>
      <c r="R31" s="27">
        <v>1850</v>
      </c>
      <c r="S31" s="27">
        <v>2103.6</v>
      </c>
      <c r="T31" s="21">
        <f t="shared" si="22"/>
        <v>15318.199999999999</v>
      </c>
      <c r="U31" s="21">
        <f t="shared" si="3"/>
        <v>86.51342847070805</v>
      </c>
      <c r="V31" s="34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73" ht="18" customHeight="1">
      <c r="B32" s="32" t="s">
        <v>40</v>
      </c>
      <c r="C32" s="21">
        <f>+[1]PP!L31</f>
        <v>3308.3</v>
      </c>
      <c r="D32" s="21">
        <f>+[1]PP!M31</f>
        <v>2130.4</v>
      </c>
      <c r="E32" s="21">
        <f>+[1]PP!N31</f>
        <v>2301.8000000000002</v>
      </c>
      <c r="F32" s="21">
        <f>+[1]PP!O31</f>
        <v>2528.4</v>
      </c>
      <c r="G32" s="21">
        <f>+[1]PP!P31</f>
        <v>2581.9</v>
      </c>
      <c r="H32" s="21">
        <f>+[1]PP!Q31</f>
        <v>2146.8000000000002</v>
      </c>
      <c r="I32" s="21">
        <f>+[1]PP!R31</f>
        <v>2539.5</v>
      </c>
      <c r="J32" s="21">
        <f>+[1]PP!S31</f>
        <v>2316.3000000000002</v>
      </c>
      <c r="K32" s="21">
        <f t="shared" si="21"/>
        <v>19853.400000000001</v>
      </c>
      <c r="L32" s="21">
        <v>3558.9</v>
      </c>
      <c r="M32" s="21">
        <v>2344.9</v>
      </c>
      <c r="N32" s="21">
        <v>2173.4</v>
      </c>
      <c r="O32" s="21">
        <v>2498.3000000000002</v>
      </c>
      <c r="P32" s="21">
        <v>2259.6</v>
      </c>
      <c r="Q32" s="21">
        <v>2481</v>
      </c>
      <c r="R32" s="21">
        <v>2655.1</v>
      </c>
      <c r="S32" s="21">
        <v>2744.6</v>
      </c>
      <c r="T32" s="21">
        <f t="shared" si="22"/>
        <v>20715.8</v>
      </c>
      <c r="U32" s="21">
        <f t="shared" si="3"/>
        <v>95.836993985267299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2:73" ht="18" customHeight="1">
      <c r="B33" s="32" t="s">
        <v>41</v>
      </c>
      <c r="C33" s="21">
        <f>+[1]PP!L32</f>
        <v>367.6</v>
      </c>
      <c r="D33" s="21">
        <f>+[1]PP!M32</f>
        <v>262.10000000000002</v>
      </c>
      <c r="E33" s="21">
        <f>+[1]PP!N32</f>
        <v>243</v>
      </c>
      <c r="F33" s="21">
        <f>+[1]PP!O32</f>
        <v>265.89999999999998</v>
      </c>
      <c r="G33" s="21">
        <f>+[1]PP!P32</f>
        <v>363.1</v>
      </c>
      <c r="H33" s="21">
        <f>+[1]PP!Q32</f>
        <v>315.7</v>
      </c>
      <c r="I33" s="21">
        <f>+[1]PP!R32</f>
        <v>279.3</v>
      </c>
      <c r="J33" s="21">
        <f>+[1]PP!S32</f>
        <v>286.39999999999998</v>
      </c>
      <c r="K33" s="21">
        <f t="shared" si="21"/>
        <v>2383.1</v>
      </c>
      <c r="L33" s="21">
        <v>583.20000000000005</v>
      </c>
      <c r="M33" s="35">
        <v>275.39999999999998</v>
      </c>
      <c r="N33" s="35">
        <v>409.2</v>
      </c>
      <c r="O33" s="35">
        <v>215.4</v>
      </c>
      <c r="P33" s="35">
        <v>432.7</v>
      </c>
      <c r="Q33" s="35">
        <v>358.1</v>
      </c>
      <c r="R33" s="35">
        <v>468.6</v>
      </c>
      <c r="S33" s="35">
        <v>380.5</v>
      </c>
      <c r="T33" s="21">
        <f t="shared" si="22"/>
        <v>3123.1</v>
      </c>
      <c r="U33" s="21">
        <f t="shared" si="3"/>
        <v>76.305593801031023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2:73" ht="18" customHeight="1">
      <c r="B34" s="32" t="s">
        <v>42</v>
      </c>
      <c r="C34" s="21">
        <f>+[1]PP!L33</f>
        <v>620.79999999999995</v>
      </c>
      <c r="D34" s="21">
        <f>+[1]PP!M33</f>
        <v>595.6</v>
      </c>
      <c r="E34" s="21">
        <f>+[1]PP!N33</f>
        <v>595.6</v>
      </c>
      <c r="F34" s="21">
        <f>+[1]PP!O33</f>
        <v>616</v>
      </c>
      <c r="G34" s="21">
        <f>+[1]PP!P33</f>
        <v>595.70000000000005</v>
      </c>
      <c r="H34" s="21">
        <f>+[1]PP!Q33</f>
        <v>619.1</v>
      </c>
      <c r="I34" s="21">
        <f>+[1]PP!R33</f>
        <v>555.20000000000005</v>
      </c>
      <c r="J34" s="21">
        <f>+[1]PP!S33</f>
        <v>605.79999999999995</v>
      </c>
      <c r="K34" s="21">
        <f t="shared" si="21"/>
        <v>4803.8</v>
      </c>
      <c r="L34" s="21">
        <v>652.29999999999995</v>
      </c>
      <c r="M34" s="21">
        <v>616.29999999999995</v>
      </c>
      <c r="N34" s="21">
        <v>615.9</v>
      </c>
      <c r="O34" s="21">
        <v>628.20000000000005</v>
      </c>
      <c r="P34" s="21">
        <v>637.6</v>
      </c>
      <c r="Q34" s="21">
        <v>649.5</v>
      </c>
      <c r="R34" s="21">
        <v>631.20000000000005</v>
      </c>
      <c r="S34" s="21">
        <v>639.9</v>
      </c>
      <c r="T34" s="21">
        <f t="shared" si="22"/>
        <v>5070.8999999999996</v>
      </c>
      <c r="U34" s="21">
        <f t="shared" si="3"/>
        <v>94.732690449427139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2:73" ht="18" customHeight="1">
      <c r="B35" s="32" t="s">
        <v>43</v>
      </c>
      <c r="C35" s="21">
        <f>+[1]PP!L34</f>
        <v>565</v>
      </c>
      <c r="D35" s="21">
        <f>+[1]PP!M34</f>
        <v>584.1</v>
      </c>
      <c r="E35" s="21">
        <f>+[1]PP!N34</f>
        <v>473.3</v>
      </c>
      <c r="F35" s="21">
        <f>+[1]PP!O34</f>
        <v>593.20000000000005</v>
      </c>
      <c r="G35" s="21">
        <f>+[1]PP!P34</f>
        <v>573.6</v>
      </c>
      <c r="H35" s="21">
        <f>+[1]PP!Q34</f>
        <v>642.1</v>
      </c>
      <c r="I35" s="21">
        <f>+[1]PP!R34</f>
        <v>610.1</v>
      </c>
      <c r="J35" s="21">
        <f>+[1]PP!S34</f>
        <v>616.5</v>
      </c>
      <c r="K35" s="21">
        <f t="shared" si="21"/>
        <v>4657.8999999999996</v>
      </c>
      <c r="L35" s="21">
        <v>557.6</v>
      </c>
      <c r="M35" s="21">
        <v>541</v>
      </c>
      <c r="N35" s="21">
        <v>526.1</v>
      </c>
      <c r="O35" s="21">
        <v>603.5</v>
      </c>
      <c r="P35" s="21">
        <v>550.6</v>
      </c>
      <c r="Q35" s="21">
        <v>565.79999999999995</v>
      </c>
      <c r="R35" s="21">
        <v>560</v>
      </c>
      <c r="S35" s="21">
        <v>558.29999999999995</v>
      </c>
      <c r="T35" s="21">
        <f t="shared" si="22"/>
        <v>4462.8999999999996</v>
      </c>
      <c r="U35" s="21">
        <f t="shared" si="3"/>
        <v>104.36935624817944</v>
      </c>
      <c r="V35" s="2"/>
      <c r="W35" s="3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2:73" ht="18" customHeight="1">
      <c r="B36" s="32" t="s">
        <v>31</v>
      </c>
      <c r="C36" s="21">
        <f>+[1]PP!L35</f>
        <v>277.39999999999998</v>
      </c>
      <c r="D36" s="21">
        <f>+[1]PP!M35</f>
        <v>436.2</v>
      </c>
      <c r="E36" s="21">
        <f>+[1]PP!N35</f>
        <v>427</v>
      </c>
      <c r="F36" s="21">
        <f>+[1]PP!O35</f>
        <v>279.89999999999998</v>
      </c>
      <c r="G36" s="21">
        <f>+[1]PP!P35</f>
        <v>514.20000000000005</v>
      </c>
      <c r="H36" s="21">
        <f>+[1]PP!Q35</f>
        <v>513.5</v>
      </c>
      <c r="I36" s="21">
        <f>+[1]PP!R35</f>
        <v>428.8</v>
      </c>
      <c r="J36" s="21">
        <f>+[1]PP!S35</f>
        <v>420.5</v>
      </c>
      <c r="K36" s="21">
        <f t="shared" si="21"/>
        <v>3297.5</v>
      </c>
      <c r="L36" s="21">
        <v>349.9</v>
      </c>
      <c r="M36" s="21">
        <v>429.9</v>
      </c>
      <c r="N36" s="21">
        <v>529.9</v>
      </c>
      <c r="O36" s="21">
        <v>399</v>
      </c>
      <c r="P36" s="21">
        <v>539.6</v>
      </c>
      <c r="Q36" s="21">
        <v>508.2</v>
      </c>
      <c r="R36" s="21">
        <v>521</v>
      </c>
      <c r="S36" s="21">
        <v>447.6</v>
      </c>
      <c r="T36" s="21">
        <f t="shared" si="22"/>
        <v>3725.0999999999995</v>
      </c>
      <c r="U36" s="21">
        <f t="shared" si="3"/>
        <v>88.521113527153645</v>
      </c>
      <c r="V36" s="2"/>
      <c r="W36" s="3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2:73" ht="18" customHeight="1">
      <c r="B37" s="31" t="s">
        <v>44</v>
      </c>
      <c r="C37" s="19">
        <f t="shared" ref="C37:T37" si="23">SUM(C38:C42)</f>
        <v>2143.9000000000005</v>
      </c>
      <c r="D37" s="19">
        <f t="shared" si="23"/>
        <v>1218.6000000000001</v>
      </c>
      <c r="E37" s="19">
        <f t="shared" si="23"/>
        <v>1193.5</v>
      </c>
      <c r="F37" s="19">
        <f t="shared" si="23"/>
        <v>988.5</v>
      </c>
      <c r="G37" s="19">
        <f t="shared" si="23"/>
        <v>1178.0000000000002</v>
      </c>
      <c r="H37" s="19">
        <f t="shared" si="23"/>
        <v>966.9</v>
      </c>
      <c r="I37" s="19">
        <f t="shared" si="23"/>
        <v>1070.4000000000001</v>
      </c>
      <c r="J37" s="19">
        <f t="shared" si="23"/>
        <v>1104.0999999999999</v>
      </c>
      <c r="K37" s="19">
        <f t="shared" si="23"/>
        <v>9863.9000000000015</v>
      </c>
      <c r="L37" s="19">
        <f>SUM(L38:L42)</f>
        <v>1784.6000000000001</v>
      </c>
      <c r="M37" s="19">
        <f t="shared" ref="M37:S37" si="24">SUM(M38:M42)</f>
        <v>1170.1000000000001</v>
      </c>
      <c r="N37" s="19">
        <f t="shared" si="24"/>
        <v>1099.8</v>
      </c>
      <c r="O37" s="19">
        <f t="shared" si="24"/>
        <v>963.1</v>
      </c>
      <c r="P37" s="19">
        <f t="shared" si="24"/>
        <v>1099.8999999999999</v>
      </c>
      <c r="Q37" s="19">
        <f t="shared" si="24"/>
        <v>1102.9000000000001</v>
      </c>
      <c r="R37" s="19">
        <f t="shared" si="24"/>
        <v>1011.9000000000001</v>
      </c>
      <c r="S37" s="19">
        <f t="shared" si="24"/>
        <v>996.10000000000014</v>
      </c>
      <c r="T37" s="19">
        <f t="shared" si="23"/>
        <v>9228.4</v>
      </c>
      <c r="U37" s="19">
        <f t="shared" si="3"/>
        <v>106.88635083004641</v>
      </c>
      <c r="V37" s="6"/>
      <c r="W37" s="3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73" ht="18" customHeight="1">
      <c r="B38" s="32" t="s">
        <v>45</v>
      </c>
      <c r="C38" s="21">
        <f>+[1]PP!L37</f>
        <v>994.1</v>
      </c>
      <c r="D38" s="21">
        <f>+[1]PP!M37</f>
        <v>1039.7</v>
      </c>
      <c r="E38" s="21">
        <f>+[1]PP!N37</f>
        <v>1023.6</v>
      </c>
      <c r="F38" s="21">
        <f>+[1]PP!O37</f>
        <v>834.8</v>
      </c>
      <c r="G38" s="21">
        <f>+[1]PP!P37</f>
        <v>1013.1</v>
      </c>
      <c r="H38" s="21">
        <f>+[1]PP!Q37</f>
        <v>817.5</v>
      </c>
      <c r="I38" s="21">
        <f>+[1]PP!R37</f>
        <v>912</v>
      </c>
      <c r="J38" s="21">
        <f>+[1]PP!S37</f>
        <v>947.1</v>
      </c>
      <c r="K38" s="21">
        <f t="shared" ref="K38:K43" si="25">SUM(C38:J38)</f>
        <v>7581.9000000000005</v>
      </c>
      <c r="L38" s="21">
        <v>834.7</v>
      </c>
      <c r="M38" s="21">
        <v>835.9</v>
      </c>
      <c r="N38" s="21">
        <v>913.2</v>
      </c>
      <c r="O38" s="21">
        <v>791.9</v>
      </c>
      <c r="P38" s="21">
        <v>924.3</v>
      </c>
      <c r="Q38" s="21">
        <v>935</v>
      </c>
      <c r="R38" s="21">
        <v>833.7</v>
      </c>
      <c r="S38" s="21">
        <v>827.2</v>
      </c>
      <c r="T38" s="21">
        <f t="shared" ref="T38:T43" si="26">SUM(L38:S38)</f>
        <v>6895.9</v>
      </c>
      <c r="U38" s="21">
        <f t="shared" si="3"/>
        <v>109.94794008033762</v>
      </c>
      <c r="V38" s="6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73" ht="18" customHeight="1">
      <c r="B39" s="32" t="s">
        <v>46</v>
      </c>
      <c r="C39" s="21">
        <f>+[1]PP!L38</f>
        <v>1019.2</v>
      </c>
      <c r="D39" s="21">
        <f>+[1]PP!M38</f>
        <v>59.6</v>
      </c>
      <c r="E39" s="21">
        <f>+[1]PP!N38</f>
        <v>48.9</v>
      </c>
      <c r="F39" s="21">
        <f>+[1]PP!O38</f>
        <v>41.1</v>
      </c>
      <c r="G39" s="21">
        <f>+[1]PP!P38</f>
        <v>45.7</v>
      </c>
      <c r="H39" s="21">
        <f>+[1]PP!Q38</f>
        <v>34.200000000000003</v>
      </c>
      <c r="I39" s="21">
        <f>+[1]PP!R38</f>
        <v>39.200000000000003</v>
      </c>
      <c r="J39" s="21">
        <f>+[1]PP!S38</f>
        <v>38.6</v>
      </c>
      <c r="K39" s="21">
        <f t="shared" si="25"/>
        <v>1326.5</v>
      </c>
      <c r="L39" s="21">
        <v>826.1</v>
      </c>
      <c r="M39" s="21">
        <v>209.5</v>
      </c>
      <c r="N39" s="21">
        <v>62.2</v>
      </c>
      <c r="O39" s="21">
        <v>51.5</v>
      </c>
      <c r="P39" s="21">
        <v>47.7</v>
      </c>
      <c r="Q39" s="21">
        <v>45.9</v>
      </c>
      <c r="R39" s="21">
        <v>46.6</v>
      </c>
      <c r="S39" s="21">
        <v>45.2</v>
      </c>
      <c r="T39" s="21">
        <f t="shared" si="26"/>
        <v>1334.7</v>
      </c>
      <c r="U39" s="21">
        <f t="shared" si="3"/>
        <v>99.385629729527238</v>
      </c>
      <c r="V39" s="6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73" ht="18" customHeight="1">
      <c r="B40" s="32" t="s">
        <v>47</v>
      </c>
      <c r="C40" s="21">
        <f>+[1]PP!L39</f>
        <v>18.899999999999999</v>
      </c>
      <c r="D40" s="21">
        <f>+[1]PP!M39</f>
        <v>9.9</v>
      </c>
      <c r="E40" s="21">
        <f>+[1]PP!N39</f>
        <v>13.1</v>
      </c>
      <c r="F40" s="21">
        <f>+[1]PP!O39</f>
        <v>9.9</v>
      </c>
      <c r="G40" s="21">
        <f>+[1]PP!P39</f>
        <v>11.9</v>
      </c>
      <c r="H40" s="21">
        <f>+[1]PP!Q39</f>
        <v>7.9</v>
      </c>
      <c r="I40" s="21">
        <f>+[1]PP!R39</f>
        <v>15.3</v>
      </c>
      <c r="J40" s="21">
        <f>+[1]PP!S39</f>
        <v>11.5</v>
      </c>
      <c r="K40" s="21">
        <f t="shared" si="25"/>
        <v>98.399999999999991</v>
      </c>
      <c r="L40" s="21">
        <v>11.3</v>
      </c>
      <c r="M40" s="21">
        <v>10.1</v>
      </c>
      <c r="N40" s="21">
        <v>12.2</v>
      </c>
      <c r="O40" s="21">
        <v>11</v>
      </c>
      <c r="P40" s="21">
        <v>14.4</v>
      </c>
      <c r="Q40" s="21">
        <v>12.8</v>
      </c>
      <c r="R40" s="21">
        <v>17.100000000000001</v>
      </c>
      <c r="S40" s="21">
        <v>14</v>
      </c>
      <c r="T40" s="21">
        <f t="shared" si="26"/>
        <v>102.9</v>
      </c>
      <c r="U40" s="21">
        <f t="shared" si="3"/>
        <v>95.62682215743439</v>
      </c>
      <c r="V40" s="6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73" ht="18" customHeight="1">
      <c r="B41" s="32" t="s">
        <v>48</v>
      </c>
      <c r="C41" s="21">
        <f>+[1]PP!L40</f>
        <v>88.3</v>
      </c>
      <c r="D41" s="21">
        <f>+[1]PP!M40</f>
        <v>86.2</v>
      </c>
      <c r="E41" s="21">
        <f>+[1]PP!N40</f>
        <v>83.9</v>
      </c>
      <c r="F41" s="21">
        <f>+[1]PP!O40</f>
        <v>77.7</v>
      </c>
      <c r="G41" s="21">
        <f>+[1]PP!P40</f>
        <v>83.9</v>
      </c>
      <c r="H41" s="21">
        <f>+[1]PP!Q40</f>
        <v>83.3</v>
      </c>
      <c r="I41" s="21">
        <f>+[1]PP!R40</f>
        <v>80</v>
      </c>
      <c r="J41" s="21">
        <f>+[1]PP!S40</f>
        <v>83.6</v>
      </c>
      <c r="K41" s="21">
        <f t="shared" si="25"/>
        <v>666.9</v>
      </c>
      <c r="L41" s="21">
        <v>88.1</v>
      </c>
      <c r="M41" s="21">
        <v>90.2</v>
      </c>
      <c r="N41" s="21">
        <v>88.1</v>
      </c>
      <c r="O41" s="21">
        <v>84.6</v>
      </c>
      <c r="P41" s="21">
        <v>87.9</v>
      </c>
      <c r="Q41" s="21">
        <v>84.8</v>
      </c>
      <c r="R41" s="21">
        <v>89.7</v>
      </c>
      <c r="S41" s="21">
        <v>85.2</v>
      </c>
      <c r="T41" s="21">
        <f t="shared" si="26"/>
        <v>698.6</v>
      </c>
      <c r="U41" s="21">
        <f t="shared" si="3"/>
        <v>95.462353277984533</v>
      </c>
      <c r="V41" s="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73" ht="18" customHeight="1">
      <c r="B42" s="32" t="s">
        <v>49</v>
      </c>
      <c r="C42" s="21">
        <f>+[1]PP!L41</f>
        <v>23.4</v>
      </c>
      <c r="D42" s="21">
        <f>+[1]PP!M41</f>
        <v>23.2</v>
      </c>
      <c r="E42" s="21">
        <f>+[1]PP!N41</f>
        <v>24</v>
      </c>
      <c r="F42" s="21">
        <f>+[1]PP!O41</f>
        <v>25</v>
      </c>
      <c r="G42" s="21">
        <f>+[1]PP!P41</f>
        <v>23.4</v>
      </c>
      <c r="H42" s="21">
        <f>+[1]PP!Q41</f>
        <v>24</v>
      </c>
      <c r="I42" s="21">
        <f>+[1]PP!R41</f>
        <v>23.9</v>
      </c>
      <c r="J42" s="21">
        <f>+[1]PP!S41</f>
        <v>23.3</v>
      </c>
      <c r="K42" s="21">
        <f t="shared" si="25"/>
        <v>190.20000000000002</v>
      </c>
      <c r="L42" s="21">
        <v>24.4</v>
      </c>
      <c r="M42" s="21">
        <v>24.4</v>
      </c>
      <c r="N42" s="21">
        <v>24.1</v>
      </c>
      <c r="O42" s="21">
        <v>24.1</v>
      </c>
      <c r="P42" s="21">
        <v>25.6</v>
      </c>
      <c r="Q42" s="21">
        <v>24.4</v>
      </c>
      <c r="R42" s="21">
        <v>24.8</v>
      </c>
      <c r="S42" s="21">
        <v>24.5</v>
      </c>
      <c r="T42" s="21">
        <f t="shared" si="26"/>
        <v>196.3</v>
      </c>
      <c r="U42" s="21">
        <f t="shared" si="3"/>
        <v>96.892511462047892</v>
      </c>
      <c r="V42" s="6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73" ht="18" customHeight="1">
      <c r="B43" s="31" t="s">
        <v>50</v>
      </c>
      <c r="C43" s="19">
        <f>+[1]PP!L42</f>
        <v>130.69999999999999</v>
      </c>
      <c r="D43" s="19">
        <f>+[1]PP!M42</f>
        <v>105.7</v>
      </c>
      <c r="E43" s="19">
        <f>+[1]PP!N42</f>
        <v>141.19999999999999</v>
      </c>
      <c r="F43" s="19">
        <f>+[1]PP!O42</f>
        <v>134</v>
      </c>
      <c r="G43" s="19">
        <f>+[1]PP!P42</f>
        <v>178.1</v>
      </c>
      <c r="H43" s="19">
        <f>+[1]PP!Q42</f>
        <v>136.1</v>
      </c>
      <c r="I43" s="19">
        <f>+[1]PP!R42</f>
        <v>148.5</v>
      </c>
      <c r="J43" s="19">
        <f>+[1]PP!S42</f>
        <v>160.5</v>
      </c>
      <c r="K43" s="19">
        <f t="shared" si="25"/>
        <v>1134.8</v>
      </c>
      <c r="L43" s="19">
        <v>148.1</v>
      </c>
      <c r="M43" s="19">
        <v>126.5</v>
      </c>
      <c r="N43" s="19">
        <v>131</v>
      </c>
      <c r="O43" s="19">
        <v>138.6</v>
      </c>
      <c r="P43" s="19">
        <v>152.19999999999999</v>
      </c>
      <c r="Q43" s="19">
        <v>140.6</v>
      </c>
      <c r="R43" s="19">
        <v>163.30000000000001</v>
      </c>
      <c r="S43" s="19">
        <v>137</v>
      </c>
      <c r="T43" s="19">
        <f t="shared" si="26"/>
        <v>1137.3000000000002</v>
      </c>
      <c r="U43" s="19">
        <f t="shared" si="3"/>
        <v>99.780181130748247</v>
      </c>
      <c r="V43" s="6"/>
      <c r="W43" s="37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73" ht="18" customHeight="1">
      <c r="B44" s="18" t="s">
        <v>51</v>
      </c>
      <c r="C44" s="19">
        <f t="shared" ref="C44:T44" si="27">+C45+C48+C49</f>
        <v>3294.5</v>
      </c>
      <c r="D44" s="19">
        <f t="shared" si="27"/>
        <v>3014.7999999999997</v>
      </c>
      <c r="E44" s="19">
        <f t="shared" si="27"/>
        <v>3257.3</v>
      </c>
      <c r="F44" s="19">
        <f t="shared" si="27"/>
        <v>3104.4</v>
      </c>
      <c r="G44" s="19">
        <f t="shared" si="27"/>
        <v>3550.3</v>
      </c>
      <c r="H44" s="19">
        <f t="shared" si="27"/>
        <v>3039.8999999999996</v>
      </c>
      <c r="I44" s="19">
        <f t="shared" si="27"/>
        <v>3508</v>
      </c>
      <c r="J44" s="19">
        <f t="shared" si="27"/>
        <v>3366.1</v>
      </c>
      <c r="K44" s="19">
        <f t="shared" si="27"/>
        <v>26135.300000000003</v>
      </c>
      <c r="L44" s="19">
        <f>+L45+L48+L49</f>
        <v>3339.5</v>
      </c>
      <c r="M44" s="19">
        <f t="shared" ref="M44:S44" si="28">+M45+M48+M49</f>
        <v>3064.2</v>
      </c>
      <c r="N44" s="19">
        <f t="shared" si="28"/>
        <v>3414.7</v>
      </c>
      <c r="O44" s="19">
        <f t="shared" si="28"/>
        <v>3471.2999999999997</v>
      </c>
      <c r="P44" s="19">
        <f t="shared" si="28"/>
        <v>3756.6000000000004</v>
      </c>
      <c r="Q44" s="19">
        <f t="shared" si="28"/>
        <v>3563.3</v>
      </c>
      <c r="R44" s="19">
        <f t="shared" si="28"/>
        <v>4644.2</v>
      </c>
      <c r="S44" s="19">
        <f t="shared" si="28"/>
        <v>3902.6</v>
      </c>
      <c r="T44" s="19">
        <f t="shared" si="27"/>
        <v>29156.400000000001</v>
      </c>
      <c r="U44" s="19">
        <f t="shared" si="3"/>
        <v>89.638295537171956</v>
      </c>
      <c r="V44" s="6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73" ht="18" customHeight="1">
      <c r="B45" s="31" t="s">
        <v>52</v>
      </c>
      <c r="C45" s="19">
        <f t="shared" ref="C45:T45" si="29">SUM(C46:C47)</f>
        <v>2539.6999999999998</v>
      </c>
      <c r="D45" s="19">
        <f t="shared" ref="D45:J45" si="30">SUM(D46:D47)</f>
        <v>2312.1999999999998</v>
      </c>
      <c r="E45" s="19">
        <f t="shared" si="30"/>
        <v>2538.3000000000002</v>
      </c>
      <c r="F45" s="19">
        <f t="shared" si="30"/>
        <v>2353.5</v>
      </c>
      <c r="G45" s="19">
        <f t="shared" si="30"/>
        <v>2882.7</v>
      </c>
      <c r="H45" s="19">
        <f t="shared" si="30"/>
        <v>2435.1999999999998</v>
      </c>
      <c r="I45" s="19">
        <f t="shared" si="30"/>
        <v>2820.9</v>
      </c>
      <c r="J45" s="19">
        <f t="shared" si="30"/>
        <v>2686.1</v>
      </c>
      <c r="K45" s="19">
        <f t="shared" si="29"/>
        <v>20568.600000000002</v>
      </c>
      <c r="L45" s="19">
        <f>SUM(L46:L47)</f>
        <v>2661.7</v>
      </c>
      <c r="M45" s="19">
        <f t="shared" ref="M45:S45" si="31">SUM(M46:M47)</f>
        <v>2420.1999999999998</v>
      </c>
      <c r="N45" s="19">
        <f t="shared" si="31"/>
        <v>2754.1</v>
      </c>
      <c r="O45" s="19">
        <f t="shared" si="31"/>
        <v>2731.7</v>
      </c>
      <c r="P45" s="19">
        <f t="shared" si="31"/>
        <v>3075.3</v>
      </c>
      <c r="Q45" s="19">
        <f t="shared" si="31"/>
        <v>2894.9</v>
      </c>
      <c r="R45" s="19">
        <f t="shared" si="31"/>
        <v>3951.2</v>
      </c>
      <c r="S45" s="19">
        <f t="shared" si="31"/>
        <v>3140.2</v>
      </c>
      <c r="T45" s="19">
        <f t="shared" si="29"/>
        <v>23629.3</v>
      </c>
      <c r="U45" s="19">
        <f t="shared" si="3"/>
        <v>87.047013665237657</v>
      </c>
      <c r="V45" s="38"/>
      <c r="W45" s="3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73" ht="18" customHeight="1">
      <c r="B46" s="32" t="s">
        <v>53</v>
      </c>
      <c r="C46" s="35">
        <f>+[1]PP!L45</f>
        <v>2539.6999999999998</v>
      </c>
      <c r="D46" s="35">
        <f>+[1]PP!M45</f>
        <v>2312.1999999999998</v>
      </c>
      <c r="E46" s="35">
        <f>+[1]PP!N45</f>
        <v>2538.3000000000002</v>
      </c>
      <c r="F46" s="35">
        <f>+[1]PP!O45</f>
        <v>2353.5</v>
      </c>
      <c r="G46" s="35">
        <f>+[1]PP!P45</f>
        <v>2882.7</v>
      </c>
      <c r="H46" s="35">
        <f>+[1]PP!Q45</f>
        <v>2435.1999999999998</v>
      </c>
      <c r="I46" s="35">
        <f>+[1]PP!R45</f>
        <v>2820.9</v>
      </c>
      <c r="J46" s="35">
        <f>+[1]PP!S45</f>
        <v>2686.1</v>
      </c>
      <c r="K46" s="21">
        <f>SUM(C46:J46)</f>
        <v>20568.600000000002</v>
      </c>
      <c r="L46" s="21">
        <v>2612</v>
      </c>
      <c r="M46" s="21">
        <v>2370.6</v>
      </c>
      <c r="N46" s="21">
        <v>2656.6</v>
      </c>
      <c r="O46" s="21">
        <v>2731.7</v>
      </c>
      <c r="P46" s="21">
        <v>3075.3</v>
      </c>
      <c r="Q46" s="21">
        <v>2894.9</v>
      </c>
      <c r="R46" s="21">
        <v>3116.7</v>
      </c>
      <c r="S46" s="21">
        <v>3140.2</v>
      </c>
      <c r="T46" s="21">
        <f>SUM(L46:S46)</f>
        <v>22598</v>
      </c>
      <c r="U46" s="21">
        <f t="shared" si="3"/>
        <v>91.019559253031247</v>
      </c>
      <c r="V46" s="6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73" ht="18" customHeight="1">
      <c r="B47" s="32" t="s">
        <v>31</v>
      </c>
      <c r="C47" s="35">
        <f>+[1]PP!L46</f>
        <v>0</v>
      </c>
      <c r="D47" s="35">
        <f>+[1]PP!M46</f>
        <v>0</v>
      </c>
      <c r="E47" s="35">
        <f>+[1]PP!N46</f>
        <v>0</v>
      </c>
      <c r="F47" s="35">
        <f>+[1]PP!O46</f>
        <v>0</v>
      </c>
      <c r="G47" s="35">
        <f>+[1]PP!P46</f>
        <v>0</v>
      </c>
      <c r="H47" s="35">
        <f>+[1]PP!Q46</f>
        <v>0</v>
      </c>
      <c r="I47" s="35">
        <f>+[1]PP!R46</f>
        <v>0</v>
      </c>
      <c r="J47" s="35">
        <f>+[1]PP!S46</f>
        <v>0</v>
      </c>
      <c r="K47" s="21">
        <f>SUM(C47:J47)</f>
        <v>0</v>
      </c>
      <c r="L47" s="21">
        <v>49.7</v>
      </c>
      <c r="M47" s="21">
        <v>49.6</v>
      </c>
      <c r="N47" s="21">
        <v>97.5</v>
      </c>
      <c r="O47" s="21">
        <v>0</v>
      </c>
      <c r="P47" s="21">
        <v>0</v>
      </c>
      <c r="Q47" s="21">
        <v>0</v>
      </c>
      <c r="R47" s="21">
        <v>834.5</v>
      </c>
      <c r="S47" s="21">
        <v>0</v>
      </c>
      <c r="T47" s="21">
        <f>SUM(L47:S47)</f>
        <v>1031.3</v>
      </c>
      <c r="U47" s="40">
        <v>0</v>
      </c>
      <c r="V47" s="6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73" ht="18" customHeight="1">
      <c r="B48" s="31" t="s">
        <v>54</v>
      </c>
      <c r="C48" s="17">
        <f>+[1]PP!L47</f>
        <v>0</v>
      </c>
      <c r="D48" s="17">
        <f>+[1]PP!M47</f>
        <v>0</v>
      </c>
      <c r="E48" s="17">
        <f>+[1]PP!N47</f>
        <v>0</v>
      </c>
      <c r="F48" s="17">
        <f>+[1]PP!O47</f>
        <v>0</v>
      </c>
      <c r="G48" s="17">
        <f>+[1]PP!P47</f>
        <v>0</v>
      </c>
      <c r="H48" s="17">
        <f>+[1]PP!Q47</f>
        <v>0</v>
      </c>
      <c r="I48" s="17">
        <f>+[1]PP!R47</f>
        <v>0</v>
      </c>
      <c r="J48" s="17">
        <f>+[1]PP!S47</f>
        <v>0</v>
      </c>
      <c r="K48" s="19">
        <f>SUM(C48:J48)</f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19">
        <f>SUM(L48:S48)</f>
        <v>0</v>
      </c>
      <c r="U48" s="40">
        <v>0</v>
      </c>
      <c r="V48" s="38"/>
      <c r="W48" s="39"/>
      <c r="X48" s="39"/>
      <c r="Y48" s="39"/>
      <c r="Z48" s="39"/>
      <c r="AA48" s="2"/>
      <c r="AB48" s="2"/>
      <c r="AC48" s="2"/>
      <c r="AD48" s="2"/>
      <c r="AE48" s="2"/>
      <c r="AF48" s="2"/>
      <c r="AG48" s="2"/>
      <c r="AH48" s="2"/>
    </row>
    <row r="49" spans="2:34" ht="18" customHeight="1">
      <c r="B49" s="31" t="s">
        <v>55</v>
      </c>
      <c r="C49" s="19">
        <f t="shared" ref="C49:T49" si="32">SUM(C50:C52)</f>
        <v>754.8</v>
      </c>
      <c r="D49" s="19">
        <f t="shared" si="32"/>
        <v>702.6</v>
      </c>
      <c r="E49" s="19">
        <f t="shared" si="32"/>
        <v>719</v>
      </c>
      <c r="F49" s="19">
        <f t="shared" si="32"/>
        <v>750.90000000000009</v>
      </c>
      <c r="G49" s="19">
        <f t="shared" si="32"/>
        <v>667.60000000000014</v>
      </c>
      <c r="H49" s="19">
        <f t="shared" si="32"/>
        <v>604.69999999999993</v>
      </c>
      <c r="I49" s="19">
        <f t="shared" si="32"/>
        <v>687.09999999999991</v>
      </c>
      <c r="J49" s="19">
        <f t="shared" si="32"/>
        <v>679.99999999999989</v>
      </c>
      <c r="K49" s="19">
        <f t="shared" si="32"/>
        <v>5566.7</v>
      </c>
      <c r="L49" s="41">
        <f>SUM(L50:L52)</f>
        <v>677.8</v>
      </c>
      <c r="M49" s="41">
        <f t="shared" ref="M49:S49" si="33">SUM(M50:M52)</f>
        <v>644</v>
      </c>
      <c r="N49" s="41">
        <f t="shared" si="33"/>
        <v>660.6</v>
      </c>
      <c r="O49" s="41">
        <f t="shared" si="33"/>
        <v>739.6</v>
      </c>
      <c r="P49" s="41">
        <f t="shared" si="33"/>
        <v>681.30000000000007</v>
      </c>
      <c r="Q49" s="41">
        <f t="shared" si="33"/>
        <v>668.40000000000009</v>
      </c>
      <c r="R49" s="41">
        <f t="shared" si="33"/>
        <v>692.99999999999989</v>
      </c>
      <c r="S49" s="41">
        <f t="shared" si="33"/>
        <v>762.4</v>
      </c>
      <c r="T49" s="19">
        <f t="shared" si="32"/>
        <v>5527.1</v>
      </c>
      <c r="U49" s="19">
        <f t="shared" ref="U49:U71" si="34">+K49/T49*100</f>
        <v>100.71646975810098</v>
      </c>
      <c r="V49" s="38"/>
      <c r="W49" s="39"/>
      <c r="X49" s="39"/>
      <c r="Y49" s="39"/>
      <c r="Z49" s="39"/>
      <c r="AA49" s="2"/>
      <c r="AB49" s="2"/>
      <c r="AC49" s="2"/>
      <c r="AD49" s="2"/>
      <c r="AE49" s="2"/>
      <c r="AF49" s="2"/>
      <c r="AG49" s="2"/>
      <c r="AH49" s="2"/>
    </row>
    <row r="50" spans="2:34" ht="18" customHeight="1">
      <c r="B50" s="32" t="s">
        <v>56</v>
      </c>
      <c r="C50" s="35">
        <f>+[1]PP!L49</f>
        <v>692.8</v>
      </c>
      <c r="D50" s="35">
        <f>+[1]PP!M49</f>
        <v>669.5</v>
      </c>
      <c r="E50" s="35">
        <f>+[1]PP!N49</f>
        <v>676.6</v>
      </c>
      <c r="F50" s="35">
        <f>+[1]PP!O49</f>
        <v>703.7</v>
      </c>
      <c r="G50" s="35">
        <f>+[1]PP!P49</f>
        <v>620.70000000000005</v>
      </c>
      <c r="H50" s="35">
        <f>+[1]PP!Q49</f>
        <v>570.29999999999995</v>
      </c>
      <c r="I50" s="35">
        <f>+[1]PP!R49</f>
        <v>639.29999999999995</v>
      </c>
      <c r="J50" s="35">
        <f>+[1]PP!S49</f>
        <v>637.9</v>
      </c>
      <c r="K50" s="21">
        <f t="shared" ref="K50:K56" si="35">SUM(C50:J50)</f>
        <v>5210.8</v>
      </c>
      <c r="L50" s="21">
        <v>640.29999999999995</v>
      </c>
      <c r="M50" s="21">
        <v>609.4</v>
      </c>
      <c r="N50" s="21">
        <v>625.1</v>
      </c>
      <c r="O50" s="21">
        <v>705.7</v>
      </c>
      <c r="P50" s="21">
        <v>641</v>
      </c>
      <c r="Q50" s="21">
        <v>633.20000000000005</v>
      </c>
      <c r="R50" s="21">
        <v>652.79999999999995</v>
      </c>
      <c r="S50" s="21">
        <v>721.8</v>
      </c>
      <c r="T50" s="21">
        <f t="shared" ref="T50:T56" si="36">SUM(L50:S50)</f>
        <v>5229.3</v>
      </c>
      <c r="U50" s="21">
        <f t="shared" si="34"/>
        <v>99.646224160021418</v>
      </c>
      <c r="V50" s="6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 ht="18" customHeight="1">
      <c r="B51" s="32" t="s">
        <v>57</v>
      </c>
      <c r="C51" s="35">
        <f>+[1]PP!L50</f>
        <v>14.2</v>
      </c>
      <c r="D51" s="35">
        <f>+[1]PP!M50</f>
        <v>12.1</v>
      </c>
      <c r="E51" s="35">
        <f>+[1]PP!N50</f>
        <v>13.3</v>
      </c>
      <c r="F51" s="35">
        <f>+[1]PP!O50</f>
        <v>11.6</v>
      </c>
      <c r="G51" s="35">
        <f>+[1]PP!P50</f>
        <v>14.2</v>
      </c>
      <c r="H51" s="35">
        <f>+[1]PP!Q50</f>
        <v>12.6</v>
      </c>
      <c r="I51" s="35">
        <f>+[1]PP!R50</f>
        <v>15.4</v>
      </c>
      <c r="J51" s="35">
        <f>+[1]PP!S50</f>
        <v>13.8</v>
      </c>
      <c r="K51" s="21">
        <f t="shared" si="35"/>
        <v>107.19999999999999</v>
      </c>
      <c r="L51" s="21">
        <v>13.5</v>
      </c>
      <c r="M51" s="21">
        <v>11.4</v>
      </c>
      <c r="N51" s="21">
        <v>13</v>
      </c>
      <c r="O51" s="21">
        <v>12.8</v>
      </c>
      <c r="P51" s="21">
        <v>13.7</v>
      </c>
      <c r="Q51" s="21">
        <v>14.1</v>
      </c>
      <c r="R51" s="21">
        <v>15.8</v>
      </c>
      <c r="S51" s="21">
        <v>15</v>
      </c>
      <c r="T51" s="21">
        <f t="shared" si="36"/>
        <v>109.3</v>
      </c>
      <c r="U51" s="21">
        <f t="shared" si="34"/>
        <v>98.078682525160104</v>
      </c>
      <c r="V51" s="6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34" ht="18" customHeight="1">
      <c r="B52" s="32" t="s">
        <v>31</v>
      </c>
      <c r="C52" s="35">
        <f>+[1]PP!L51</f>
        <v>47.8</v>
      </c>
      <c r="D52" s="35">
        <f>+[1]PP!M51</f>
        <v>21</v>
      </c>
      <c r="E52" s="35">
        <f>+[1]PP!N51</f>
        <v>29.1</v>
      </c>
      <c r="F52" s="35">
        <f>+[1]PP!O51</f>
        <v>35.6</v>
      </c>
      <c r="G52" s="35">
        <f>+[1]PP!P51</f>
        <v>32.700000000000003</v>
      </c>
      <c r="H52" s="35">
        <f>+[1]PP!Q51</f>
        <v>21.8</v>
      </c>
      <c r="I52" s="35">
        <f>+[1]PP!R51</f>
        <v>32.4</v>
      </c>
      <c r="J52" s="35">
        <f>+[1]PP!S51</f>
        <v>28.3</v>
      </c>
      <c r="K52" s="21">
        <f t="shared" si="35"/>
        <v>248.70000000000002</v>
      </c>
      <c r="L52" s="21">
        <v>24</v>
      </c>
      <c r="M52" s="21">
        <v>23.2</v>
      </c>
      <c r="N52" s="21">
        <v>22.5</v>
      </c>
      <c r="O52" s="21">
        <v>21.1</v>
      </c>
      <c r="P52" s="21">
        <v>26.6</v>
      </c>
      <c r="Q52" s="21">
        <v>21.1</v>
      </c>
      <c r="R52" s="21">
        <v>24.4</v>
      </c>
      <c r="S52" s="21">
        <v>25.6</v>
      </c>
      <c r="T52" s="21">
        <f t="shared" si="36"/>
        <v>188.5</v>
      </c>
      <c r="U52" s="21">
        <f t="shared" si="34"/>
        <v>131.93633952254643</v>
      </c>
      <c r="V52" s="6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:34" ht="18" customHeight="1">
      <c r="B53" s="18" t="s">
        <v>58</v>
      </c>
      <c r="C53" s="17">
        <f>+[1]PP!L52</f>
        <v>70</v>
      </c>
      <c r="D53" s="17">
        <f>+[1]PP!M52</f>
        <v>72.7</v>
      </c>
      <c r="E53" s="17">
        <f>+[1]PP!N52</f>
        <v>74.900000000000006</v>
      </c>
      <c r="F53" s="17">
        <f>+[1]PP!O52</f>
        <v>59.8</v>
      </c>
      <c r="G53" s="17">
        <f>+[1]PP!P52</f>
        <v>74.2</v>
      </c>
      <c r="H53" s="17">
        <f>+[1]PP!Q52</f>
        <v>58.4</v>
      </c>
      <c r="I53" s="17">
        <f>+[1]PP!R52</f>
        <v>69.7</v>
      </c>
      <c r="J53" s="17">
        <f>+[1]PP!S52</f>
        <v>73.7</v>
      </c>
      <c r="K53" s="19">
        <f t="shared" si="35"/>
        <v>553.4</v>
      </c>
      <c r="L53" s="19">
        <v>75.099999999999994</v>
      </c>
      <c r="M53" s="19">
        <v>60.3</v>
      </c>
      <c r="N53" s="19">
        <v>67.400000000000006</v>
      </c>
      <c r="O53" s="19">
        <v>74.599999999999994</v>
      </c>
      <c r="P53" s="19">
        <v>66.3</v>
      </c>
      <c r="Q53" s="19">
        <v>67.2</v>
      </c>
      <c r="R53" s="19">
        <v>63.8</v>
      </c>
      <c r="S53" s="19">
        <v>67.2</v>
      </c>
      <c r="T53" s="19">
        <f t="shared" si="36"/>
        <v>541.9</v>
      </c>
      <c r="U53" s="19">
        <f t="shared" si="34"/>
        <v>102.12216276065695</v>
      </c>
      <c r="V53" s="6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:34" ht="18" customHeight="1">
      <c r="B54" s="18" t="s">
        <v>59</v>
      </c>
      <c r="C54" s="17">
        <f>+[1]PP!L53</f>
        <v>0.3</v>
      </c>
      <c r="D54" s="17">
        <f>+[1]PP!M53</f>
        <v>0</v>
      </c>
      <c r="E54" s="17">
        <f>+[1]PP!N53</f>
        <v>0.1</v>
      </c>
      <c r="F54" s="17">
        <f>+[1]PP!O53</f>
        <v>0.1</v>
      </c>
      <c r="G54" s="17">
        <f>+[1]PP!P53</f>
        <v>0.4</v>
      </c>
      <c r="H54" s="17">
        <f>+[1]PP!Q53</f>
        <v>0.2</v>
      </c>
      <c r="I54" s="17">
        <f>+[1]PP!R53</f>
        <v>0</v>
      </c>
      <c r="J54" s="17">
        <f>+[1]PP!S53</f>
        <v>0.1</v>
      </c>
      <c r="K54" s="19">
        <f t="shared" si="35"/>
        <v>1.2000000000000002</v>
      </c>
      <c r="L54" s="19">
        <v>0.1</v>
      </c>
      <c r="M54" s="19">
        <v>0.1</v>
      </c>
      <c r="N54" s="19">
        <v>0</v>
      </c>
      <c r="O54" s="19">
        <v>0.1</v>
      </c>
      <c r="P54" s="19">
        <v>0.1</v>
      </c>
      <c r="Q54" s="19">
        <v>0.1</v>
      </c>
      <c r="R54" s="19">
        <v>0.1</v>
      </c>
      <c r="S54" s="19">
        <v>0.1</v>
      </c>
      <c r="T54" s="19">
        <f t="shared" si="36"/>
        <v>0.7</v>
      </c>
      <c r="U54" s="19">
        <f t="shared" si="34"/>
        <v>171.42857142857147</v>
      </c>
      <c r="V54" s="6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:34" ht="18" customHeight="1">
      <c r="B55" s="18" t="s">
        <v>60</v>
      </c>
      <c r="C55" s="17">
        <f>+[1]PP!L54</f>
        <v>192.8</v>
      </c>
      <c r="D55" s="17">
        <f>+[1]PP!M54</f>
        <v>176.2</v>
      </c>
      <c r="E55" s="17">
        <f>+[1]PP!N54</f>
        <v>215.9</v>
      </c>
      <c r="F55" s="17">
        <f>+[1]PP!O54</f>
        <v>190.4</v>
      </c>
      <c r="G55" s="17">
        <f>+[1]PP!P54</f>
        <v>183.8</v>
      </c>
      <c r="H55" s="17">
        <f>+[1]PP!Q54</f>
        <v>351.3</v>
      </c>
      <c r="I55" s="17">
        <f>+[1]PP!R54</f>
        <v>254</v>
      </c>
      <c r="J55" s="17">
        <f>+[1]PP!S54</f>
        <v>190.7</v>
      </c>
      <c r="K55" s="19">
        <f t="shared" si="35"/>
        <v>1755.1</v>
      </c>
      <c r="L55" s="19">
        <v>227.4</v>
      </c>
      <c r="M55" s="19">
        <v>225.7</v>
      </c>
      <c r="N55" s="19">
        <v>245.8</v>
      </c>
      <c r="O55" s="19">
        <v>251.6</v>
      </c>
      <c r="P55" s="19">
        <v>261.7</v>
      </c>
      <c r="Q55" s="19">
        <v>246.1</v>
      </c>
      <c r="R55" s="19">
        <v>252.7</v>
      </c>
      <c r="S55" s="19">
        <v>227.8</v>
      </c>
      <c r="T55" s="19">
        <f t="shared" si="36"/>
        <v>1938.8</v>
      </c>
      <c r="U55" s="19">
        <f t="shared" si="34"/>
        <v>90.525067051784603</v>
      </c>
      <c r="V55" s="6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:34" ht="18" customHeight="1">
      <c r="B56" s="18" t="s">
        <v>61</v>
      </c>
      <c r="C56" s="17">
        <f>+[1]PP!L55</f>
        <v>0.1</v>
      </c>
      <c r="D56" s="17">
        <f>+[1]PP!M55</f>
        <v>0.1</v>
      </c>
      <c r="E56" s="17">
        <f>+[1]PP!N55</f>
        <v>0.3</v>
      </c>
      <c r="F56" s="17">
        <f>+[1]PP!O55</f>
        <v>0.2</v>
      </c>
      <c r="G56" s="17">
        <f>+[1]PP!P55</f>
        <v>0.2</v>
      </c>
      <c r="H56" s="17">
        <f>+[1]PP!Q55</f>
        <v>0.1</v>
      </c>
      <c r="I56" s="17">
        <f>+[1]PP!R55</f>
        <v>0.1</v>
      </c>
      <c r="J56" s="17">
        <f>+[1]PP!S55</f>
        <v>0.4</v>
      </c>
      <c r="K56" s="19">
        <f t="shared" si="35"/>
        <v>1.5</v>
      </c>
      <c r="L56" s="19">
        <v>0.1</v>
      </c>
      <c r="M56" s="19">
        <v>0.3</v>
      </c>
      <c r="N56" s="19">
        <v>0.2</v>
      </c>
      <c r="O56" s="19">
        <v>0.1</v>
      </c>
      <c r="P56" s="19">
        <v>0.3</v>
      </c>
      <c r="Q56" s="19">
        <v>0.1</v>
      </c>
      <c r="R56" s="19">
        <v>0.1</v>
      </c>
      <c r="S56" s="19">
        <v>0.3</v>
      </c>
      <c r="T56" s="19">
        <f t="shared" si="36"/>
        <v>1.5000000000000002</v>
      </c>
      <c r="U56" s="19">
        <f t="shared" si="34"/>
        <v>99.999999999999986</v>
      </c>
      <c r="V56" s="38"/>
      <c r="W56" s="4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:34" ht="18" customHeight="1">
      <c r="B57" s="43" t="s">
        <v>62</v>
      </c>
      <c r="C57" s="19">
        <f t="shared" ref="C57:T57" si="37">+C58+C68+C72</f>
        <v>2271.0000000000005</v>
      </c>
      <c r="D57" s="19">
        <f t="shared" si="37"/>
        <v>1834.1000000000001</v>
      </c>
      <c r="E57" s="19">
        <f t="shared" si="37"/>
        <v>2307.7000000000003</v>
      </c>
      <c r="F57" s="19">
        <f t="shared" si="37"/>
        <v>2264.7999999999997</v>
      </c>
      <c r="G57" s="19">
        <f t="shared" si="37"/>
        <v>2372.5999999999995</v>
      </c>
      <c r="H57" s="19">
        <f t="shared" si="37"/>
        <v>2019.1000000000001</v>
      </c>
      <c r="I57" s="19">
        <f t="shared" si="37"/>
        <v>2096.7000000000003</v>
      </c>
      <c r="J57" s="19">
        <f t="shared" si="37"/>
        <v>2234.8999999999996</v>
      </c>
      <c r="K57" s="19">
        <f t="shared" si="37"/>
        <v>17400.899999999998</v>
      </c>
      <c r="L57" s="19">
        <f>+L58+L68+L72</f>
        <v>2421.4000000000005</v>
      </c>
      <c r="M57" s="19">
        <f t="shared" ref="M57:S57" si="38">+M58+M68+M72</f>
        <v>2054.2999999999997</v>
      </c>
      <c r="N57" s="19">
        <f t="shared" si="38"/>
        <v>2255</v>
      </c>
      <c r="O57" s="19">
        <f t="shared" si="38"/>
        <v>2252.5</v>
      </c>
      <c r="P57" s="19">
        <f t="shared" si="38"/>
        <v>2388.1999999999998</v>
      </c>
      <c r="Q57" s="19">
        <f t="shared" si="38"/>
        <v>2323.2000000000003</v>
      </c>
      <c r="R57" s="19">
        <f t="shared" si="38"/>
        <v>2324.4</v>
      </c>
      <c r="S57" s="19">
        <f t="shared" si="38"/>
        <v>2566.9999999999995</v>
      </c>
      <c r="T57" s="19">
        <f t="shared" si="37"/>
        <v>18586</v>
      </c>
      <c r="U57" s="19">
        <f t="shared" si="34"/>
        <v>93.623695254492617</v>
      </c>
      <c r="V57" s="6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:34" ht="18" customHeight="1">
      <c r="B58" s="44" t="s">
        <v>63</v>
      </c>
      <c r="C58" s="19">
        <f t="shared" ref="C58:T58" si="39">+C59+C64</f>
        <v>1919.7</v>
      </c>
      <c r="D58" s="19">
        <f t="shared" si="39"/>
        <v>1374.4</v>
      </c>
      <c r="E58" s="19">
        <f t="shared" si="39"/>
        <v>1874.3</v>
      </c>
      <c r="F58" s="19">
        <f t="shared" si="39"/>
        <v>1807.6</v>
      </c>
      <c r="G58" s="19">
        <f t="shared" si="39"/>
        <v>1955.1</v>
      </c>
      <c r="H58" s="19">
        <f t="shared" si="39"/>
        <v>1632.5</v>
      </c>
      <c r="I58" s="19">
        <f t="shared" si="39"/>
        <v>1761.3</v>
      </c>
      <c r="J58" s="19">
        <f t="shared" si="39"/>
        <v>1907.2</v>
      </c>
      <c r="K58" s="19">
        <f t="shared" si="39"/>
        <v>14232.099999999997</v>
      </c>
      <c r="L58" s="19">
        <f>+L59+L64</f>
        <v>2136.2000000000003</v>
      </c>
      <c r="M58" s="19">
        <f t="shared" ref="M58:S58" si="40">+M59+M64</f>
        <v>1736.2</v>
      </c>
      <c r="N58" s="19">
        <f t="shared" si="40"/>
        <v>1940.5</v>
      </c>
      <c r="O58" s="19">
        <f t="shared" si="40"/>
        <v>1904.6000000000001</v>
      </c>
      <c r="P58" s="19">
        <f t="shared" si="40"/>
        <v>2041.2999999999997</v>
      </c>
      <c r="Q58" s="19">
        <f t="shared" si="40"/>
        <v>1975.8</v>
      </c>
      <c r="R58" s="19">
        <f t="shared" si="40"/>
        <v>1969.2</v>
      </c>
      <c r="S58" s="19">
        <f t="shared" si="40"/>
        <v>2202.4999999999995</v>
      </c>
      <c r="T58" s="19">
        <f t="shared" si="39"/>
        <v>15906.300000000001</v>
      </c>
      <c r="U58" s="19">
        <f t="shared" si="34"/>
        <v>89.474610688846539</v>
      </c>
      <c r="V58" s="6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2:34" ht="18" customHeight="1">
      <c r="B59" s="31" t="s">
        <v>64</v>
      </c>
      <c r="C59" s="19">
        <f t="shared" ref="C59:T59" si="41">SUM(C60:C63)</f>
        <v>107.89999999999999</v>
      </c>
      <c r="D59" s="19">
        <f t="shared" ref="D59:J59" si="42">SUM(D60:D63)</f>
        <v>81.099999999999994</v>
      </c>
      <c r="E59" s="19">
        <f t="shared" si="42"/>
        <v>112.80000000000001</v>
      </c>
      <c r="F59" s="19">
        <f t="shared" si="42"/>
        <v>92.1</v>
      </c>
      <c r="G59" s="19">
        <f t="shared" si="42"/>
        <v>110.60000000000001</v>
      </c>
      <c r="H59" s="19">
        <f t="shared" si="42"/>
        <v>115.19999999999999</v>
      </c>
      <c r="I59" s="19">
        <f t="shared" si="42"/>
        <v>104.29999999999998</v>
      </c>
      <c r="J59" s="19">
        <f t="shared" si="42"/>
        <v>72.8</v>
      </c>
      <c r="K59" s="19">
        <f t="shared" si="41"/>
        <v>796.8</v>
      </c>
      <c r="L59" s="19">
        <f>SUM(L60:L63)</f>
        <v>106.1</v>
      </c>
      <c r="M59" s="19">
        <f t="shared" ref="M59:S59" si="43">SUM(M60:M63)</f>
        <v>107.20000000000002</v>
      </c>
      <c r="N59" s="19">
        <f t="shared" si="43"/>
        <v>119.50000000000001</v>
      </c>
      <c r="O59" s="19">
        <f t="shared" si="43"/>
        <v>107.6</v>
      </c>
      <c r="P59" s="19">
        <f t="shared" si="43"/>
        <v>118.6</v>
      </c>
      <c r="Q59" s="19">
        <f t="shared" si="43"/>
        <v>106.5</v>
      </c>
      <c r="R59" s="19">
        <f t="shared" si="43"/>
        <v>109</v>
      </c>
      <c r="S59" s="19">
        <f t="shared" si="43"/>
        <v>142.69999999999999</v>
      </c>
      <c r="T59" s="19">
        <f t="shared" si="41"/>
        <v>917.2</v>
      </c>
      <c r="U59" s="19">
        <f t="shared" si="34"/>
        <v>86.873092019188817</v>
      </c>
      <c r="V59" s="34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:34" ht="18" customHeight="1">
      <c r="B60" s="32" t="s">
        <v>65</v>
      </c>
      <c r="C60" s="45">
        <f>+[1]PP!L59</f>
        <v>81.8</v>
      </c>
      <c r="D60" s="45">
        <f>+[1]PP!M59</f>
        <v>78.3</v>
      </c>
      <c r="E60" s="45">
        <f>+[1]PP!N59</f>
        <v>99.8</v>
      </c>
      <c r="F60" s="45">
        <f>+[1]PP!O59</f>
        <v>89.2</v>
      </c>
      <c r="G60" s="45">
        <f>+[1]PP!P59</f>
        <v>107.8</v>
      </c>
      <c r="H60" s="45">
        <f>+[1]PP!Q59</f>
        <v>86</v>
      </c>
      <c r="I60" s="45">
        <f>+[1]PP!R59</f>
        <v>101.3</v>
      </c>
      <c r="J60" s="45">
        <f>+[1]PP!S59</f>
        <v>70.099999999999994</v>
      </c>
      <c r="K60" s="21">
        <f>SUM(C60:J60)</f>
        <v>714.3</v>
      </c>
      <c r="L60" s="21">
        <v>100.1</v>
      </c>
      <c r="M60" s="45">
        <v>102.4</v>
      </c>
      <c r="N60" s="45">
        <v>104.7</v>
      </c>
      <c r="O60" s="45">
        <v>102.6</v>
      </c>
      <c r="P60" s="45">
        <v>104.1</v>
      </c>
      <c r="Q60" s="45">
        <v>102.2</v>
      </c>
      <c r="R60" s="45">
        <v>104.3</v>
      </c>
      <c r="S60" s="45">
        <v>105.2</v>
      </c>
      <c r="T60" s="21">
        <f>SUM(L60:S60)</f>
        <v>825.6</v>
      </c>
      <c r="U60" s="21">
        <f t="shared" si="34"/>
        <v>86.518895348837205</v>
      </c>
      <c r="V60" s="38"/>
      <c r="W60" s="39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:34" ht="18" customHeight="1">
      <c r="B61" s="32" t="s">
        <v>66</v>
      </c>
      <c r="C61" s="45">
        <f>+[1]PP!L60</f>
        <v>1.2</v>
      </c>
      <c r="D61" s="45">
        <f>+[1]PP!M60</f>
        <v>2.1</v>
      </c>
      <c r="E61" s="45">
        <f>+[1]PP!N60</f>
        <v>2.4</v>
      </c>
      <c r="F61" s="45">
        <f>+[1]PP!O60</f>
        <v>2</v>
      </c>
      <c r="G61" s="45">
        <f>+[1]PP!P60</f>
        <v>2.4</v>
      </c>
      <c r="H61" s="45">
        <f>+[1]PP!Q60</f>
        <v>2</v>
      </c>
      <c r="I61" s="45">
        <f>+[1]PP!R60</f>
        <v>2.6</v>
      </c>
      <c r="J61" s="45">
        <f>+[1]PP!S60</f>
        <v>2.2999999999999998</v>
      </c>
      <c r="K61" s="21">
        <f>SUM(C61:J61)</f>
        <v>17</v>
      </c>
      <c r="L61" s="21">
        <v>3.5</v>
      </c>
      <c r="M61" s="46">
        <v>2.9</v>
      </c>
      <c r="N61" s="46">
        <v>2.9</v>
      </c>
      <c r="O61" s="46">
        <v>3.2</v>
      </c>
      <c r="P61" s="46">
        <v>3.4</v>
      </c>
      <c r="Q61" s="46">
        <v>2.7</v>
      </c>
      <c r="R61" s="46">
        <v>2.9</v>
      </c>
      <c r="S61" s="46">
        <v>3.1</v>
      </c>
      <c r="T61" s="21">
        <f>SUM(L61:S61)</f>
        <v>24.6</v>
      </c>
      <c r="U61" s="21">
        <f t="shared" si="34"/>
        <v>69.105691056910572</v>
      </c>
      <c r="V61" s="6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:34" ht="18" customHeight="1">
      <c r="B62" s="32" t="s">
        <v>67</v>
      </c>
      <c r="C62" s="45">
        <f>+[1]PP!L61</f>
        <v>24.8</v>
      </c>
      <c r="D62" s="45">
        <f>+[1]PP!M61</f>
        <v>0.7</v>
      </c>
      <c r="E62" s="45">
        <f>+[1]PP!N61</f>
        <v>10.4</v>
      </c>
      <c r="F62" s="45">
        <f>+[1]PP!O61</f>
        <v>0.8</v>
      </c>
      <c r="G62" s="45">
        <f>+[1]PP!P61</f>
        <v>0.4</v>
      </c>
      <c r="H62" s="45">
        <f>+[1]PP!Q61</f>
        <v>26.1</v>
      </c>
      <c r="I62" s="45">
        <f>+[1]PP!R61</f>
        <v>0.3</v>
      </c>
      <c r="J62" s="45">
        <f>+[1]PP!S61</f>
        <v>0.4</v>
      </c>
      <c r="K62" s="21">
        <f>SUM(C62:J62)</f>
        <v>63.899999999999991</v>
      </c>
      <c r="L62" s="21">
        <v>2.4</v>
      </c>
      <c r="M62" s="46">
        <v>1.9</v>
      </c>
      <c r="N62" s="46">
        <v>11.4</v>
      </c>
      <c r="O62" s="46">
        <v>1.7</v>
      </c>
      <c r="P62" s="46">
        <v>11.1</v>
      </c>
      <c r="Q62" s="46">
        <v>1.5</v>
      </c>
      <c r="R62" s="46">
        <v>1.7</v>
      </c>
      <c r="S62" s="46">
        <v>34.4</v>
      </c>
      <c r="T62" s="21">
        <f>SUM(L62:S62)</f>
        <v>66.099999999999994</v>
      </c>
      <c r="U62" s="21">
        <f t="shared" si="34"/>
        <v>96.671709531013619</v>
      </c>
      <c r="V62" s="6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:34" ht="18" customHeight="1">
      <c r="B63" s="32" t="s">
        <v>68</v>
      </c>
      <c r="C63" s="45">
        <f>+[1]PP!L62</f>
        <v>0.1</v>
      </c>
      <c r="D63" s="45">
        <f>+[1]PP!M62</f>
        <v>0</v>
      </c>
      <c r="E63" s="45">
        <f>+[1]PP!N62</f>
        <v>0.2</v>
      </c>
      <c r="F63" s="45">
        <f>+[1]PP!O62</f>
        <v>0.1</v>
      </c>
      <c r="G63" s="45">
        <f>+[1]PP!P62</f>
        <v>0</v>
      </c>
      <c r="H63" s="45">
        <f>+[1]PP!Q62</f>
        <v>1.1000000000000001</v>
      </c>
      <c r="I63" s="45">
        <f>+[1]PP!R62</f>
        <v>0.1</v>
      </c>
      <c r="J63" s="45">
        <f>+[1]PP!S62</f>
        <v>0</v>
      </c>
      <c r="K63" s="21">
        <f>SUM(C63:J63)</f>
        <v>1.6</v>
      </c>
      <c r="L63" s="21">
        <v>0.1</v>
      </c>
      <c r="M63" s="21">
        <v>0</v>
      </c>
      <c r="N63" s="21">
        <v>0.5</v>
      </c>
      <c r="O63" s="21">
        <v>0.1</v>
      </c>
      <c r="P63" s="21">
        <v>0</v>
      </c>
      <c r="Q63" s="21">
        <v>0.1</v>
      </c>
      <c r="R63" s="21">
        <v>0.1</v>
      </c>
      <c r="S63" s="21">
        <v>0</v>
      </c>
      <c r="T63" s="21">
        <f>SUM(L63:S63)</f>
        <v>0.89999999999999991</v>
      </c>
      <c r="U63" s="21">
        <f t="shared" si="34"/>
        <v>177.7777777777778</v>
      </c>
      <c r="V63" s="6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:34" ht="18" customHeight="1">
      <c r="B64" s="31" t="s">
        <v>69</v>
      </c>
      <c r="C64" s="19">
        <f t="shared" ref="C64:T64" si="44">SUM(C65:C67)</f>
        <v>1811.8</v>
      </c>
      <c r="D64" s="19">
        <f t="shared" si="44"/>
        <v>1293.3000000000002</v>
      </c>
      <c r="E64" s="19">
        <f t="shared" si="44"/>
        <v>1761.5</v>
      </c>
      <c r="F64" s="19">
        <f t="shared" si="44"/>
        <v>1715.5</v>
      </c>
      <c r="G64" s="19">
        <f t="shared" si="44"/>
        <v>1844.5</v>
      </c>
      <c r="H64" s="19">
        <f t="shared" si="44"/>
        <v>1517.3</v>
      </c>
      <c r="I64" s="19">
        <f t="shared" si="44"/>
        <v>1657</v>
      </c>
      <c r="J64" s="19">
        <f t="shared" si="44"/>
        <v>1834.4</v>
      </c>
      <c r="K64" s="19">
        <f t="shared" si="44"/>
        <v>13435.299999999997</v>
      </c>
      <c r="L64" s="19">
        <f>SUM(L65:L67)</f>
        <v>2030.1000000000001</v>
      </c>
      <c r="M64" s="19">
        <f t="shared" ref="M64:S64" si="45">SUM(M65:M67)</f>
        <v>1629</v>
      </c>
      <c r="N64" s="19">
        <f t="shared" si="45"/>
        <v>1821</v>
      </c>
      <c r="O64" s="19">
        <f t="shared" si="45"/>
        <v>1797.0000000000002</v>
      </c>
      <c r="P64" s="19">
        <f t="shared" si="45"/>
        <v>1922.6999999999998</v>
      </c>
      <c r="Q64" s="19">
        <f t="shared" si="45"/>
        <v>1869.3</v>
      </c>
      <c r="R64" s="19">
        <f t="shared" si="45"/>
        <v>1860.2</v>
      </c>
      <c r="S64" s="19">
        <f t="shared" si="45"/>
        <v>2059.7999999999997</v>
      </c>
      <c r="T64" s="19">
        <f t="shared" si="44"/>
        <v>14989.1</v>
      </c>
      <c r="U64" s="19">
        <f t="shared" si="34"/>
        <v>89.633800561741523</v>
      </c>
      <c r="V64" s="6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:34" ht="18" customHeight="1">
      <c r="B65" s="47" t="s">
        <v>70</v>
      </c>
      <c r="C65" s="35">
        <f>+[1]PP!L64:L64</f>
        <v>28.5</v>
      </c>
      <c r="D65" s="35">
        <f>+[1]PP!M64:M64</f>
        <v>25.9</v>
      </c>
      <c r="E65" s="35">
        <f>+[1]PP!N64:N64</f>
        <v>23.9</v>
      </c>
      <c r="F65" s="35">
        <f>+[1]PP!O64:O64</f>
        <v>22.2</v>
      </c>
      <c r="G65" s="35">
        <f>+[1]PP!P64:P64</f>
        <v>23.5</v>
      </c>
      <c r="H65" s="35">
        <f>+[1]PP!Q64:Q64</f>
        <v>17.899999999999999</v>
      </c>
      <c r="I65" s="35">
        <f>+[1]PP!R64:R64</f>
        <v>22.5</v>
      </c>
      <c r="J65" s="35">
        <f>+[1]PP!S64:S64</f>
        <v>18.899999999999999</v>
      </c>
      <c r="K65" s="21">
        <f>SUM(C65:J65)</f>
        <v>183.3</v>
      </c>
      <c r="L65" s="21">
        <v>26.9</v>
      </c>
      <c r="M65" s="35">
        <v>21.7</v>
      </c>
      <c r="N65" s="35">
        <v>19</v>
      </c>
      <c r="O65" s="35">
        <v>27.4</v>
      </c>
      <c r="P65" s="35">
        <v>25.1</v>
      </c>
      <c r="Q65" s="35">
        <v>20.8</v>
      </c>
      <c r="R65" s="35">
        <v>22.6</v>
      </c>
      <c r="S65" s="35">
        <v>23.1</v>
      </c>
      <c r="T65" s="21">
        <f>SUM(L65:S65)</f>
        <v>186.6</v>
      </c>
      <c r="U65" s="21">
        <f t="shared" si="34"/>
        <v>98.231511254019296</v>
      </c>
      <c r="V65" s="6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:34" ht="18" customHeight="1">
      <c r="B66" s="47" t="s">
        <v>67</v>
      </c>
      <c r="C66" s="35">
        <f>+[1]PP!L65:L65</f>
        <v>1702.3</v>
      </c>
      <c r="D66" s="35">
        <f>+[1]PP!M65:M65</f>
        <v>1229.2</v>
      </c>
      <c r="E66" s="35">
        <f>+[1]PP!N65:N65</f>
        <v>1637.8</v>
      </c>
      <c r="F66" s="35">
        <f>+[1]PP!O65:O65</f>
        <v>1602.6</v>
      </c>
      <c r="G66" s="35">
        <f>+[1]PP!P65:P65</f>
        <v>1692.2</v>
      </c>
      <c r="H66" s="35">
        <f>+[1]PP!Q65:Q65</f>
        <v>1350.1</v>
      </c>
      <c r="I66" s="35">
        <f>+[1]PP!R65:R65</f>
        <v>1540.8</v>
      </c>
      <c r="J66" s="35">
        <f>+[1]PP!S65:S65</f>
        <v>1622.4</v>
      </c>
      <c r="K66" s="21">
        <f>SUM(C66:J66)</f>
        <v>12377.399999999998</v>
      </c>
      <c r="L66" s="21">
        <v>1900</v>
      </c>
      <c r="M66" s="35">
        <v>1508.5</v>
      </c>
      <c r="N66" s="35">
        <v>1688.7</v>
      </c>
      <c r="O66" s="35">
        <v>1662.7</v>
      </c>
      <c r="P66" s="35">
        <v>1749.6</v>
      </c>
      <c r="Q66" s="35">
        <v>1691.2</v>
      </c>
      <c r="R66" s="35">
        <v>1725.4</v>
      </c>
      <c r="S66" s="35">
        <v>1882.6</v>
      </c>
      <c r="T66" s="21">
        <f>SUM(L66:S66)</f>
        <v>13808.7</v>
      </c>
      <c r="U66" s="21">
        <f t="shared" si="34"/>
        <v>89.634795455039196</v>
      </c>
      <c r="V66" s="6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:34" ht="18" customHeight="1">
      <c r="B67" s="47" t="s">
        <v>31</v>
      </c>
      <c r="C67" s="35">
        <f>+[1]PP!L66:L66</f>
        <v>81</v>
      </c>
      <c r="D67" s="35">
        <f>+[1]PP!M66:M66</f>
        <v>38.200000000000003</v>
      </c>
      <c r="E67" s="35">
        <f>+[1]PP!N66:N66</f>
        <v>99.8</v>
      </c>
      <c r="F67" s="35">
        <f>+[1]PP!O66:O66</f>
        <v>90.7</v>
      </c>
      <c r="G67" s="35">
        <f>+[1]PP!P66:P66</f>
        <v>128.80000000000001</v>
      </c>
      <c r="H67" s="35">
        <f>+[1]PP!Q66:Q66</f>
        <v>149.30000000000001</v>
      </c>
      <c r="I67" s="35">
        <f>+[1]PP!R66:R66</f>
        <v>93.7</v>
      </c>
      <c r="J67" s="35">
        <f>+[1]PP!S66:S66</f>
        <v>193.1</v>
      </c>
      <c r="K67" s="21">
        <f>SUM(C67:J67)</f>
        <v>874.6</v>
      </c>
      <c r="L67" s="21">
        <v>103.2</v>
      </c>
      <c r="M67" s="35">
        <v>98.8</v>
      </c>
      <c r="N67" s="35">
        <v>113.3</v>
      </c>
      <c r="O67" s="35">
        <v>106.9</v>
      </c>
      <c r="P67" s="35">
        <v>148</v>
      </c>
      <c r="Q67" s="35">
        <v>157.30000000000001</v>
      </c>
      <c r="R67" s="35">
        <v>112.2</v>
      </c>
      <c r="S67" s="35">
        <v>154.1</v>
      </c>
      <c r="T67" s="21">
        <f>SUM(L67:S67)</f>
        <v>993.80000000000007</v>
      </c>
      <c r="U67" s="21">
        <f t="shared" si="34"/>
        <v>88.005634936606953</v>
      </c>
      <c r="V67" s="6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:34" ht="18" customHeight="1">
      <c r="B68" s="44" t="s">
        <v>71</v>
      </c>
      <c r="C68" s="17">
        <f t="shared" ref="C68:T68" si="46">SUM(C69:C71)</f>
        <v>341.50000000000006</v>
      </c>
      <c r="D68" s="17">
        <f t="shared" si="46"/>
        <v>454.7</v>
      </c>
      <c r="E68" s="17">
        <f t="shared" si="46"/>
        <v>428.1</v>
      </c>
      <c r="F68" s="17">
        <f t="shared" si="46"/>
        <v>452.5</v>
      </c>
      <c r="G68" s="17">
        <f t="shared" si="46"/>
        <v>377.79999999999995</v>
      </c>
      <c r="H68" s="17">
        <f t="shared" si="46"/>
        <v>350.7</v>
      </c>
      <c r="I68" s="17">
        <f t="shared" si="46"/>
        <v>330.09999999999997</v>
      </c>
      <c r="J68" s="17">
        <f t="shared" si="46"/>
        <v>310.99999999999994</v>
      </c>
      <c r="K68" s="17">
        <f t="shared" si="46"/>
        <v>3046.3999999999996</v>
      </c>
      <c r="L68" s="17">
        <f>SUM(L69:L71)</f>
        <v>284.89999999999998</v>
      </c>
      <c r="M68" s="17">
        <f t="shared" ref="M68:S68" si="47">SUM(M69:M71)</f>
        <v>318</v>
      </c>
      <c r="N68" s="17">
        <f t="shared" si="47"/>
        <v>314.39999999999998</v>
      </c>
      <c r="O68" s="17">
        <f t="shared" si="47"/>
        <v>347.79999999999995</v>
      </c>
      <c r="P68" s="17">
        <f t="shared" si="47"/>
        <v>346.90000000000003</v>
      </c>
      <c r="Q68" s="17">
        <f t="shared" si="47"/>
        <v>346.6</v>
      </c>
      <c r="R68" s="17">
        <f t="shared" si="47"/>
        <v>354.2</v>
      </c>
      <c r="S68" s="17">
        <f t="shared" si="47"/>
        <v>363.59999999999997</v>
      </c>
      <c r="T68" s="17">
        <f t="shared" si="46"/>
        <v>2676.4</v>
      </c>
      <c r="U68" s="17">
        <f t="shared" si="34"/>
        <v>113.82454042743984</v>
      </c>
      <c r="V68" s="6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:34" ht="18" customHeight="1">
      <c r="B69" s="32" t="s">
        <v>72</v>
      </c>
      <c r="C69" s="35">
        <f>+[1]PP!L68</f>
        <v>259.3</v>
      </c>
      <c r="D69" s="35">
        <f>+[1]PP!M68</f>
        <v>388.3</v>
      </c>
      <c r="E69" s="35">
        <f>+[1]PP!N68</f>
        <v>352.8</v>
      </c>
      <c r="F69" s="35">
        <f>+[1]PP!O68</f>
        <v>380.8</v>
      </c>
      <c r="G69" s="35">
        <f>+[1]PP!P68</f>
        <v>305.89999999999998</v>
      </c>
      <c r="H69" s="35">
        <f>+[1]PP!Q68</f>
        <v>286.2</v>
      </c>
      <c r="I69" s="35">
        <f>+[1]PP!R68</f>
        <v>252.1</v>
      </c>
      <c r="J69" s="35">
        <f>+[1]PP!S68</f>
        <v>255.7</v>
      </c>
      <c r="K69" s="21">
        <f>SUM(C69:J69)</f>
        <v>2481.1</v>
      </c>
      <c r="L69" s="21">
        <v>166</v>
      </c>
      <c r="M69" s="35">
        <v>199.6</v>
      </c>
      <c r="N69" s="35">
        <v>193.1</v>
      </c>
      <c r="O69" s="35">
        <v>225.3</v>
      </c>
      <c r="P69" s="35">
        <v>225.9</v>
      </c>
      <c r="Q69" s="35">
        <v>225</v>
      </c>
      <c r="R69" s="35">
        <v>236.3</v>
      </c>
      <c r="S69" s="35">
        <v>245.5</v>
      </c>
      <c r="T69" s="21">
        <f>SUM(L69:S69)</f>
        <v>1716.7</v>
      </c>
      <c r="U69" s="21">
        <f t="shared" si="34"/>
        <v>144.52729073221877</v>
      </c>
      <c r="V69" s="6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:34" ht="18" customHeight="1">
      <c r="B70" s="32" t="s">
        <v>73</v>
      </c>
      <c r="C70" s="35">
        <f>+[1]PP!L69</f>
        <v>79.400000000000006</v>
      </c>
      <c r="D70" s="35">
        <f>+[1]PP!M69</f>
        <v>63.7</v>
      </c>
      <c r="E70" s="35">
        <f>+[1]PP!N69</f>
        <v>72.400000000000006</v>
      </c>
      <c r="F70" s="35">
        <f>+[1]PP!O69</f>
        <v>69</v>
      </c>
      <c r="G70" s="35">
        <f>+[1]PP!P69</f>
        <v>68.7</v>
      </c>
      <c r="H70" s="35">
        <f>+[1]PP!Q69</f>
        <v>61.9</v>
      </c>
      <c r="I70" s="35">
        <f>+[1]PP!R69</f>
        <v>75.099999999999994</v>
      </c>
      <c r="J70" s="35">
        <f>+[1]PP!S69</f>
        <v>52.4</v>
      </c>
      <c r="K70" s="21">
        <f>SUM(C70:J70)</f>
        <v>542.59999999999991</v>
      </c>
      <c r="L70" s="21">
        <v>117.2</v>
      </c>
      <c r="M70" s="35">
        <v>116.3</v>
      </c>
      <c r="N70" s="35">
        <v>118.6</v>
      </c>
      <c r="O70" s="35">
        <v>119.6</v>
      </c>
      <c r="P70" s="35">
        <v>118.9</v>
      </c>
      <c r="Q70" s="35">
        <v>118.8</v>
      </c>
      <c r="R70" s="35">
        <v>115.1</v>
      </c>
      <c r="S70" s="35">
        <v>115.2</v>
      </c>
      <c r="T70" s="21">
        <f>SUM(L70:S70)</f>
        <v>939.7</v>
      </c>
      <c r="U70" s="21">
        <f t="shared" si="34"/>
        <v>57.741832499733945</v>
      </c>
      <c r="V70" s="6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:34" ht="18" customHeight="1">
      <c r="B71" s="32" t="s">
        <v>31</v>
      </c>
      <c r="C71" s="35">
        <f>+[1]PP!L70</f>
        <v>2.8</v>
      </c>
      <c r="D71" s="35">
        <f>+[1]PP!M70</f>
        <v>2.7</v>
      </c>
      <c r="E71" s="35">
        <f>+[1]PP!N70</f>
        <v>2.9</v>
      </c>
      <c r="F71" s="35">
        <f>+[1]PP!O70</f>
        <v>2.7</v>
      </c>
      <c r="G71" s="35">
        <f>+[1]PP!P70</f>
        <v>3.2</v>
      </c>
      <c r="H71" s="35">
        <f>+[1]PP!Q70</f>
        <v>2.6</v>
      </c>
      <c r="I71" s="35">
        <f>+[1]PP!R70</f>
        <v>2.9</v>
      </c>
      <c r="J71" s="35">
        <f>+[1]PP!S70</f>
        <v>2.9</v>
      </c>
      <c r="K71" s="21">
        <f>SUM(C71:J71)</f>
        <v>22.7</v>
      </c>
      <c r="L71" s="21">
        <v>1.7</v>
      </c>
      <c r="M71" s="35">
        <v>2.1</v>
      </c>
      <c r="N71" s="35">
        <v>2.7</v>
      </c>
      <c r="O71" s="35">
        <v>2.9</v>
      </c>
      <c r="P71" s="35">
        <v>2.1</v>
      </c>
      <c r="Q71" s="35">
        <v>2.8</v>
      </c>
      <c r="R71" s="35">
        <v>2.8</v>
      </c>
      <c r="S71" s="35">
        <v>2.9</v>
      </c>
      <c r="T71" s="21">
        <f>SUM(L71:S71)</f>
        <v>20</v>
      </c>
      <c r="U71" s="21">
        <f t="shared" si="34"/>
        <v>113.5</v>
      </c>
      <c r="V71" s="6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:34" ht="18" customHeight="1">
      <c r="B72" s="44" t="s">
        <v>74</v>
      </c>
      <c r="C72" s="17">
        <f>+[1]PP!L71</f>
        <v>9.8000000000000007</v>
      </c>
      <c r="D72" s="17">
        <f>+[1]PP!M71</f>
        <v>5</v>
      </c>
      <c r="E72" s="17">
        <f>+[1]PP!N71</f>
        <v>5.3</v>
      </c>
      <c r="F72" s="17">
        <f>+[1]PP!O71</f>
        <v>4.7</v>
      </c>
      <c r="G72" s="17">
        <f>+[1]PP!P71</f>
        <v>39.700000000000003</v>
      </c>
      <c r="H72" s="17">
        <f>+[1]PP!Q71</f>
        <v>35.9</v>
      </c>
      <c r="I72" s="17">
        <f>+[1]PP!R71</f>
        <v>5.3</v>
      </c>
      <c r="J72" s="17">
        <f>+[1]PP!S71</f>
        <v>16.7</v>
      </c>
      <c r="K72" s="19">
        <f>SUM(C72:J72)</f>
        <v>122.4</v>
      </c>
      <c r="L72" s="19">
        <v>0.3</v>
      </c>
      <c r="M72" s="17">
        <v>0.1</v>
      </c>
      <c r="N72" s="17">
        <v>0.1</v>
      </c>
      <c r="O72" s="17">
        <v>0.1</v>
      </c>
      <c r="P72" s="17">
        <v>0</v>
      </c>
      <c r="Q72" s="17">
        <v>0.8</v>
      </c>
      <c r="R72" s="17">
        <v>1</v>
      </c>
      <c r="S72" s="17">
        <v>0.9</v>
      </c>
      <c r="T72" s="19">
        <f>SUM(L72:S72)</f>
        <v>3.3</v>
      </c>
      <c r="U72" s="48">
        <v>0</v>
      </c>
      <c r="V72" s="6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:34" ht="18" customHeight="1">
      <c r="B73" s="49" t="s">
        <v>67</v>
      </c>
      <c r="C73" s="35">
        <f>+[1]PP!L72</f>
        <v>5.5</v>
      </c>
      <c r="D73" s="35">
        <f>+[1]PP!M72</f>
        <v>0</v>
      </c>
      <c r="E73" s="35">
        <f>+[1]PP!N72</f>
        <v>0</v>
      </c>
      <c r="F73" s="35">
        <f>+[1]PP!O72</f>
        <v>0</v>
      </c>
      <c r="G73" s="35">
        <f>+[1]PP!P72</f>
        <v>22</v>
      </c>
      <c r="H73" s="35">
        <f>+[1]PP!Q72</f>
        <v>0</v>
      </c>
      <c r="I73" s="35">
        <f>+[1]PP!R72</f>
        <v>0</v>
      </c>
      <c r="J73" s="35">
        <f>+[1]PP!S72</f>
        <v>11.8</v>
      </c>
      <c r="K73" s="21">
        <v>0</v>
      </c>
      <c r="L73" s="21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21">
        <v>0</v>
      </c>
      <c r="U73" s="48">
        <v>0</v>
      </c>
      <c r="V73" s="6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:34" ht="18" customHeight="1">
      <c r="B74" s="18" t="s">
        <v>75</v>
      </c>
      <c r="C74" s="17">
        <f t="shared" ref="C74:T74" si="48">+C75+C80+C81</f>
        <v>1242</v>
      </c>
      <c r="D74" s="17">
        <f t="shared" si="48"/>
        <v>1686.8999999999999</v>
      </c>
      <c r="E74" s="17">
        <f t="shared" si="48"/>
        <v>1112</v>
      </c>
      <c r="F74" s="17">
        <f t="shared" si="48"/>
        <v>1381.2</v>
      </c>
      <c r="G74" s="17">
        <f t="shared" si="48"/>
        <v>2225.6999999999998</v>
      </c>
      <c r="H74" s="17">
        <f t="shared" si="48"/>
        <v>4876</v>
      </c>
      <c r="I74" s="17">
        <f t="shared" si="48"/>
        <v>1436.4</v>
      </c>
      <c r="J74" s="17">
        <f t="shared" si="48"/>
        <v>1252.2</v>
      </c>
      <c r="K74" s="17">
        <f t="shared" si="48"/>
        <v>15212.4</v>
      </c>
      <c r="L74" s="17">
        <f>+L75+L80+L81</f>
        <v>1653.3000000000002</v>
      </c>
      <c r="M74" s="17">
        <f t="shared" ref="M74:S74" si="49">+M75+M80+M81</f>
        <v>1210</v>
      </c>
      <c r="N74" s="17">
        <f t="shared" si="49"/>
        <v>781.5</v>
      </c>
      <c r="O74" s="17">
        <f t="shared" si="49"/>
        <v>1350</v>
      </c>
      <c r="P74" s="17">
        <f t="shared" si="49"/>
        <v>994.5</v>
      </c>
      <c r="Q74" s="17">
        <f t="shared" si="49"/>
        <v>4145.5999999999995</v>
      </c>
      <c r="R74" s="17">
        <f t="shared" si="49"/>
        <v>1006.2</v>
      </c>
      <c r="S74" s="17">
        <f t="shared" si="49"/>
        <v>1002.7</v>
      </c>
      <c r="T74" s="17">
        <f t="shared" si="48"/>
        <v>12143.8</v>
      </c>
      <c r="U74" s="17">
        <f t="shared" ref="U74:U85" si="50">+K74/T74*100</f>
        <v>125.26886147663829</v>
      </c>
      <c r="V74" s="6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:34" ht="18" customHeight="1">
      <c r="B75" s="44" t="s">
        <v>76</v>
      </c>
      <c r="C75" s="17">
        <f t="shared" ref="C75:T75" si="51">SUM(C76:C79)</f>
        <v>702.2</v>
      </c>
      <c r="D75" s="17">
        <f t="shared" ref="D75:J75" si="52">SUM(D76:D79)</f>
        <v>1091.3</v>
      </c>
      <c r="E75" s="17">
        <f t="shared" si="52"/>
        <v>353.3</v>
      </c>
      <c r="F75" s="17">
        <f t="shared" si="52"/>
        <v>845.5</v>
      </c>
      <c r="G75" s="17">
        <f t="shared" si="52"/>
        <v>1504</v>
      </c>
      <c r="H75" s="17">
        <f t="shared" si="52"/>
        <v>3527.2000000000003</v>
      </c>
      <c r="I75" s="17">
        <f t="shared" si="52"/>
        <v>340</v>
      </c>
      <c r="J75" s="17">
        <f t="shared" si="52"/>
        <v>204.5</v>
      </c>
      <c r="K75" s="17">
        <f t="shared" si="51"/>
        <v>8568</v>
      </c>
      <c r="L75" s="17">
        <f>SUM(L76:L79)</f>
        <v>1029</v>
      </c>
      <c r="M75" s="17">
        <f t="shared" ref="M75:S75" si="53">SUM(M76:M79)</f>
        <v>421.5</v>
      </c>
      <c r="N75" s="17">
        <f t="shared" si="53"/>
        <v>182</v>
      </c>
      <c r="O75" s="17">
        <f t="shared" si="53"/>
        <v>557.29999999999995</v>
      </c>
      <c r="P75" s="17">
        <f t="shared" si="53"/>
        <v>164.1</v>
      </c>
      <c r="Q75" s="17">
        <f t="shared" si="53"/>
        <v>3329</v>
      </c>
      <c r="R75" s="17">
        <f t="shared" si="53"/>
        <v>202.3</v>
      </c>
      <c r="S75" s="17">
        <f t="shared" si="53"/>
        <v>208.3</v>
      </c>
      <c r="T75" s="17">
        <f t="shared" si="51"/>
        <v>6093.5</v>
      </c>
      <c r="U75" s="17">
        <f t="shared" si="50"/>
        <v>140.60884549109707</v>
      </c>
      <c r="V75" s="6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:34" ht="18" customHeight="1">
      <c r="B76" s="32" t="s">
        <v>77</v>
      </c>
      <c r="C76" s="21">
        <f>+[1]PP!L75</f>
        <v>0</v>
      </c>
      <c r="D76" s="21">
        <f>+[1]PP!M75</f>
        <v>0</v>
      </c>
      <c r="E76" s="21">
        <f>+[1]PP!N75</f>
        <v>0</v>
      </c>
      <c r="F76" s="21">
        <f>+[1]PP!O75</f>
        <v>0</v>
      </c>
      <c r="G76" s="21">
        <f>+[1]PP!P75</f>
        <v>0</v>
      </c>
      <c r="H76" s="21">
        <f>+[1]PP!Q75</f>
        <v>3150</v>
      </c>
      <c r="I76" s="21">
        <f>+[1]PP!R75</f>
        <v>0</v>
      </c>
      <c r="J76" s="21">
        <f>+[1]PP!S75</f>
        <v>0</v>
      </c>
      <c r="K76" s="21">
        <f t="shared" ref="K76:K82" si="54">SUM(C76:J76)</f>
        <v>3150</v>
      </c>
      <c r="L76" s="21">
        <v>0</v>
      </c>
      <c r="M76" s="21">
        <v>64</v>
      </c>
      <c r="N76" s="21">
        <v>0</v>
      </c>
      <c r="O76" s="21">
        <v>52.3</v>
      </c>
      <c r="P76" s="21">
        <v>0</v>
      </c>
      <c r="Q76" s="21">
        <v>3169.2</v>
      </c>
      <c r="R76" s="21">
        <v>0</v>
      </c>
      <c r="S76" s="21">
        <v>0</v>
      </c>
      <c r="T76" s="21">
        <f t="shared" ref="T76:T82" si="55">SUM(L76:S76)</f>
        <v>3285.5</v>
      </c>
      <c r="U76" s="35">
        <f t="shared" si="50"/>
        <v>95.875817988129668</v>
      </c>
      <c r="V76" s="34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:34" ht="18" customHeight="1">
      <c r="B77" s="32" t="s">
        <v>78</v>
      </c>
      <c r="C77" s="21">
        <f>+[1]PP!L76</f>
        <v>474.2</v>
      </c>
      <c r="D77" s="21">
        <f>+[1]PP!M76</f>
        <v>880.9</v>
      </c>
      <c r="E77" s="21">
        <f>+[1]PP!N76</f>
        <v>191.9</v>
      </c>
      <c r="F77" s="21">
        <f>+[1]PP!O76</f>
        <v>646.70000000000005</v>
      </c>
      <c r="G77" s="21">
        <f>+[1]PP!P76</f>
        <v>1351.5</v>
      </c>
      <c r="H77" s="21">
        <f>+[1]PP!Q76</f>
        <v>196.6</v>
      </c>
      <c r="I77" s="21">
        <f>+[1]PP!R76</f>
        <v>133.30000000000001</v>
      </c>
      <c r="J77" s="21">
        <f>+[1]PP!S76</f>
        <v>0</v>
      </c>
      <c r="K77" s="21">
        <f t="shared" si="54"/>
        <v>3875.1</v>
      </c>
      <c r="L77" s="21">
        <v>887.1</v>
      </c>
      <c r="M77" s="21">
        <v>202.5</v>
      </c>
      <c r="N77" s="21">
        <v>0</v>
      </c>
      <c r="O77" s="21">
        <v>328.2</v>
      </c>
      <c r="P77" s="21">
        <v>0</v>
      </c>
      <c r="Q77" s="21">
        <v>0</v>
      </c>
      <c r="R77" s="21">
        <v>0</v>
      </c>
      <c r="S77" s="21">
        <v>0</v>
      </c>
      <c r="T77" s="21">
        <f t="shared" si="55"/>
        <v>1417.8</v>
      </c>
      <c r="U77" s="35">
        <f t="shared" si="50"/>
        <v>273.31781633516715</v>
      </c>
      <c r="V77" s="6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:34" ht="18" customHeight="1">
      <c r="B78" s="32" t="s">
        <v>79</v>
      </c>
      <c r="C78" s="21">
        <f>+[1]PP!L77</f>
        <v>228</v>
      </c>
      <c r="D78" s="21">
        <f>+[1]PP!M77</f>
        <v>210.4</v>
      </c>
      <c r="E78" s="21">
        <f>+[1]PP!N77</f>
        <v>161.4</v>
      </c>
      <c r="F78" s="21">
        <f>+[1]PP!O77</f>
        <v>198.8</v>
      </c>
      <c r="G78" s="21">
        <f>+[1]PP!P77</f>
        <v>152.5</v>
      </c>
      <c r="H78" s="21">
        <f>+[1]PP!Q77</f>
        <v>179.3</v>
      </c>
      <c r="I78" s="21">
        <f>+[1]PP!R77</f>
        <v>206.7</v>
      </c>
      <c r="J78" s="21">
        <f>+[1]PP!S77</f>
        <v>204.5</v>
      </c>
      <c r="K78" s="21">
        <f t="shared" si="54"/>
        <v>1541.6</v>
      </c>
      <c r="L78" s="21">
        <v>132.19999999999999</v>
      </c>
      <c r="M78" s="21">
        <v>155</v>
      </c>
      <c r="N78" s="21">
        <v>182</v>
      </c>
      <c r="O78" s="21">
        <v>176.8</v>
      </c>
      <c r="P78" s="21">
        <v>164.1</v>
      </c>
      <c r="Q78" s="21">
        <v>159.80000000000001</v>
      </c>
      <c r="R78" s="21">
        <v>202.3</v>
      </c>
      <c r="S78" s="21">
        <v>208.3</v>
      </c>
      <c r="T78" s="21">
        <f t="shared" si="55"/>
        <v>1380.5</v>
      </c>
      <c r="U78" s="21">
        <f t="shared" si="50"/>
        <v>111.66968489677653</v>
      </c>
      <c r="V78" s="6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:34" ht="18" customHeight="1">
      <c r="B79" s="32" t="s">
        <v>31</v>
      </c>
      <c r="C79" s="21">
        <f>+[1]PP!L78</f>
        <v>0</v>
      </c>
      <c r="D79" s="21">
        <f>+[1]PP!M78</f>
        <v>0</v>
      </c>
      <c r="E79" s="21">
        <f>+[1]PP!N78</f>
        <v>0</v>
      </c>
      <c r="F79" s="21">
        <f>+[1]PP!O78</f>
        <v>0</v>
      </c>
      <c r="G79" s="21">
        <f>+[1]PP!P78</f>
        <v>0</v>
      </c>
      <c r="H79" s="21">
        <f>+[1]PP!Q78</f>
        <v>1.3</v>
      </c>
      <c r="I79" s="21">
        <f>+[1]PP!R78</f>
        <v>0</v>
      </c>
      <c r="J79" s="21">
        <f>+[1]PP!S78</f>
        <v>0</v>
      </c>
      <c r="K79" s="21">
        <f t="shared" si="54"/>
        <v>1.3</v>
      </c>
      <c r="L79" s="21">
        <v>9.6999999999999993</v>
      </c>
      <c r="M79" s="35">
        <v>0</v>
      </c>
      <c r="N79" s="35">
        <v>0</v>
      </c>
      <c r="O79" s="35">
        <v>0</v>
      </c>
      <c r="P79" s="35">
        <v>0</v>
      </c>
      <c r="Q79" s="21">
        <v>0</v>
      </c>
      <c r="R79" s="21">
        <v>0</v>
      </c>
      <c r="S79" s="21">
        <v>0</v>
      </c>
      <c r="T79" s="21">
        <f t="shared" si="55"/>
        <v>9.6999999999999993</v>
      </c>
      <c r="U79" s="21">
        <f t="shared" si="50"/>
        <v>13.402061855670105</v>
      </c>
      <c r="V79" s="6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ht="18" customHeight="1">
      <c r="B80" s="44" t="s">
        <v>80</v>
      </c>
      <c r="C80" s="19">
        <f>+[1]PP!L79</f>
        <v>18.8</v>
      </c>
      <c r="D80" s="19">
        <f>+[1]PP!M79</f>
        <v>15.8</v>
      </c>
      <c r="E80" s="19">
        <f>+[1]PP!N79</f>
        <v>17.600000000000001</v>
      </c>
      <c r="F80" s="19">
        <f>+[1]PP!O79</f>
        <v>31</v>
      </c>
      <c r="G80" s="19">
        <f>+[1]PP!P79</f>
        <v>28</v>
      </c>
      <c r="H80" s="19">
        <f>+[1]PP!Q79</f>
        <v>22.5</v>
      </c>
      <c r="I80" s="19">
        <f>+[1]PP!R79</f>
        <v>300.39999999999998</v>
      </c>
      <c r="J80" s="19">
        <f>+[1]PP!S79</f>
        <v>30.2</v>
      </c>
      <c r="K80" s="19">
        <f t="shared" si="54"/>
        <v>464.29999999999995</v>
      </c>
      <c r="L80" s="19">
        <v>13.4</v>
      </c>
      <c r="M80" s="17">
        <v>10.5</v>
      </c>
      <c r="N80" s="17">
        <v>13.2</v>
      </c>
      <c r="O80" s="17">
        <v>17.5</v>
      </c>
      <c r="P80" s="17">
        <v>25.1</v>
      </c>
      <c r="Q80" s="19">
        <v>12.2</v>
      </c>
      <c r="R80" s="19">
        <v>13.8</v>
      </c>
      <c r="S80" s="19">
        <v>14.9</v>
      </c>
      <c r="T80" s="19">
        <f t="shared" si="55"/>
        <v>120.6</v>
      </c>
      <c r="U80" s="19">
        <f t="shared" si="50"/>
        <v>384.99170812603649</v>
      </c>
      <c r="V80" s="50"/>
      <c r="W80" s="51"/>
      <c r="X80" s="51"/>
      <c r="Y80" s="51"/>
      <c r="Z80" s="51"/>
      <c r="AA80" s="2"/>
      <c r="AB80" s="2"/>
      <c r="AC80" s="2"/>
      <c r="AD80" s="2"/>
      <c r="AE80" s="2"/>
      <c r="AF80" s="2"/>
      <c r="AG80" s="2"/>
      <c r="AH80" s="2"/>
    </row>
    <row r="81" spans="2:46" ht="18" customHeight="1">
      <c r="B81" s="52" t="s">
        <v>81</v>
      </c>
      <c r="C81" s="19">
        <f>+[1]PP!L80</f>
        <v>521</v>
      </c>
      <c r="D81" s="19">
        <f>+[1]PP!M80</f>
        <v>579.79999999999995</v>
      </c>
      <c r="E81" s="19">
        <f>+[1]PP!N80</f>
        <v>741.1</v>
      </c>
      <c r="F81" s="19">
        <f>+[1]PP!O80</f>
        <v>504.7</v>
      </c>
      <c r="G81" s="19">
        <f>+[1]PP!P80</f>
        <v>693.7</v>
      </c>
      <c r="H81" s="19">
        <f>+[1]PP!Q80</f>
        <v>1326.3</v>
      </c>
      <c r="I81" s="19">
        <f>+[1]PP!R80</f>
        <v>796</v>
      </c>
      <c r="J81" s="19">
        <f>+[1]PP!S80</f>
        <v>1017.5</v>
      </c>
      <c r="K81" s="19">
        <f t="shared" si="54"/>
        <v>6180.1</v>
      </c>
      <c r="L81" s="19">
        <v>610.9</v>
      </c>
      <c r="M81" s="17">
        <v>778</v>
      </c>
      <c r="N81" s="17">
        <v>586.29999999999995</v>
      </c>
      <c r="O81" s="17">
        <v>775.2</v>
      </c>
      <c r="P81" s="17">
        <v>805.3</v>
      </c>
      <c r="Q81" s="19">
        <v>804.4</v>
      </c>
      <c r="R81" s="19">
        <v>790.1</v>
      </c>
      <c r="S81" s="19">
        <v>779.5</v>
      </c>
      <c r="T81" s="19">
        <f t="shared" si="55"/>
        <v>5929.7</v>
      </c>
      <c r="U81" s="19">
        <f t="shared" si="50"/>
        <v>104.22281059750074</v>
      </c>
      <c r="V81" s="6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46" ht="18" customHeight="1">
      <c r="B82" s="53" t="s">
        <v>82</v>
      </c>
      <c r="C82" s="21">
        <f>+[1]PP!L81</f>
        <v>518</v>
      </c>
      <c r="D82" s="21">
        <f>+[1]PP!M81</f>
        <v>575.4</v>
      </c>
      <c r="E82" s="21">
        <f>+[1]PP!N81</f>
        <v>735.2</v>
      </c>
      <c r="F82" s="21">
        <f>+[1]PP!O81</f>
        <v>501.8</v>
      </c>
      <c r="G82" s="21">
        <f>+[1]PP!P81</f>
        <v>689.7</v>
      </c>
      <c r="H82" s="21">
        <f>+[1]PP!Q81</f>
        <v>1323.4</v>
      </c>
      <c r="I82" s="21">
        <f>+[1]PP!R81</f>
        <v>792.3</v>
      </c>
      <c r="J82" s="21">
        <f>+[1]PP!S81</f>
        <v>1008.7</v>
      </c>
      <c r="K82" s="21">
        <f t="shared" si="54"/>
        <v>6144.5</v>
      </c>
      <c r="L82" s="21">
        <v>590</v>
      </c>
      <c r="M82" s="35">
        <v>750</v>
      </c>
      <c r="N82" s="35">
        <v>560</v>
      </c>
      <c r="O82" s="35">
        <v>750</v>
      </c>
      <c r="P82" s="35">
        <v>780</v>
      </c>
      <c r="Q82" s="21">
        <v>780</v>
      </c>
      <c r="R82" s="21">
        <v>760</v>
      </c>
      <c r="S82" s="21">
        <v>750</v>
      </c>
      <c r="T82" s="21">
        <f t="shared" si="55"/>
        <v>5720</v>
      </c>
      <c r="U82" s="54">
        <f t="shared" si="50"/>
        <v>107.42132867132868</v>
      </c>
      <c r="V82" s="6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46" ht="18" customHeight="1">
      <c r="B83" s="55" t="s">
        <v>83</v>
      </c>
      <c r="C83" s="19">
        <f t="shared" ref="C83:T83" si="56">+C84</f>
        <v>0</v>
      </c>
      <c r="D83" s="19">
        <f t="shared" si="56"/>
        <v>0</v>
      </c>
      <c r="E83" s="19">
        <f t="shared" si="56"/>
        <v>0</v>
      </c>
      <c r="F83" s="19">
        <f t="shared" si="56"/>
        <v>0</v>
      </c>
      <c r="G83" s="19">
        <f t="shared" si="56"/>
        <v>0</v>
      </c>
      <c r="H83" s="19">
        <f t="shared" si="56"/>
        <v>11.4</v>
      </c>
      <c r="I83" s="19">
        <f t="shared" si="56"/>
        <v>7.7</v>
      </c>
      <c r="J83" s="19">
        <f t="shared" si="56"/>
        <v>0.3</v>
      </c>
      <c r="K83" s="19">
        <f t="shared" si="56"/>
        <v>19.400000000000002</v>
      </c>
      <c r="L83" s="19">
        <f>+L84</f>
        <v>0</v>
      </c>
      <c r="M83" s="19">
        <f t="shared" si="56"/>
        <v>0</v>
      </c>
      <c r="N83" s="19">
        <f t="shared" si="56"/>
        <v>7.2</v>
      </c>
      <c r="O83" s="19">
        <f t="shared" si="56"/>
        <v>0</v>
      </c>
      <c r="P83" s="19">
        <f t="shared" si="56"/>
        <v>0</v>
      </c>
      <c r="Q83" s="19">
        <f t="shared" si="56"/>
        <v>0</v>
      </c>
      <c r="R83" s="19">
        <f t="shared" si="56"/>
        <v>0</v>
      </c>
      <c r="S83" s="19">
        <f t="shared" si="56"/>
        <v>0</v>
      </c>
      <c r="T83" s="19">
        <f t="shared" si="56"/>
        <v>7.2</v>
      </c>
      <c r="U83" s="19">
        <f t="shared" si="50"/>
        <v>269.44444444444446</v>
      </c>
      <c r="V83" s="6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46" ht="18" customHeight="1">
      <c r="B84" s="20" t="s">
        <v>84</v>
      </c>
      <c r="C84" s="21">
        <f>+[1]PP!L83</f>
        <v>0</v>
      </c>
      <c r="D84" s="21">
        <f>+[1]PP!M83</f>
        <v>0</v>
      </c>
      <c r="E84" s="21">
        <f>+[1]PP!N83</f>
        <v>0</v>
      </c>
      <c r="F84" s="21">
        <f>+[1]PP!O83</f>
        <v>0</v>
      </c>
      <c r="G84" s="21">
        <f>+[1]PP!P83</f>
        <v>0</v>
      </c>
      <c r="H84" s="21">
        <f>+[1]PP!Q83</f>
        <v>11.4</v>
      </c>
      <c r="I84" s="21">
        <f>+[1]PP!R83</f>
        <v>7.7</v>
      </c>
      <c r="J84" s="21">
        <f>+[1]PP!S83</f>
        <v>0.3</v>
      </c>
      <c r="K84" s="21">
        <f>SUM(C84:J84)</f>
        <v>19.400000000000002</v>
      </c>
      <c r="L84" s="21">
        <v>0</v>
      </c>
      <c r="M84" s="21">
        <v>0</v>
      </c>
      <c r="N84" s="21">
        <v>7.2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f>SUM(L84:S84)</f>
        <v>7.2</v>
      </c>
      <c r="U84" s="21">
        <f t="shared" si="50"/>
        <v>269.44444444444446</v>
      </c>
      <c r="V84" s="6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:46" ht="22.5" customHeight="1" thickBot="1">
      <c r="B85" s="56" t="s">
        <v>85</v>
      </c>
      <c r="C85" s="57">
        <f t="shared" ref="C85:T85" si="57">+C83+C9</f>
        <v>58570.400000000009</v>
      </c>
      <c r="D85" s="57">
        <f t="shared" si="57"/>
        <v>46918.999999999993</v>
      </c>
      <c r="E85" s="57">
        <f>+E83+E9</f>
        <v>51104.700000000004</v>
      </c>
      <c r="F85" s="57">
        <f t="shared" ref="F85:J85" si="58">+F83+F9</f>
        <v>66593.100000000006</v>
      </c>
      <c r="G85" s="57">
        <f t="shared" si="58"/>
        <v>55832.5</v>
      </c>
      <c r="H85" s="57">
        <f t="shared" si="58"/>
        <v>54144.4</v>
      </c>
      <c r="I85" s="57">
        <f t="shared" si="58"/>
        <v>56677.2</v>
      </c>
      <c r="J85" s="57">
        <f t="shared" si="58"/>
        <v>52348.2</v>
      </c>
      <c r="K85" s="57">
        <f t="shared" si="57"/>
        <v>442189.50000000006</v>
      </c>
      <c r="L85" s="57">
        <f>+L83+L9</f>
        <v>60039.8</v>
      </c>
      <c r="M85" s="57">
        <f t="shared" ref="M85:S85" si="59">+M83+M9</f>
        <v>48738.400000000001</v>
      </c>
      <c r="N85" s="57">
        <f t="shared" si="59"/>
        <v>51405.299999999996</v>
      </c>
      <c r="O85" s="57">
        <f t="shared" si="59"/>
        <v>67446.8</v>
      </c>
      <c r="P85" s="57">
        <f t="shared" si="59"/>
        <v>58056.600000000006</v>
      </c>
      <c r="Q85" s="57">
        <f t="shared" si="59"/>
        <v>55431.099999999991</v>
      </c>
      <c r="R85" s="57">
        <f t="shared" si="59"/>
        <v>57286.299999999996</v>
      </c>
      <c r="S85" s="57">
        <f t="shared" si="59"/>
        <v>55866.999999999993</v>
      </c>
      <c r="T85" s="57">
        <f t="shared" si="57"/>
        <v>454271.30000000005</v>
      </c>
      <c r="U85" s="57">
        <f t="shared" si="50"/>
        <v>97.340399888788937</v>
      </c>
      <c r="V85" s="34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:46" ht="18" customHeight="1" thickTop="1">
      <c r="B86" s="58" t="s">
        <v>86</v>
      </c>
      <c r="C86" s="59"/>
      <c r="D86" s="59"/>
      <c r="E86" s="59"/>
      <c r="F86" s="59"/>
      <c r="G86" s="59"/>
      <c r="H86" s="59"/>
      <c r="I86" s="59"/>
      <c r="J86" s="59"/>
      <c r="K86" s="59"/>
      <c r="L86" s="60"/>
      <c r="M86" s="60"/>
      <c r="N86" s="60"/>
      <c r="O86" s="60"/>
      <c r="P86" s="60"/>
      <c r="Q86" s="60"/>
      <c r="R86" s="60"/>
      <c r="S86" s="60"/>
      <c r="T86" s="60"/>
      <c r="U86" s="61"/>
      <c r="V86" s="6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:46" ht="15" customHeight="1">
      <c r="B87" s="62" t="s">
        <v>87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3"/>
      <c r="V87" s="6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2:46" ht="12" customHeight="1">
      <c r="B88" s="64" t="s">
        <v>88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5"/>
      <c r="V88" s="6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:46" ht="12" customHeight="1">
      <c r="B89" s="64" t="s">
        <v>89</v>
      </c>
      <c r="C89" s="66"/>
      <c r="D89" s="66"/>
      <c r="E89" s="66"/>
      <c r="F89" s="66"/>
      <c r="G89" s="66"/>
      <c r="H89" s="66"/>
      <c r="I89" s="66"/>
      <c r="J89" s="66"/>
      <c r="K89" s="65"/>
      <c r="T89" s="67"/>
      <c r="V89" s="6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:46" ht="14.25">
      <c r="B90" s="64" t="s">
        <v>90</v>
      </c>
      <c r="C90" s="63"/>
      <c r="D90" s="63"/>
      <c r="E90" s="63"/>
      <c r="F90" s="63"/>
      <c r="G90" s="63"/>
      <c r="H90" s="63"/>
      <c r="I90" s="63"/>
      <c r="J90" s="63"/>
      <c r="K90" s="63"/>
      <c r="L90" s="60"/>
      <c r="M90" s="60"/>
      <c r="N90" s="60"/>
      <c r="O90" s="60"/>
      <c r="P90" s="60"/>
      <c r="Q90" s="60"/>
      <c r="R90" s="60"/>
      <c r="S90" s="60"/>
      <c r="T90" s="68"/>
      <c r="U90" s="69"/>
      <c r="V90" s="6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:46" ht="14.25">
      <c r="B91" s="70" t="s">
        <v>91</v>
      </c>
      <c r="C91" s="71"/>
      <c r="D91" s="71"/>
      <c r="E91" s="71"/>
      <c r="F91" s="71"/>
      <c r="G91" s="71"/>
      <c r="H91" s="71"/>
      <c r="I91" s="71"/>
      <c r="J91" s="71"/>
      <c r="K91" s="71"/>
      <c r="L91" s="63"/>
      <c r="M91" s="63"/>
      <c r="N91" s="63"/>
      <c r="O91" s="63"/>
      <c r="P91" s="63"/>
      <c r="Q91" s="63"/>
      <c r="R91" s="63"/>
      <c r="S91" s="63"/>
      <c r="T91" s="71"/>
      <c r="U91" s="71"/>
      <c r="V91" s="6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:46">
      <c r="B92" s="72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6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:46">
      <c r="B93" s="73"/>
      <c r="C93" s="74"/>
      <c r="D93" s="74"/>
      <c r="E93" s="74"/>
      <c r="F93" s="74"/>
      <c r="G93" s="74"/>
      <c r="H93" s="74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6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:46">
      <c r="B94" s="73"/>
      <c r="C94" s="74"/>
      <c r="D94" s="74"/>
      <c r="E94" s="74"/>
      <c r="F94" s="74"/>
      <c r="G94" s="74"/>
      <c r="H94" s="74"/>
      <c r="I94" s="74"/>
      <c r="J94" s="74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6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:46">
      <c r="B95" s="72"/>
      <c r="C95" s="76"/>
      <c r="D95" s="76"/>
      <c r="E95" s="76"/>
      <c r="F95" s="76"/>
      <c r="G95" s="76"/>
      <c r="H95" s="76"/>
      <c r="I95" s="76"/>
      <c r="J95" s="76"/>
      <c r="K95" s="76"/>
      <c r="L95" s="71"/>
      <c r="M95" s="71"/>
      <c r="N95" s="71"/>
      <c r="O95" s="71"/>
      <c r="P95" s="71"/>
      <c r="Q95" s="71"/>
      <c r="R95" s="71"/>
      <c r="S95" s="71"/>
      <c r="T95" s="71"/>
      <c r="U95" s="76"/>
      <c r="V95" s="6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:46">
      <c r="B96" s="73"/>
      <c r="C96" s="76"/>
      <c r="D96" s="76"/>
      <c r="E96" s="76"/>
      <c r="F96" s="76"/>
      <c r="G96" s="76"/>
      <c r="H96" s="76"/>
      <c r="I96" s="76"/>
      <c r="J96" s="76"/>
      <c r="K96" s="76"/>
      <c r="L96" s="71"/>
      <c r="M96" s="71"/>
      <c r="N96" s="71"/>
      <c r="O96" s="71"/>
      <c r="P96" s="71"/>
      <c r="Q96" s="71"/>
      <c r="R96" s="71"/>
      <c r="S96" s="71"/>
      <c r="T96" s="71"/>
      <c r="U96" s="76"/>
      <c r="V96" s="6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:34">
      <c r="B97" s="73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6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:34">
      <c r="B98" s="73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6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:34">
      <c r="B99" s="73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6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:34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6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:34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6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:34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6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:34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6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:34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6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:34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6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:34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6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:34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6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:34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6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:34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6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:34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6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:34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6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2:34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6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2:34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6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2:34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6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2:34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6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2:34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6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2:34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6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2:34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6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2:34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6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2:34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6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2:34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6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2:34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6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2:34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6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2:34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6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2:34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6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2:34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6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2:34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6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2:34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6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2:34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6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2:34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6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2:34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6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2:34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6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2:34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6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2:34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6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2:34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6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2:34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6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2:34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6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2:34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6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2:34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6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2:34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6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2:34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6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2:34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6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2:34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6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2:34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6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2:34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6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2:34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6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2:34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6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2:34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6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2:34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6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2:34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6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2:34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6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2:34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6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2:34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6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2:34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6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2:34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6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2:34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6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2:34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6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2:34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6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2:34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6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2:34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6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2:34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6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2:34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6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2:34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6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2:34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6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2:34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6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2:34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6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2:34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6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2:34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6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2:34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6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2:34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6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2:34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6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2:34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6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2:34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6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2:34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6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2:34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6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2:34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6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2:34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6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2:34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6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2:34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6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2:34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6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2:34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6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2:34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6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2:34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6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2:34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6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2:34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6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2:34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6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2:34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6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2:34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6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2:34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6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2:34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6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2:34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6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2:34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6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2:34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6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2:34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6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2:34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6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2:34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6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2:34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29"/>
    </row>
    <row r="198" spans="2:34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29"/>
    </row>
    <row r="199" spans="2:34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29"/>
    </row>
    <row r="200" spans="2:34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29"/>
    </row>
    <row r="201" spans="2:34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29"/>
    </row>
    <row r="202" spans="2:34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29"/>
    </row>
    <row r="203" spans="2:34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29"/>
    </row>
    <row r="204" spans="2:34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29"/>
    </row>
    <row r="205" spans="2:34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29"/>
    </row>
    <row r="206" spans="2:34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29"/>
    </row>
    <row r="207" spans="2:34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29"/>
    </row>
    <row r="208" spans="2:34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29"/>
    </row>
    <row r="209" spans="2:2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29"/>
    </row>
    <row r="210" spans="2:2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2:2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2:2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2:2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2:2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2:2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2:2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2:2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2:2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2:2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2:2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2:2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2:2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2:2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2:2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2:21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2:21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2:21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2:21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2:21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2:21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2:21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2:21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2:21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2:21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2:21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</sheetData>
  <mergeCells count="11">
    <mergeCell ref="U7:U8"/>
    <mergeCell ref="B1:U1"/>
    <mergeCell ref="B3:U3"/>
    <mergeCell ref="B4:U4"/>
    <mergeCell ref="B5:U5"/>
    <mergeCell ref="B6:U6"/>
    <mergeCell ref="B7:B8"/>
    <mergeCell ref="C7:J7"/>
    <mergeCell ref="K7:K8"/>
    <mergeCell ref="L7:S7"/>
    <mergeCell ref="T7:T8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(EST)</vt:lpstr>
      <vt:lpstr>'PP (EST)'!Área_de_impresión</vt:lpstr>
      <vt:lpstr>'PP (EST)'!Títulos_a_imprimir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2019-10-09T18:31:45Z</dcterms:created>
  <dcterms:modified xsi:type="dcterms:W3CDTF">2019-10-09T18:32:51Z</dcterms:modified>
</cp:coreProperties>
</file>