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8_{BCFCE8E1-8DA5-4A7B-8327-28B3427B3009}" xr6:coauthVersionLast="47" xr6:coauthVersionMax="47" xr10:uidLastSave="{00000000-0000-0000-0000-000000000000}"/>
  <bookViews>
    <workbookView xWindow="-120" yWindow="-120" windowWidth="19440" windowHeight="15000" xr2:uid="{07217B78-C9B8-4548-82F3-EC06978F8FB6}"/>
  </bookViews>
  <sheets>
    <sheet name="PP (EST)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(EST)'!$B$1:$Q$103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8" i="1" l="1"/>
  <c r="H98" i="1"/>
  <c r="G98" i="1"/>
  <c r="F98" i="1"/>
  <c r="E98" i="1"/>
  <c r="D98" i="1"/>
  <c r="C98" i="1"/>
  <c r="I98" i="1" s="1"/>
  <c r="Q98" i="1" s="1"/>
  <c r="H97" i="1"/>
  <c r="G97" i="1"/>
  <c r="G95" i="1" s="1"/>
  <c r="G94" i="1" s="1"/>
  <c r="F97" i="1"/>
  <c r="F95" i="1" s="1"/>
  <c r="F94" i="1" s="1"/>
  <c r="E97" i="1"/>
  <c r="D97" i="1"/>
  <c r="C97" i="1"/>
  <c r="I97" i="1" s="1"/>
  <c r="P96" i="1"/>
  <c r="P95" i="1" s="1"/>
  <c r="P94" i="1" s="1"/>
  <c r="H96" i="1"/>
  <c r="H95" i="1" s="1"/>
  <c r="H94" i="1" s="1"/>
  <c r="G96" i="1"/>
  <c r="F96" i="1"/>
  <c r="E96" i="1"/>
  <c r="D96" i="1"/>
  <c r="D95" i="1" s="1"/>
  <c r="D94" i="1" s="1"/>
  <c r="C96" i="1"/>
  <c r="C95" i="1" s="1"/>
  <c r="C94" i="1" s="1"/>
  <c r="O95" i="1"/>
  <c r="N95" i="1"/>
  <c r="M95" i="1"/>
  <c r="M94" i="1" s="1"/>
  <c r="L95" i="1"/>
  <c r="L94" i="1" s="1"/>
  <c r="K95" i="1"/>
  <c r="K94" i="1" s="1"/>
  <c r="J95" i="1"/>
  <c r="E95" i="1"/>
  <c r="E94" i="1" s="1"/>
  <c r="O94" i="1"/>
  <c r="N94" i="1"/>
  <c r="J94" i="1"/>
  <c r="P93" i="1"/>
  <c r="H93" i="1"/>
  <c r="G93" i="1"/>
  <c r="F93" i="1"/>
  <c r="E93" i="1"/>
  <c r="D93" i="1"/>
  <c r="C93" i="1"/>
  <c r="I93" i="1" s="1"/>
  <c r="P92" i="1"/>
  <c r="H92" i="1"/>
  <c r="G92" i="1"/>
  <c r="F92" i="1"/>
  <c r="E92" i="1"/>
  <c r="D92" i="1"/>
  <c r="C92" i="1"/>
  <c r="I92" i="1" s="1"/>
  <c r="Q95" i="1" s="1"/>
  <c r="P91" i="1"/>
  <c r="H91" i="1"/>
  <c r="G91" i="1"/>
  <c r="F91" i="1"/>
  <c r="E91" i="1"/>
  <c r="D91" i="1"/>
  <c r="C91" i="1"/>
  <c r="I91" i="1" s="1"/>
  <c r="Q91" i="1" s="1"/>
  <c r="P90" i="1"/>
  <c r="H90" i="1"/>
  <c r="G90" i="1"/>
  <c r="F90" i="1"/>
  <c r="E90" i="1"/>
  <c r="D90" i="1"/>
  <c r="C90" i="1"/>
  <c r="I90" i="1" s="1"/>
  <c r="Q90" i="1" s="1"/>
  <c r="P89" i="1"/>
  <c r="H89" i="1"/>
  <c r="G89" i="1"/>
  <c r="F89" i="1"/>
  <c r="E89" i="1"/>
  <c r="D89" i="1"/>
  <c r="C89" i="1"/>
  <c r="I89" i="1" s="1"/>
  <c r="P88" i="1"/>
  <c r="H88" i="1"/>
  <c r="G88" i="1"/>
  <c r="F88" i="1"/>
  <c r="E88" i="1"/>
  <c r="D88" i="1"/>
  <c r="C88" i="1"/>
  <c r="I88" i="1" s="1"/>
  <c r="P87" i="1"/>
  <c r="H87" i="1"/>
  <c r="G87" i="1"/>
  <c r="F87" i="1"/>
  <c r="E87" i="1"/>
  <c r="D87" i="1"/>
  <c r="C87" i="1"/>
  <c r="I87" i="1" s="1"/>
  <c r="P86" i="1"/>
  <c r="H86" i="1"/>
  <c r="G86" i="1"/>
  <c r="F86" i="1"/>
  <c r="E86" i="1"/>
  <c r="D86" i="1"/>
  <c r="C86" i="1"/>
  <c r="I86" i="1" s="1"/>
  <c r="P85" i="1"/>
  <c r="H85" i="1"/>
  <c r="G85" i="1"/>
  <c r="G83" i="1" s="1"/>
  <c r="G82" i="1" s="1"/>
  <c r="F85" i="1"/>
  <c r="F83" i="1" s="1"/>
  <c r="F82" i="1" s="1"/>
  <c r="E85" i="1"/>
  <c r="D85" i="1"/>
  <c r="C85" i="1"/>
  <c r="I85" i="1" s="1"/>
  <c r="P84" i="1"/>
  <c r="H84" i="1"/>
  <c r="H83" i="1" s="1"/>
  <c r="H82" i="1" s="1"/>
  <c r="G84" i="1"/>
  <c r="F84" i="1"/>
  <c r="E84" i="1"/>
  <c r="D84" i="1"/>
  <c r="C84" i="1"/>
  <c r="I84" i="1" s="1"/>
  <c r="I83" i="1" s="1"/>
  <c r="I82" i="1" s="1"/>
  <c r="P83" i="1"/>
  <c r="P82" i="1" s="1"/>
  <c r="O83" i="1"/>
  <c r="N83" i="1"/>
  <c r="M83" i="1"/>
  <c r="L83" i="1"/>
  <c r="L82" i="1" s="1"/>
  <c r="K83" i="1"/>
  <c r="K82" i="1" s="1"/>
  <c r="J83" i="1"/>
  <c r="J82" i="1" s="1"/>
  <c r="E83" i="1"/>
  <c r="E82" i="1" s="1"/>
  <c r="D83" i="1"/>
  <c r="D82" i="1" s="1"/>
  <c r="O82" i="1"/>
  <c r="N82" i="1"/>
  <c r="M82" i="1"/>
  <c r="P81" i="1"/>
  <c r="H81" i="1"/>
  <c r="G81" i="1"/>
  <c r="F81" i="1"/>
  <c r="F79" i="1" s="1"/>
  <c r="E81" i="1"/>
  <c r="E79" i="1" s="1"/>
  <c r="D81" i="1"/>
  <c r="D79" i="1" s="1"/>
  <c r="C81" i="1"/>
  <c r="I81" i="1" s="1"/>
  <c r="Q81" i="1" s="1"/>
  <c r="P80" i="1"/>
  <c r="H80" i="1"/>
  <c r="G80" i="1"/>
  <c r="G79" i="1" s="1"/>
  <c r="F80" i="1"/>
  <c r="E80" i="1"/>
  <c r="D80" i="1"/>
  <c r="C80" i="1"/>
  <c r="I80" i="1" s="1"/>
  <c r="P79" i="1"/>
  <c r="M79" i="1"/>
  <c r="L79" i="1"/>
  <c r="K79" i="1"/>
  <c r="J79" i="1"/>
  <c r="H79" i="1"/>
  <c r="C79" i="1"/>
  <c r="P78" i="1"/>
  <c r="H78" i="1"/>
  <c r="G78" i="1"/>
  <c r="F78" i="1"/>
  <c r="E78" i="1"/>
  <c r="D78" i="1"/>
  <c r="C78" i="1"/>
  <c r="I78" i="1" s="1"/>
  <c r="Q78" i="1" s="1"/>
  <c r="P77" i="1"/>
  <c r="H77" i="1"/>
  <c r="G77" i="1"/>
  <c r="F77" i="1"/>
  <c r="E77" i="1"/>
  <c r="D77" i="1"/>
  <c r="C77" i="1"/>
  <c r="I77" i="1" s="1"/>
  <c r="Q77" i="1" s="1"/>
  <c r="P76" i="1"/>
  <c r="H76" i="1"/>
  <c r="G76" i="1"/>
  <c r="G75" i="1" s="1"/>
  <c r="F76" i="1"/>
  <c r="F75" i="1" s="1"/>
  <c r="E76" i="1"/>
  <c r="E75" i="1" s="1"/>
  <c r="D76" i="1"/>
  <c r="C76" i="1"/>
  <c r="I76" i="1" s="1"/>
  <c r="P75" i="1"/>
  <c r="O75" i="1"/>
  <c r="N75" i="1"/>
  <c r="M75" i="1"/>
  <c r="L75" i="1"/>
  <c r="K75" i="1"/>
  <c r="J75" i="1"/>
  <c r="H75" i="1"/>
  <c r="D75" i="1"/>
  <c r="C75" i="1"/>
  <c r="P74" i="1"/>
  <c r="H74" i="1"/>
  <c r="G74" i="1"/>
  <c r="F74" i="1"/>
  <c r="E74" i="1"/>
  <c r="D74" i="1"/>
  <c r="C74" i="1"/>
  <c r="I74" i="1" s="1"/>
  <c r="Q74" i="1" s="1"/>
  <c r="P73" i="1"/>
  <c r="H73" i="1"/>
  <c r="G73" i="1"/>
  <c r="F73" i="1"/>
  <c r="E73" i="1"/>
  <c r="D73" i="1"/>
  <c r="C73" i="1"/>
  <c r="I73" i="1" s="1"/>
  <c r="Q73" i="1" s="1"/>
  <c r="P72" i="1"/>
  <c r="H72" i="1"/>
  <c r="G72" i="1"/>
  <c r="G71" i="1" s="1"/>
  <c r="F72" i="1"/>
  <c r="F71" i="1" s="1"/>
  <c r="E72" i="1"/>
  <c r="E71" i="1" s="1"/>
  <c r="D72" i="1"/>
  <c r="C72" i="1"/>
  <c r="I72" i="1" s="1"/>
  <c r="P71" i="1"/>
  <c r="O71" i="1"/>
  <c r="O65" i="1" s="1"/>
  <c r="O64" i="1" s="1"/>
  <c r="N71" i="1"/>
  <c r="M71" i="1"/>
  <c r="L71" i="1"/>
  <c r="K71" i="1"/>
  <c r="J71" i="1"/>
  <c r="H71" i="1"/>
  <c r="D71" i="1"/>
  <c r="C71" i="1"/>
  <c r="P70" i="1"/>
  <c r="H70" i="1"/>
  <c r="G70" i="1"/>
  <c r="F70" i="1"/>
  <c r="E70" i="1"/>
  <c r="D70" i="1"/>
  <c r="C70" i="1"/>
  <c r="I70" i="1" s="1"/>
  <c r="Q70" i="1" s="1"/>
  <c r="P69" i="1"/>
  <c r="H69" i="1"/>
  <c r="G69" i="1"/>
  <c r="F69" i="1"/>
  <c r="F66" i="1" s="1"/>
  <c r="F65" i="1" s="1"/>
  <c r="F64" i="1" s="1"/>
  <c r="E69" i="1"/>
  <c r="D69" i="1"/>
  <c r="C69" i="1"/>
  <c r="I69" i="1" s="1"/>
  <c r="Q69" i="1" s="1"/>
  <c r="P68" i="1"/>
  <c r="H68" i="1"/>
  <c r="G68" i="1"/>
  <c r="F68" i="1"/>
  <c r="E68" i="1"/>
  <c r="D68" i="1"/>
  <c r="C68" i="1"/>
  <c r="I68" i="1" s="1"/>
  <c r="P67" i="1"/>
  <c r="H67" i="1"/>
  <c r="H66" i="1" s="1"/>
  <c r="H65" i="1" s="1"/>
  <c r="H64" i="1" s="1"/>
  <c r="G67" i="1"/>
  <c r="G66" i="1" s="1"/>
  <c r="G65" i="1" s="1"/>
  <c r="G64" i="1" s="1"/>
  <c r="F67" i="1"/>
  <c r="E67" i="1"/>
  <c r="D67" i="1"/>
  <c r="C67" i="1"/>
  <c r="I67" i="1" s="1"/>
  <c r="P66" i="1"/>
  <c r="P65" i="1" s="1"/>
  <c r="P64" i="1" s="1"/>
  <c r="O66" i="1"/>
  <c r="N66" i="1"/>
  <c r="M66" i="1"/>
  <c r="L66" i="1"/>
  <c r="L65" i="1" s="1"/>
  <c r="L64" i="1" s="1"/>
  <c r="K66" i="1"/>
  <c r="K65" i="1" s="1"/>
  <c r="K64" i="1" s="1"/>
  <c r="J66" i="1"/>
  <c r="J65" i="1" s="1"/>
  <c r="J64" i="1" s="1"/>
  <c r="E66" i="1"/>
  <c r="E65" i="1" s="1"/>
  <c r="E64" i="1" s="1"/>
  <c r="D66" i="1"/>
  <c r="D65" i="1" s="1"/>
  <c r="D64" i="1" s="1"/>
  <c r="N65" i="1"/>
  <c r="N64" i="1" s="1"/>
  <c r="M65" i="1"/>
  <c r="M64" i="1" s="1"/>
  <c r="P63" i="1"/>
  <c r="H63" i="1"/>
  <c r="G63" i="1"/>
  <c r="F63" i="1"/>
  <c r="E63" i="1"/>
  <c r="E59" i="1" s="1"/>
  <c r="E58" i="1" s="1"/>
  <c r="D63" i="1"/>
  <c r="C63" i="1"/>
  <c r="I63" i="1" s="1"/>
  <c r="Q63" i="1" s="1"/>
  <c r="P62" i="1"/>
  <c r="H62" i="1"/>
  <c r="G62" i="1"/>
  <c r="F62" i="1"/>
  <c r="E62" i="1"/>
  <c r="D62" i="1"/>
  <c r="C62" i="1"/>
  <c r="I62" i="1" s="1"/>
  <c r="P61" i="1"/>
  <c r="H61" i="1"/>
  <c r="G61" i="1"/>
  <c r="G59" i="1" s="1"/>
  <c r="G58" i="1" s="1"/>
  <c r="F61" i="1"/>
  <c r="E61" i="1"/>
  <c r="D61" i="1"/>
  <c r="C61" i="1"/>
  <c r="I61" i="1" s="1"/>
  <c r="Q61" i="1" s="1"/>
  <c r="P60" i="1"/>
  <c r="P59" i="1" s="1"/>
  <c r="P58" i="1" s="1"/>
  <c r="H60" i="1"/>
  <c r="H59" i="1" s="1"/>
  <c r="H58" i="1" s="1"/>
  <c r="G60" i="1"/>
  <c r="F60" i="1"/>
  <c r="E60" i="1"/>
  <c r="D60" i="1"/>
  <c r="D59" i="1" s="1"/>
  <c r="D58" i="1" s="1"/>
  <c r="C60" i="1"/>
  <c r="C59" i="1" s="1"/>
  <c r="C58" i="1" s="1"/>
  <c r="O59" i="1"/>
  <c r="N59" i="1"/>
  <c r="M59" i="1"/>
  <c r="M58" i="1" s="1"/>
  <c r="L59" i="1"/>
  <c r="L58" i="1" s="1"/>
  <c r="K59" i="1"/>
  <c r="K58" i="1" s="1"/>
  <c r="J59" i="1"/>
  <c r="F59" i="1"/>
  <c r="F58" i="1" s="1"/>
  <c r="O58" i="1"/>
  <c r="N58" i="1"/>
  <c r="J58" i="1"/>
  <c r="P57" i="1"/>
  <c r="H57" i="1"/>
  <c r="G57" i="1"/>
  <c r="F57" i="1"/>
  <c r="E57" i="1"/>
  <c r="D57" i="1"/>
  <c r="C57" i="1"/>
  <c r="I57" i="1" s="1"/>
  <c r="Q57" i="1" s="1"/>
  <c r="P56" i="1"/>
  <c r="I56" i="1"/>
  <c r="Q56" i="1" s="1"/>
  <c r="H56" i="1"/>
  <c r="G56" i="1"/>
  <c r="F56" i="1"/>
  <c r="E56" i="1"/>
  <c r="D56" i="1"/>
  <c r="C56" i="1"/>
  <c r="P55" i="1"/>
  <c r="H55" i="1"/>
  <c r="G55" i="1"/>
  <c r="F55" i="1"/>
  <c r="E55" i="1"/>
  <c r="D55" i="1"/>
  <c r="C55" i="1"/>
  <c r="I55" i="1" s="1"/>
  <c r="Q55" i="1" s="1"/>
  <c r="P54" i="1"/>
  <c r="H54" i="1"/>
  <c r="G54" i="1"/>
  <c r="F54" i="1"/>
  <c r="E54" i="1"/>
  <c r="D54" i="1"/>
  <c r="C54" i="1"/>
  <c r="I54" i="1" s="1"/>
  <c r="Q54" i="1" s="1"/>
  <c r="P53" i="1"/>
  <c r="H53" i="1"/>
  <c r="G53" i="1"/>
  <c r="F53" i="1"/>
  <c r="E53" i="1"/>
  <c r="D53" i="1"/>
  <c r="C53" i="1"/>
  <c r="I53" i="1" s="1"/>
  <c r="Q53" i="1" s="1"/>
  <c r="P52" i="1"/>
  <c r="P51" i="1" s="1"/>
  <c r="H52" i="1"/>
  <c r="H51" i="1" s="1"/>
  <c r="G52" i="1"/>
  <c r="F52" i="1"/>
  <c r="E52" i="1"/>
  <c r="D52" i="1"/>
  <c r="D51" i="1" s="1"/>
  <c r="C52" i="1"/>
  <c r="C51" i="1" s="1"/>
  <c r="O51" i="1"/>
  <c r="N51" i="1"/>
  <c r="M51" i="1"/>
  <c r="L51" i="1"/>
  <c r="L46" i="1" s="1"/>
  <c r="K51" i="1"/>
  <c r="J51" i="1"/>
  <c r="G51" i="1"/>
  <c r="F51" i="1"/>
  <c r="E51" i="1"/>
  <c r="P50" i="1"/>
  <c r="H50" i="1"/>
  <c r="G50" i="1"/>
  <c r="F50" i="1"/>
  <c r="E50" i="1"/>
  <c r="D50" i="1"/>
  <c r="C50" i="1"/>
  <c r="I50" i="1" s="1"/>
  <c r="P49" i="1"/>
  <c r="H49" i="1"/>
  <c r="G49" i="1"/>
  <c r="F49" i="1"/>
  <c r="E49" i="1"/>
  <c r="D49" i="1"/>
  <c r="C49" i="1"/>
  <c r="I49" i="1" s="1"/>
  <c r="P48" i="1"/>
  <c r="H48" i="1"/>
  <c r="H47" i="1" s="1"/>
  <c r="H46" i="1" s="1"/>
  <c r="G48" i="1"/>
  <c r="G47" i="1" s="1"/>
  <c r="G46" i="1" s="1"/>
  <c r="F48" i="1"/>
  <c r="F47" i="1" s="1"/>
  <c r="F46" i="1" s="1"/>
  <c r="E48" i="1"/>
  <c r="D48" i="1"/>
  <c r="C48" i="1"/>
  <c r="I48" i="1" s="1"/>
  <c r="P47" i="1"/>
  <c r="P46" i="1" s="1"/>
  <c r="O47" i="1"/>
  <c r="O46" i="1" s="1"/>
  <c r="N47" i="1"/>
  <c r="M47" i="1"/>
  <c r="L47" i="1"/>
  <c r="K47" i="1"/>
  <c r="K46" i="1" s="1"/>
  <c r="J47" i="1"/>
  <c r="J46" i="1" s="1"/>
  <c r="E47" i="1"/>
  <c r="E46" i="1" s="1"/>
  <c r="D47" i="1"/>
  <c r="C47" i="1"/>
  <c r="N46" i="1"/>
  <c r="M46" i="1"/>
  <c r="P45" i="1"/>
  <c r="H45" i="1"/>
  <c r="G45" i="1"/>
  <c r="F45" i="1"/>
  <c r="E45" i="1"/>
  <c r="D45" i="1"/>
  <c r="C45" i="1"/>
  <c r="I45" i="1" s="1"/>
  <c r="Q45" i="1" s="1"/>
  <c r="P44" i="1"/>
  <c r="H44" i="1"/>
  <c r="G44" i="1"/>
  <c r="F44" i="1"/>
  <c r="E44" i="1"/>
  <c r="D44" i="1"/>
  <c r="C44" i="1"/>
  <c r="I44" i="1" s="1"/>
  <c r="Q44" i="1" s="1"/>
  <c r="P43" i="1"/>
  <c r="H43" i="1"/>
  <c r="G43" i="1"/>
  <c r="F43" i="1"/>
  <c r="E43" i="1"/>
  <c r="D43" i="1"/>
  <c r="C43" i="1"/>
  <c r="I43" i="1" s="1"/>
  <c r="Q43" i="1" s="1"/>
  <c r="P42" i="1"/>
  <c r="H42" i="1"/>
  <c r="G42" i="1"/>
  <c r="F42" i="1"/>
  <c r="E42" i="1"/>
  <c r="D42" i="1"/>
  <c r="C42" i="1"/>
  <c r="I42" i="1" s="1"/>
  <c r="Q42" i="1" s="1"/>
  <c r="P41" i="1"/>
  <c r="H41" i="1"/>
  <c r="G41" i="1"/>
  <c r="F41" i="1"/>
  <c r="E41" i="1"/>
  <c r="D41" i="1"/>
  <c r="C41" i="1"/>
  <c r="I41" i="1" s="1"/>
  <c r="Q41" i="1" s="1"/>
  <c r="L40" i="1"/>
  <c r="K40" i="1"/>
  <c r="K37" i="1" s="1"/>
  <c r="J40" i="1"/>
  <c r="P40" i="1" s="1"/>
  <c r="H40" i="1"/>
  <c r="G40" i="1"/>
  <c r="F40" i="1"/>
  <c r="E40" i="1"/>
  <c r="D40" i="1"/>
  <c r="C40" i="1"/>
  <c r="I40" i="1" s="1"/>
  <c r="P39" i="1"/>
  <c r="H39" i="1"/>
  <c r="G39" i="1"/>
  <c r="F39" i="1"/>
  <c r="E39" i="1"/>
  <c r="D39" i="1"/>
  <c r="C39" i="1"/>
  <c r="I39" i="1" s="1"/>
  <c r="Q39" i="1" s="1"/>
  <c r="P38" i="1"/>
  <c r="H38" i="1"/>
  <c r="G38" i="1"/>
  <c r="F38" i="1"/>
  <c r="E38" i="1"/>
  <c r="E37" i="1" s="1"/>
  <c r="D38" i="1"/>
  <c r="D37" i="1" s="1"/>
  <c r="C38" i="1"/>
  <c r="C37" i="1" s="1"/>
  <c r="O37" i="1"/>
  <c r="N37" i="1"/>
  <c r="M37" i="1"/>
  <c r="L37" i="1"/>
  <c r="H37" i="1"/>
  <c r="G37" i="1"/>
  <c r="F37" i="1"/>
  <c r="P36" i="1"/>
  <c r="H36" i="1"/>
  <c r="G36" i="1"/>
  <c r="F36" i="1"/>
  <c r="E36" i="1"/>
  <c r="D36" i="1"/>
  <c r="C36" i="1"/>
  <c r="I36" i="1" s="1"/>
  <c r="Q36" i="1" s="1"/>
  <c r="P35" i="1"/>
  <c r="H35" i="1"/>
  <c r="G35" i="1"/>
  <c r="F35" i="1"/>
  <c r="E35" i="1"/>
  <c r="D35" i="1"/>
  <c r="C35" i="1"/>
  <c r="I35" i="1" s="1"/>
  <c r="Q35" i="1" s="1"/>
  <c r="P34" i="1"/>
  <c r="H34" i="1"/>
  <c r="G34" i="1"/>
  <c r="F34" i="1"/>
  <c r="E34" i="1"/>
  <c r="D34" i="1"/>
  <c r="C34" i="1"/>
  <c r="I34" i="1" s="1"/>
  <c r="Q34" i="1" s="1"/>
  <c r="P33" i="1"/>
  <c r="H33" i="1"/>
  <c r="G33" i="1"/>
  <c r="F33" i="1"/>
  <c r="E33" i="1"/>
  <c r="D33" i="1"/>
  <c r="C33" i="1"/>
  <c r="I33" i="1" s="1"/>
  <c r="Q33" i="1" s="1"/>
  <c r="P32" i="1"/>
  <c r="H32" i="1"/>
  <c r="G32" i="1"/>
  <c r="F32" i="1"/>
  <c r="E32" i="1"/>
  <c r="D32" i="1"/>
  <c r="C32" i="1"/>
  <c r="I32" i="1" s="1"/>
  <c r="Q32" i="1" s="1"/>
  <c r="P31" i="1"/>
  <c r="H31" i="1"/>
  <c r="G31" i="1"/>
  <c r="F31" i="1"/>
  <c r="E31" i="1"/>
  <c r="D31" i="1"/>
  <c r="C31" i="1"/>
  <c r="I31" i="1" s="1"/>
  <c r="Q31" i="1" s="1"/>
  <c r="P30" i="1"/>
  <c r="P29" i="1" s="1"/>
  <c r="H30" i="1"/>
  <c r="G30" i="1"/>
  <c r="F30" i="1"/>
  <c r="E30" i="1"/>
  <c r="E29" i="1" s="1"/>
  <c r="D30" i="1"/>
  <c r="D29" i="1" s="1"/>
  <c r="C30" i="1"/>
  <c r="C29" i="1" s="1"/>
  <c r="O29" i="1"/>
  <c r="N29" i="1"/>
  <c r="M29" i="1"/>
  <c r="L29" i="1"/>
  <c r="K29" i="1"/>
  <c r="J29" i="1"/>
  <c r="H29" i="1"/>
  <c r="G29" i="1"/>
  <c r="F29" i="1"/>
  <c r="P28" i="1"/>
  <c r="P26" i="1" s="1"/>
  <c r="H28" i="1"/>
  <c r="G28" i="1"/>
  <c r="F28" i="1"/>
  <c r="E28" i="1"/>
  <c r="D28" i="1"/>
  <c r="C28" i="1"/>
  <c r="I28" i="1" s="1"/>
  <c r="Q28" i="1" s="1"/>
  <c r="P27" i="1"/>
  <c r="H27" i="1"/>
  <c r="H26" i="1" s="1"/>
  <c r="H25" i="1" s="1"/>
  <c r="G27" i="1"/>
  <c r="G26" i="1" s="1"/>
  <c r="G25" i="1" s="1"/>
  <c r="F27" i="1"/>
  <c r="F26" i="1" s="1"/>
  <c r="F25" i="1" s="1"/>
  <c r="E27" i="1"/>
  <c r="D27" i="1"/>
  <c r="C27" i="1"/>
  <c r="I27" i="1" s="1"/>
  <c r="O26" i="1"/>
  <c r="O25" i="1" s="1"/>
  <c r="N26" i="1"/>
  <c r="M26" i="1"/>
  <c r="L26" i="1"/>
  <c r="K26" i="1"/>
  <c r="J26" i="1"/>
  <c r="E26" i="1"/>
  <c r="D26" i="1"/>
  <c r="D25" i="1" s="1"/>
  <c r="C26" i="1"/>
  <c r="C25" i="1" s="1"/>
  <c r="N25" i="1"/>
  <c r="M25" i="1"/>
  <c r="L25" i="1"/>
  <c r="P24" i="1"/>
  <c r="H24" i="1"/>
  <c r="G24" i="1"/>
  <c r="F24" i="1"/>
  <c r="E24" i="1"/>
  <c r="D24" i="1"/>
  <c r="C24" i="1"/>
  <c r="I24" i="1" s="1"/>
  <c r="Q24" i="1" s="1"/>
  <c r="P23" i="1"/>
  <c r="H23" i="1"/>
  <c r="G23" i="1"/>
  <c r="F23" i="1"/>
  <c r="E23" i="1"/>
  <c r="D23" i="1"/>
  <c r="C23" i="1"/>
  <c r="I23" i="1" s="1"/>
  <c r="Q23" i="1" s="1"/>
  <c r="P22" i="1"/>
  <c r="H22" i="1"/>
  <c r="G22" i="1"/>
  <c r="F22" i="1"/>
  <c r="E22" i="1"/>
  <c r="D22" i="1"/>
  <c r="C22" i="1"/>
  <c r="I22" i="1" s="1"/>
  <c r="Q22" i="1" s="1"/>
  <c r="P21" i="1"/>
  <c r="H21" i="1"/>
  <c r="G21" i="1"/>
  <c r="F21" i="1"/>
  <c r="E21" i="1"/>
  <c r="D21" i="1"/>
  <c r="C21" i="1"/>
  <c r="I21" i="1" s="1"/>
  <c r="Q21" i="1" s="1"/>
  <c r="P20" i="1"/>
  <c r="H20" i="1"/>
  <c r="G20" i="1"/>
  <c r="F20" i="1"/>
  <c r="E20" i="1"/>
  <c r="D20" i="1"/>
  <c r="C20" i="1"/>
  <c r="I20" i="1" s="1"/>
  <c r="Q20" i="1" s="1"/>
  <c r="P19" i="1"/>
  <c r="H19" i="1"/>
  <c r="G19" i="1"/>
  <c r="F19" i="1"/>
  <c r="E19" i="1"/>
  <c r="D19" i="1"/>
  <c r="C19" i="1"/>
  <c r="I19" i="1" s="1"/>
  <c r="Q19" i="1" s="1"/>
  <c r="P18" i="1"/>
  <c r="P17" i="1" s="1"/>
  <c r="P16" i="1" s="1"/>
  <c r="H18" i="1"/>
  <c r="G18" i="1"/>
  <c r="F18" i="1"/>
  <c r="E18" i="1"/>
  <c r="E17" i="1" s="1"/>
  <c r="E16" i="1" s="1"/>
  <c r="D18" i="1"/>
  <c r="D17" i="1" s="1"/>
  <c r="D16" i="1" s="1"/>
  <c r="C18" i="1"/>
  <c r="C17" i="1" s="1"/>
  <c r="C16" i="1" s="1"/>
  <c r="O17" i="1"/>
  <c r="N17" i="1"/>
  <c r="N16" i="1" s="1"/>
  <c r="N10" i="1" s="1"/>
  <c r="N9" i="1" s="1"/>
  <c r="M17" i="1"/>
  <c r="M16" i="1" s="1"/>
  <c r="L17" i="1"/>
  <c r="L16" i="1" s="1"/>
  <c r="K17" i="1"/>
  <c r="J17" i="1"/>
  <c r="H17" i="1"/>
  <c r="H16" i="1" s="1"/>
  <c r="H10" i="1" s="1"/>
  <c r="H9" i="1" s="1"/>
  <c r="G17" i="1"/>
  <c r="G16" i="1" s="1"/>
  <c r="F17" i="1"/>
  <c r="F16" i="1" s="1"/>
  <c r="O16" i="1"/>
  <c r="K16" i="1"/>
  <c r="J16" i="1"/>
  <c r="P15" i="1"/>
  <c r="H15" i="1"/>
  <c r="G15" i="1"/>
  <c r="F15" i="1"/>
  <c r="E15" i="1"/>
  <c r="D15" i="1"/>
  <c r="C15" i="1"/>
  <c r="I15" i="1" s="1"/>
  <c r="Q15" i="1" s="1"/>
  <c r="P14" i="1"/>
  <c r="H14" i="1"/>
  <c r="G14" i="1"/>
  <c r="F14" i="1"/>
  <c r="E14" i="1"/>
  <c r="D14" i="1"/>
  <c r="C14" i="1"/>
  <c r="I14" i="1" s="1"/>
  <c r="Q14" i="1" s="1"/>
  <c r="P13" i="1"/>
  <c r="H13" i="1"/>
  <c r="G13" i="1"/>
  <c r="F13" i="1"/>
  <c r="E13" i="1"/>
  <c r="D13" i="1"/>
  <c r="C13" i="1"/>
  <c r="I13" i="1" s="1"/>
  <c r="Q13" i="1" s="1"/>
  <c r="P12" i="1"/>
  <c r="P11" i="1" s="1"/>
  <c r="H12" i="1"/>
  <c r="G12" i="1"/>
  <c r="F12" i="1"/>
  <c r="E12" i="1"/>
  <c r="D12" i="1"/>
  <c r="D11" i="1" s="1"/>
  <c r="C12" i="1"/>
  <c r="C11" i="1" s="1"/>
  <c r="O11" i="1"/>
  <c r="N11" i="1"/>
  <c r="M11" i="1"/>
  <c r="M10" i="1" s="1"/>
  <c r="M9" i="1" s="1"/>
  <c r="L11" i="1"/>
  <c r="L10" i="1" s="1"/>
  <c r="L9" i="1" s="1"/>
  <c r="K11" i="1"/>
  <c r="J11" i="1"/>
  <c r="H11" i="1"/>
  <c r="G11" i="1"/>
  <c r="F11" i="1"/>
  <c r="E11" i="1"/>
  <c r="F10" i="1" l="1"/>
  <c r="F9" i="1" s="1"/>
  <c r="Q82" i="1"/>
  <c r="G10" i="1"/>
  <c r="G9" i="1" s="1"/>
  <c r="H99" i="1"/>
  <c r="D46" i="1"/>
  <c r="D10" i="1" s="1"/>
  <c r="D9" i="1" s="1"/>
  <c r="D99" i="1" s="1"/>
  <c r="Q80" i="1"/>
  <c r="I79" i="1"/>
  <c r="Q79" i="1" s="1"/>
  <c r="L99" i="1"/>
  <c r="I71" i="1"/>
  <c r="Q71" i="1" s="1"/>
  <c r="Q72" i="1"/>
  <c r="Q92" i="1"/>
  <c r="Q89" i="1"/>
  <c r="N99" i="1"/>
  <c r="M99" i="1"/>
  <c r="E25" i="1"/>
  <c r="Q40" i="1"/>
  <c r="I75" i="1"/>
  <c r="Q75" i="1" s="1"/>
  <c r="Q76" i="1"/>
  <c r="F99" i="1"/>
  <c r="O10" i="1"/>
  <c r="O9" i="1" s="1"/>
  <c r="O99" i="1" s="1"/>
  <c r="I47" i="1"/>
  <c r="Q48" i="1"/>
  <c r="G99" i="1"/>
  <c r="I26" i="1"/>
  <c r="Q27" i="1"/>
  <c r="E10" i="1"/>
  <c r="E9" i="1" s="1"/>
  <c r="E99" i="1" s="1"/>
  <c r="K25" i="1"/>
  <c r="K10" i="1" s="1"/>
  <c r="K9" i="1" s="1"/>
  <c r="P37" i="1"/>
  <c r="P25" i="1" s="1"/>
  <c r="P10" i="1" s="1"/>
  <c r="P9" i="1" s="1"/>
  <c r="P99" i="1" s="1"/>
  <c r="C46" i="1"/>
  <c r="C10" i="1" s="1"/>
  <c r="C9" i="1" s="1"/>
  <c r="C99" i="1" s="1"/>
  <c r="Q67" i="1"/>
  <c r="I66" i="1"/>
  <c r="K99" i="1"/>
  <c r="C66" i="1"/>
  <c r="C65" i="1" s="1"/>
  <c r="C64" i="1" s="1"/>
  <c r="C83" i="1"/>
  <c r="C82" i="1" s="1"/>
  <c r="I12" i="1"/>
  <c r="I18" i="1"/>
  <c r="I30" i="1"/>
  <c r="I38" i="1"/>
  <c r="I96" i="1"/>
  <c r="I95" i="1" s="1"/>
  <c r="I94" i="1" s="1"/>
  <c r="I52" i="1"/>
  <c r="I60" i="1"/>
  <c r="I59" i="1" s="1"/>
  <c r="J37" i="1"/>
  <c r="J25" i="1" s="1"/>
  <c r="J10" i="1" s="1"/>
  <c r="J9" i="1" s="1"/>
  <c r="J99" i="1" s="1"/>
  <c r="I17" i="1" l="1"/>
  <c r="Q18" i="1"/>
  <c r="Q66" i="1"/>
  <c r="I65" i="1"/>
  <c r="I51" i="1"/>
  <c r="Q51" i="1" s="1"/>
  <c r="Q52" i="1"/>
  <c r="I29" i="1"/>
  <c r="Q29" i="1" s="1"/>
  <c r="Q30" i="1"/>
  <c r="I25" i="1"/>
  <c r="Q25" i="1" s="1"/>
  <c r="Q26" i="1"/>
  <c r="I58" i="1"/>
  <c r="Q58" i="1" s="1"/>
  <c r="Q59" i="1"/>
  <c r="I11" i="1"/>
  <c r="Q12" i="1"/>
  <c r="Q97" i="1"/>
  <c r="Q94" i="1"/>
  <c r="Q47" i="1"/>
  <c r="I37" i="1"/>
  <c r="Q37" i="1" s="1"/>
  <c r="Q38" i="1"/>
  <c r="Q65" i="1" l="1"/>
  <c r="I64" i="1"/>
  <c r="Q64" i="1" s="1"/>
  <c r="I10" i="1"/>
  <c r="Q11" i="1"/>
  <c r="I16" i="1"/>
  <c r="Q16" i="1" s="1"/>
  <c r="Q17" i="1"/>
  <c r="I46" i="1"/>
  <c r="Q46" i="1" s="1"/>
  <c r="I9" i="1" l="1"/>
  <c r="Q10" i="1"/>
  <c r="Q9" i="1" l="1"/>
  <c r="I99" i="1"/>
  <c r="Q99" i="1" s="1"/>
</calcChain>
</file>

<file path=xl/sharedStrings.xml><?xml version="1.0" encoding="utf-8"?>
<sst xmlns="http://schemas.openxmlformats.org/spreadsheetml/2006/main" count="119" uniqueCount="104">
  <si>
    <t>CUADRO No.1</t>
  </si>
  <si>
    <t>DIRECCION GENERAL DE POLITICA Y LEGISLACION TRIBUTARIA</t>
  </si>
  <si>
    <t>INGRESOS FISCALES COMPARADOS, SEGÚN PRINCIPALES PARTIDAS</t>
  </si>
  <si>
    <t>ENERO-JUNIO  2022/PRESUPUESTO  2022</t>
  </si>
  <si>
    <t>(En millones de RD$</t>
  </si>
  <si>
    <t>PARTIDAS</t>
  </si>
  <si>
    <t>RECAUDADO 2022</t>
  </si>
  <si>
    <t>PRESUPUESTO 2022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</si>
  <si>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</si>
  <si>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</si>
  <si>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</si>
  <si>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</si>
  <si>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</si>
  <si>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</si>
  <si>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</si>
  <si>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</si>
  <si>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</si>
  <si>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</si>
  <si>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</si>
  <si>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</si>
  <si>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</si>
  <si>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</si>
  <si>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</si>
  <si>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</si>
  <si>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</si>
  <si>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</si>
  <si>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</si>
  <si>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</si>
  <si>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</si>
  <si>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</si>
  <si>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</si>
  <si>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</si>
  <si>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</si>
  <si>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</si>
  <si>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</si>
  <si>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</si>
  <si>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</si>
  <si>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</si>
  <si>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</si>
  <si>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</si>
  <si>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</si>
  <si>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</si>
  <si>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</si>
  <si>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</si>
  <si>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</si>
  <si>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</si>
  <si>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</si>
  <si>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</si>
  <si>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</si>
  <si>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</si>
  <si>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</si>
  <si>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</si>
  <si>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</si>
  <si>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</si>
  <si>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</si>
  <si>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</si>
  <si>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</si>
  <si>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</si>
  <si>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</si>
  <si>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</si>
  <si>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</si>
  <si>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</si>
  <si>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</si>
  <si>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- Donaciones Pecunarias Privadas de Personas Fìsicas  y Juridicas por  COVID-19 (CONEP)</t>
  </si>
  <si>
    <t>- Transferencias Corrientes Rec. de Inst. Públicas Fin. No Monetarias (Superintendencia de Bancos)</t>
  </si>
  <si>
    <t xml:space="preserve">   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</si>
  <si>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</si>
  <si>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</si>
  <si>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</si>
  <si>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</si>
  <si>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</si>
  <si>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</si>
  <si>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</si>
  <si>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</si>
  <si>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</si>
  <si>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</si>
  <si>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</si>
  <si>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</si>
  <si>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</si>
  <si>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</si>
  <si>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</si>
  <si>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</si>
  <si>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</si>
  <si>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</si>
  <si>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</si>
  <si>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</si>
  <si>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</si>
  <si>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</si>
  <si>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</si>
  <si>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</si>
  <si>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 (Devolución)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</si>
  <si>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</si>
  <si>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</si>
  <si>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</si>
  <si>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</si>
  <si>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</si>
  <si>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</si>
  <si>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FUENTE: Ministerio de Hacienda, Sistema Integrado de Gestión Financiera (SIGEF), Informe de Ejecución de Ingresos.</t>
  </si>
  <si>
    <t xml:space="preserve">NOTAS: 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</si>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</sst>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00000000000_);\(#,##0.00000000000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u/>
      <sz val="10"/>
      <color indexed="8"/>
      <name val="Segoe UI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6" fillId="0" borderId="8" xfId="3" applyFont="1" applyBorder="1"/>
    <xf numFmtId="164" fontId="6" fillId="0" borderId="9" xfId="4" applyNumberFormat="1" applyFont="1" applyBorder="1"/>
    <xf numFmtId="164" fontId="6" fillId="2" borderId="9" xfId="4" applyNumberFormat="1" applyFont="1" applyFill="1" applyBorder="1" applyAlignment="1">
      <alignment horizontal="right" indent="1"/>
    </xf>
    <xf numFmtId="164" fontId="6" fillId="0" borderId="9" xfId="4" applyNumberFormat="1" applyFont="1" applyBorder="1" applyAlignment="1">
      <alignment horizontal="right" indent="1"/>
    </xf>
    <xf numFmtId="165" fontId="1" fillId="0" borderId="0" xfId="1" applyNumberFormat="1" applyFont="1" applyFill="1" applyBorder="1"/>
    <xf numFmtId="164" fontId="1" fillId="0" borderId="0" xfId="4" applyNumberFormat="1"/>
    <xf numFmtId="164" fontId="1" fillId="0" borderId="0" xfId="2" applyNumberFormat="1"/>
    <xf numFmtId="49" fontId="6" fillId="0" borderId="8" xfId="4" applyNumberFormat="1" applyFont="1" applyBorder="1" applyAlignment="1">
      <alignment horizontal="left"/>
    </xf>
    <xf numFmtId="49" fontId="7" fillId="0" borderId="8" xfId="4" applyNumberFormat="1" applyFont="1" applyBorder="1" applyAlignment="1">
      <alignment horizontal="left" indent="1"/>
    </xf>
    <xf numFmtId="164" fontId="7" fillId="0" borderId="9" xfId="4" applyNumberFormat="1" applyFont="1" applyBorder="1"/>
    <xf numFmtId="164" fontId="7" fillId="2" borderId="9" xfId="4" applyNumberFormat="1" applyFont="1" applyFill="1" applyBorder="1" applyAlignment="1">
      <alignment horizontal="right" indent="1"/>
    </xf>
    <xf numFmtId="164" fontId="7" fillId="0" borderId="9" xfId="4" applyNumberFormat="1" applyFont="1" applyBorder="1" applyAlignment="1">
      <alignment horizontal="right" indent="1"/>
    </xf>
    <xf numFmtId="164" fontId="6" fillId="0" borderId="9" xfId="3" applyNumberFormat="1" applyFont="1" applyBorder="1"/>
    <xf numFmtId="164" fontId="6" fillId="2" borderId="9" xfId="3" applyNumberFormat="1" applyFont="1" applyFill="1" applyBorder="1" applyAlignment="1">
      <alignment horizontal="right" indent="1"/>
    </xf>
    <xf numFmtId="164" fontId="6" fillId="0" borderId="9" xfId="3" applyNumberFormat="1" applyFont="1" applyBorder="1" applyAlignment="1">
      <alignment horizontal="right" indent="1"/>
    </xf>
    <xf numFmtId="49" fontId="6" fillId="0" borderId="8" xfId="3" applyNumberFormat="1" applyFont="1" applyBorder="1" applyAlignment="1">
      <alignment horizontal="left" indent="1"/>
    </xf>
    <xf numFmtId="49" fontId="7" fillId="0" borderId="8" xfId="3" applyNumberFormat="1" applyFont="1" applyBorder="1" applyAlignment="1">
      <alignment horizontal="left" indent="2"/>
    </xf>
    <xf numFmtId="164" fontId="7" fillId="0" borderId="9" xfId="3" applyNumberFormat="1" applyFont="1" applyBorder="1"/>
    <xf numFmtId="165" fontId="7" fillId="0" borderId="9" xfId="4" applyNumberFormat="1" applyFont="1" applyBorder="1"/>
    <xf numFmtId="49" fontId="7" fillId="0" borderId="8" xfId="2" applyNumberFormat="1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2"/>
    </xf>
    <xf numFmtId="49" fontId="7" fillId="0" borderId="8" xfId="4" applyNumberFormat="1" applyFont="1" applyBorder="1" applyAlignment="1">
      <alignment horizontal="left" indent="3"/>
    </xf>
    <xf numFmtId="0" fontId="6" fillId="0" borderId="8" xfId="3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3"/>
    </xf>
    <xf numFmtId="164" fontId="7" fillId="0" borderId="8" xfId="4" applyNumberFormat="1" applyFont="1" applyBorder="1" applyAlignment="1">
      <alignment horizontal="left" indent="5"/>
    </xf>
    <xf numFmtId="164" fontId="7" fillId="4" borderId="8" xfId="4" applyNumberFormat="1" applyFont="1" applyFill="1" applyBorder="1" applyAlignment="1">
      <alignment horizontal="left" indent="5"/>
    </xf>
    <xf numFmtId="164" fontId="7" fillId="4" borderId="9" xfId="4" applyNumberFormat="1" applyFont="1" applyFill="1" applyBorder="1"/>
    <xf numFmtId="164" fontId="7" fillId="4" borderId="9" xfId="4" applyNumberFormat="1" applyFont="1" applyFill="1" applyBorder="1" applyAlignment="1">
      <alignment horizontal="right" indent="1"/>
    </xf>
    <xf numFmtId="165" fontId="1" fillId="0" borderId="0" xfId="2" applyNumberFormat="1"/>
    <xf numFmtId="165" fontId="1" fillId="0" borderId="0" xfId="1" applyNumberFormat="1" applyFill="1"/>
    <xf numFmtId="43" fontId="6" fillId="0" borderId="9" xfId="1" applyFont="1" applyFill="1" applyBorder="1" applyAlignment="1" applyProtection="1">
      <alignment horizontal="right" indent="1"/>
    </xf>
    <xf numFmtId="0" fontId="8" fillId="0" borderId="0" xfId="2" applyFont="1"/>
    <xf numFmtId="49" fontId="6" fillId="0" borderId="8" xfId="4" applyNumberFormat="1" applyFont="1" applyBorder="1" applyAlignment="1">
      <alignment horizontal="left" indent="1"/>
    </xf>
    <xf numFmtId="0" fontId="1" fillId="2" borderId="0" xfId="2" applyFill="1"/>
    <xf numFmtId="49" fontId="7" fillId="2" borderId="8" xfId="3" applyNumberFormat="1" applyFont="1" applyFill="1" applyBorder="1" applyAlignment="1">
      <alignment horizontal="left" indent="1"/>
    </xf>
    <xf numFmtId="49" fontId="6" fillId="0" borderId="8" xfId="4" applyNumberFormat="1" applyFont="1" applyBorder="1"/>
    <xf numFmtId="49" fontId="7" fillId="0" borderId="8" xfId="4" applyNumberFormat="1" applyFont="1" applyBorder="1" applyAlignment="1">
      <alignment horizontal="left" indent="2"/>
    </xf>
    <xf numFmtId="43" fontId="7" fillId="0" borderId="9" xfId="1" applyFont="1" applyFill="1" applyBorder="1" applyAlignment="1" applyProtection="1">
      <alignment horizontal="right" indent="1"/>
    </xf>
    <xf numFmtId="49" fontId="7" fillId="4" borderId="8" xfId="4" applyNumberFormat="1" applyFont="1" applyFill="1" applyBorder="1" applyAlignment="1">
      <alignment horizontal="left" indent="2"/>
    </xf>
    <xf numFmtId="164" fontId="7" fillId="4" borderId="9" xfId="3" applyNumberFormat="1" applyFont="1" applyFill="1" applyBorder="1"/>
    <xf numFmtId="165" fontId="1" fillId="2" borderId="0" xfId="2" applyNumberFormat="1" applyFill="1"/>
    <xf numFmtId="49" fontId="7" fillId="4" borderId="8" xfId="3" applyNumberFormat="1" applyFont="1" applyFill="1" applyBorder="1" applyAlignment="1">
      <alignment horizontal="left" indent="2"/>
    </xf>
    <xf numFmtId="164" fontId="7" fillId="4" borderId="9" xfId="4" applyNumberFormat="1" applyFont="1" applyFill="1" applyBorder="1" applyAlignment="1">
      <alignment vertical="center"/>
    </xf>
    <xf numFmtId="49" fontId="9" fillId="0" borderId="8" xfId="4" applyNumberFormat="1" applyFont="1" applyBorder="1" applyAlignment="1">
      <alignment horizontal="left" indent="2"/>
    </xf>
    <xf numFmtId="49" fontId="7" fillId="4" borderId="8" xfId="4" applyNumberFormat="1" applyFont="1" applyFill="1" applyBorder="1" applyAlignment="1">
      <alignment horizontal="left"/>
    </xf>
    <xf numFmtId="49" fontId="10" fillId="0" borderId="8" xfId="4" applyNumberFormat="1" applyFont="1" applyBorder="1" applyAlignment="1">
      <alignment horizontal="left" indent="2"/>
    </xf>
    <xf numFmtId="164" fontId="11" fillId="0" borderId="9" xfId="4" applyNumberFormat="1" applyFont="1" applyBorder="1"/>
    <xf numFmtId="164" fontId="11" fillId="0" borderId="9" xfId="4" applyNumberFormat="1" applyFont="1" applyBorder="1" applyAlignment="1">
      <alignment horizontal="left" indent="5"/>
    </xf>
    <xf numFmtId="49" fontId="5" fillId="3" borderId="10" xfId="4" applyNumberFormat="1" applyFont="1" applyFill="1" applyBorder="1" applyAlignment="1">
      <alignment horizontal="left" vertical="center"/>
    </xf>
    <xf numFmtId="164" fontId="5" fillId="3" borderId="11" xfId="4" applyNumberFormat="1" applyFont="1" applyFill="1" applyBorder="1" applyAlignment="1">
      <alignment vertical="center"/>
    </xf>
    <xf numFmtId="164" fontId="5" fillId="3" borderId="6" xfId="4" applyNumberFormat="1" applyFont="1" applyFill="1" applyBorder="1" applyAlignment="1">
      <alignment vertical="center"/>
    </xf>
    <xf numFmtId="164" fontId="5" fillId="3" borderId="12" xfId="4" applyNumberFormat="1" applyFont="1" applyFill="1" applyBorder="1" applyAlignment="1">
      <alignment vertical="center"/>
    </xf>
    <xf numFmtId="164" fontId="5" fillId="3" borderId="12" xfId="4" applyNumberFormat="1" applyFont="1" applyFill="1" applyBorder="1" applyAlignment="1">
      <alignment horizontal="right" vertical="center" indent="1"/>
    </xf>
    <xf numFmtId="164" fontId="12" fillId="0" borderId="0" xfId="2" applyNumberFormat="1" applyFont="1"/>
    <xf numFmtId="164" fontId="6" fillId="0" borderId="0" xfId="4" applyNumberFormat="1" applyFont="1" applyAlignment="1">
      <alignment vertical="center"/>
    </xf>
    <xf numFmtId="164" fontId="6" fillId="2" borderId="0" xfId="4" applyNumberFormat="1" applyFont="1" applyFill="1" applyAlignment="1">
      <alignment vertical="center"/>
    </xf>
    <xf numFmtId="165" fontId="10" fillId="0" borderId="0" xfId="1" applyNumberFormat="1" applyFont="1"/>
    <xf numFmtId="43" fontId="1" fillId="0" borderId="0" xfId="1" applyFill="1"/>
    <xf numFmtId="49" fontId="13" fillId="0" borderId="0" xfId="2" applyNumberFormat="1" applyFont="1"/>
    <xf numFmtId="164" fontId="10" fillId="2" borderId="0" xfId="2" applyNumberFormat="1" applyFont="1" applyFill="1"/>
    <xf numFmtId="0" fontId="14" fillId="0" borderId="0" xfId="2" applyFont="1"/>
    <xf numFmtId="164" fontId="1" fillId="2" borderId="0" xfId="2" applyNumberFormat="1" applyFill="1"/>
    <xf numFmtId="164" fontId="7" fillId="2" borderId="0" xfId="4" applyNumberFormat="1" applyFont="1" applyFill="1" applyAlignment="1">
      <alignment vertical="center"/>
    </xf>
    <xf numFmtId="164" fontId="14" fillId="2" borderId="0" xfId="2" applyNumberFormat="1" applyFont="1" applyFill="1"/>
    <xf numFmtId="0" fontId="13" fillId="0" borderId="0" xfId="2" applyFont="1" applyAlignment="1">
      <alignment horizontal="left" indent="1"/>
    </xf>
    <xf numFmtId="43" fontId="1" fillId="0" borderId="0" xfId="1" applyFont="1" applyFill="1" applyBorder="1"/>
    <xf numFmtId="165" fontId="1" fillId="2" borderId="0" xfId="1" applyNumberFormat="1" applyFill="1"/>
    <xf numFmtId="166" fontId="16" fillId="0" borderId="0" xfId="2" applyNumberFormat="1" applyFont="1"/>
    <xf numFmtId="164" fontId="16" fillId="0" borderId="0" xfId="2" applyNumberFormat="1" applyFont="1"/>
    <xf numFmtId="0" fontId="14" fillId="0" borderId="0" xfId="2" applyFont="1" applyAlignment="1">
      <alignment horizontal="left" indent="1"/>
    </xf>
    <xf numFmtId="49" fontId="14" fillId="0" borderId="0" xfId="2" applyNumberFormat="1" applyFont="1"/>
    <xf numFmtId="164" fontId="16" fillId="2" borderId="0" xfId="2" applyNumberFormat="1" applyFont="1" applyFill="1"/>
    <xf numFmtId="165" fontId="10" fillId="2" borderId="0" xfId="1" applyNumberFormat="1" applyFont="1" applyFill="1"/>
    <xf numFmtId="4" fontId="16" fillId="0" borderId="0" xfId="2" applyNumberFormat="1" applyFont="1"/>
    <xf numFmtId="164" fontId="10" fillId="0" borderId="0" xfId="2" applyNumberFormat="1" applyFont="1"/>
    <xf numFmtId="0" fontId="16" fillId="0" borderId="0" xfId="2" applyFont="1"/>
    <xf numFmtId="49" fontId="16" fillId="0" borderId="0" xfId="2" applyNumberFormat="1" applyFont="1"/>
    <xf numFmtId="43" fontId="1" fillId="2" borderId="0" xfId="1" applyFill="1"/>
    <xf numFmtId="43" fontId="10" fillId="2" borderId="0" xfId="1" applyFont="1" applyFill="1"/>
    <xf numFmtId="165" fontId="10" fillId="0" borderId="0" xfId="1" applyNumberFormat="1" applyFont="1" applyFill="1"/>
    <xf numFmtId="0" fontId="16" fillId="2" borderId="0" xfId="2" applyFont="1" applyFill="1"/>
    <xf numFmtId="165" fontId="16" fillId="2" borderId="0" xfId="1" applyNumberFormat="1" applyFont="1" applyFill="1" applyBorder="1"/>
    <xf numFmtId="167" fontId="16" fillId="2" borderId="0" xfId="2" applyNumberFormat="1" applyFont="1" applyFill="1"/>
    <xf numFmtId="165" fontId="16" fillId="2" borderId="0" xfId="1" applyNumberFormat="1" applyFont="1" applyFill="1"/>
    <xf numFmtId="0" fontId="17" fillId="0" borderId="0" xfId="2" applyFont="1"/>
    <xf numFmtId="0" fontId="17" fillId="2" borderId="0" xfId="2" applyFont="1" applyFill="1"/>
  </cellXfs>
  <cellStyles count="5">
    <cellStyle name="Millares" xfId="1" builtinId="3"/>
    <cellStyle name="Normal" xfId="0" builtinId="0"/>
    <cellStyle name="Normal 10 2" xfId="2" xr:uid="{07820C14-F1EF-48CE-B5AE-99861E988981}"/>
    <cellStyle name="Normal 2 2 2 2" xfId="4" xr:uid="{6E5B02F9-25EC-48AE-ABB1-E4FF61832228}"/>
    <cellStyle name="Normal_COMPARACION 2002-2001 2" xfId="3" xr:uid="{B290B0D0-D976-4244-9B29-8C3CCD300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JUNI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11">
          <cell r="J11">
            <v>8213.5</v>
          </cell>
          <cell r="K11">
            <v>6823.7</v>
          </cell>
          <cell r="L11">
            <v>7665.7</v>
          </cell>
          <cell r="M11">
            <v>7677.4</v>
          </cell>
          <cell r="N11">
            <v>8262.4</v>
          </cell>
          <cell r="O11">
            <v>6881.2</v>
          </cell>
        </row>
        <row r="12">
          <cell r="J12">
            <v>10863.5</v>
          </cell>
          <cell r="K12">
            <v>6754.3</v>
          </cell>
          <cell r="L12">
            <v>7280.6</v>
          </cell>
          <cell r="M12">
            <v>24162.1</v>
          </cell>
          <cell r="N12">
            <v>18167.7</v>
          </cell>
          <cell r="O12">
            <v>9883</v>
          </cell>
        </row>
        <row r="13">
          <cell r="J13">
            <v>5706.1</v>
          </cell>
          <cell r="K13">
            <v>2498.9</v>
          </cell>
          <cell r="L13">
            <v>2986.4</v>
          </cell>
          <cell r="M13">
            <v>4221.2</v>
          </cell>
          <cell r="N13">
            <v>4423.3</v>
          </cell>
          <cell r="O13">
            <v>4380.8</v>
          </cell>
        </row>
        <row r="14">
          <cell r="J14">
            <v>99.1</v>
          </cell>
          <cell r="K14">
            <v>170</v>
          </cell>
          <cell r="L14">
            <v>133</v>
          </cell>
          <cell r="M14">
            <v>110.7</v>
          </cell>
          <cell r="N14">
            <v>145.30000000000001</v>
          </cell>
          <cell r="O14">
            <v>177.1</v>
          </cell>
        </row>
        <row r="17">
          <cell r="J17">
            <v>95.3</v>
          </cell>
          <cell r="K17">
            <v>354</v>
          </cell>
          <cell r="L17">
            <v>1483.5</v>
          </cell>
          <cell r="M17">
            <v>189.1</v>
          </cell>
          <cell r="N17">
            <v>168.8</v>
          </cell>
          <cell r="O17">
            <v>140.1</v>
          </cell>
        </row>
        <row r="18">
          <cell r="J18">
            <v>257.10000000000002</v>
          </cell>
          <cell r="K18">
            <v>217.9</v>
          </cell>
          <cell r="L18">
            <v>234.2</v>
          </cell>
          <cell r="M18">
            <v>1658.7</v>
          </cell>
          <cell r="N18">
            <v>2019.9</v>
          </cell>
          <cell r="O18">
            <v>317.10000000000002</v>
          </cell>
        </row>
        <row r="19">
          <cell r="J19">
            <v>810.2</v>
          </cell>
          <cell r="K19">
            <v>983.3</v>
          </cell>
          <cell r="L19">
            <v>1189.0999999999999</v>
          </cell>
          <cell r="M19">
            <v>954.5</v>
          </cell>
          <cell r="N19">
            <v>1003.2</v>
          </cell>
          <cell r="O19">
            <v>1151</v>
          </cell>
        </row>
        <row r="20">
          <cell r="J20">
            <v>150.19999999999999</v>
          </cell>
          <cell r="K20">
            <v>186.7</v>
          </cell>
          <cell r="L20">
            <v>205</v>
          </cell>
          <cell r="M20">
            <v>156.5</v>
          </cell>
          <cell r="N20">
            <v>171.8</v>
          </cell>
          <cell r="O20">
            <v>168.6</v>
          </cell>
        </row>
        <row r="21">
          <cell r="J21">
            <v>833.9</v>
          </cell>
          <cell r="K21">
            <v>1008.5</v>
          </cell>
          <cell r="L21">
            <v>1007.9</v>
          </cell>
          <cell r="M21">
            <v>1287.3</v>
          </cell>
          <cell r="N21">
            <v>1032.5999999999999</v>
          </cell>
          <cell r="O21">
            <v>1029.5</v>
          </cell>
        </row>
        <row r="22">
          <cell r="J22">
            <v>147.4</v>
          </cell>
          <cell r="K22">
            <v>215.5</v>
          </cell>
          <cell r="L22">
            <v>361.4</v>
          </cell>
          <cell r="M22">
            <v>284.5</v>
          </cell>
          <cell r="N22">
            <v>206.8</v>
          </cell>
          <cell r="O22">
            <v>331.8</v>
          </cell>
        </row>
        <row r="23">
          <cell r="J23">
            <v>128.69999999999999</v>
          </cell>
          <cell r="K23">
            <v>194.2</v>
          </cell>
          <cell r="L23">
            <v>246.1</v>
          </cell>
          <cell r="M23">
            <v>184.8</v>
          </cell>
          <cell r="N23">
            <v>220.6</v>
          </cell>
          <cell r="O23">
            <v>202</v>
          </cell>
        </row>
        <row r="26">
          <cell r="J26">
            <v>15662.9</v>
          </cell>
          <cell r="K26">
            <v>11723.7</v>
          </cell>
          <cell r="L26">
            <v>11686.5</v>
          </cell>
          <cell r="M26">
            <v>13848.8</v>
          </cell>
          <cell r="N26">
            <v>12830.5</v>
          </cell>
          <cell r="O26">
            <v>13337.9</v>
          </cell>
        </row>
        <row r="27">
          <cell r="J27">
            <v>11744.6</v>
          </cell>
          <cell r="K27">
            <v>11918.2</v>
          </cell>
          <cell r="L27">
            <v>12451.6</v>
          </cell>
          <cell r="M27">
            <v>11048.7</v>
          </cell>
          <cell r="N27">
            <v>12753.5</v>
          </cell>
          <cell r="O27">
            <v>13910.1</v>
          </cell>
        </row>
        <row r="29">
          <cell r="J29">
            <v>3331.9</v>
          </cell>
          <cell r="K29">
            <v>3380.1</v>
          </cell>
          <cell r="L29">
            <v>4348.7</v>
          </cell>
          <cell r="M29">
            <v>3361</v>
          </cell>
          <cell r="N29">
            <v>3609.5</v>
          </cell>
          <cell r="O29">
            <v>4276.2</v>
          </cell>
        </row>
        <row r="30">
          <cell r="J30">
            <v>2150.6999999999998</v>
          </cell>
          <cell r="K30">
            <v>2365.4</v>
          </cell>
          <cell r="L30">
            <v>3121.7</v>
          </cell>
          <cell r="M30">
            <v>2418.1</v>
          </cell>
          <cell r="N30">
            <v>2772.3</v>
          </cell>
          <cell r="O30">
            <v>3073.6</v>
          </cell>
        </row>
        <row r="31">
          <cell r="J31">
            <v>4249.7</v>
          </cell>
          <cell r="K31">
            <v>3623</v>
          </cell>
          <cell r="L31">
            <v>3373.5</v>
          </cell>
          <cell r="M31">
            <v>3483.4</v>
          </cell>
          <cell r="N31">
            <v>3627.1</v>
          </cell>
          <cell r="O31">
            <v>3154.5</v>
          </cell>
        </row>
        <row r="32">
          <cell r="J32">
            <v>129.30000000000001</v>
          </cell>
          <cell r="K32">
            <v>128.4</v>
          </cell>
          <cell r="L32">
            <v>244.9</v>
          </cell>
          <cell r="M32">
            <v>207.5</v>
          </cell>
          <cell r="N32">
            <v>380</v>
          </cell>
          <cell r="O32">
            <v>330.7</v>
          </cell>
        </row>
        <row r="33">
          <cell r="J33">
            <v>746</v>
          </cell>
          <cell r="K33">
            <v>692.8</v>
          </cell>
          <cell r="L33">
            <v>704</v>
          </cell>
          <cell r="M33">
            <v>726.7</v>
          </cell>
          <cell r="N33">
            <v>718.1</v>
          </cell>
          <cell r="O33">
            <v>727.8</v>
          </cell>
        </row>
        <row r="34">
          <cell r="J34">
            <v>873.5</v>
          </cell>
          <cell r="K34">
            <v>631.5</v>
          </cell>
          <cell r="L34">
            <v>748.5</v>
          </cell>
          <cell r="M34">
            <v>1152.8</v>
          </cell>
          <cell r="N34">
            <v>793.5</v>
          </cell>
          <cell r="O34">
            <v>708.3</v>
          </cell>
        </row>
        <row r="35">
          <cell r="J35">
            <v>277.8</v>
          </cell>
          <cell r="K35">
            <v>589.4</v>
          </cell>
          <cell r="L35">
            <v>475.1</v>
          </cell>
          <cell r="M35">
            <v>530.29999999999995</v>
          </cell>
          <cell r="N35">
            <v>398.2</v>
          </cell>
          <cell r="O35">
            <v>692.2</v>
          </cell>
        </row>
        <row r="37">
          <cell r="J37">
            <v>1169.5</v>
          </cell>
          <cell r="K37">
            <v>1542.1</v>
          </cell>
          <cell r="L37">
            <v>1576.3</v>
          </cell>
          <cell r="M37">
            <v>1231.0999999999999</v>
          </cell>
          <cell r="N37">
            <v>1448.9</v>
          </cell>
          <cell r="O37">
            <v>1428.9</v>
          </cell>
        </row>
        <row r="38">
          <cell r="J38">
            <v>759.7</v>
          </cell>
          <cell r="K38">
            <v>640.1</v>
          </cell>
          <cell r="L38">
            <v>229.9</v>
          </cell>
          <cell r="M38">
            <v>44.1</v>
          </cell>
          <cell r="N38">
            <v>42.6</v>
          </cell>
          <cell r="O38">
            <v>51.1</v>
          </cell>
        </row>
        <row r="39">
          <cell r="J39">
            <v>33.200000000000003</v>
          </cell>
          <cell r="K39">
            <v>17.399999999999999</v>
          </cell>
          <cell r="L39">
            <v>20.100000000000001</v>
          </cell>
          <cell r="M39">
            <v>16.3</v>
          </cell>
          <cell r="N39">
            <v>18.200000000000003</v>
          </cell>
          <cell r="O39">
            <v>24.799999999999997</v>
          </cell>
        </row>
        <row r="40">
          <cell r="J40">
            <v>24.6</v>
          </cell>
          <cell r="K40">
            <v>9.1999999999999993</v>
          </cell>
          <cell r="L40">
            <v>10.7</v>
          </cell>
          <cell r="M40">
            <v>8.5</v>
          </cell>
          <cell r="N40">
            <v>9.9</v>
          </cell>
          <cell r="O40">
            <v>9.6999999999999993</v>
          </cell>
        </row>
        <row r="41">
          <cell r="J41">
            <v>8.6</v>
          </cell>
          <cell r="K41">
            <v>8.1999999999999993</v>
          </cell>
          <cell r="L41">
            <v>9.4</v>
          </cell>
          <cell r="M41">
            <v>7.8</v>
          </cell>
          <cell r="N41">
            <v>8.3000000000000007</v>
          </cell>
          <cell r="O41">
            <v>15.1</v>
          </cell>
        </row>
        <row r="42">
          <cell r="J42">
            <v>83.2</v>
          </cell>
          <cell r="K42">
            <v>83.2</v>
          </cell>
          <cell r="L42">
            <v>89.2</v>
          </cell>
          <cell r="M42">
            <v>90.9</v>
          </cell>
          <cell r="N42">
            <v>90.9</v>
          </cell>
          <cell r="O42">
            <v>94.7</v>
          </cell>
        </row>
        <row r="43">
          <cell r="J43">
            <v>26.2</v>
          </cell>
          <cell r="K43">
            <v>26.7</v>
          </cell>
          <cell r="L43">
            <v>30.6</v>
          </cell>
          <cell r="M43">
            <v>30.4</v>
          </cell>
          <cell r="N43">
            <v>28.4</v>
          </cell>
          <cell r="O43">
            <v>28.7</v>
          </cell>
        </row>
        <row r="44">
          <cell r="J44">
            <v>95.7</v>
          </cell>
          <cell r="K44">
            <v>226.6</v>
          </cell>
          <cell r="L44">
            <v>126.8</v>
          </cell>
          <cell r="M44">
            <v>99.3</v>
          </cell>
          <cell r="N44">
            <v>92.6</v>
          </cell>
          <cell r="O44">
            <v>103.1</v>
          </cell>
        </row>
        <row r="47">
          <cell r="J47">
            <v>4000.2</v>
          </cell>
          <cell r="K47">
            <v>4024.5</v>
          </cell>
          <cell r="L47">
            <v>4272.2</v>
          </cell>
          <cell r="M47">
            <v>3651.2</v>
          </cell>
          <cell r="N47">
            <v>4256</v>
          </cell>
          <cell r="O47">
            <v>4684.5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J51">
            <v>757.6</v>
          </cell>
          <cell r="K51">
            <v>724.9</v>
          </cell>
          <cell r="L51">
            <v>684.6</v>
          </cell>
          <cell r="M51">
            <v>753.7</v>
          </cell>
          <cell r="N51">
            <v>721.1</v>
          </cell>
          <cell r="O51">
            <v>694.5</v>
          </cell>
        </row>
        <row r="52">
          <cell r="J52">
            <v>4.8</v>
          </cell>
          <cell r="K52">
            <v>5</v>
          </cell>
          <cell r="L52">
            <v>5.8</v>
          </cell>
          <cell r="M52">
            <v>4.2</v>
          </cell>
          <cell r="N52">
            <v>6.4</v>
          </cell>
          <cell r="O52">
            <v>9</v>
          </cell>
        </row>
        <row r="53">
          <cell r="J53">
            <v>26.1</v>
          </cell>
          <cell r="K53">
            <v>23.6</v>
          </cell>
          <cell r="L53">
            <v>26.7</v>
          </cell>
          <cell r="M53">
            <v>25.5</v>
          </cell>
          <cell r="N53">
            <v>22.5</v>
          </cell>
          <cell r="O53">
            <v>21.7</v>
          </cell>
        </row>
        <row r="54">
          <cell r="J54">
            <v>82.6</v>
          </cell>
          <cell r="K54">
            <v>106.1</v>
          </cell>
          <cell r="L54">
            <v>108.8</v>
          </cell>
          <cell r="M54">
            <v>86.8</v>
          </cell>
          <cell r="N54">
            <v>102.6</v>
          </cell>
          <cell r="O54">
            <v>104.3</v>
          </cell>
        </row>
        <row r="55">
          <cell r="J55">
            <v>0.2</v>
          </cell>
          <cell r="K55">
            <v>0.6</v>
          </cell>
          <cell r="L55">
            <v>0.2</v>
          </cell>
          <cell r="M55">
            <v>0.1</v>
          </cell>
          <cell r="N55">
            <v>0.3</v>
          </cell>
          <cell r="O55">
            <v>0.2</v>
          </cell>
        </row>
        <row r="56">
          <cell r="J56">
            <v>686.2</v>
          </cell>
          <cell r="K56">
            <v>405.9</v>
          </cell>
          <cell r="L56">
            <v>692</v>
          </cell>
          <cell r="M56">
            <v>469.2</v>
          </cell>
          <cell r="N56">
            <v>283.5</v>
          </cell>
          <cell r="O56">
            <v>417.5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J60">
            <v>0</v>
          </cell>
          <cell r="K60">
            <v>0</v>
          </cell>
          <cell r="L60">
            <v>330</v>
          </cell>
          <cell r="M60">
            <v>0</v>
          </cell>
          <cell r="N60">
            <v>0</v>
          </cell>
          <cell r="O60">
            <v>330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J62">
            <v>0</v>
          </cell>
          <cell r="K62">
            <v>0.2</v>
          </cell>
          <cell r="L62">
            <v>0</v>
          </cell>
          <cell r="M62">
            <v>0.1</v>
          </cell>
          <cell r="N62">
            <v>0.1</v>
          </cell>
          <cell r="O62">
            <v>0</v>
          </cell>
        </row>
        <row r="66">
          <cell r="J66">
            <v>85.7</v>
          </cell>
          <cell r="K66">
            <v>83.6</v>
          </cell>
          <cell r="L66">
            <v>96.8</v>
          </cell>
          <cell r="M66">
            <v>79.8</v>
          </cell>
          <cell r="N66">
            <v>71.5</v>
          </cell>
          <cell r="O66">
            <v>79.2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J68">
            <v>1.8</v>
          </cell>
          <cell r="K68">
            <v>394.4</v>
          </cell>
          <cell r="L68">
            <v>92.8</v>
          </cell>
          <cell r="M68">
            <v>2.5</v>
          </cell>
          <cell r="N68">
            <v>16.399999999999999</v>
          </cell>
          <cell r="O68">
            <v>180</v>
          </cell>
        </row>
        <row r="69">
          <cell r="J69">
            <v>0</v>
          </cell>
          <cell r="K69">
            <v>0.1</v>
          </cell>
          <cell r="L69">
            <v>0.1</v>
          </cell>
          <cell r="M69">
            <v>0.2</v>
          </cell>
          <cell r="N69">
            <v>1.6</v>
          </cell>
          <cell r="O69">
            <v>0.1</v>
          </cell>
        </row>
        <row r="71">
          <cell r="J71">
            <v>45</v>
          </cell>
          <cell r="K71">
            <v>38.1</v>
          </cell>
          <cell r="L71">
            <v>37.299999999999997</v>
          </cell>
          <cell r="M71">
            <v>35.200000000000003</v>
          </cell>
          <cell r="N71">
            <v>29.9</v>
          </cell>
          <cell r="O71">
            <v>33.5</v>
          </cell>
        </row>
        <row r="72">
          <cell r="J72">
            <v>1535.2</v>
          </cell>
          <cell r="K72">
            <v>1383.3</v>
          </cell>
          <cell r="L72">
            <v>1329.8</v>
          </cell>
          <cell r="M72">
            <v>1216.3</v>
          </cell>
          <cell r="N72">
            <v>1712.7</v>
          </cell>
          <cell r="O72">
            <v>1357.4</v>
          </cell>
        </row>
        <row r="73">
          <cell r="J73">
            <v>154.4</v>
          </cell>
          <cell r="K73">
            <v>219.3</v>
          </cell>
          <cell r="L73">
            <v>235.4</v>
          </cell>
          <cell r="M73">
            <v>56.3</v>
          </cell>
          <cell r="N73">
            <v>204.7</v>
          </cell>
          <cell r="O73">
            <v>107.9</v>
          </cell>
        </row>
        <row r="75">
          <cell r="J75">
            <v>318</v>
          </cell>
          <cell r="K75">
            <v>387.7</v>
          </cell>
          <cell r="L75">
            <v>391.8</v>
          </cell>
          <cell r="M75">
            <v>456.7</v>
          </cell>
          <cell r="N75">
            <v>382.1</v>
          </cell>
          <cell r="O75">
            <v>365</v>
          </cell>
        </row>
        <row r="76">
          <cell r="J76">
            <v>76.8</v>
          </cell>
          <cell r="K76">
            <v>80.5</v>
          </cell>
          <cell r="L76">
            <v>111.5</v>
          </cell>
          <cell r="M76">
            <v>91.6</v>
          </cell>
          <cell r="N76">
            <v>104.7</v>
          </cell>
          <cell r="O76">
            <v>112.4</v>
          </cell>
        </row>
        <row r="77">
          <cell r="J77">
            <v>2.2000000000000002</v>
          </cell>
          <cell r="K77">
            <v>2.7</v>
          </cell>
          <cell r="L77">
            <v>3.3</v>
          </cell>
          <cell r="M77">
            <v>2.4</v>
          </cell>
          <cell r="N77">
            <v>2.9</v>
          </cell>
          <cell r="O77">
            <v>2.9</v>
          </cell>
        </row>
        <row r="79">
          <cell r="J79">
            <v>3.1</v>
          </cell>
          <cell r="K79">
            <v>45.5</v>
          </cell>
          <cell r="L79">
            <v>29</v>
          </cell>
          <cell r="M79">
            <v>38.200000000000003</v>
          </cell>
          <cell r="N79">
            <v>37.299999999999997</v>
          </cell>
          <cell r="O79">
            <v>68.8</v>
          </cell>
        </row>
        <row r="80">
          <cell r="J80">
            <v>3.3</v>
          </cell>
          <cell r="K80">
            <v>3.8</v>
          </cell>
          <cell r="L80">
            <v>5.6</v>
          </cell>
          <cell r="M80">
            <v>3.6</v>
          </cell>
          <cell r="N80">
            <v>5.0999999999999996</v>
          </cell>
          <cell r="O80">
            <v>4.9000000000000004</v>
          </cell>
        </row>
        <row r="83">
          <cell r="J83">
            <v>2500.1999999999998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1448.8</v>
          </cell>
        </row>
        <row r="84">
          <cell r="J84">
            <v>102.3</v>
          </cell>
          <cell r="K84">
            <v>396.2</v>
          </cell>
          <cell r="L84">
            <v>88.8</v>
          </cell>
          <cell r="M84">
            <v>2.7</v>
          </cell>
          <cell r="N84">
            <v>177.4</v>
          </cell>
          <cell r="O84">
            <v>91.1</v>
          </cell>
        </row>
        <row r="85">
          <cell r="J85">
            <v>245.1</v>
          </cell>
          <cell r="K85">
            <v>0</v>
          </cell>
          <cell r="L85">
            <v>0</v>
          </cell>
          <cell r="M85">
            <v>32.5</v>
          </cell>
          <cell r="N85">
            <v>0</v>
          </cell>
          <cell r="O85">
            <v>0</v>
          </cell>
        </row>
        <row r="86">
          <cell r="J86">
            <v>0</v>
          </cell>
          <cell r="K86">
            <v>0</v>
          </cell>
          <cell r="L86">
            <v>0.1</v>
          </cell>
          <cell r="M86">
            <v>0</v>
          </cell>
          <cell r="N86">
            <v>0</v>
          </cell>
          <cell r="O86">
            <v>0</v>
          </cell>
        </row>
        <row r="87">
          <cell r="J87">
            <v>0</v>
          </cell>
          <cell r="K87">
            <v>0</v>
          </cell>
          <cell r="L87">
            <v>231.9</v>
          </cell>
          <cell r="M87">
            <v>403.1</v>
          </cell>
          <cell r="N87">
            <v>643.20000000000005</v>
          </cell>
          <cell r="O87">
            <v>1023.6</v>
          </cell>
        </row>
        <row r="88">
          <cell r="J88">
            <v>100.5</v>
          </cell>
          <cell r="K88">
            <v>154</v>
          </cell>
          <cell r="L88">
            <v>114.8</v>
          </cell>
          <cell r="M88">
            <v>102.4</v>
          </cell>
          <cell r="N88">
            <v>102.8</v>
          </cell>
          <cell r="O88">
            <v>98.6</v>
          </cell>
        </row>
        <row r="89">
          <cell r="J89">
            <v>85.6</v>
          </cell>
          <cell r="K89">
            <v>83.2</v>
          </cell>
          <cell r="L89">
            <v>89.9</v>
          </cell>
          <cell r="M89">
            <v>76.3</v>
          </cell>
          <cell r="N89">
            <v>82.2</v>
          </cell>
          <cell r="O89">
            <v>72.900000000000006</v>
          </cell>
        </row>
        <row r="90">
          <cell r="J90">
            <v>1497.5</v>
          </cell>
          <cell r="K90">
            <v>797.9</v>
          </cell>
          <cell r="L90">
            <v>913.2</v>
          </cell>
          <cell r="M90">
            <v>713.2</v>
          </cell>
          <cell r="N90">
            <v>709.2</v>
          </cell>
          <cell r="O90">
            <v>916.5</v>
          </cell>
        </row>
        <row r="91">
          <cell r="J91">
            <v>693.1</v>
          </cell>
          <cell r="K91">
            <v>785.9</v>
          </cell>
          <cell r="L91">
            <v>908.1</v>
          </cell>
          <cell r="M91">
            <v>705.1</v>
          </cell>
          <cell r="N91">
            <v>701.7</v>
          </cell>
          <cell r="O91">
            <v>912.2</v>
          </cell>
        </row>
        <row r="92">
          <cell r="J92">
            <v>801.4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18.600000000000001</v>
          </cell>
          <cell r="O95">
            <v>2.7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J97">
            <v>0</v>
          </cell>
          <cell r="K97">
            <v>0</v>
          </cell>
          <cell r="L97">
            <v>826.2</v>
          </cell>
          <cell r="M97">
            <v>0</v>
          </cell>
          <cell r="N97">
            <v>0</v>
          </cell>
          <cell r="O9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8BA9-115B-4EBD-9BCA-B5F770474A73}">
  <sheetPr>
    <tabColor rgb="FFC00000"/>
  </sheetPr>
  <dimension ref="A1:BB249"/>
  <sheetViews>
    <sheetView showGridLines="0" tabSelected="1" zoomScaleNormal="100" workbookViewId="0">
      <selection activeCell="C100" sqref="C100:P104"/>
    </sheetView>
  </sheetViews>
  <sheetFormatPr baseColWidth="10" defaultColWidth="11.42578125" defaultRowHeight="12.75" x14ac:dyDescent="0.2"/>
  <cols>
    <col min="1" max="1" width="1.5703125" style="47" customWidth="1"/>
    <col min="2" max="2" width="76.85546875" style="2" customWidth="1"/>
    <col min="3" max="8" width="10.7109375" style="2" customWidth="1"/>
    <col min="9" max="9" width="12.7109375" style="2" customWidth="1"/>
    <col min="10" max="14" width="10.7109375" style="47" customWidth="1"/>
    <col min="15" max="15" width="10.5703125" style="47" customWidth="1"/>
    <col min="16" max="16" width="14.85546875" style="47" customWidth="1"/>
    <col min="17" max="17" width="13.42578125" style="2" customWidth="1"/>
    <col min="18" max="18" width="12.28515625" style="2" customWidth="1"/>
    <col min="19" max="16384" width="11.42578125" style="2"/>
  </cols>
  <sheetData>
    <row r="1" spans="2:20" ht="18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0" ht="9.75" customHeight="1" x14ac:dyDescent="0.3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3"/>
    </row>
    <row r="3" spans="2:20" ht="20.25" customHeight="1" x14ac:dyDescent="0.3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20" ht="15.75" customHeight="1" x14ac:dyDescent="0.3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20" ht="15.75" customHeight="1" x14ac:dyDescent="0.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20" ht="15.75" customHeight="1" x14ac:dyDescent="0.3">
      <c r="B6" s="6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">
      <c r="B7" s="7" t="s">
        <v>5</v>
      </c>
      <c r="C7" s="8">
        <v>2022</v>
      </c>
      <c r="D7" s="9"/>
      <c r="E7" s="9"/>
      <c r="F7" s="9"/>
      <c r="G7" s="9"/>
      <c r="H7" s="9"/>
      <c r="I7" s="10" t="s">
        <v>6</v>
      </c>
      <c r="J7" s="8">
        <v>2022</v>
      </c>
      <c r="K7" s="9"/>
      <c r="L7" s="9"/>
      <c r="M7" s="9"/>
      <c r="N7" s="9"/>
      <c r="O7" s="9"/>
      <c r="P7" s="10" t="s">
        <v>7</v>
      </c>
      <c r="Q7" s="10" t="s">
        <v>8</v>
      </c>
    </row>
    <row r="8" spans="2:20" ht="25.5" customHeight="1" x14ac:dyDescent="0.2"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3"/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3"/>
      <c r="Q8" s="13"/>
    </row>
    <row r="9" spans="2:20" ht="18" customHeight="1" x14ac:dyDescent="0.25">
      <c r="B9" s="14" t="s">
        <v>15</v>
      </c>
      <c r="C9" s="15">
        <f t="shared" ref="C9:P9" si="0">+C10+C57+C58+C64+C82</f>
        <v>80867.7</v>
      </c>
      <c r="D9" s="15">
        <f t="shared" si="0"/>
        <v>66273.5</v>
      </c>
      <c r="E9" s="15">
        <f t="shared" si="0"/>
        <v>71822.8</v>
      </c>
      <c r="F9" s="15">
        <f t="shared" si="0"/>
        <v>87403.700000000026</v>
      </c>
      <c r="G9" s="15">
        <f t="shared" si="0"/>
        <v>85020.700000000012</v>
      </c>
      <c r="H9" s="15">
        <f t="shared" si="0"/>
        <v>78757.2</v>
      </c>
      <c r="I9" s="15">
        <f t="shared" si="0"/>
        <v>470145.6</v>
      </c>
      <c r="J9" s="15">
        <f t="shared" si="0"/>
        <v>71035.077277790682</v>
      </c>
      <c r="K9" s="15">
        <f t="shared" si="0"/>
        <v>59163.226861166062</v>
      </c>
      <c r="L9" s="15">
        <f t="shared" si="0"/>
        <v>64864.928362857972</v>
      </c>
      <c r="M9" s="15">
        <f t="shared" si="0"/>
        <v>74879.568029541173</v>
      </c>
      <c r="N9" s="15">
        <f t="shared" si="0"/>
        <v>73086.215804936335</v>
      </c>
      <c r="O9" s="15">
        <f t="shared" si="0"/>
        <v>65969.274819332059</v>
      </c>
      <c r="P9" s="16">
        <f t="shared" si="0"/>
        <v>408998.2911556242</v>
      </c>
      <c r="Q9" s="17">
        <f t="shared" ref="Q9:Q48" si="1">+I9/P9*100</f>
        <v>114.95050472499631</v>
      </c>
      <c r="R9" s="18"/>
      <c r="S9" s="19"/>
      <c r="T9" s="20"/>
    </row>
    <row r="10" spans="2:20" ht="18" customHeight="1" x14ac:dyDescent="0.25">
      <c r="B10" s="14" t="s">
        <v>16</v>
      </c>
      <c r="C10" s="15">
        <f t="shared" ref="C10:O10" si="2">+C11+C16+C25+C46+C55+C56</f>
        <v>73510.399999999994</v>
      </c>
      <c r="D10" s="15">
        <f t="shared" si="2"/>
        <v>61880.299999999996</v>
      </c>
      <c r="E10" s="15">
        <f t="shared" si="2"/>
        <v>67118.600000000006</v>
      </c>
      <c r="F10" s="15">
        <f t="shared" si="2"/>
        <v>83697.700000000026</v>
      </c>
      <c r="G10" s="15">
        <f t="shared" si="2"/>
        <v>80535.600000000006</v>
      </c>
      <c r="H10" s="15">
        <f t="shared" si="2"/>
        <v>72118.999999999985</v>
      </c>
      <c r="I10" s="15">
        <f t="shared" si="2"/>
        <v>438861.6</v>
      </c>
      <c r="J10" s="15">
        <f t="shared" si="2"/>
        <v>67961.315487480955</v>
      </c>
      <c r="K10" s="15">
        <f t="shared" si="2"/>
        <v>56083.526321679419</v>
      </c>
      <c r="L10" s="15">
        <f t="shared" si="2"/>
        <v>61318.85011246732</v>
      </c>
      <c r="M10" s="15">
        <f t="shared" si="2"/>
        <v>71723.829481265348</v>
      </c>
      <c r="N10" s="15">
        <f t="shared" si="2"/>
        <v>69956.965766259265</v>
      </c>
      <c r="O10" s="15">
        <f t="shared" si="2"/>
        <v>62441.131734419556</v>
      </c>
      <c r="P10" s="16">
        <f>+P11+P16+P25+P46+P55+P56</f>
        <v>389485.61890357186</v>
      </c>
      <c r="Q10" s="17">
        <f t="shared" si="1"/>
        <v>112.67722829803699</v>
      </c>
      <c r="R10" s="18"/>
      <c r="S10" s="19"/>
      <c r="T10" s="20"/>
    </row>
    <row r="11" spans="2:20" ht="18" customHeight="1" x14ac:dyDescent="0.25">
      <c r="B11" s="21" t="s">
        <v>17</v>
      </c>
      <c r="C11" s="15">
        <f t="shared" ref="C11" si="3">SUM(C12:C15)</f>
        <v>24882.199999999997</v>
      </c>
      <c r="D11" s="15">
        <f t="shared" ref="D11:O11" si="4">SUM(D12:D15)</f>
        <v>16246.9</v>
      </c>
      <c r="E11" s="15">
        <f t="shared" si="4"/>
        <v>18065.7</v>
      </c>
      <c r="F11" s="15">
        <f t="shared" si="4"/>
        <v>36171.399999999994</v>
      </c>
      <c r="G11" s="15">
        <f t="shared" si="4"/>
        <v>30998.699999999997</v>
      </c>
      <c r="H11" s="15">
        <f t="shared" si="4"/>
        <v>21322.1</v>
      </c>
      <c r="I11" s="15">
        <f t="shared" si="4"/>
        <v>147687</v>
      </c>
      <c r="J11" s="15">
        <f t="shared" si="4"/>
        <v>23588.284773272677</v>
      </c>
      <c r="K11" s="15">
        <f t="shared" si="4"/>
        <v>17354.097951267424</v>
      </c>
      <c r="L11" s="15">
        <f t="shared" si="4"/>
        <v>17770.753558846605</v>
      </c>
      <c r="M11" s="15">
        <f t="shared" si="4"/>
        <v>29613.79469863755</v>
      </c>
      <c r="N11" s="15">
        <f t="shared" si="4"/>
        <v>25934.34216649838</v>
      </c>
      <c r="O11" s="15">
        <f t="shared" si="4"/>
        <v>18540.401931</v>
      </c>
      <c r="P11" s="16">
        <f>SUM(P12:P15)</f>
        <v>132801.6750795226</v>
      </c>
      <c r="Q11" s="17">
        <f t="shared" si="1"/>
        <v>111.20868762503481</v>
      </c>
      <c r="R11" s="18"/>
      <c r="S11" s="19"/>
      <c r="T11" s="20"/>
    </row>
    <row r="12" spans="2:20" ht="18" customHeight="1" x14ac:dyDescent="0.25">
      <c r="B12" s="22" t="s">
        <v>18</v>
      </c>
      <c r="C12" s="23">
        <f>+[1]PP!J11</f>
        <v>8213.5</v>
      </c>
      <c r="D12" s="23">
        <f>+[1]PP!K11</f>
        <v>6823.7</v>
      </c>
      <c r="E12" s="23">
        <f>+[1]PP!L11</f>
        <v>7665.7</v>
      </c>
      <c r="F12" s="23">
        <f>+[1]PP!M11</f>
        <v>7677.4</v>
      </c>
      <c r="G12" s="23">
        <f>+[1]PP!N11</f>
        <v>8262.4</v>
      </c>
      <c r="H12" s="23">
        <f>+[1]PP!O11</f>
        <v>6881.2</v>
      </c>
      <c r="I12" s="23">
        <f>SUM(C12:H12)</f>
        <v>45523.9</v>
      </c>
      <c r="J12" s="23">
        <v>7703.4401350456228</v>
      </c>
      <c r="K12" s="23">
        <v>6240.2016527617443</v>
      </c>
      <c r="L12" s="23">
        <v>6565.4617178656781</v>
      </c>
      <c r="M12" s="23">
        <v>6246.1405408309693</v>
      </c>
      <c r="N12" s="23">
        <v>7013.1995071561851</v>
      </c>
      <c r="O12" s="23">
        <v>5673.3071449999998</v>
      </c>
      <c r="P12" s="24">
        <f>SUM(J12:O12)</f>
        <v>39441.750698660195</v>
      </c>
      <c r="Q12" s="25">
        <f t="shared" si="1"/>
        <v>115.42058654497407</v>
      </c>
      <c r="R12" s="18"/>
      <c r="S12" s="19"/>
      <c r="T12" s="20"/>
    </row>
    <row r="13" spans="2:20" ht="18" customHeight="1" x14ac:dyDescent="0.25">
      <c r="B13" s="22" t="s">
        <v>19</v>
      </c>
      <c r="C13" s="23">
        <f>+[1]PP!J12</f>
        <v>10863.5</v>
      </c>
      <c r="D13" s="23">
        <f>+[1]PP!K12</f>
        <v>6754.3</v>
      </c>
      <c r="E13" s="23">
        <f>+[1]PP!L12</f>
        <v>7280.6</v>
      </c>
      <c r="F13" s="23">
        <f>+[1]PP!M12</f>
        <v>24162.1</v>
      </c>
      <c r="G13" s="23">
        <f>+[1]PP!N12</f>
        <v>18167.7</v>
      </c>
      <c r="H13" s="23">
        <f>+[1]PP!O12</f>
        <v>9883</v>
      </c>
      <c r="I13" s="23">
        <f>SUM(C13:H13)</f>
        <v>77111.199999999997</v>
      </c>
      <c r="J13" s="23">
        <v>11455.727316382328</v>
      </c>
      <c r="K13" s="23">
        <v>7575.4035419597085</v>
      </c>
      <c r="L13" s="23">
        <v>7645.1401313385923</v>
      </c>
      <c r="M13" s="23">
        <v>19355.97128708653</v>
      </c>
      <c r="N13" s="23">
        <v>14427.554143370573</v>
      </c>
      <c r="O13" s="23">
        <v>8462.235111</v>
      </c>
      <c r="P13" s="24">
        <f>SUM(J13:O13)</f>
        <v>68922.03153113772</v>
      </c>
      <c r="Q13" s="25">
        <f t="shared" si="1"/>
        <v>111.8817862546065</v>
      </c>
      <c r="R13" s="18"/>
      <c r="S13" s="19"/>
      <c r="T13" s="20"/>
    </row>
    <row r="14" spans="2:20" ht="18" customHeight="1" x14ac:dyDescent="0.25">
      <c r="B14" s="22" t="s">
        <v>20</v>
      </c>
      <c r="C14" s="23">
        <f>+[1]PP!J13</f>
        <v>5706.1</v>
      </c>
      <c r="D14" s="23">
        <f>+[1]PP!K13</f>
        <v>2498.9</v>
      </c>
      <c r="E14" s="23">
        <f>+[1]PP!L13</f>
        <v>2986.4</v>
      </c>
      <c r="F14" s="23">
        <f>+[1]PP!M13</f>
        <v>4221.2</v>
      </c>
      <c r="G14" s="23">
        <f>+[1]PP!N13</f>
        <v>4423.3</v>
      </c>
      <c r="H14" s="23">
        <f>+[1]PP!O13</f>
        <v>4380.8</v>
      </c>
      <c r="I14" s="23">
        <f>SUM(C14:H14)</f>
        <v>24216.699999999997</v>
      </c>
      <c r="J14" s="23">
        <v>4337.9608725651979</v>
      </c>
      <c r="K14" s="23">
        <v>3455.515210435356</v>
      </c>
      <c r="L14" s="23">
        <v>3451.0275436075121</v>
      </c>
      <c r="M14" s="23">
        <v>3902.0582340985752</v>
      </c>
      <c r="N14" s="23">
        <v>4312.8019531579248</v>
      </c>
      <c r="O14" s="23">
        <v>4293.3491729999996</v>
      </c>
      <c r="P14" s="24">
        <f>SUM(J14:O14)</f>
        <v>23752.712986864564</v>
      </c>
      <c r="Q14" s="25">
        <f t="shared" si="1"/>
        <v>101.95340638937549</v>
      </c>
      <c r="R14" s="18"/>
      <c r="S14" s="19"/>
      <c r="T14" s="20"/>
    </row>
    <row r="15" spans="2:20" ht="18" customHeight="1" x14ac:dyDescent="0.25">
      <c r="B15" s="22" t="s">
        <v>21</v>
      </c>
      <c r="C15" s="23">
        <f>+[1]PP!J14</f>
        <v>99.1</v>
      </c>
      <c r="D15" s="23">
        <f>+[1]PP!K14</f>
        <v>170</v>
      </c>
      <c r="E15" s="23">
        <f>+[1]PP!L14</f>
        <v>133</v>
      </c>
      <c r="F15" s="23">
        <f>+[1]PP!M14</f>
        <v>110.7</v>
      </c>
      <c r="G15" s="23">
        <f>+[1]PP!N14</f>
        <v>145.30000000000001</v>
      </c>
      <c r="H15" s="23">
        <f>+[1]PP!O14</f>
        <v>177.1</v>
      </c>
      <c r="I15" s="23">
        <f>SUM(C15:H15)</f>
        <v>835.20000000000016</v>
      </c>
      <c r="J15" s="23">
        <v>91.156449279526541</v>
      </c>
      <c r="K15" s="23">
        <v>82.977546110613446</v>
      </c>
      <c r="L15" s="23">
        <v>109.12416603481945</v>
      </c>
      <c r="M15" s="23">
        <v>109.62463662147744</v>
      </c>
      <c r="N15" s="23">
        <v>180.78656281369578</v>
      </c>
      <c r="O15" s="23">
        <v>111.510502</v>
      </c>
      <c r="P15" s="24">
        <f>SUM(J15:O15)</f>
        <v>685.17986286013263</v>
      </c>
      <c r="Q15" s="25">
        <f t="shared" si="1"/>
        <v>121.89500090000331</v>
      </c>
      <c r="R15" s="18"/>
      <c r="S15" s="19"/>
      <c r="T15" s="20"/>
    </row>
    <row r="16" spans="2:20" ht="18" customHeight="1" x14ac:dyDescent="0.25">
      <c r="B16" s="14" t="s">
        <v>22</v>
      </c>
      <c r="C16" s="26">
        <f t="shared" ref="C16:O16" si="5">+C17+C24</f>
        <v>2422.8000000000002</v>
      </c>
      <c r="D16" s="26">
        <f t="shared" si="5"/>
        <v>3160.0999999999995</v>
      </c>
      <c r="E16" s="26">
        <f t="shared" si="5"/>
        <v>4727.2</v>
      </c>
      <c r="F16" s="26">
        <f t="shared" si="5"/>
        <v>4715.4000000000005</v>
      </c>
      <c r="G16" s="26">
        <f t="shared" si="5"/>
        <v>4823.7000000000016</v>
      </c>
      <c r="H16" s="26">
        <f t="shared" si="5"/>
        <v>3340.1000000000004</v>
      </c>
      <c r="I16" s="26">
        <f t="shared" si="5"/>
        <v>23189.300000000003</v>
      </c>
      <c r="J16" s="26">
        <f t="shared" si="5"/>
        <v>2381.6825623026762</v>
      </c>
      <c r="K16" s="26">
        <f t="shared" si="5"/>
        <v>2610.3919055537081</v>
      </c>
      <c r="L16" s="26">
        <f t="shared" si="5"/>
        <v>3873.9525721855166</v>
      </c>
      <c r="M16" s="26">
        <f t="shared" si="5"/>
        <v>3921.6320213761614</v>
      </c>
      <c r="N16" s="26">
        <f t="shared" si="5"/>
        <v>3796.3128068459082</v>
      </c>
      <c r="O16" s="26">
        <f t="shared" si="5"/>
        <v>2578.9353472255475</v>
      </c>
      <c r="P16" s="27">
        <f>+P17+P24</f>
        <v>19162.907215489515</v>
      </c>
      <c r="Q16" s="28">
        <f t="shared" si="1"/>
        <v>121.01138798634858</v>
      </c>
      <c r="R16" s="18"/>
      <c r="S16" s="19"/>
      <c r="T16" s="20"/>
    </row>
    <row r="17" spans="2:20" ht="18" customHeight="1" x14ac:dyDescent="0.25">
      <c r="B17" s="29" t="s">
        <v>23</v>
      </c>
      <c r="C17" s="26">
        <f t="shared" ref="C17:O17" si="6">SUM(C18:C23)</f>
        <v>2294.1000000000004</v>
      </c>
      <c r="D17" s="26">
        <f t="shared" si="6"/>
        <v>2965.8999999999996</v>
      </c>
      <c r="E17" s="26">
        <f t="shared" si="6"/>
        <v>4481.0999999999995</v>
      </c>
      <c r="F17" s="26">
        <f t="shared" si="6"/>
        <v>4530.6000000000004</v>
      </c>
      <c r="G17" s="26">
        <f t="shared" si="6"/>
        <v>4603.1000000000013</v>
      </c>
      <c r="H17" s="26">
        <f t="shared" si="6"/>
        <v>3138.1000000000004</v>
      </c>
      <c r="I17" s="26">
        <f t="shared" si="6"/>
        <v>22012.9</v>
      </c>
      <c r="J17" s="26">
        <f t="shared" si="6"/>
        <v>2229.9331410925738</v>
      </c>
      <c r="K17" s="26">
        <f t="shared" si="6"/>
        <v>2468.3370985975598</v>
      </c>
      <c r="L17" s="26">
        <f t="shared" si="6"/>
        <v>3689.5472384526984</v>
      </c>
      <c r="M17" s="26">
        <f t="shared" si="6"/>
        <v>3815.4228193982494</v>
      </c>
      <c r="N17" s="26">
        <f t="shared" si="6"/>
        <v>3619.0654128059373</v>
      </c>
      <c r="O17" s="26">
        <f t="shared" si="6"/>
        <v>2442.9966702255474</v>
      </c>
      <c r="P17" s="27">
        <f>SUM(P18:P23)</f>
        <v>18265.302380572564</v>
      </c>
      <c r="Q17" s="28">
        <f t="shared" si="1"/>
        <v>120.51757776215891</v>
      </c>
      <c r="R17" s="18"/>
      <c r="S17" s="19"/>
      <c r="T17" s="20"/>
    </row>
    <row r="18" spans="2:20" ht="18" customHeight="1" x14ac:dyDescent="0.25">
      <c r="B18" s="30" t="s">
        <v>24</v>
      </c>
      <c r="C18" s="31">
        <f>+[1]PP!J17</f>
        <v>95.3</v>
      </c>
      <c r="D18" s="31">
        <f>+[1]PP!K17</f>
        <v>354</v>
      </c>
      <c r="E18" s="31">
        <f>+[1]PP!L17</f>
        <v>1483.5</v>
      </c>
      <c r="F18" s="31">
        <f>+[1]PP!M17</f>
        <v>189.1</v>
      </c>
      <c r="G18" s="31">
        <f>+[1]PP!N17</f>
        <v>168.8</v>
      </c>
      <c r="H18" s="31">
        <f>+[1]PP!O17</f>
        <v>140.1</v>
      </c>
      <c r="I18" s="23">
        <f t="shared" ref="I18:I24" si="7">SUM(C18:H18)</f>
        <v>2430.8000000000002</v>
      </c>
      <c r="J18" s="32">
        <v>136.31175260568898</v>
      </c>
      <c r="K18" s="32">
        <v>294.27129421228142</v>
      </c>
      <c r="L18" s="32">
        <v>1537.4009908641635</v>
      </c>
      <c r="M18" s="32">
        <v>217.96033000909659</v>
      </c>
      <c r="N18" s="32">
        <v>163.56393710682633</v>
      </c>
      <c r="O18" s="32">
        <v>146.11413999999999</v>
      </c>
      <c r="P18" s="24">
        <f t="shared" ref="P18:P24" si="8">SUM(J18:O18)</f>
        <v>2495.6224447980571</v>
      </c>
      <c r="Q18" s="25">
        <f t="shared" si="1"/>
        <v>97.402554022818052</v>
      </c>
      <c r="R18" s="18"/>
      <c r="S18" s="19"/>
      <c r="T18" s="20"/>
    </row>
    <row r="19" spans="2:20" ht="18" customHeight="1" x14ac:dyDescent="0.25">
      <c r="B19" s="30" t="s">
        <v>25</v>
      </c>
      <c r="C19" s="31">
        <f>+[1]PP!J18</f>
        <v>257.10000000000002</v>
      </c>
      <c r="D19" s="31">
        <f>+[1]PP!K18</f>
        <v>217.9</v>
      </c>
      <c r="E19" s="31">
        <f>+[1]PP!L18</f>
        <v>234.2</v>
      </c>
      <c r="F19" s="31">
        <f>+[1]PP!M18</f>
        <v>1658.7</v>
      </c>
      <c r="G19" s="31">
        <f>+[1]PP!N18</f>
        <v>2019.9</v>
      </c>
      <c r="H19" s="31">
        <f>+[1]PP!O18</f>
        <v>317.10000000000002</v>
      </c>
      <c r="I19" s="23">
        <f t="shared" si="7"/>
        <v>4704.9000000000005</v>
      </c>
      <c r="J19" s="32">
        <v>235.08411914600953</v>
      </c>
      <c r="K19" s="32">
        <v>124.6705232247635</v>
      </c>
      <c r="L19" s="32">
        <v>163.33001931145972</v>
      </c>
      <c r="M19" s="32">
        <v>1412.0696456014293</v>
      </c>
      <c r="N19" s="32">
        <v>1255.6083965188429</v>
      </c>
      <c r="O19" s="32">
        <v>230.192971</v>
      </c>
      <c r="P19" s="24">
        <f t="shared" si="8"/>
        <v>3420.9556748025047</v>
      </c>
      <c r="Q19" s="25">
        <f t="shared" si="1"/>
        <v>137.53174397010037</v>
      </c>
      <c r="R19" s="18"/>
      <c r="S19" s="19"/>
      <c r="T19" s="20"/>
    </row>
    <row r="20" spans="2:20" ht="18" customHeight="1" x14ac:dyDescent="0.25">
      <c r="B20" s="30" t="s">
        <v>26</v>
      </c>
      <c r="C20" s="31">
        <f>+[1]PP!J19</f>
        <v>810.2</v>
      </c>
      <c r="D20" s="31">
        <f>+[1]PP!K19</f>
        <v>983.3</v>
      </c>
      <c r="E20" s="31">
        <f>+[1]PP!L19</f>
        <v>1189.0999999999999</v>
      </c>
      <c r="F20" s="31">
        <f>+[1]PP!M19</f>
        <v>954.5</v>
      </c>
      <c r="G20" s="31">
        <f>+[1]PP!N19</f>
        <v>1003.2</v>
      </c>
      <c r="H20" s="31">
        <f>+[1]PP!O19</f>
        <v>1151</v>
      </c>
      <c r="I20" s="23">
        <f t="shared" si="7"/>
        <v>6091.3</v>
      </c>
      <c r="J20" s="32">
        <v>852.14820564111142</v>
      </c>
      <c r="K20" s="32">
        <v>993.41661924890809</v>
      </c>
      <c r="L20" s="32">
        <v>873.88672556795018</v>
      </c>
      <c r="M20" s="32">
        <v>796.13002272495009</v>
      </c>
      <c r="N20" s="32">
        <v>979.79700569727993</v>
      </c>
      <c r="O20" s="32">
        <v>904.19018300000005</v>
      </c>
      <c r="P20" s="24">
        <f t="shared" si="8"/>
        <v>5399.5687618801994</v>
      </c>
      <c r="Q20" s="25">
        <f t="shared" si="1"/>
        <v>112.81086080435303</v>
      </c>
      <c r="R20" s="18"/>
      <c r="S20" s="19"/>
      <c r="T20" s="20"/>
    </row>
    <row r="21" spans="2:20" ht="18" customHeight="1" x14ac:dyDescent="0.25">
      <c r="B21" s="33" t="s">
        <v>27</v>
      </c>
      <c r="C21" s="31">
        <f>+[1]PP!J20</f>
        <v>150.19999999999999</v>
      </c>
      <c r="D21" s="31">
        <f>+[1]PP!K20</f>
        <v>186.7</v>
      </c>
      <c r="E21" s="31">
        <f>+[1]PP!L20</f>
        <v>205</v>
      </c>
      <c r="F21" s="31">
        <f>+[1]PP!M20</f>
        <v>156.5</v>
      </c>
      <c r="G21" s="31">
        <f>+[1]PP!N20</f>
        <v>171.8</v>
      </c>
      <c r="H21" s="31">
        <f>+[1]PP!O20</f>
        <v>168.6</v>
      </c>
      <c r="I21" s="23">
        <f t="shared" si="7"/>
        <v>1038.8</v>
      </c>
      <c r="J21" s="23">
        <v>151.31689400696396</v>
      </c>
      <c r="K21" s="23">
        <v>140.82209403299439</v>
      </c>
      <c r="L21" s="23">
        <v>147.56443886814444</v>
      </c>
      <c r="M21" s="23">
        <v>141.82810321350104</v>
      </c>
      <c r="N21" s="23">
        <v>161.90573478542211</v>
      </c>
      <c r="O21" s="23">
        <v>168.890185600769</v>
      </c>
      <c r="P21" s="24">
        <f t="shared" si="8"/>
        <v>912.32745050779477</v>
      </c>
      <c r="Q21" s="25">
        <f t="shared" si="1"/>
        <v>113.86262678184367</v>
      </c>
      <c r="R21" s="18"/>
      <c r="S21" s="19"/>
      <c r="T21" s="20"/>
    </row>
    <row r="22" spans="2:20" ht="18" customHeight="1" x14ac:dyDescent="0.25">
      <c r="B22" s="30" t="s">
        <v>28</v>
      </c>
      <c r="C22" s="31">
        <f>+[1]PP!J21</f>
        <v>833.9</v>
      </c>
      <c r="D22" s="31">
        <f>+[1]PP!K21</f>
        <v>1008.5</v>
      </c>
      <c r="E22" s="31">
        <f>+[1]PP!L21</f>
        <v>1007.9</v>
      </c>
      <c r="F22" s="31">
        <f>+[1]PP!M21</f>
        <v>1287.3</v>
      </c>
      <c r="G22" s="31">
        <f>+[1]PP!N21</f>
        <v>1032.5999999999999</v>
      </c>
      <c r="H22" s="31">
        <f>+[1]PP!O21</f>
        <v>1029.5</v>
      </c>
      <c r="I22" s="23">
        <f t="shared" si="7"/>
        <v>6199.7000000000007</v>
      </c>
      <c r="J22" s="23">
        <v>764.55388340000002</v>
      </c>
      <c r="K22" s="23">
        <v>795.01150710000002</v>
      </c>
      <c r="L22" s="23">
        <v>804.34339139999997</v>
      </c>
      <c r="M22" s="23">
        <v>1097.5992094000001</v>
      </c>
      <c r="N22" s="23">
        <v>847.3285601</v>
      </c>
      <c r="O22" s="23">
        <v>834.97578139999996</v>
      </c>
      <c r="P22" s="24">
        <f t="shared" si="8"/>
        <v>5143.8123328000001</v>
      </c>
      <c r="Q22" s="25">
        <f t="shared" si="1"/>
        <v>120.52733651395162</v>
      </c>
      <c r="R22" s="18"/>
      <c r="S22" s="19"/>
      <c r="T22" s="20"/>
    </row>
    <row r="23" spans="2:20" ht="18" customHeight="1" x14ac:dyDescent="0.25">
      <c r="B23" s="33" t="s">
        <v>29</v>
      </c>
      <c r="C23" s="31">
        <f>+[1]PP!J22</f>
        <v>147.4</v>
      </c>
      <c r="D23" s="31">
        <f>+[1]PP!K22</f>
        <v>215.5</v>
      </c>
      <c r="E23" s="31">
        <f>+[1]PP!L22</f>
        <v>361.4</v>
      </c>
      <c r="F23" s="31">
        <f>+[1]PP!M22</f>
        <v>284.5</v>
      </c>
      <c r="G23" s="31">
        <f>+[1]PP!N22</f>
        <v>206.8</v>
      </c>
      <c r="H23" s="31">
        <f>+[1]PP!O22</f>
        <v>331.8</v>
      </c>
      <c r="I23" s="23">
        <f t="shared" si="7"/>
        <v>1547.3999999999999</v>
      </c>
      <c r="J23" s="23">
        <v>90.518286292799914</v>
      </c>
      <c r="K23" s="23">
        <v>120.14506077861293</v>
      </c>
      <c r="L23" s="23">
        <v>163.02167244098015</v>
      </c>
      <c r="M23" s="23">
        <v>149.83550844927174</v>
      </c>
      <c r="N23" s="23">
        <v>210.86177859756603</v>
      </c>
      <c r="O23" s="23">
        <v>158.63340922477835</v>
      </c>
      <c r="P23" s="24">
        <f t="shared" si="8"/>
        <v>893.0157157840091</v>
      </c>
      <c r="Q23" s="25">
        <f t="shared" si="1"/>
        <v>173.27802553188937</v>
      </c>
      <c r="R23" s="18"/>
      <c r="S23" s="19"/>
      <c r="T23" s="20"/>
    </row>
    <row r="24" spans="2:20" ht="18" customHeight="1" x14ac:dyDescent="0.25">
      <c r="B24" s="29" t="s">
        <v>30</v>
      </c>
      <c r="C24" s="26">
        <f>+[1]PP!J23</f>
        <v>128.69999999999999</v>
      </c>
      <c r="D24" s="26">
        <f>+[1]PP!K23</f>
        <v>194.2</v>
      </c>
      <c r="E24" s="26">
        <f>+[1]PP!L23</f>
        <v>246.1</v>
      </c>
      <c r="F24" s="26">
        <f>+[1]PP!M23</f>
        <v>184.8</v>
      </c>
      <c r="G24" s="26">
        <f>+[1]PP!N23</f>
        <v>220.6</v>
      </c>
      <c r="H24" s="26">
        <f>+[1]PP!O23</f>
        <v>202</v>
      </c>
      <c r="I24" s="15">
        <f t="shared" si="7"/>
        <v>1176.4000000000001</v>
      </c>
      <c r="J24" s="15">
        <v>151.74942121010221</v>
      </c>
      <c r="K24" s="15">
        <v>142.05480695614835</v>
      </c>
      <c r="L24" s="15">
        <v>184.40533373281826</v>
      </c>
      <c r="M24" s="15">
        <v>106.20920197791222</v>
      </c>
      <c r="N24" s="15">
        <v>177.24739403997083</v>
      </c>
      <c r="O24" s="15">
        <v>135.93867700000001</v>
      </c>
      <c r="P24" s="16">
        <f t="shared" si="8"/>
        <v>897.60483491695186</v>
      </c>
      <c r="Q24" s="17">
        <f t="shared" si="1"/>
        <v>131.05990010724963</v>
      </c>
      <c r="R24" s="18"/>
      <c r="S24" s="19"/>
      <c r="T24" s="20"/>
    </row>
    <row r="25" spans="2:20" ht="18" customHeight="1" x14ac:dyDescent="0.25">
      <c r="B25" s="21" t="s">
        <v>31</v>
      </c>
      <c r="C25" s="15">
        <f t="shared" ref="C25:O25" si="9">+C26+C29+C37+C45</f>
        <v>41333.899999999994</v>
      </c>
      <c r="D25" s="15">
        <f t="shared" si="9"/>
        <v>37588.6</v>
      </c>
      <c r="E25" s="15">
        <f t="shared" si="9"/>
        <v>39227.4</v>
      </c>
      <c r="F25" s="15">
        <f t="shared" si="9"/>
        <v>38289.400000000009</v>
      </c>
      <c r="G25" s="15">
        <f t="shared" si="9"/>
        <v>39604.299999999996</v>
      </c>
      <c r="H25" s="15">
        <f t="shared" si="9"/>
        <v>41942.6</v>
      </c>
      <c r="I25" s="15">
        <f t="shared" si="9"/>
        <v>237986.2</v>
      </c>
      <c r="J25" s="15">
        <f t="shared" si="9"/>
        <v>38280.517211859566</v>
      </c>
      <c r="K25" s="15">
        <f t="shared" si="9"/>
        <v>32236.413538653975</v>
      </c>
      <c r="L25" s="15">
        <f t="shared" si="9"/>
        <v>35192.746069631932</v>
      </c>
      <c r="M25" s="15">
        <f t="shared" si="9"/>
        <v>34351.974685114597</v>
      </c>
      <c r="N25" s="15">
        <f t="shared" si="9"/>
        <v>35736.932054298006</v>
      </c>
      <c r="O25" s="15">
        <f t="shared" si="9"/>
        <v>36756.415233194006</v>
      </c>
      <c r="P25" s="16">
        <f>+P26+P29+P37+P45</f>
        <v>212554.9987927521</v>
      </c>
      <c r="Q25" s="17">
        <f t="shared" si="1"/>
        <v>111.96452746427485</v>
      </c>
      <c r="R25" s="18"/>
      <c r="S25" s="19"/>
      <c r="T25" s="20"/>
    </row>
    <row r="26" spans="2:20" ht="18" customHeight="1" x14ac:dyDescent="0.25">
      <c r="B26" s="34" t="s">
        <v>32</v>
      </c>
      <c r="C26" s="15">
        <f t="shared" ref="C26:O26" si="10">+C27+C28</f>
        <v>27407.5</v>
      </c>
      <c r="D26" s="15">
        <f t="shared" si="10"/>
        <v>23641.9</v>
      </c>
      <c r="E26" s="15">
        <f t="shared" si="10"/>
        <v>24138.1</v>
      </c>
      <c r="F26" s="15">
        <f t="shared" si="10"/>
        <v>24897.5</v>
      </c>
      <c r="G26" s="15">
        <f t="shared" si="10"/>
        <v>25584</v>
      </c>
      <c r="H26" s="15">
        <f t="shared" si="10"/>
        <v>27248</v>
      </c>
      <c r="I26" s="15">
        <f t="shared" si="10"/>
        <v>152917</v>
      </c>
      <c r="J26" s="15">
        <f t="shared" si="10"/>
        <v>23298.354654187562</v>
      </c>
      <c r="K26" s="15">
        <f t="shared" si="10"/>
        <v>20114.069654415573</v>
      </c>
      <c r="L26" s="15">
        <f t="shared" si="10"/>
        <v>21535.489277313482</v>
      </c>
      <c r="M26" s="15">
        <f t="shared" si="10"/>
        <v>21733.919351590361</v>
      </c>
      <c r="N26" s="15">
        <f t="shared" si="10"/>
        <v>22509.42109713193</v>
      </c>
      <c r="O26" s="15">
        <f t="shared" si="10"/>
        <v>22472.613284999999</v>
      </c>
      <c r="P26" s="16">
        <f>+P27+P28</f>
        <v>131663.8673196389</v>
      </c>
      <c r="Q26" s="17">
        <f t="shared" si="1"/>
        <v>116.14196294930721</v>
      </c>
      <c r="R26" s="18"/>
      <c r="S26" s="19"/>
      <c r="T26" s="20"/>
    </row>
    <row r="27" spans="2:20" ht="18" customHeight="1" x14ac:dyDescent="0.25">
      <c r="B27" s="35" t="s">
        <v>33</v>
      </c>
      <c r="C27" s="23">
        <f>+[1]PP!J26</f>
        <v>15662.9</v>
      </c>
      <c r="D27" s="23">
        <f>+[1]PP!K26</f>
        <v>11723.7</v>
      </c>
      <c r="E27" s="23">
        <f>+[1]PP!L26</f>
        <v>11686.5</v>
      </c>
      <c r="F27" s="23">
        <f>+[1]PP!M26</f>
        <v>13848.8</v>
      </c>
      <c r="G27" s="23">
        <f>+[1]PP!N26</f>
        <v>12830.5</v>
      </c>
      <c r="H27" s="23">
        <f>+[1]PP!O26</f>
        <v>13337.9</v>
      </c>
      <c r="I27" s="23">
        <f>SUM(C27:H27)</f>
        <v>79090.299999999988</v>
      </c>
      <c r="J27" s="23">
        <v>14639.133025091374</v>
      </c>
      <c r="K27" s="23">
        <v>11320.872437369077</v>
      </c>
      <c r="L27" s="23">
        <v>11376.868416416683</v>
      </c>
      <c r="M27" s="23">
        <v>12719.653795779734</v>
      </c>
      <c r="N27" s="23">
        <v>11916.156976316242</v>
      </c>
      <c r="O27" s="23">
        <v>11939.838718000001</v>
      </c>
      <c r="P27" s="24">
        <f>SUM(J27:O27)</f>
        <v>73912.52336897311</v>
      </c>
      <c r="Q27" s="25">
        <f t="shared" si="1"/>
        <v>107.00527650122199</v>
      </c>
      <c r="R27" s="18"/>
      <c r="S27" s="19"/>
      <c r="T27" s="20"/>
    </row>
    <row r="28" spans="2:20" ht="18" customHeight="1" x14ac:dyDescent="0.25">
      <c r="B28" s="35" t="s">
        <v>34</v>
      </c>
      <c r="C28" s="23">
        <f>+[1]PP!J27</f>
        <v>11744.6</v>
      </c>
      <c r="D28" s="23">
        <f>+[1]PP!K27</f>
        <v>11918.2</v>
      </c>
      <c r="E28" s="23">
        <f>+[1]PP!L27</f>
        <v>12451.6</v>
      </c>
      <c r="F28" s="23">
        <f>+[1]PP!M27</f>
        <v>11048.7</v>
      </c>
      <c r="G28" s="23">
        <f>+[1]PP!N27</f>
        <v>12753.5</v>
      </c>
      <c r="H28" s="23">
        <f>+[1]PP!O27</f>
        <v>13910.1</v>
      </c>
      <c r="I28" s="23">
        <f>SUM(C28:H28)</f>
        <v>73826.700000000012</v>
      </c>
      <c r="J28" s="23">
        <v>8659.221629096186</v>
      </c>
      <c r="K28" s="23">
        <v>8793.1972170464978</v>
      </c>
      <c r="L28" s="23">
        <v>10158.620860896799</v>
      </c>
      <c r="M28" s="23">
        <v>9014.2655558106289</v>
      </c>
      <c r="N28" s="23">
        <v>10593.264120815687</v>
      </c>
      <c r="O28" s="23">
        <v>10532.774567</v>
      </c>
      <c r="P28" s="24">
        <f>SUM(J28:O28)</f>
        <v>57751.343950665796</v>
      </c>
      <c r="Q28" s="25">
        <f t="shared" si="1"/>
        <v>127.83546658769815</v>
      </c>
      <c r="R28" s="18"/>
      <c r="S28" s="19"/>
      <c r="T28" s="20"/>
    </row>
    <row r="29" spans="2:20" ht="18" customHeight="1" x14ac:dyDescent="0.25">
      <c r="B29" s="36" t="s">
        <v>35</v>
      </c>
      <c r="C29" s="15">
        <f t="shared" ref="C29:O29" si="11">SUM(C30:C36)</f>
        <v>11758.899999999998</v>
      </c>
      <c r="D29" s="15">
        <f t="shared" si="11"/>
        <v>11410.599999999999</v>
      </c>
      <c r="E29" s="15">
        <f t="shared" si="11"/>
        <v>13016.4</v>
      </c>
      <c r="F29" s="15">
        <f t="shared" si="11"/>
        <v>11879.8</v>
      </c>
      <c r="G29" s="15">
        <f t="shared" si="11"/>
        <v>12298.7</v>
      </c>
      <c r="H29" s="15">
        <f t="shared" si="11"/>
        <v>12963.3</v>
      </c>
      <c r="I29" s="15">
        <f t="shared" si="11"/>
        <v>73327.700000000012</v>
      </c>
      <c r="J29" s="15">
        <f t="shared" si="11"/>
        <v>12141.913819753998</v>
      </c>
      <c r="K29" s="15">
        <f t="shared" si="11"/>
        <v>10441.828496771132</v>
      </c>
      <c r="L29" s="15">
        <f t="shared" si="11"/>
        <v>12017.82086776379</v>
      </c>
      <c r="M29" s="15">
        <f t="shared" si="11"/>
        <v>11229.534527712634</v>
      </c>
      <c r="N29" s="15">
        <f t="shared" si="11"/>
        <v>11591.771787258218</v>
      </c>
      <c r="O29" s="15">
        <f t="shared" si="11"/>
        <v>12678.370998999999</v>
      </c>
      <c r="P29" s="16">
        <f>SUM(P30:P36)</f>
        <v>70101.24049825978</v>
      </c>
      <c r="Q29" s="17">
        <f t="shared" si="1"/>
        <v>104.60257119390108</v>
      </c>
      <c r="R29" s="18"/>
      <c r="S29" s="19"/>
      <c r="T29" s="20"/>
    </row>
    <row r="30" spans="2:20" ht="18" customHeight="1" x14ac:dyDescent="0.25">
      <c r="B30" s="35" t="s">
        <v>36</v>
      </c>
      <c r="C30" s="23">
        <f>+[1]PP!J29</f>
        <v>3331.9</v>
      </c>
      <c r="D30" s="23">
        <f>+[1]PP!K29</f>
        <v>3380.1</v>
      </c>
      <c r="E30" s="23">
        <f>+[1]PP!L29</f>
        <v>4348.7</v>
      </c>
      <c r="F30" s="23">
        <f>+[1]PP!M29</f>
        <v>3361</v>
      </c>
      <c r="G30" s="23">
        <f>+[1]PP!N29</f>
        <v>3609.5</v>
      </c>
      <c r="H30" s="23">
        <f>+[1]PP!O29</f>
        <v>4276.2</v>
      </c>
      <c r="I30" s="23">
        <f t="shared" ref="I30:I36" si="12">SUM(C30:H30)</f>
        <v>22307.4</v>
      </c>
      <c r="J30" s="32">
        <v>3557.6302926193457</v>
      </c>
      <c r="K30" s="32">
        <v>3501.2816799490843</v>
      </c>
      <c r="L30" s="32">
        <v>4521.5274850089281</v>
      </c>
      <c r="M30" s="32">
        <v>3731.2738698735766</v>
      </c>
      <c r="N30" s="32">
        <v>3850.4268313393368</v>
      </c>
      <c r="O30" s="32">
        <v>4579.721235</v>
      </c>
      <c r="P30" s="24">
        <f t="shared" ref="P30:P36" si="13">SUM(J30:O30)</f>
        <v>23741.861393790274</v>
      </c>
      <c r="Q30" s="25">
        <f t="shared" si="1"/>
        <v>93.958092122610665</v>
      </c>
      <c r="R30" s="18"/>
      <c r="S30" s="19"/>
      <c r="T30" s="20"/>
    </row>
    <row r="31" spans="2:20" ht="18" customHeight="1" x14ac:dyDescent="0.25">
      <c r="B31" s="35" t="s">
        <v>37</v>
      </c>
      <c r="C31" s="23">
        <f>+[1]PP!J30</f>
        <v>2150.6999999999998</v>
      </c>
      <c r="D31" s="23">
        <f>+[1]PP!K30</f>
        <v>2365.4</v>
      </c>
      <c r="E31" s="23">
        <f>+[1]PP!L30</f>
        <v>3121.7</v>
      </c>
      <c r="F31" s="23">
        <f>+[1]PP!M30</f>
        <v>2418.1</v>
      </c>
      <c r="G31" s="23">
        <f>+[1]PP!N30</f>
        <v>2772.3</v>
      </c>
      <c r="H31" s="23">
        <f>+[1]PP!O30</f>
        <v>3073.6</v>
      </c>
      <c r="I31" s="23">
        <f t="shared" si="12"/>
        <v>15901.800000000001</v>
      </c>
      <c r="J31" s="32">
        <v>1694.1202264190699</v>
      </c>
      <c r="K31" s="32">
        <v>1748.3984885104428</v>
      </c>
      <c r="L31" s="32">
        <v>2215.9951291434099</v>
      </c>
      <c r="M31" s="32">
        <v>1887.8275932438696</v>
      </c>
      <c r="N31" s="32">
        <v>1993.062436433426</v>
      </c>
      <c r="O31" s="32">
        <v>2168.0255659999998</v>
      </c>
      <c r="P31" s="24">
        <f t="shared" si="13"/>
        <v>11707.429439750218</v>
      </c>
      <c r="Q31" s="25">
        <f t="shared" si="1"/>
        <v>135.82657133946623</v>
      </c>
      <c r="R31" s="18"/>
      <c r="S31" s="19"/>
      <c r="T31" s="20"/>
    </row>
    <row r="32" spans="2:20" ht="18" customHeight="1" x14ac:dyDescent="0.25">
      <c r="B32" s="35" t="s">
        <v>38</v>
      </c>
      <c r="C32" s="23">
        <f>+[1]PP!J31</f>
        <v>4249.7</v>
      </c>
      <c r="D32" s="23">
        <f>+[1]PP!K31</f>
        <v>3623</v>
      </c>
      <c r="E32" s="23">
        <f>+[1]PP!L31</f>
        <v>3373.5</v>
      </c>
      <c r="F32" s="23">
        <f>+[1]PP!M31</f>
        <v>3483.4</v>
      </c>
      <c r="G32" s="23">
        <f>+[1]PP!N31</f>
        <v>3627.1</v>
      </c>
      <c r="H32" s="23">
        <f>+[1]PP!O31</f>
        <v>3154.5</v>
      </c>
      <c r="I32" s="23">
        <f t="shared" si="12"/>
        <v>21511.200000000001</v>
      </c>
      <c r="J32" s="23">
        <v>4613.1446413523227</v>
      </c>
      <c r="K32" s="23">
        <v>3044.9798582173062</v>
      </c>
      <c r="L32" s="23">
        <v>2950.0204075852876</v>
      </c>
      <c r="M32" s="23">
        <v>3389.2197706448478</v>
      </c>
      <c r="N32" s="23">
        <v>3429.6599734580082</v>
      </c>
      <c r="O32" s="23">
        <v>3578.2678259999998</v>
      </c>
      <c r="P32" s="24">
        <f t="shared" si="13"/>
        <v>21005.292477257772</v>
      </c>
      <c r="Q32" s="25">
        <f t="shared" si="1"/>
        <v>102.40847645082766</v>
      </c>
      <c r="R32" s="18"/>
      <c r="S32" s="19"/>
      <c r="T32" s="20"/>
    </row>
    <row r="33" spans="2:20" ht="18" customHeight="1" x14ac:dyDescent="0.25">
      <c r="B33" s="35" t="s">
        <v>39</v>
      </c>
      <c r="C33" s="23">
        <f>+[1]PP!J32</f>
        <v>129.30000000000001</v>
      </c>
      <c r="D33" s="23">
        <f>+[1]PP!K32</f>
        <v>128.4</v>
      </c>
      <c r="E33" s="23">
        <f>+[1]PP!L32</f>
        <v>244.9</v>
      </c>
      <c r="F33" s="23">
        <f>+[1]PP!M32</f>
        <v>207.5</v>
      </c>
      <c r="G33" s="23">
        <f>+[1]PP!N32</f>
        <v>380</v>
      </c>
      <c r="H33" s="23">
        <f>+[1]PP!O32</f>
        <v>330.7</v>
      </c>
      <c r="I33" s="23">
        <f t="shared" si="12"/>
        <v>1420.8</v>
      </c>
      <c r="J33" s="23">
        <v>359.2843917948303</v>
      </c>
      <c r="K33" s="23">
        <v>326.35655496982321</v>
      </c>
      <c r="L33" s="23">
        <v>352.74236471921051</v>
      </c>
      <c r="M33" s="23">
        <v>305.95859007140467</v>
      </c>
      <c r="N33" s="23">
        <v>370.46805377218851</v>
      </c>
      <c r="O33" s="23">
        <v>331.74570499999999</v>
      </c>
      <c r="P33" s="24">
        <f t="shared" si="13"/>
        <v>2046.5556603274572</v>
      </c>
      <c r="Q33" s="25">
        <f t="shared" si="1"/>
        <v>69.423960830494408</v>
      </c>
      <c r="R33" s="18"/>
      <c r="S33" s="19"/>
      <c r="T33" s="20"/>
    </row>
    <row r="34" spans="2:20" ht="18" customHeight="1" x14ac:dyDescent="0.25">
      <c r="B34" s="35" t="s">
        <v>40</v>
      </c>
      <c r="C34" s="23">
        <f>+[1]PP!J33</f>
        <v>746</v>
      </c>
      <c r="D34" s="23">
        <f>+[1]PP!K33</f>
        <v>692.8</v>
      </c>
      <c r="E34" s="23">
        <f>+[1]PP!L33</f>
        <v>704</v>
      </c>
      <c r="F34" s="23">
        <f>+[1]PP!M33</f>
        <v>726.7</v>
      </c>
      <c r="G34" s="23">
        <f>+[1]PP!N33</f>
        <v>718.1</v>
      </c>
      <c r="H34" s="23">
        <f>+[1]PP!O33</f>
        <v>727.8</v>
      </c>
      <c r="I34" s="23">
        <f t="shared" si="12"/>
        <v>4315.3999999999996</v>
      </c>
      <c r="J34" s="23">
        <v>748.47145955866472</v>
      </c>
      <c r="K34" s="23">
        <v>703.138376882599</v>
      </c>
      <c r="L34" s="23">
        <v>704.00144221026756</v>
      </c>
      <c r="M34" s="23">
        <v>726.79933561101529</v>
      </c>
      <c r="N34" s="23">
        <v>711.092705458404</v>
      </c>
      <c r="O34" s="23">
        <v>733.02240200000006</v>
      </c>
      <c r="P34" s="24">
        <f t="shared" si="13"/>
        <v>4326.525721720951</v>
      </c>
      <c r="Q34" s="25">
        <f t="shared" si="1"/>
        <v>99.742848594078708</v>
      </c>
      <c r="R34" s="18"/>
      <c r="S34" s="19"/>
      <c r="T34" s="20"/>
    </row>
    <row r="35" spans="2:20" ht="18" customHeight="1" x14ac:dyDescent="0.25">
      <c r="B35" s="35" t="s">
        <v>41</v>
      </c>
      <c r="C35" s="23">
        <f>+[1]PP!J34</f>
        <v>873.5</v>
      </c>
      <c r="D35" s="23">
        <f>+[1]PP!K34</f>
        <v>631.5</v>
      </c>
      <c r="E35" s="23">
        <f>+[1]PP!L34</f>
        <v>748.5</v>
      </c>
      <c r="F35" s="23">
        <f>+[1]PP!M34</f>
        <v>1152.8</v>
      </c>
      <c r="G35" s="23">
        <f>+[1]PP!N34</f>
        <v>793.5</v>
      </c>
      <c r="H35" s="23">
        <f>+[1]PP!O34</f>
        <v>708.3</v>
      </c>
      <c r="I35" s="23">
        <f t="shared" si="12"/>
        <v>4908.1000000000004</v>
      </c>
      <c r="J35" s="23">
        <v>838.69778943840913</v>
      </c>
      <c r="K35" s="23">
        <v>705.78835969730108</v>
      </c>
      <c r="L35" s="23">
        <v>814.14480387851768</v>
      </c>
      <c r="M35" s="23">
        <v>826.39106985924388</v>
      </c>
      <c r="N35" s="23">
        <v>787.94541832710945</v>
      </c>
      <c r="O35" s="23">
        <v>793.64031999999997</v>
      </c>
      <c r="P35" s="24">
        <f t="shared" si="13"/>
        <v>4766.6077612005811</v>
      </c>
      <c r="Q35" s="25">
        <f t="shared" si="1"/>
        <v>102.96840532907162</v>
      </c>
      <c r="R35" s="18"/>
      <c r="S35" s="19"/>
      <c r="T35" s="20"/>
    </row>
    <row r="36" spans="2:20" ht="18" customHeight="1" x14ac:dyDescent="0.25">
      <c r="B36" s="35" t="s">
        <v>29</v>
      </c>
      <c r="C36" s="23">
        <f>+[1]PP!J35</f>
        <v>277.8</v>
      </c>
      <c r="D36" s="23">
        <f>+[1]PP!K35</f>
        <v>589.4</v>
      </c>
      <c r="E36" s="23">
        <f>+[1]PP!L35</f>
        <v>475.1</v>
      </c>
      <c r="F36" s="23">
        <f>+[1]PP!M35</f>
        <v>530.29999999999995</v>
      </c>
      <c r="G36" s="23">
        <f>+[1]PP!N35</f>
        <v>398.2</v>
      </c>
      <c r="H36" s="23">
        <f>+[1]PP!O35</f>
        <v>692.2</v>
      </c>
      <c r="I36" s="23">
        <f t="shared" si="12"/>
        <v>2963</v>
      </c>
      <c r="J36" s="23">
        <v>330.56501857135686</v>
      </c>
      <c r="K36" s="23">
        <v>411.8851785445753</v>
      </c>
      <c r="L36" s="23">
        <v>459.38923521816986</v>
      </c>
      <c r="M36" s="23">
        <v>362.06429840867639</v>
      </c>
      <c r="N36" s="23">
        <v>449.1163684697442</v>
      </c>
      <c r="O36" s="23">
        <v>493.947945</v>
      </c>
      <c r="P36" s="24">
        <f t="shared" si="13"/>
        <v>2506.9680442125227</v>
      </c>
      <c r="Q36" s="25">
        <f t="shared" si="1"/>
        <v>118.19057713321288</v>
      </c>
      <c r="R36" s="18"/>
      <c r="S36" s="19"/>
      <c r="T36" s="20"/>
    </row>
    <row r="37" spans="2:20" ht="18" customHeight="1" x14ac:dyDescent="0.25">
      <c r="B37" s="34" t="s">
        <v>42</v>
      </c>
      <c r="C37" s="15">
        <f t="shared" ref="C37:I37" si="14">+C38+C39+C40+C43+C44</f>
        <v>2071.8000000000002</v>
      </c>
      <c r="D37" s="15">
        <f t="shared" si="14"/>
        <v>2309.4999999999995</v>
      </c>
      <c r="E37" s="15">
        <f t="shared" si="14"/>
        <v>1946.1</v>
      </c>
      <c r="F37" s="15">
        <f t="shared" si="14"/>
        <v>1412.8</v>
      </c>
      <c r="G37" s="15">
        <f t="shared" si="14"/>
        <v>1629.0000000000002</v>
      </c>
      <c r="H37" s="15">
        <f t="shared" si="14"/>
        <v>1628.2</v>
      </c>
      <c r="I37" s="15">
        <f t="shared" si="14"/>
        <v>10997.4</v>
      </c>
      <c r="J37" s="15">
        <f>+J38+J39+J40+J43+J44</f>
        <v>2770.7486487988886</v>
      </c>
      <c r="K37" s="15">
        <f t="shared" ref="K37:O37" si="15">+K38+K39+K40+K43+K44</f>
        <v>1617.6303287599142</v>
      </c>
      <c r="L37" s="15">
        <f t="shared" si="15"/>
        <v>1560.4665984872922</v>
      </c>
      <c r="M37" s="15">
        <f t="shared" si="15"/>
        <v>1305.5158492198138</v>
      </c>
      <c r="N37" s="15">
        <f t="shared" si="15"/>
        <v>1542.5487832539827</v>
      </c>
      <c r="O37" s="15">
        <f t="shared" si="15"/>
        <v>1492.3164591940069</v>
      </c>
      <c r="P37" s="16">
        <f>+P38+P39+P40+P43+P44</f>
        <v>10289.2266677139</v>
      </c>
      <c r="Q37" s="17">
        <f t="shared" si="1"/>
        <v>106.88266820390152</v>
      </c>
      <c r="R37" s="18"/>
      <c r="S37" s="19"/>
      <c r="T37" s="20"/>
    </row>
    <row r="38" spans="2:20" ht="18" customHeight="1" x14ac:dyDescent="0.25">
      <c r="B38" s="35" t="s">
        <v>43</v>
      </c>
      <c r="C38" s="23">
        <f>+[1]PP!J37</f>
        <v>1169.5</v>
      </c>
      <c r="D38" s="23">
        <f>+[1]PP!K37</f>
        <v>1542.1</v>
      </c>
      <c r="E38" s="23">
        <f>+[1]PP!L37</f>
        <v>1576.3</v>
      </c>
      <c r="F38" s="23">
        <f>+[1]PP!M37</f>
        <v>1231.0999999999999</v>
      </c>
      <c r="G38" s="23">
        <f>+[1]PP!N37</f>
        <v>1448.9</v>
      </c>
      <c r="H38" s="23">
        <f>+[1]PP!O37</f>
        <v>1428.9</v>
      </c>
      <c r="I38" s="23">
        <f t="shared" ref="I38:I45" si="16">SUM(C38:H38)</f>
        <v>8396.7999999999993</v>
      </c>
      <c r="J38" s="23">
        <v>1377.0967119500565</v>
      </c>
      <c r="K38" s="23">
        <v>1253.9145263178016</v>
      </c>
      <c r="L38" s="23">
        <v>1305.5358745330916</v>
      </c>
      <c r="M38" s="23">
        <v>1068.1383240058894</v>
      </c>
      <c r="N38" s="23">
        <v>1280.2333114449057</v>
      </c>
      <c r="O38" s="23">
        <v>1178.6006199999999</v>
      </c>
      <c r="P38" s="24">
        <f t="shared" ref="P38:P45" si="17">SUM(J38:O38)</f>
        <v>7463.5193682517447</v>
      </c>
      <c r="Q38" s="25">
        <f t="shared" si="1"/>
        <v>112.50456501417061</v>
      </c>
      <c r="R38" s="18"/>
      <c r="S38" s="19"/>
      <c r="T38" s="20"/>
    </row>
    <row r="39" spans="2:20" ht="18" customHeight="1" x14ac:dyDescent="0.25">
      <c r="B39" s="35" t="s">
        <v>44</v>
      </c>
      <c r="C39" s="23">
        <f>+[1]PP!J38</f>
        <v>759.7</v>
      </c>
      <c r="D39" s="23">
        <f>+[1]PP!K38</f>
        <v>640.1</v>
      </c>
      <c r="E39" s="23">
        <f>+[1]PP!L38</f>
        <v>229.9</v>
      </c>
      <c r="F39" s="23">
        <f>+[1]PP!M38</f>
        <v>44.1</v>
      </c>
      <c r="G39" s="23">
        <f>+[1]PP!N38</f>
        <v>42.6</v>
      </c>
      <c r="H39" s="23">
        <f>+[1]PP!O38</f>
        <v>51.1</v>
      </c>
      <c r="I39" s="23">
        <f t="shared" si="16"/>
        <v>1767.5</v>
      </c>
      <c r="J39" s="23">
        <v>1208.7744357664471</v>
      </c>
      <c r="K39" s="23">
        <v>203.85378991384587</v>
      </c>
      <c r="L39" s="23">
        <v>77.283129520949359</v>
      </c>
      <c r="M39" s="23">
        <v>60.429778943689961</v>
      </c>
      <c r="N39" s="23">
        <v>66.79014844665798</v>
      </c>
      <c r="O39" s="23">
        <v>60.082841999999999</v>
      </c>
      <c r="P39" s="24">
        <f t="shared" si="17"/>
        <v>1677.2141245915905</v>
      </c>
      <c r="Q39" s="25">
        <f t="shared" si="1"/>
        <v>105.38308580190348</v>
      </c>
      <c r="R39" s="18"/>
      <c r="S39" s="19"/>
      <c r="T39" s="20"/>
    </row>
    <row r="40" spans="2:20" ht="18" customHeight="1" x14ac:dyDescent="0.25">
      <c r="B40" s="37" t="s">
        <v>45</v>
      </c>
      <c r="C40" s="15">
        <f>+[1]PP!J39</f>
        <v>33.200000000000003</v>
      </c>
      <c r="D40" s="15">
        <f>+[1]PP!K39</f>
        <v>17.399999999999999</v>
      </c>
      <c r="E40" s="15">
        <f>+[1]PP!L39</f>
        <v>20.100000000000001</v>
      </c>
      <c r="F40" s="15">
        <f>+[1]PP!M39</f>
        <v>16.3</v>
      </c>
      <c r="G40" s="15">
        <f>+[1]PP!N39</f>
        <v>18.200000000000003</v>
      </c>
      <c r="H40" s="15">
        <f>+[1]PP!O39</f>
        <v>24.799999999999997</v>
      </c>
      <c r="I40" s="15">
        <f t="shared" si="16"/>
        <v>130</v>
      </c>
      <c r="J40" s="15">
        <f>+J41+J42</f>
        <v>20.783121320620999</v>
      </c>
      <c r="K40" s="15">
        <f t="shared" ref="K40:L40" si="18">+K41+K42</f>
        <v>10.899013431834</v>
      </c>
      <c r="L40" s="15">
        <f t="shared" si="18"/>
        <v>14.219035465530498</v>
      </c>
      <c r="M40" s="15">
        <v>10.650593600014499</v>
      </c>
      <c r="N40" s="15">
        <v>12.744695449584999</v>
      </c>
      <c r="O40" s="15">
        <v>8.1330591940069983</v>
      </c>
      <c r="P40" s="16">
        <f t="shared" si="17"/>
        <v>77.429518461591996</v>
      </c>
      <c r="Q40" s="17">
        <f t="shared" si="1"/>
        <v>167.89462543859804</v>
      </c>
      <c r="R40" s="18"/>
      <c r="S40" s="19"/>
      <c r="T40" s="20"/>
    </row>
    <row r="41" spans="2:20" ht="18" customHeight="1" x14ac:dyDescent="0.25">
      <c r="B41" s="38" t="s">
        <v>46</v>
      </c>
      <c r="C41" s="23">
        <f>+[1]PP!J40</f>
        <v>24.6</v>
      </c>
      <c r="D41" s="23">
        <f>+[1]PP!K40</f>
        <v>9.1999999999999993</v>
      </c>
      <c r="E41" s="23">
        <f>+[1]PP!L40</f>
        <v>10.7</v>
      </c>
      <c r="F41" s="23">
        <f>+[1]PP!M40</f>
        <v>8.5</v>
      </c>
      <c r="G41" s="23">
        <f>+[1]PP!N40</f>
        <v>9.9</v>
      </c>
      <c r="H41" s="23">
        <f>+[1]PP!O40</f>
        <v>9.6999999999999993</v>
      </c>
      <c r="I41" s="23">
        <f t="shared" si="16"/>
        <v>72.599999999999994</v>
      </c>
      <c r="J41" s="23">
        <v>15.58734099046575</v>
      </c>
      <c r="K41" s="23">
        <v>8.1742600738754998</v>
      </c>
      <c r="L41" s="23">
        <v>10.664276599147874</v>
      </c>
      <c r="M41" s="23">
        <v>7.9879452000108735</v>
      </c>
      <c r="N41" s="23">
        <v>9.5585215871887481</v>
      </c>
      <c r="O41" s="23">
        <v>6.0997943955052492</v>
      </c>
      <c r="P41" s="24">
        <f t="shared" si="17"/>
        <v>58.072138846194001</v>
      </c>
      <c r="Q41" s="25">
        <f t="shared" si="1"/>
        <v>125.01692109581759</v>
      </c>
      <c r="S41" s="19"/>
      <c r="T41" s="20"/>
    </row>
    <row r="42" spans="2:20" ht="18" customHeight="1" x14ac:dyDescent="0.25">
      <c r="B42" s="39" t="s">
        <v>47</v>
      </c>
      <c r="C42" s="40">
        <f>+[1]PP!J41</f>
        <v>8.6</v>
      </c>
      <c r="D42" s="40">
        <f>+[1]PP!K41</f>
        <v>8.1999999999999993</v>
      </c>
      <c r="E42" s="40">
        <f>+[1]PP!L41</f>
        <v>9.4</v>
      </c>
      <c r="F42" s="40">
        <f>+[1]PP!M41</f>
        <v>7.8</v>
      </c>
      <c r="G42" s="40">
        <f>+[1]PP!N41</f>
        <v>8.3000000000000007</v>
      </c>
      <c r="H42" s="40">
        <f>+[1]PP!O41</f>
        <v>15.1</v>
      </c>
      <c r="I42" s="40">
        <f t="shared" si="16"/>
        <v>57.4</v>
      </c>
      <c r="J42" s="40">
        <v>5.1957803301552499</v>
      </c>
      <c r="K42" s="40">
        <v>2.7247533579584999</v>
      </c>
      <c r="L42" s="40">
        <v>3.5547588663826244</v>
      </c>
      <c r="M42" s="40">
        <v>2.6626484000036248</v>
      </c>
      <c r="N42" s="40">
        <v>3.1861738623962497</v>
      </c>
      <c r="O42" s="40">
        <v>2.0332647985017496</v>
      </c>
      <c r="P42" s="41">
        <f t="shared" si="17"/>
        <v>19.357379615397999</v>
      </c>
      <c r="Q42" s="41">
        <f t="shared" si="1"/>
        <v>296.5277384669393</v>
      </c>
      <c r="S42" s="19"/>
      <c r="T42" s="20"/>
    </row>
    <row r="43" spans="2:20" ht="18" customHeight="1" x14ac:dyDescent="0.25">
      <c r="B43" s="35" t="s">
        <v>48</v>
      </c>
      <c r="C43" s="23">
        <f>+[1]PP!J42</f>
        <v>83.2</v>
      </c>
      <c r="D43" s="23">
        <f>+[1]PP!K42</f>
        <v>83.2</v>
      </c>
      <c r="E43" s="23">
        <f>+[1]PP!L42</f>
        <v>89.2</v>
      </c>
      <c r="F43" s="23">
        <f>+[1]PP!M42</f>
        <v>90.9</v>
      </c>
      <c r="G43" s="23">
        <f>+[1]PP!N42</f>
        <v>90.9</v>
      </c>
      <c r="H43" s="23">
        <f>+[1]PP!O42</f>
        <v>94.7</v>
      </c>
      <c r="I43" s="23">
        <f t="shared" si="16"/>
        <v>532.1</v>
      </c>
      <c r="J43" s="23">
        <v>129.52099978619916</v>
      </c>
      <c r="K43" s="23">
        <v>114.30397967941443</v>
      </c>
      <c r="L43" s="23">
        <v>127.48714362430957</v>
      </c>
      <c r="M43" s="23">
        <v>130.55675029061223</v>
      </c>
      <c r="N43" s="23">
        <v>142.52449763060881</v>
      </c>
      <c r="O43" s="23">
        <v>208.49675999999999</v>
      </c>
      <c r="P43" s="24">
        <f t="shared" si="17"/>
        <v>852.89013101114415</v>
      </c>
      <c r="Q43" s="25">
        <f t="shared" si="1"/>
        <v>62.387871620600031</v>
      </c>
      <c r="R43" s="42"/>
      <c r="S43" s="19"/>
      <c r="T43" s="20"/>
    </row>
    <row r="44" spans="2:20" ht="18" customHeight="1" x14ac:dyDescent="0.25">
      <c r="B44" s="35" t="s">
        <v>49</v>
      </c>
      <c r="C44" s="23">
        <f>+[1]PP!J43</f>
        <v>26.2</v>
      </c>
      <c r="D44" s="23">
        <f>+[1]PP!K43</f>
        <v>26.7</v>
      </c>
      <c r="E44" s="23">
        <f>+[1]PP!L43</f>
        <v>30.6</v>
      </c>
      <c r="F44" s="23">
        <f>+[1]PP!M43</f>
        <v>30.4</v>
      </c>
      <c r="G44" s="23">
        <f>+[1]PP!N43</f>
        <v>28.4</v>
      </c>
      <c r="H44" s="23">
        <f>+[1]PP!O43</f>
        <v>28.7</v>
      </c>
      <c r="I44" s="23">
        <f t="shared" si="16"/>
        <v>171</v>
      </c>
      <c r="J44" s="23">
        <v>34.573379975564997</v>
      </c>
      <c r="K44" s="23">
        <v>34.659019417018243</v>
      </c>
      <c r="L44" s="23">
        <v>35.941415343411244</v>
      </c>
      <c r="M44" s="23">
        <v>35.740402379607744</v>
      </c>
      <c r="N44" s="23">
        <v>40.256130282225499</v>
      </c>
      <c r="O44" s="23">
        <v>37.003177999999998</v>
      </c>
      <c r="P44" s="24">
        <f t="shared" si="17"/>
        <v>218.17352539782775</v>
      </c>
      <c r="Q44" s="25">
        <f t="shared" si="1"/>
        <v>78.377979036728064</v>
      </c>
      <c r="R44" s="42"/>
      <c r="S44" s="19"/>
      <c r="T44" s="20"/>
    </row>
    <row r="45" spans="2:20" ht="18" customHeight="1" x14ac:dyDescent="0.25">
      <c r="B45" s="34" t="s">
        <v>50</v>
      </c>
      <c r="C45" s="15">
        <f>+[1]PP!J44</f>
        <v>95.7</v>
      </c>
      <c r="D45" s="15">
        <f>+[1]PP!K44</f>
        <v>226.6</v>
      </c>
      <c r="E45" s="15">
        <f>+[1]PP!L44</f>
        <v>126.8</v>
      </c>
      <c r="F45" s="15">
        <f>+[1]PP!M44</f>
        <v>99.3</v>
      </c>
      <c r="G45" s="15">
        <f>+[1]PP!N44</f>
        <v>92.6</v>
      </c>
      <c r="H45" s="15">
        <f>+[1]PP!O44</f>
        <v>103.1</v>
      </c>
      <c r="I45" s="15">
        <f t="shared" si="16"/>
        <v>744.1</v>
      </c>
      <c r="J45" s="15">
        <v>69.50008911912245</v>
      </c>
      <c r="K45" s="15">
        <v>62.885058707359207</v>
      </c>
      <c r="L45" s="15">
        <v>78.969326067366808</v>
      </c>
      <c r="M45" s="15">
        <v>83.004956591790631</v>
      </c>
      <c r="N45" s="15">
        <v>93.190386653880125</v>
      </c>
      <c r="O45" s="15">
        <v>113.11449</v>
      </c>
      <c r="P45" s="16">
        <f t="shared" si="17"/>
        <v>500.66430713951922</v>
      </c>
      <c r="Q45" s="17">
        <f t="shared" si="1"/>
        <v>148.622537973861</v>
      </c>
      <c r="R45" s="18"/>
      <c r="S45" s="19"/>
      <c r="T45" s="20"/>
    </row>
    <row r="46" spans="2:20" ht="18" customHeight="1" x14ac:dyDescent="0.25">
      <c r="B46" s="21" t="s">
        <v>51</v>
      </c>
      <c r="C46" s="15">
        <f t="shared" ref="C46:O46" si="19">+C47+C50+C51</f>
        <v>4788.7</v>
      </c>
      <c r="D46" s="15">
        <f t="shared" si="19"/>
        <v>4778</v>
      </c>
      <c r="E46" s="15">
        <f t="shared" si="19"/>
        <v>4989.3</v>
      </c>
      <c r="F46" s="15">
        <f t="shared" si="19"/>
        <v>4434.6000000000004</v>
      </c>
      <c r="G46" s="15">
        <f t="shared" si="19"/>
        <v>5006</v>
      </c>
      <c r="H46" s="15">
        <f t="shared" si="19"/>
        <v>5409.7</v>
      </c>
      <c r="I46" s="15">
        <f t="shared" si="19"/>
        <v>29406.3</v>
      </c>
      <c r="J46" s="15">
        <f t="shared" si="19"/>
        <v>3618.0333001334348</v>
      </c>
      <c r="K46" s="15">
        <f t="shared" si="19"/>
        <v>3783.3170233349092</v>
      </c>
      <c r="L46" s="15">
        <f t="shared" si="19"/>
        <v>4386.2248106311126</v>
      </c>
      <c r="M46" s="15">
        <f t="shared" si="19"/>
        <v>3740.4404058257951</v>
      </c>
      <c r="N46" s="15">
        <f t="shared" si="19"/>
        <v>4389.3579578768076</v>
      </c>
      <c r="O46" s="15">
        <f t="shared" si="19"/>
        <v>4460.6990809999998</v>
      </c>
      <c r="P46" s="16">
        <f>+P47+P50+P51</f>
        <v>24378.072578802057</v>
      </c>
      <c r="Q46" s="17">
        <f t="shared" si="1"/>
        <v>120.62602531411871</v>
      </c>
      <c r="R46" s="42"/>
      <c r="S46" s="19"/>
      <c r="T46" s="20"/>
    </row>
    <row r="47" spans="2:20" ht="18" customHeight="1" x14ac:dyDescent="0.25">
      <c r="B47" s="34" t="s">
        <v>52</v>
      </c>
      <c r="C47" s="15">
        <f t="shared" ref="C47" si="20">SUM(C48:C49)</f>
        <v>4000.2</v>
      </c>
      <c r="D47" s="15">
        <f t="shared" ref="D47:O47" si="21">SUM(D48:D49)</f>
        <v>4024.5</v>
      </c>
      <c r="E47" s="15">
        <f t="shared" si="21"/>
        <v>4272.2</v>
      </c>
      <c r="F47" s="15">
        <f t="shared" si="21"/>
        <v>3651.2</v>
      </c>
      <c r="G47" s="15">
        <f t="shared" si="21"/>
        <v>4256</v>
      </c>
      <c r="H47" s="15">
        <f t="shared" si="21"/>
        <v>4684.5</v>
      </c>
      <c r="I47" s="15">
        <f t="shared" si="21"/>
        <v>24888.6</v>
      </c>
      <c r="J47" s="15">
        <f t="shared" si="21"/>
        <v>2768.0224632545824</v>
      </c>
      <c r="K47" s="15">
        <f t="shared" si="21"/>
        <v>2979.1553776392129</v>
      </c>
      <c r="L47" s="15">
        <f t="shared" si="21"/>
        <v>3535.3730070078896</v>
      </c>
      <c r="M47" s="15">
        <f t="shared" si="21"/>
        <v>2858.7270210141669</v>
      </c>
      <c r="N47" s="15">
        <f t="shared" si="21"/>
        <v>3638.7815658751952</v>
      </c>
      <c r="O47" s="15">
        <f t="shared" si="21"/>
        <v>3750.7097359999998</v>
      </c>
      <c r="P47" s="16">
        <f>SUM(P48:P49)</f>
        <v>19530.769170791045</v>
      </c>
      <c r="Q47" s="17">
        <f t="shared" si="1"/>
        <v>127.43276919795754</v>
      </c>
      <c r="R47" s="43"/>
      <c r="S47" s="19"/>
      <c r="T47" s="20"/>
    </row>
    <row r="48" spans="2:20" ht="18" customHeight="1" x14ac:dyDescent="0.25">
      <c r="B48" s="35" t="s">
        <v>53</v>
      </c>
      <c r="C48" s="23">
        <f>+[1]PP!J47</f>
        <v>4000.2</v>
      </c>
      <c r="D48" s="23">
        <f>+[1]PP!K47</f>
        <v>4024.5</v>
      </c>
      <c r="E48" s="23">
        <f>+[1]PP!L47</f>
        <v>4272.2</v>
      </c>
      <c r="F48" s="23">
        <f>+[1]PP!M47</f>
        <v>3651.2</v>
      </c>
      <c r="G48" s="23">
        <f>+[1]PP!N47</f>
        <v>4256</v>
      </c>
      <c r="H48" s="23">
        <f>+[1]PP!O47</f>
        <v>4684.5</v>
      </c>
      <c r="I48" s="23">
        <f>SUM(C48:H48)</f>
        <v>24888.6</v>
      </c>
      <c r="J48" s="23">
        <v>2768.0224632545824</v>
      </c>
      <c r="K48" s="23">
        <v>2979.1553776392129</v>
      </c>
      <c r="L48" s="23">
        <v>3535.3730070078896</v>
      </c>
      <c r="M48" s="23">
        <v>2858.7270210141669</v>
      </c>
      <c r="N48" s="23">
        <v>3638.7815658751952</v>
      </c>
      <c r="O48" s="23">
        <v>3750.7097359999998</v>
      </c>
      <c r="P48" s="24">
        <f>SUM(J48:O48)</f>
        <v>19530.769170791045</v>
      </c>
      <c r="Q48" s="25">
        <f t="shared" si="1"/>
        <v>127.43276919795754</v>
      </c>
      <c r="R48" s="43"/>
      <c r="S48" s="19"/>
      <c r="T48" s="20"/>
    </row>
    <row r="49" spans="2:54" ht="18" customHeight="1" x14ac:dyDescent="0.25">
      <c r="B49" s="35" t="s">
        <v>29</v>
      </c>
      <c r="C49" s="23">
        <f>+[1]PP!J48</f>
        <v>0</v>
      </c>
      <c r="D49" s="23">
        <f>+[1]PP!K48</f>
        <v>0</v>
      </c>
      <c r="E49" s="23">
        <f>+[1]PP!L48</f>
        <v>0</v>
      </c>
      <c r="F49" s="23">
        <f>+[1]PP!M48</f>
        <v>0</v>
      </c>
      <c r="G49" s="23">
        <f>+[1]PP!N48</f>
        <v>0</v>
      </c>
      <c r="H49" s="23">
        <f>+[1]PP!O48</f>
        <v>0</v>
      </c>
      <c r="I49" s="23">
        <f>SUM(C49:H49)</f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4">
        <f>SUM(J49:O49)</f>
        <v>0</v>
      </c>
      <c r="Q49" s="44">
        <v>0</v>
      </c>
      <c r="R49" s="18"/>
      <c r="S49" s="19"/>
      <c r="T49" s="20"/>
    </row>
    <row r="50" spans="2:54" ht="18" customHeight="1" x14ac:dyDescent="0.25">
      <c r="B50" s="34" t="s">
        <v>54</v>
      </c>
      <c r="C50" s="15">
        <f>+[1]PP!J49</f>
        <v>0</v>
      </c>
      <c r="D50" s="15">
        <f>+[1]PP!K49</f>
        <v>0</v>
      </c>
      <c r="E50" s="15">
        <f>+[1]PP!L49</f>
        <v>0</v>
      </c>
      <c r="F50" s="15">
        <f>+[1]PP!M49</f>
        <v>0</v>
      </c>
      <c r="G50" s="15">
        <f>+[1]PP!N49</f>
        <v>0</v>
      </c>
      <c r="H50" s="15">
        <f>+[1]PP!O49</f>
        <v>0</v>
      </c>
      <c r="I50" s="15">
        <f>SUM(C50:H50)</f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6">
        <f>SUM(J50:O50)</f>
        <v>0</v>
      </c>
      <c r="Q50" s="44">
        <v>0</v>
      </c>
      <c r="R50" s="18"/>
      <c r="S50" s="19"/>
      <c r="T50" s="20"/>
      <c r="U50" s="45"/>
    </row>
    <row r="51" spans="2:54" ht="18" customHeight="1" x14ac:dyDescent="0.25">
      <c r="B51" s="34" t="s">
        <v>55</v>
      </c>
      <c r="C51" s="15">
        <f t="shared" ref="C51:I51" si="22">SUM(C52:C54)</f>
        <v>788.5</v>
      </c>
      <c r="D51" s="15">
        <f t="shared" si="22"/>
        <v>753.5</v>
      </c>
      <c r="E51" s="15">
        <f t="shared" si="22"/>
        <v>717.1</v>
      </c>
      <c r="F51" s="15">
        <f t="shared" si="22"/>
        <v>783.40000000000009</v>
      </c>
      <c r="G51" s="15">
        <f t="shared" si="22"/>
        <v>750</v>
      </c>
      <c r="H51" s="15">
        <f t="shared" si="22"/>
        <v>725.2</v>
      </c>
      <c r="I51" s="15">
        <f t="shared" si="22"/>
        <v>4517.7</v>
      </c>
      <c r="J51" s="15">
        <f t="shared" ref="J51:O51" si="23">+J52+J53+J54</f>
        <v>850.01083687885261</v>
      </c>
      <c r="K51" s="15">
        <f t="shared" si="23"/>
        <v>804.16164569569628</v>
      </c>
      <c r="L51" s="15">
        <f t="shared" si="23"/>
        <v>850.85180362322342</v>
      </c>
      <c r="M51" s="15">
        <f t="shared" si="23"/>
        <v>881.7133848116282</v>
      </c>
      <c r="N51" s="15">
        <f t="shared" si="23"/>
        <v>750.57639200161248</v>
      </c>
      <c r="O51" s="15">
        <f t="shared" si="23"/>
        <v>709.98934500000007</v>
      </c>
      <c r="P51" s="16">
        <f>SUM(P52:P54)</f>
        <v>4847.3034080110128</v>
      </c>
      <c r="Q51" s="17">
        <f t="shared" ref="Q51:Q59" si="24">+I51/P51*100</f>
        <v>93.200272805983502</v>
      </c>
      <c r="R51" s="18"/>
      <c r="S51" s="19"/>
      <c r="T51" s="20"/>
      <c r="U51" s="45"/>
    </row>
    <row r="52" spans="2:54" ht="18" customHeight="1" x14ac:dyDescent="0.25">
      <c r="B52" s="35" t="s">
        <v>56</v>
      </c>
      <c r="C52" s="23">
        <f>+[1]PP!J51</f>
        <v>757.6</v>
      </c>
      <c r="D52" s="23">
        <f>+[1]PP!K51</f>
        <v>724.9</v>
      </c>
      <c r="E52" s="23">
        <f>+[1]PP!L51</f>
        <v>684.6</v>
      </c>
      <c r="F52" s="23">
        <f>+[1]PP!M51</f>
        <v>753.7</v>
      </c>
      <c r="G52" s="23">
        <f>+[1]PP!N51</f>
        <v>721.1</v>
      </c>
      <c r="H52" s="23">
        <f>+[1]PP!O51</f>
        <v>694.5</v>
      </c>
      <c r="I52" s="23">
        <f t="shared" ref="I52:I57" si="25">SUM(C52:H52)</f>
        <v>4336.3999999999996</v>
      </c>
      <c r="J52" s="23">
        <v>827.6402967491041</v>
      </c>
      <c r="K52" s="23">
        <v>781.32469320941993</v>
      </c>
      <c r="L52" s="23">
        <v>828.52673287557479</v>
      </c>
      <c r="M52" s="23">
        <v>860.53114825566172</v>
      </c>
      <c r="N52" s="23">
        <v>725.01879913675316</v>
      </c>
      <c r="O52" s="23">
        <v>686.33517400000005</v>
      </c>
      <c r="P52" s="24">
        <f t="shared" ref="P52:P57" si="26">SUM(J52:O52)</f>
        <v>4709.3768442265136</v>
      </c>
      <c r="Q52" s="25">
        <f t="shared" si="24"/>
        <v>92.080123197535841</v>
      </c>
      <c r="R52" s="18"/>
      <c r="S52" s="19"/>
      <c r="T52" s="20"/>
    </row>
    <row r="53" spans="2:54" ht="18" customHeight="1" x14ac:dyDescent="0.25">
      <c r="B53" s="35" t="s">
        <v>57</v>
      </c>
      <c r="C53" s="23">
        <f>+[1]PP!J52</f>
        <v>4.8</v>
      </c>
      <c r="D53" s="23">
        <f>+[1]PP!K52</f>
        <v>5</v>
      </c>
      <c r="E53" s="23">
        <f>+[1]PP!L52</f>
        <v>5.8</v>
      </c>
      <c r="F53" s="23">
        <f>+[1]PP!M52</f>
        <v>4.2</v>
      </c>
      <c r="G53" s="23">
        <f>+[1]PP!N52</f>
        <v>6.4</v>
      </c>
      <c r="H53" s="23">
        <f>+[1]PP!O52</f>
        <v>9</v>
      </c>
      <c r="I53" s="23">
        <f t="shared" si="25"/>
        <v>35.200000000000003</v>
      </c>
      <c r="J53" s="23">
        <v>6.5380856857746581</v>
      </c>
      <c r="K53" s="23">
        <v>6.7743791725377154</v>
      </c>
      <c r="L53" s="23">
        <v>7.3885311696164608</v>
      </c>
      <c r="M53" s="23">
        <v>6.3466418868208452</v>
      </c>
      <c r="N53" s="23">
        <v>5.8876891981811958</v>
      </c>
      <c r="O53" s="23">
        <v>5.7263859999999998</v>
      </c>
      <c r="P53" s="24">
        <f t="shared" si="26"/>
        <v>38.661713112930876</v>
      </c>
      <c r="Q53" s="25">
        <f t="shared" si="24"/>
        <v>91.046146602921581</v>
      </c>
      <c r="R53" s="18"/>
      <c r="S53" s="19"/>
      <c r="T53" s="20"/>
    </row>
    <row r="54" spans="2:54" ht="18" customHeight="1" x14ac:dyDescent="0.25">
      <c r="B54" s="35" t="s">
        <v>29</v>
      </c>
      <c r="C54" s="23">
        <f>+[1]PP!J53</f>
        <v>26.1</v>
      </c>
      <c r="D54" s="23">
        <f>+[1]PP!K53</f>
        <v>23.6</v>
      </c>
      <c r="E54" s="23">
        <f>+[1]PP!L53</f>
        <v>26.7</v>
      </c>
      <c r="F54" s="23">
        <f>+[1]PP!M53</f>
        <v>25.5</v>
      </c>
      <c r="G54" s="23">
        <f>+[1]PP!N53</f>
        <v>22.5</v>
      </c>
      <c r="H54" s="23">
        <f>+[1]PP!O53</f>
        <v>21.7</v>
      </c>
      <c r="I54" s="23">
        <f t="shared" si="25"/>
        <v>146.1</v>
      </c>
      <c r="J54" s="23">
        <v>15.832454443973965</v>
      </c>
      <c r="K54" s="23">
        <v>16.062573313738675</v>
      </c>
      <c r="L54" s="23">
        <v>14.936539578032084</v>
      </c>
      <c r="M54" s="23">
        <v>14.835594669145589</v>
      </c>
      <c r="N54" s="23">
        <v>19.66990366667811</v>
      </c>
      <c r="O54" s="23">
        <v>17.927785</v>
      </c>
      <c r="P54" s="24">
        <f t="shared" si="26"/>
        <v>99.264850671568425</v>
      </c>
      <c r="Q54" s="25">
        <f t="shared" si="24"/>
        <v>147.18200754000245</v>
      </c>
      <c r="R54" s="18"/>
      <c r="S54" s="19"/>
      <c r="T54" s="20"/>
    </row>
    <row r="55" spans="2:54" ht="18" customHeight="1" x14ac:dyDescent="0.25">
      <c r="B55" s="21" t="s">
        <v>58</v>
      </c>
      <c r="C55" s="15">
        <f>+[1]PP!J54</f>
        <v>82.6</v>
      </c>
      <c r="D55" s="15">
        <f>+[1]PP!K54</f>
        <v>106.1</v>
      </c>
      <c r="E55" s="15">
        <f>+[1]PP!L54</f>
        <v>108.8</v>
      </c>
      <c r="F55" s="15">
        <f>+[1]PP!M54</f>
        <v>86.8</v>
      </c>
      <c r="G55" s="15">
        <f>+[1]PP!N54</f>
        <v>102.6</v>
      </c>
      <c r="H55" s="15">
        <f>+[1]PP!O54</f>
        <v>104.3</v>
      </c>
      <c r="I55" s="15">
        <f t="shared" si="25"/>
        <v>591.19999999999993</v>
      </c>
      <c r="J55" s="15">
        <v>92.747654475123127</v>
      </c>
      <c r="K55" s="15">
        <v>99.069426340297213</v>
      </c>
      <c r="L55" s="15">
        <v>95.088330761183713</v>
      </c>
      <c r="M55" s="15">
        <v>95.938857182804099</v>
      </c>
      <c r="N55" s="15">
        <v>99.970649482593402</v>
      </c>
      <c r="O55" s="15">
        <v>104.56489500000001</v>
      </c>
      <c r="P55" s="16">
        <f t="shared" si="26"/>
        <v>587.37981324200155</v>
      </c>
      <c r="Q55" s="17">
        <f t="shared" si="24"/>
        <v>100.65037760438398</v>
      </c>
      <c r="R55" s="18"/>
      <c r="S55" s="19"/>
      <c r="T55" s="20"/>
    </row>
    <row r="56" spans="2:54" ht="18" customHeight="1" x14ac:dyDescent="0.25">
      <c r="B56" s="21" t="s">
        <v>59</v>
      </c>
      <c r="C56" s="15">
        <f>+[1]PP!J55</f>
        <v>0.2</v>
      </c>
      <c r="D56" s="15">
        <f>+[1]PP!K55</f>
        <v>0.6</v>
      </c>
      <c r="E56" s="15">
        <f>+[1]PP!L55</f>
        <v>0.2</v>
      </c>
      <c r="F56" s="15">
        <f>+[1]PP!M55</f>
        <v>0.1</v>
      </c>
      <c r="G56" s="15">
        <f>+[1]PP!N55</f>
        <v>0.3</v>
      </c>
      <c r="H56" s="15">
        <f>+[1]PP!O55</f>
        <v>0.2</v>
      </c>
      <c r="I56" s="15">
        <f t="shared" si="25"/>
        <v>1.6</v>
      </c>
      <c r="J56" s="15">
        <v>4.9985437475532517E-2</v>
      </c>
      <c r="K56" s="15">
        <v>0.23647652910444675</v>
      </c>
      <c r="L56" s="15">
        <v>8.4770410977434846E-2</v>
      </c>
      <c r="M56" s="15">
        <v>4.8813128444135483E-2</v>
      </c>
      <c r="N56" s="15">
        <v>5.0131257568101703E-2</v>
      </c>
      <c r="O56" s="15">
        <v>0.115247</v>
      </c>
      <c r="P56" s="16">
        <f t="shared" si="26"/>
        <v>0.58542376356965131</v>
      </c>
      <c r="Q56" s="17">
        <f t="shared" si="24"/>
        <v>273.30629529691765</v>
      </c>
      <c r="R56" s="18"/>
      <c r="S56" s="19"/>
      <c r="T56" s="20"/>
    </row>
    <row r="57" spans="2:54" ht="18" customHeight="1" x14ac:dyDescent="0.25">
      <c r="B57" s="21" t="s">
        <v>60</v>
      </c>
      <c r="C57" s="15">
        <f>+[1]PP!J56</f>
        <v>686.2</v>
      </c>
      <c r="D57" s="15">
        <f>+[1]PP!K56</f>
        <v>405.9</v>
      </c>
      <c r="E57" s="15">
        <f>+[1]PP!L56</f>
        <v>692</v>
      </c>
      <c r="F57" s="15">
        <f>+[1]PP!M56</f>
        <v>469.2</v>
      </c>
      <c r="G57" s="15">
        <f>+[1]PP!N56</f>
        <v>283.5</v>
      </c>
      <c r="H57" s="15">
        <f>+[1]PP!O56</f>
        <v>417.5</v>
      </c>
      <c r="I57" s="15">
        <f t="shared" si="25"/>
        <v>2954.2999999999997</v>
      </c>
      <c r="J57" s="15">
        <v>231.46222461450952</v>
      </c>
      <c r="K57" s="15">
        <v>233.84020710424105</v>
      </c>
      <c r="L57" s="15">
        <v>232.75448039226876</v>
      </c>
      <c r="M57" s="15">
        <v>228.66321307884567</v>
      </c>
      <c r="N57" s="15">
        <v>229.55091220605246</v>
      </c>
      <c r="O57" s="15">
        <v>256.38648591250978</v>
      </c>
      <c r="P57" s="16">
        <f t="shared" si="26"/>
        <v>1412.6575233084272</v>
      </c>
      <c r="Q57" s="17">
        <f t="shared" si="24"/>
        <v>209.13065985597586</v>
      </c>
      <c r="R57" s="18"/>
      <c r="S57" s="19"/>
      <c r="T57" s="20"/>
    </row>
    <row r="58" spans="2:54" ht="18" customHeight="1" x14ac:dyDescent="0.25">
      <c r="B58" s="21" t="s">
        <v>61</v>
      </c>
      <c r="C58" s="15">
        <f>+C59</f>
        <v>0</v>
      </c>
      <c r="D58" s="15">
        <f t="shared" ref="D58:P58" si="27">+D59</f>
        <v>0.2</v>
      </c>
      <c r="E58" s="15">
        <f t="shared" si="27"/>
        <v>330</v>
      </c>
      <c r="F58" s="15">
        <f t="shared" si="27"/>
        <v>0.1</v>
      </c>
      <c r="G58" s="15">
        <f t="shared" si="27"/>
        <v>0.1</v>
      </c>
      <c r="H58" s="15">
        <f t="shared" si="27"/>
        <v>330</v>
      </c>
      <c r="I58" s="15">
        <f t="shared" si="27"/>
        <v>660.4</v>
      </c>
      <c r="J58" s="15">
        <f t="shared" si="27"/>
        <v>0.12328416395682962</v>
      </c>
      <c r="K58" s="15">
        <f t="shared" si="27"/>
        <v>0.13990322318213499</v>
      </c>
      <c r="L58" s="15">
        <f t="shared" si="27"/>
        <v>330.1</v>
      </c>
      <c r="M58" s="15">
        <f t="shared" si="27"/>
        <v>6.1328619098173151E-2</v>
      </c>
      <c r="N58" s="15">
        <f t="shared" si="27"/>
        <v>0.1</v>
      </c>
      <c r="O58" s="15">
        <f t="shared" si="27"/>
        <v>330.1</v>
      </c>
      <c r="P58" s="17">
        <f t="shared" si="27"/>
        <v>660.62451600623717</v>
      </c>
      <c r="Q58" s="17">
        <f t="shared" si="24"/>
        <v>99.966014581536498</v>
      </c>
      <c r="R58" s="18"/>
      <c r="S58" s="19"/>
      <c r="T58" s="20"/>
    </row>
    <row r="59" spans="2:54" ht="18" customHeight="1" x14ac:dyDescent="0.25">
      <c r="B59" s="46" t="s">
        <v>62</v>
      </c>
      <c r="C59" s="15">
        <f t="shared" ref="C59:P59" si="28">SUM(C60:C63)</f>
        <v>0</v>
      </c>
      <c r="D59" s="15">
        <f t="shared" si="28"/>
        <v>0.2</v>
      </c>
      <c r="E59" s="15">
        <f t="shared" si="28"/>
        <v>330</v>
      </c>
      <c r="F59" s="15">
        <f t="shared" si="28"/>
        <v>0.1</v>
      </c>
      <c r="G59" s="15">
        <f t="shared" si="28"/>
        <v>0.1</v>
      </c>
      <c r="H59" s="15">
        <f t="shared" si="28"/>
        <v>330</v>
      </c>
      <c r="I59" s="15">
        <f t="shared" si="28"/>
        <v>660.4</v>
      </c>
      <c r="J59" s="15">
        <f t="shared" si="28"/>
        <v>0.12328416395682962</v>
      </c>
      <c r="K59" s="15">
        <f t="shared" si="28"/>
        <v>0.13990322318213499</v>
      </c>
      <c r="L59" s="15">
        <f t="shared" si="28"/>
        <v>330.1</v>
      </c>
      <c r="M59" s="15">
        <f t="shared" si="28"/>
        <v>6.1328619098173151E-2</v>
      </c>
      <c r="N59" s="15">
        <f t="shared" si="28"/>
        <v>0.1</v>
      </c>
      <c r="O59" s="15">
        <f t="shared" si="28"/>
        <v>330.1</v>
      </c>
      <c r="P59" s="17">
        <f t="shared" si="28"/>
        <v>660.62451600623717</v>
      </c>
      <c r="Q59" s="17">
        <f t="shared" si="24"/>
        <v>99.966014581536498</v>
      </c>
      <c r="S59" s="19"/>
      <c r="T59" s="20"/>
    </row>
    <row r="60" spans="2:54" s="47" customFormat="1" ht="18" customHeight="1" x14ac:dyDescent="0.25">
      <c r="B60" s="30" t="s">
        <v>63</v>
      </c>
      <c r="C60" s="23">
        <f>+[1]PP!J59</f>
        <v>0</v>
      </c>
      <c r="D60" s="23">
        <f>+[1]PP!K59</f>
        <v>0</v>
      </c>
      <c r="E60" s="23">
        <f>+[1]PP!L59</f>
        <v>0</v>
      </c>
      <c r="F60" s="23">
        <f>+[1]PP!M59</f>
        <v>0</v>
      </c>
      <c r="G60" s="23">
        <f>+[1]PP!N59</f>
        <v>0</v>
      </c>
      <c r="H60" s="23">
        <f>+[1]PP!O59</f>
        <v>0</v>
      </c>
      <c r="I60" s="23">
        <f t="shared" ref="I60:I63" si="29">SUM(C60:H60)</f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4">
        <f t="shared" ref="P60:P63" si="30">SUM(J60:O60)</f>
        <v>0</v>
      </c>
      <c r="Q60" s="25">
        <v>0</v>
      </c>
      <c r="S60" s="19"/>
      <c r="T60" s="20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s="47" customFormat="1" ht="18" customHeight="1" x14ac:dyDescent="0.25">
      <c r="B61" s="30" t="s">
        <v>64</v>
      </c>
      <c r="C61" s="23">
        <f>+[1]PP!J60</f>
        <v>0</v>
      </c>
      <c r="D61" s="23">
        <f>+[1]PP!K60</f>
        <v>0</v>
      </c>
      <c r="E61" s="23">
        <f>+[1]PP!L60</f>
        <v>330</v>
      </c>
      <c r="F61" s="23">
        <f>+[1]PP!M60</f>
        <v>0</v>
      </c>
      <c r="G61" s="23">
        <f>+[1]PP!N60</f>
        <v>0</v>
      </c>
      <c r="H61" s="23">
        <f>+[1]PP!O60</f>
        <v>330</v>
      </c>
      <c r="I61" s="23">
        <f t="shared" si="29"/>
        <v>660</v>
      </c>
      <c r="J61" s="23">
        <v>0</v>
      </c>
      <c r="K61" s="23">
        <v>0</v>
      </c>
      <c r="L61" s="23">
        <v>330</v>
      </c>
      <c r="M61" s="23">
        <v>0</v>
      </c>
      <c r="N61" s="23">
        <v>0</v>
      </c>
      <c r="O61" s="23">
        <v>330</v>
      </c>
      <c r="P61" s="24">
        <f t="shared" si="30"/>
        <v>660</v>
      </c>
      <c r="Q61" s="25">
        <f t="shared" ref="Q61" si="31">+I61/P61*100</f>
        <v>100</v>
      </c>
      <c r="S61" s="19"/>
      <c r="T61" s="20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s="47" customFormat="1" ht="18" customHeight="1" x14ac:dyDescent="0.25">
      <c r="B62" s="48" t="s">
        <v>65</v>
      </c>
      <c r="C62" s="23">
        <f>+[1]PP!J61</f>
        <v>0</v>
      </c>
      <c r="D62" s="23">
        <f>+[1]PP!K61</f>
        <v>0</v>
      </c>
      <c r="E62" s="23">
        <f>+[1]PP!L61</f>
        <v>0</v>
      </c>
      <c r="F62" s="23">
        <f>+[1]PP!M61</f>
        <v>0</v>
      </c>
      <c r="G62" s="23">
        <f>+[1]PP!N61</f>
        <v>0</v>
      </c>
      <c r="H62" s="23">
        <f>+[1]PP!O61</f>
        <v>0</v>
      </c>
      <c r="I62" s="23">
        <f t="shared" si="29"/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4">
        <f t="shared" si="30"/>
        <v>0</v>
      </c>
      <c r="Q62" s="25">
        <v>0</v>
      </c>
      <c r="S62" s="19"/>
      <c r="T62" s="20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s="47" customFormat="1" ht="18" customHeight="1" x14ac:dyDescent="0.25">
      <c r="B63" s="30" t="s">
        <v>29</v>
      </c>
      <c r="C63" s="23">
        <f>+[1]PP!J62</f>
        <v>0</v>
      </c>
      <c r="D63" s="23">
        <f>+[1]PP!K62</f>
        <v>0.2</v>
      </c>
      <c r="E63" s="23">
        <f>+[1]PP!L62</f>
        <v>0</v>
      </c>
      <c r="F63" s="23">
        <f>+[1]PP!M62</f>
        <v>0.1</v>
      </c>
      <c r="G63" s="23">
        <f>+[1]PP!N62</f>
        <v>0.1</v>
      </c>
      <c r="H63" s="23">
        <f>+[1]PP!O62</f>
        <v>0</v>
      </c>
      <c r="I63" s="23">
        <f t="shared" si="29"/>
        <v>0.4</v>
      </c>
      <c r="J63" s="23">
        <v>0.12328416395682962</v>
      </c>
      <c r="K63" s="23">
        <v>0.13990322318213499</v>
      </c>
      <c r="L63" s="23">
        <v>0.1</v>
      </c>
      <c r="M63" s="23">
        <v>6.1328619098173151E-2</v>
      </c>
      <c r="N63" s="23">
        <v>0.1</v>
      </c>
      <c r="O63" s="23">
        <v>0.1</v>
      </c>
      <c r="P63" s="24">
        <f t="shared" si="30"/>
        <v>0.62451600623713777</v>
      </c>
      <c r="Q63" s="25">
        <f t="shared" ref="Q63:Q67" si="32">+I63/P63*100</f>
        <v>64.049599370574697</v>
      </c>
      <c r="S63" s="19"/>
      <c r="T63" s="20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ht="18" customHeight="1" x14ac:dyDescent="0.25">
      <c r="B64" s="49" t="s">
        <v>66</v>
      </c>
      <c r="C64" s="15">
        <f t="shared" ref="C64:O64" si="33">+C65+C75+C79</f>
        <v>2225.5000000000005</v>
      </c>
      <c r="D64" s="15">
        <f t="shared" si="33"/>
        <v>2639</v>
      </c>
      <c r="E64" s="15">
        <f t="shared" si="33"/>
        <v>2333.4</v>
      </c>
      <c r="F64" s="15">
        <f t="shared" si="33"/>
        <v>1982.8</v>
      </c>
      <c r="G64" s="15">
        <f t="shared" si="33"/>
        <v>2568.9</v>
      </c>
      <c r="H64" s="15">
        <f t="shared" si="33"/>
        <v>2312.1</v>
      </c>
      <c r="I64" s="15">
        <f t="shared" si="33"/>
        <v>14061.700000000003</v>
      </c>
      <c r="J64" s="15">
        <f t="shared" si="33"/>
        <v>1945.5076593736699</v>
      </c>
      <c r="K64" s="15">
        <f t="shared" si="33"/>
        <v>1940.9116876152441</v>
      </c>
      <c r="L64" s="15">
        <f t="shared" si="33"/>
        <v>1961.0800294621199</v>
      </c>
      <c r="M64" s="15">
        <f t="shared" si="33"/>
        <v>1865.257668138478</v>
      </c>
      <c r="N64" s="15">
        <f t="shared" si="33"/>
        <v>1906.2294987104235</v>
      </c>
      <c r="O64" s="15">
        <f t="shared" si="33"/>
        <v>2002.4041840000002</v>
      </c>
      <c r="P64" s="16">
        <f>+P65+P75+P79</f>
        <v>11621.390727299933</v>
      </c>
      <c r="Q64" s="17">
        <f t="shared" si="32"/>
        <v>120.99842721032958</v>
      </c>
      <c r="R64" s="18"/>
      <c r="S64" s="19"/>
      <c r="T64" s="20"/>
    </row>
    <row r="65" spans="2:20" ht="18" customHeight="1" x14ac:dyDescent="0.25">
      <c r="B65" s="46" t="s">
        <v>67</v>
      </c>
      <c r="C65" s="15">
        <f t="shared" ref="C65:O65" si="34">+C66+C71</f>
        <v>1822.1000000000001</v>
      </c>
      <c r="D65" s="15">
        <f t="shared" si="34"/>
        <v>2118.7999999999997</v>
      </c>
      <c r="E65" s="15">
        <f t="shared" si="34"/>
        <v>1792.2</v>
      </c>
      <c r="F65" s="15">
        <f t="shared" si="34"/>
        <v>1390.3</v>
      </c>
      <c r="G65" s="15">
        <f t="shared" si="34"/>
        <v>2036.8000000000002</v>
      </c>
      <c r="H65" s="15">
        <f t="shared" si="34"/>
        <v>1758.1000000000001</v>
      </c>
      <c r="I65" s="15">
        <f t="shared" si="34"/>
        <v>10918.300000000001</v>
      </c>
      <c r="J65" s="15">
        <f t="shared" si="34"/>
        <v>1463.5595658784505</v>
      </c>
      <c r="K65" s="15">
        <f t="shared" si="34"/>
        <v>1424.9220140733469</v>
      </c>
      <c r="L65" s="15">
        <f t="shared" si="34"/>
        <v>1475.3520832521413</v>
      </c>
      <c r="M65" s="15">
        <f t="shared" si="34"/>
        <v>1346.1681710087439</v>
      </c>
      <c r="N65" s="15">
        <f t="shared" si="34"/>
        <v>1471.5686654392935</v>
      </c>
      <c r="O65" s="15">
        <f t="shared" si="34"/>
        <v>1538.474494</v>
      </c>
      <c r="P65" s="16">
        <f>+P66+P71</f>
        <v>8720.0449936519744</v>
      </c>
      <c r="Q65" s="17">
        <f t="shared" si="32"/>
        <v>125.20921632799273</v>
      </c>
      <c r="R65" s="18"/>
      <c r="S65" s="19"/>
      <c r="T65" s="20"/>
    </row>
    <row r="66" spans="2:20" ht="18" customHeight="1" x14ac:dyDescent="0.25">
      <c r="B66" s="46" t="s">
        <v>68</v>
      </c>
      <c r="C66" s="15">
        <f t="shared" ref="C66" si="35">SUM(C67:C70)</f>
        <v>87.5</v>
      </c>
      <c r="D66" s="15">
        <f t="shared" ref="D66:O66" si="36">SUM(D67:D70)</f>
        <v>478.1</v>
      </c>
      <c r="E66" s="15">
        <f t="shared" si="36"/>
        <v>189.7</v>
      </c>
      <c r="F66" s="15">
        <f t="shared" si="36"/>
        <v>82.5</v>
      </c>
      <c r="G66" s="15">
        <f t="shared" si="36"/>
        <v>89.5</v>
      </c>
      <c r="H66" s="15">
        <f t="shared" si="36"/>
        <v>259.3</v>
      </c>
      <c r="I66" s="15">
        <f t="shared" si="36"/>
        <v>1186.5999999999999</v>
      </c>
      <c r="J66" s="15">
        <f t="shared" si="36"/>
        <v>139.87880004139799</v>
      </c>
      <c r="K66" s="15">
        <f t="shared" si="36"/>
        <v>156.94127884848149</v>
      </c>
      <c r="L66" s="15">
        <f t="shared" si="36"/>
        <v>175.44751892849499</v>
      </c>
      <c r="M66" s="15">
        <f t="shared" si="36"/>
        <v>163.75078394557025</v>
      </c>
      <c r="N66" s="15">
        <f t="shared" si="36"/>
        <v>155.95004680620846</v>
      </c>
      <c r="O66" s="15">
        <f t="shared" si="36"/>
        <v>149.560518</v>
      </c>
      <c r="P66" s="16">
        <f>SUM(P67:P70)</f>
        <v>941.52894657015315</v>
      </c>
      <c r="Q66" s="17">
        <f t="shared" si="32"/>
        <v>126.02905139800569</v>
      </c>
      <c r="R66" s="18"/>
      <c r="S66" s="19"/>
      <c r="T66" s="20"/>
    </row>
    <row r="67" spans="2:20" ht="18" customHeight="1" x14ac:dyDescent="0.25">
      <c r="B67" s="50" t="s">
        <v>69</v>
      </c>
      <c r="C67" s="31">
        <f>+[1]PP!J66</f>
        <v>85.7</v>
      </c>
      <c r="D67" s="31">
        <f>+[1]PP!K66</f>
        <v>83.6</v>
      </c>
      <c r="E67" s="31">
        <f>+[1]PP!L66</f>
        <v>96.8</v>
      </c>
      <c r="F67" s="31">
        <f>+[1]PP!M66</f>
        <v>79.8</v>
      </c>
      <c r="G67" s="31">
        <f>+[1]PP!N66</f>
        <v>71.5</v>
      </c>
      <c r="H67" s="31">
        <f>+[1]PP!O66</f>
        <v>79.2</v>
      </c>
      <c r="I67" s="23">
        <f>SUM(C67:H67)</f>
        <v>496.6</v>
      </c>
      <c r="J67" s="23">
        <v>82.551980444807498</v>
      </c>
      <c r="K67" s="23">
        <v>101.207892988499</v>
      </c>
      <c r="L67" s="23">
        <v>110.97940581111999</v>
      </c>
      <c r="M67" s="23">
        <v>98.154855671839996</v>
      </c>
      <c r="N67" s="23">
        <v>96.187478626975988</v>
      </c>
      <c r="O67" s="23">
        <v>102.647873</v>
      </c>
      <c r="P67" s="24">
        <f>SUM(J67:O67)</f>
        <v>591.7294865432425</v>
      </c>
      <c r="Q67" s="25">
        <f t="shared" si="32"/>
        <v>83.923483837358077</v>
      </c>
      <c r="R67" s="18"/>
      <c r="S67" s="19"/>
      <c r="T67" s="20"/>
    </row>
    <row r="68" spans="2:20" ht="18" customHeight="1" x14ac:dyDescent="0.25">
      <c r="B68" s="50" t="s">
        <v>70</v>
      </c>
      <c r="C68" s="31">
        <f>+[1]PP!J67</f>
        <v>0</v>
      </c>
      <c r="D68" s="31">
        <f>+[1]PP!K67</f>
        <v>0</v>
      </c>
      <c r="E68" s="31">
        <f>+[1]PP!L67</f>
        <v>0</v>
      </c>
      <c r="F68" s="31">
        <f>+[1]PP!M67</f>
        <v>0</v>
      </c>
      <c r="G68" s="31">
        <f>+[1]PP!N67</f>
        <v>0</v>
      </c>
      <c r="H68" s="31">
        <f>+[1]PP!O67</f>
        <v>0</v>
      </c>
      <c r="I68" s="23">
        <f>SUM(C68:H68)</f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4">
        <f>SUM(J68:O68)</f>
        <v>0</v>
      </c>
      <c r="Q68" s="51">
        <v>0</v>
      </c>
      <c r="R68" s="18"/>
      <c r="S68" s="19"/>
      <c r="T68" s="20"/>
    </row>
    <row r="69" spans="2:20" ht="18" customHeight="1" x14ac:dyDescent="0.25">
      <c r="B69" s="52" t="s">
        <v>71</v>
      </c>
      <c r="C69" s="53">
        <f>+[1]PP!J68</f>
        <v>1.8</v>
      </c>
      <c r="D69" s="53">
        <f>+[1]PP!K68</f>
        <v>394.4</v>
      </c>
      <c r="E69" s="53">
        <f>+[1]PP!L68</f>
        <v>92.8</v>
      </c>
      <c r="F69" s="53">
        <f>+[1]PP!M68</f>
        <v>2.5</v>
      </c>
      <c r="G69" s="53">
        <f>+[1]PP!N68</f>
        <v>16.399999999999999</v>
      </c>
      <c r="H69" s="53">
        <f>+[1]PP!O68</f>
        <v>180</v>
      </c>
      <c r="I69" s="40">
        <f>SUM(C69:H69)</f>
        <v>687.9</v>
      </c>
      <c r="J69" s="40">
        <v>57.211407684749993</v>
      </c>
      <c r="K69" s="40">
        <v>55.630425719732493</v>
      </c>
      <c r="L69" s="40">
        <v>62.986739509374992</v>
      </c>
      <c r="M69" s="40">
        <v>65.586193419480239</v>
      </c>
      <c r="N69" s="40">
        <v>59.754017319732498</v>
      </c>
      <c r="O69" s="40">
        <v>46.843376999999997</v>
      </c>
      <c r="P69" s="41">
        <f>SUM(J69:O69)</f>
        <v>348.01216065307017</v>
      </c>
      <c r="Q69" s="41">
        <f t="shared" ref="Q69:Q89" si="37">+I69/P69*100</f>
        <v>197.66550648951619</v>
      </c>
      <c r="R69" s="18"/>
      <c r="S69" s="19"/>
      <c r="T69" s="20"/>
    </row>
    <row r="70" spans="2:20" ht="18" customHeight="1" x14ac:dyDescent="0.25">
      <c r="B70" s="50" t="s">
        <v>72</v>
      </c>
      <c r="C70" s="31">
        <f>+[1]PP!J69</f>
        <v>0</v>
      </c>
      <c r="D70" s="31">
        <f>+[1]PP!K69</f>
        <v>0.1</v>
      </c>
      <c r="E70" s="31">
        <f>+[1]PP!L69</f>
        <v>0.1</v>
      </c>
      <c r="F70" s="31">
        <f>+[1]PP!M69</f>
        <v>0.2</v>
      </c>
      <c r="G70" s="31">
        <f>+[1]PP!N69</f>
        <v>1.6</v>
      </c>
      <c r="H70" s="31">
        <f>+[1]PP!O69</f>
        <v>0.1</v>
      </c>
      <c r="I70" s="23">
        <f>SUM(C70:H70)</f>
        <v>2.1</v>
      </c>
      <c r="J70" s="23">
        <v>0.11541191184049999</v>
      </c>
      <c r="K70" s="23">
        <v>0.10296014024999998</v>
      </c>
      <c r="L70" s="23">
        <v>1.4813736079999997</v>
      </c>
      <c r="M70" s="23">
        <v>9.7348542499999993E-3</v>
      </c>
      <c r="N70" s="23">
        <v>8.5508594999999989E-3</v>
      </c>
      <c r="O70" s="23">
        <v>6.9267999999999996E-2</v>
      </c>
      <c r="P70" s="24">
        <f>SUM(J70:O70)</f>
        <v>1.7872993738404994</v>
      </c>
      <c r="Q70" s="25">
        <f t="shared" si="37"/>
        <v>117.49570501373692</v>
      </c>
      <c r="R70" s="54"/>
      <c r="S70" s="19"/>
      <c r="T70" s="20"/>
    </row>
    <row r="71" spans="2:20" ht="18" customHeight="1" x14ac:dyDescent="0.25">
      <c r="B71" s="46" t="s">
        <v>73</v>
      </c>
      <c r="C71" s="15">
        <f t="shared" ref="C71:O71" si="38">SUM(C72:C74)</f>
        <v>1734.6000000000001</v>
      </c>
      <c r="D71" s="15">
        <f t="shared" si="38"/>
        <v>1640.6999999999998</v>
      </c>
      <c r="E71" s="15">
        <f t="shared" si="38"/>
        <v>1602.5</v>
      </c>
      <c r="F71" s="15">
        <f t="shared" si="38"/>
        <v>1307.8</v>
      </c>
      <c r="G71" s="15">
        <f t="shared" si="38"/>
        <v>1947.3000000000002</v>
      </c>
      <c r="H71" s="15">
        <f t="shared" si="38"/>
        <v>1498.8000000000002</v>
      </c>
      <c r="I71" s="15">
        <f t="shared" si="38"/>
        <v>9731.7000000000007</v>
      </c>
      <c r="J71" s="15">
        <f t="shared" si="38"/>
        <v>1323.6807658370526</v>
      </c>
      <c r="K71" s="15">
        <f t="shared" si="38"/>
        <v>1267.9807352248654</v>
      </c>
      <c r="L71" s="15">
        <f t="shared" si="38"/>
        <v>1299.9045643236464</v>
      </c>
      <c r="M71" s="15">
        <f t="shared" si="38"/>
        <v>1182.4173870631737</v>
      </c>
      <c r="N71" s="15">
        <f t="shared" si="38"/>
        <v>1315.6186186330849</v>
      </c>
      <c r="O71" s="15">
        <f t="shared" si="38"/>
        <v>1388.913976</v>
      </c>
      <c r="P71" s="16">
        <f>SUM(P72:P74)</f>
        <v>7778.5160470818219</v>
      </c>
      <c r="Q71" s="17">
        <f t="shared" si="37"/>
        <v>125.10998166097419</v>
      </c>
      <c r="R71" s="54"/>
      <c r="S71" s="19"/>
      <c r="T71" s="20"/>
    </row>
    <row r="72" spans="2:20" ht="18" customHeight="1" x14ac:dyDescent="0.25">
      <c r="B72" s="30" t="s">
        <v>74</v>
      </c>
      <c r="C72" s="23">
        <f>+[1]PP!J71:J71</f>
        <v>45</v>
      </c>
      <c r="D72" s="23">
        <f>+[1]PP!K71:K71</f>
        <v>38.1</v>
      </c>
      <c r="E72" s="23">
        <f>+[1]PP!L71:L71</f>
        <v>37.299999999999997</v>
      </c>
      <c r="F72" s="23">
        <f>+[1]PP!M71:M71</f>
        <v>35.200000000000003</v>
      </c>
      <c r="G72" s="23">
        <f>+[1]PP!N71:N71</f>
        <v>29.9</v>
      </c>
      <c r="H72" s="23">
        <f>+[1]PP!O71:O71</f>
        <v>33.5</v>
      </c>
      <c r="I72" s="23">
        <f>SUM(C72:H72)</f>
        <v>219</v>
      </c>
      <c r="J72" s="23">
        <v>25.605651584463509</v>
      </c>
      <c r="K72" s="23">
        <v>34.062063774411754</v>
      </c>
      <c r="L72" s="23">
        <v>31.90067484378509</v>
      </c>
      <c r="M72" s="23">
        <v>27.943341371497617</v>
      </c>
      <c r="N72" s="23">
        <v>25.323066504408644</v>
      </c>
      <c r="O72" s="23">
        <v>27.099446</v>
      </c>
      <c r="P72" s="24">
        <f>SUM(J72:O72)</f>
        <v>171.93424407856662</v>
      </c>
      <c r="Q72" s="25">
        <f t="shared" si="37"/>
        <v>127.37427681941378</v>
      </c>
      <c r="R72" s="54"/>
      <c r="S72" s="19"/>
      <c r="T72" s="20"/>
    </row>
    <row r="73" spans="2:20" ht="18" customHeight="1" x14ac:dyDescent="0.25">
      <c r="B73" s="55" t="s">
        <v>71</v>
      </c>
      <c r="C73" s="40">
        <f>+[1]PP!J72:J72</f>
        <v>1535.2</v>
      </c>
      <c r="D73" s="40">
        <f>+[1]PP!K72:K72</f>
        <v>1383.3</v>
      </c>
      <c r="E73" s="40">
        <f>+[1]PP!L72:L72</f>
        <v>1329.8</v>
      </c>
      <c r="F73" s="40">
        <f>+[1]PP!M72:M72</f>
        <v>1216.3</v>
      </c>
      <c r="G73" s="40">
        <f>+[1]PP!N72:N72</f>
        <v>1712.7</v>
      </c>
      <c r="H73" s="40">
        <f>+[1]PP!O72:O72</f>
        <v>1357.4</v>
      </c>
      <c r="I73" s="40">
        <f>SUM(C73:H73)</f>
        <v>8534.7000000000007</v>
      </c>
      <c r="J73" s="56">
        <v>1164.510313763933</v>
      </c>
      <c r="K73" s="56">
        <v>1122.0698464546438</v>
      </c>
      <c r="L73" s="56">
        <v>1109.5972466727326</v>
      </c>
      <c r="M73" s="56">
        <v>1031.8692417807194</v>
      </c>
      <c r="N73" s="56">
        <v>1126.2958408715426</v>
      </c>
      <c r="O73" s="56">
        <v>1233.9909990000001</v>
      </c>
      <c r="P73" s="41">
        <f>SUM(J73:O73)</f>
        <v>6788.3334885435706</v>
      </c>
      <c r="Q73" s="41">
        <f t="shared" si="37"/>
        <v>125.7259976164063</v>
      </c>
      <c r="R73" s="54"/>
      <c r="S73" s="19"/>
      <c r="T73" s="20"/>
    </row>
    <row r="74" spans="2:20" ht="18" customHeight="1" x14ac:dyDescent="0.25">
      <c r="B74" s="30" t="s">
        <v>29</v>
      </c>
      <c r="C74" s="23">
        <f>+[1]PP!J73:J73</f>
        <v>154.4</v>
      </c>
      <c r="D74" s="23">
        <f>+[1]PP!K73:K73</f>
        <v>219.3</v>
      </c>
      <c r="E74" s="23">
        <f>+[1]PP!L73:L73</f>
        <v>235.4</v>
      </c>
      <c r="F74" s="23">
        <f>+[1]PP!M73:M73</f>
        <v>56.3</v>
      </c>
      <c r="G74" s="23">
        <f>+[1]PP!N73:N73</f>
        <v>204.7</v>
      </c>
      <c r="H74" s="23">
        <f>+[1]PP!O73:O73</f>
        <v>107.9</v>
      </c>
      <c r="I74" s="23">
        <f>SUM(C74:H74)</f>
        <v>977.99999999999989</v>
      </c>
      <c r="J74" s="23">
        <v>133.56480048865603</v>
      </c>
      <c r="K74" s="23">
        <v>111.84882499580974</v>
      </c>
      <c r="L74" s="23">
        <v>158.40664280712863</v>
      </c>
      <c r="M74" s="23">
        <v>122.60480391095656</v>
      </c>
      <c r="N74" s="23">
        <v>163.99971125713361</v>
      </c>
      <c r="O74" s="23">
        <v>127.823531</v>
      </c>
      <c r="P74" s="24">
        <f>SUM(J74:O74)</f>
        <v>818.24831445968459</v>
      </c>
      <c r="Q74" s="25">
        <f t="shared" si="37"/>
        <v>119.52361926291341</v>
      </c>
      <c r="R74" s="54"/>
      <c r="S74" s="19"/>
      <c r="T74" s="20"/>
    </row>
    <row r="75" spans="2:20" ht="18" customHeight="1" x14ac:dyDescent="0.25">
      <c r="B75" s="46" t="s">
        <v>75</v>
      </c>
      <c r="C75" s="15">
        <f t="shared" ref="C75:O75" si="39">SUM(C76:C78)</f>
        <v>397</v>
      </c>
      <c r="D75" s="15">
        <f t="shared" si="39"/>
        <v>470.9</v>
      </c>
      <c r="E75" s="15">
        <f t="shared" si="39"/>
        <v>506.6</v>
      </c>
      <c r="F75" s="15">
        <f t="shared" si="39"/>
        <v>550.69999999999993</v>
      </c>
      <c r="G75" s="15">
        <f t="shared" si="39"/>
        <v>489.7</v>
      </c>
      <c r="H75" s="15">
        <f t="shared" si="39"/>
        <v>480.29999999999995</v>
      </c>
      <c r="I75" s="15">
        <f t="shared" si="39"/>
        <v>2895.2000000000003</v>
      </c>
      <c r="J75" s="15">
        <f t="shared" si="39"/>
        <v>475.33200891767348</v>
      </c>
      <c r="K75" s="15">
        <f t="shared" si="39"/>
        <v>508.95171409521879</v>
      </c>
      <c r="L75" s="15">
        <f t="shared" si="39"/>
        <v>478.37643320938469</v>
      </c>
      <c r="M75" s="15">
        <f t="shared" si="39"/>
        <v>511.47135840515409</v>
      </c>
      <c r="N75" s="15">
        <f t="shared" si="39"/>
        <v>427.87330406260793</v>
      </c>
      <c r="O75" s="15">
        <f t="shared" si="39"/>
        <v>456.823037</v>
      </c>
      <c r="P75" s="16">
        <f>SUM(P76:P78)</f>
        <v>2858.8278556900386</v>
      </c>
      <c r="Q75" s="17">
        <f t="shared" si="37"/>
        <v>101.27227472747506</v>
      </c>
      <c r="R75" s="18"/>
      <c r="S75" s="19"/>
      <c r="T75" s="20"/>
    </row>
    <row r="76" spans="2:20" ht="18" customHeight="1" x14ac:dyDescent="0.25">
      <c r="B76" s="50" t="s">
        <v>76</v>
      </c>
      <c r="C76" s="23">
        <f>+[1]PP!J75</f>
        <v>318</v>
      </c>
      <c r="D76" s="23">
        <f>+[1]PP!K75</f>
        <v>387.7</v>
      </c>
      <c r="E76" s="23">
        <f>+[1]PP!L75</f>
        <v>391.8</v>
      </c>
      <c r="F76" s="23">
        <f>+[1]PP!M75</f>
        <v>456.7</v>
      </c>
      <c r="G76" s="23">
        <f>+[1]PP!N75</f>
        <v>382.1</v>
      </c>
      <c r="H76" s="23">
        <f>+[1]PP!O75</f>
        <v>365</v>
      </c>
      <c r="I76" s="23">
        <f>SUM(C76:H76)</f>
        <v>2301.3000000000002</v>
      </c>
      <c r="J76" s="23">
        <v>396.11742228759249</v>
      </c>
      <c r="K76" s="23">
        <v>428.09626921270268</v>
      </c>
      <c r="L76" s="23">
        <v>388.92167058096544</v>
      </c>
      <c r="M76" s="23">
        <v>419.84692808870892</v>
      </c>
      <c r="N76" s="23">
        <v>337.29888688629921</v>
      </c>
      <c r="O76" s="23">
        <v>365.15058399999998</v>
      </c>
      <c r="P76" s="24">
        <f t="shared" ref="P76:P81" si="40">SUM(J76:O76)</f>
        <v>2335.4317610562684</v>
      </c>
      <c r="Q76" s="25">
        <f t="shared" si="37"/>
        <v>98.538524583530062</v>
      </c>
      <c r="R76" s="18"/>
      <c r="S76" s="19"/>
      <c r="T76" s="20"/>
    </row>
    <row r="77" spans="2:20" ht="18" customHeight="1" x14ac:dyDescent="0.25">
      <c r="B77" s="50" t="s">
        <v>77</v>
      </c>
      <c r="C77" s="23">
        <f>+[1]PP!J76</f>
        <v>76.8</v>
      </c>
      <c r="D77" s="23">
        <f>+[1]PP!K76</f>
        <v>80.5</v>
      </c>
      <c r="E77" s="23">
        <f>+[1]PP!L76</f>
        <v>111.5</v>
      </c>
      <c r="F77" s="23">
        <f>+[1]PP!M76</f>
        <v>91.6</v>
      </c>
      <c r="G77" s="23">
        <f>+[1]PP!N76</f>
        <v>104.7</v>
      </c>
      <c r="H77" s="23">
        <f>+[1]PP!O76</f>
        <v>112.4</v>
      </c>
      <c r="I77" s="23">
        <f>SUM(C77:H77)</f>
        <v>577.5</v>
      </c>
      <c r="J77" s="23">
        <v>76.540346399780987</v>
      </c>
      <c r="K77" s="23">
        <v>78.116304208875889</v>
      </c>
      <c r="L77" s="23">
        <v>86.40430919285825</v>
      </c>
      <c r="M77" s="23">
        <v>88.803074683724475</v>
      </c>
      <c r="N77" s="23">
        <v>87.684130691679471</v>
      </c>
      <c r="O77" s="23">
        <v>88.526762000000005</v>
      </c>
      <c r="P77" s="24">
        <f t="shared" si="40"/>
        <v>506.07492717691906</v>
      </c>
      <c r="Q77" s="25">
        <f t="shared" si="37"/>
        <v>114.11353714390032</v>
      </c>
      <c r="R77" s="18"/>
      <c r="S77" s="19"/>
      <c r="T77" s="20"/>
    </row>
    <row r="78" spans="2:20" ht="18" customHeight="1" x14ac:dyDescent="0.25">
      <c r="B78" s="50" t="s">
        <v>29</v>
      </c>
      <c r="C78" s="23">
        <f>+[1]PP!J77</f>
        <v>2.2000000000000002</v>
      </c>
      <c r="D78" s="23">
        <f>+[1]PP!K77</f>
        <v>2.7</v>
      </c>
      <c r="E78" s="23">
        <f>+[1]PP!L77</f>
        <v>3.3</v>
      </c>
      <c r="F78" s="23">
        <f>+[1]PP!M77</f>
        <v>2.4</v>
      </c>
      <c r="G78" s="23">
        <f>+[1]PP!N77</f>
        <v>2.9</v>
      </c>
      <c r="H78" s="23">
        <f>+[1]PP!O77</f>
        <v>2.9</v>
      </c>
      <c r="I78" s="23">
        <f>SUM(C78:H78)</f>
        <v>16.399999999999999</v>
      </c>
      <c r="J78" s="23">
        <v>2.6742402302999997</v>
      </c>
      <c r="K78" s="23">
        <v>2.7391406736402497</v>
      </c>
      <c r="L78" s="23">
        <v>3.0504534355609998</v>
      </c>
      <c r="M78" s="23">
        <v>2.8213556327207492</v>
      </c>
      <c r="N78" s="23">
        <v>2.8902864846292498</v>
      </c>
      <c r="O78" s="23">
        <v>3.1456909999999998</v>
      </c>
      <c r="P78" s="24">
        <f t="shared" si="40"/>
        <v>17.321167456851249</v>
      </c>
      <c r="Q78" s="25">
        <f t="shared" si="37"/>
        <v>94.681839667297425</v>
      </c>
      <c r="R78" s="18"/>
      <c r="S78" s="19"/>
      <c r="T78" s="20"/>
    </row>
    <row r="79" spans="2:20" ht="18" customHeight="1" x14ac:dyDescent="0.25">
      <c r="B79" s="46" t="s">
        <v>78</v>
      </c>
      <c r="C79" s="15">
        <f t="shared" ref="C79:M79" si="41">+C80+C81</f>
        <v>6.4</v>
      </c>
      <c r="D79" s="15">
        <f t="shared" si="41"/>
        <v>49.3</v>
      </c>
      <c r="E79" s="15">
        <f t="shared" si="41"/>
        <v>34.6</v>
      </c>
      <c r="F79" s="15">
        <f t="shared" si="41"/>
        <v>41.800000000000004</v>
      </c>
      <c r="G79" s="15">
        <f t="shared" si="41"/>
        <v>42.4</v>
      </c>
      <c r="H79" s="15">
        <f t="shared" si="41"/>
        <v>73.7</v>
      </c>
      <c r="I79" s="15">
        <f t="shared" si="41"/>
        <v>248.2</v>
      </c>
      <c r="J79" s="15">
        <f t="shared" si="41"/>
        <v>6.6160845775460002</v>
      </c>
      <c r="K79" s="15">
        <f t="shared" si="41"/>
        <v>7.0379594466782489</v>
      </c>
      <c r="L79" s="15">
        <f t="shared" si="41"/>
        <v>7.3515130005939993</v>
      </c>
      <c r="M79" s="15">
        <f t="shared" si="41"/>
        <v>7.6181387245802483</v>
      </c>
      <c r="N79" s="15">
        <v>6.7875292085219998</v>
      </c>
      <c r="O79" s="15">
        <v>7.1066529999999997</v>
      </c>
      <c r="P79" s="16">
        <f t="shared" si="40"/>
        <v>42.517877957920497</v>
      </c>
      <c r="Q79" s="25">
        <f t="shared" si="37"/>
        <v>583.75443912238745</v>
      </c>
      <c r="R79" s="18"/>
      <c r="S79" s="19"/>
      <c r="T79" s="20"/>
    </row>
    <row r="80" spans="2:20" ht="18" customHeight="1" x14ac:dyDescent="0.25">
      <c r="B80" s="52" t="s">
        <v>71</v>
      </c>
      <c r="C80" s="40">
        <f>+[1]PP!J79</f>
        <v>3.1</v>
      </c>
      <c r="D80" s="40">
        <f>+[1]PP!K79</f>
        <v>45.5</v>
      </c>
      <c r="E80" s="40">
        <f>+[1]PP!L79</f>
        <v>29</v>
      </c>
      <c r="F80" s="40">
        <f>+[1]PP!M79</f>
        <v>38.200000000000003</v>
      </c>
      <c r="G80" s="40">
        <f>+[1]PP!N79</f>
        <v>37.299999999999997</v>
      </c>
      <c r="H80" s="40">
        <f>+[1]PP!O79</f>
        <v>68.8</v>
      </c>
      <c r="I80" s="40">
        <f>SUM(C80:H80)</f>
        <v>221.89999999999998</v>
      </c>
      <c r="J80" s="40">
        <v>2.2323422151222498</v>
      </c>
      <c r="K80" s="40">
        <v>2.6222573707082497</v>
      </c>
      <c r="L80" s="40">
        <v>2.5841932235092493</v>
      </c>
      <c r="M80" s="40">
        <v>2.7929574556702494</v>
      </c>
      <c r="N80" s="40">
        <v>2.1612380497719998</v>
      </c>
      <c r="O80" s="40">
        <v>2.4489269999999999</v>
      </c>
      <c r="P80" s="41">
        <f t="shared" si="40"/>
        <v>14.841915314781998</v>
      </c>
      <c r="Q80" s="41">
        <f t="shared" si="37"/>
        <v>1495.0900560589764</v>
      </c>
      <c r="S80" s="19"/>
      <c r="T80" s="20"/>
    </row>
    <row r="81" spans="2:20" ht="18" customHeight="1" x14ac:dyDescent="0.25">
      <c r="B81" s="57" t="s">
        <v>29</v>
      </c>
      <c r="C81" s="23">
        <f>+[1]PP!J80</f>
        <v>3.3</v>
      </c>
      <c r="D81" s="23">
        <f>+[1]PP!K80</f>
        <v>3.8</v>
      </c>
      <c r="E81" s="23">
        <f>+[1]PP!L80</f>
        <v>5.6</v>
      </c>
      <c r="F81" s="23">
        <f>+[1]PP!M80</f>
        <v>3.6</v>
      </c>
      <c r="G81" s="23">
        <f>+[1]PP!N80</f>
        <v>5.0999999999999996</v>
      </c>
      <c r="H81" s="23">
        <f>+[1]PP!O80</f>
        <v>4.9000000000000004</v>
      </c>
      <c r="I81" s="23">
        <f>SUM(C81:H81)</f>
        <v>26.299999999999997</v>
      </c>
      <c r="J81" s="23">
        <v>4.3837423624237504</v>
      </c>
      <c r="K81" s="23">
        <v>4.4157020759699996</v>
      </c>
      <c r="L81" s="23">
        <v>4.76731977708475</v>
      </c>
      <c r="M81" s="23">
        <v>4.8251812689099989</v>
      </c>
      <c r="N81" s="23">
        <v>4.6262911587499991</v>
      </c>
      <c r="O81" s="15">
        <v>4.6577260000000003</v>
      </c>
      <c r="P81" s="24">
        <f t="shared" si="40"/>
        <v>27.675962643138501</v>
      </c>
      <c r="Q81" s="25">
        <f t="shared" si="37"/>
        <v>95.02831153199422</v>
      </c>
      <c r="S81" s="19"/>
      <c r="T81" s="20"/>
    </row>
    <row r="82" spans="2:20" ht="18" customHeight="1" x14ac:dyDescent="0.25">
      <c r="B82" s="21" t="s">
        <v>79</v>
      </c>
      <c r="C82" s="15">
        <f t="shared" ref="C82:I82" si="42">+C83+C89+C91</f>
        <v>4445.6000000000004</v>
      </c>
      <c r="D82" s="15">
        <f t="shared" si="42"/>
        <v>1348.1</v>
      </c>
      <c r="E82" s="15">
        <f t="shared" si="42"/>
        <v>1348.8000000000002</v>
      </c>
      <c r="F82" s="15">
        <f t="shared" si="42"/>
        <v>1253.9000000000001</v>
      </c>
      <c r="G82" s="15">
        <f t="shared" si="42"/>
        <v>1632.6</v>
      </c>
      <c r="H82" s="15">
        <f t="shared" si="42"/>
        <v>3578.6</v>
      </c>
      <c r="I82" s="15">
        <f t="shared" si="42"/>
        <v>13607.600000000002</v>
      </c>
      <c r="J82" s="15">
        <f>+J83+J89+J91</f>
        <v>896.66862215757681</v>
      </c>
      <c r="K82" s="15">
        <f t="shared" ref="K82:O82" si="43">+K83+K89+K91</f>
        <v>904.80874154396338</v>
      </c>
      <c r="L82" s="15">
        <f t="shared" si="43"/>
        <v>1022.143740536261</v>
      </c>
      <c r="M82" s="15">
        <f t="shared" si="43"/>
        <v>1061.7563384394055</v>
      </c>
      <c r="N82" s="15">
        <f t="shared" si="43"/>
        <v>993.36962776059659</v>
      </c>
      <c r="O82" s="15">
        <f t="shared" si="43"/>
        <v>939.25241499999993</v>
      </c>
      <c r="P82" s="16">
        <f>+P83+P89+P91</f>
        <v>5817.9994854378037</v>
      </c>
      <c r="Q82" s="25">
        <f t="shared" si="37"/>
        <v>233.88795468372291</v>
      </c>
      <c r="R82" s="18"/>
      <c r="S82" s="19"/>
      <c r="T82" s="20"/>
    </row>
    <row r="83" spans="2:20" ht="18" customHeight="1" x14ac:dyDescent="0.25">
      <c r="B83" s="46" t="s">
        <v>80</v>
      </c>
      <c r="C83" s="15">
        <f t="shared" ref="C83" si="44">SUM(C84:C88)</f>
        <v>2847.6</v>
      </c>
      <c r="D83" s="15">
        <f t="shared" ref="D83:O83" si="45">SUM(D84:D88)</f>
        <v>396.2</v>
      </c>
      <c r="E83" s="15">
        <f t="shared" si="45"/>
        <v>320.8</v>
      </c>
      <c r="F83" s="15">
        <f t="shared" si="45"/>
        <v>438.3</v>
      </c>
      <c r="G83" s="15">
        <f t="shared" si="45"/>
        <v>820.6</v>
      </c>
      <c r="H83" s="15">
        <f t="shared" si="45"/>
        <v>2563.5</v>
      </c>
      <c r="I83" s="15">
        <f t="shared" si="45"/>
        <v>7387.0000000000009</v>
      </c>
      <c r="J83" s="15">
        <f t="shared" si="45"/>
        <v>3.1808597427500002E-2</v>
      </c>
      <c r="K83" s="15">
        <f t="shared" si="45"/>
        <v>2.9983392904499993E-2</v>
      </c>
      <c r="L83" s="15">
        <f t="shared" si="45"/>
        <v>2.9983392904499993E-2</v>
      </c>
      <c r="M83" s="15">
        <f t="shared" si="45"/>
        <v>32.886941959796445</v>
      </c>
      <c r="N83" s="15">
        <f t="shared" si="45"/>
        <v>0</v>
      </c>
      <c r="O83" s="15">
        <f t="shared" si="45"/>
        <v>0</v>
      </c>
      <c r="P83" s="16">
        <f>SUM(P84:P88)</f>
        <v>32.978717343032947</v>
      </c>
      <c r="Q83" s="25">
        <v>0</v>
      </c>
      <c r="R83" s="18"/>
      <c r="S83" s="19"/>
      <c r="T83" s="20"/>
    </row>
    <row r="84" spans="2:20" ht="18" customHeight="1" x14ac:dyDescent="0.25">
      <c r="B84" s="50" t="s">
        <v>81</v>
      </c>
      <c r="C84" s="23">
        <f>+[1]PP!J83</f>
        <v>2500.1999999999998</v>
      </c>
      <c r="D84" s="23">
        <f>+[1]PP!K83</f>
        <v>0</v>
      </c>
      <c r="E84" s="23">
        <f>+[1]PP!L83</f>
        <v>0</v>
      </c>
      <c r="F84" s="23">
        <f>+[1]PP!M83</f>
        <v>0</v>
      </c>
      <c r="G84" s="23">
        <f>+[1]PP!N83</f>
        <v>0</v>
      </c>
      <c r="H84" s="23">
        <f>+[1]PP!O83</f>
        <v>1448.8</v>
      </c>
      <c r="I84" s="23">
        <f t="shared" ref="I84:I93" si="46">SUM(C84:H84)</f>
        <v>3949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4">
        <f t="shared" ref="P84:P93" si="47">SUM(J84:O84)</f>
        <v>0</v>
      </c>
      <c r="Q84" s="25">
        <v>0</v>
      </c>
      <c r="R84" s="18"/>
      <c r="S84" s="19"/>
      <c r="T84" s="20"/>
    </row>
    <row r="85" spans="2:20" ht="18" customHeight="1" x14ac:dyDescent="0.25">
      <c r="B85" s="50" t="s">
        <v>82</v>
      </c>
      <c r="C85" s="23">
        <f>+[1]PP!J84</f>
        <v>102.3</v>
      </c>
      <c r="D85" s="23">
        <f>+[1]PP!K84</f>
        <v>396.2</v>
      </c>
      <c r="E85" s="23">
        <f>+[1]PP!L84</f>
        <v>88.8</v>
      </c>
      <c r="F85" s="23">
        <f>+[1]PP!M84</f>
        <v>2.7</v>
      </c>
      <c r="G85" s="23">
        <f>+[1]PP!N84</f>
        <v>177.4</v>
      </c>
      <c r="H85" s="23">
        <f>+[1]PP!O84</f>
        <v>91.1</v>
      </c>
      <c r="I85" s="23">
        <f t="shared" si="46"/>
        <v>858.5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4">
        <f t="shared" si="47"/>
        <v>0</v>
      </c>
      <c r="Q85" s="25">
        <v>0</v>
      </c>
      <c r="R85" s="43"/>
      <c r="S85" s="19"/>
      <c r="T85" s="20"/>
    </row>
    <row r="86" spans="2:20" ht="18" customHeight="1" x14ac:dyDescent="0.25">
      <c r="B86" s="50" t="s">
        <v>83</v>
      </c>
      <c r="C86" s="23">
        <f>+[1]PP!J85</f>
        <v>245.1</v>
      </c>
      <c r="D86" s="23">
        <f>+[1]PP!K85</f>
        <v>0</v>
      </c>
      <c r="E86" s="23">
        <f>+[1]PP!L85</f>
        <v>0</v>
      </c>
      <c r="F86" s="23">
        <f>+[1]PP!M85</f>
        <v>32.5</v>
      </c>
      <c r="G86" s="23">
        <f>+[1]PP!N85</f>
        <v>0</v>
      </c>
      <c r="H86" s="23">
        <f>+[1]PP!O85</f>
        <v>0</v>
      </c>
      <c r="I86" s="23">
        <f t="shared" si="46"/>
        <v>277.60000000000002</v>
      </c>
      <c r="J86" s="23">
        <v>3.1789597427500003E-2</v>
      </c>
      <c r="K86" s="23">
        <v>2.7061152904499994E-2</v>
      </c>
      <c r="L86" s="23">
        <v>2.7061152904499994E-2</v>
      </c>
      <c r="M86" s="23">
        <v>32.884019719796449</v>
      </c>
      <c r="N86" s="23">
        <v>0</v>
      </c>
      <c r="O86" s="23">
        <v>0</v>
      </c>
      <c r="P86" s="24">
        <f t="shared" si="47"/>
        <v>32.969931623032949</v>
      </c>
      <c r="Q86" s="25">
        <v>0</v>
      </c>
      <c r="R86" s="43"/>
      <c r="S86" s="19"/>
      <c r="T86" s="20"/>
    </row>
    <row r="87" spans="2:20" ht="18" customHeight="1" x14ac:dyDescent="0.25">
      <c r="B87" s="50" t="s">
        <v>84</v>
      </c>
      <c r="C87" s="23">
        <f>+[1]PP!J86</f>
        <v>0</v>
      </c>
      <c r="D87" s="23">
        <f>+[1]PP!K86</f>
        <v>0</v>
      </c>
      <c r="E87" s="23">
        <f>+[1]PP!L86</f>
        <v>0.1</v>
      </c>
      <c r="F87" s="23">
        <f>+[1]PP!M86</f>
        <v>0</v>
      </c>
      <c r="G87" s="23">
        <f>+[1]PP!N86</f>
        <v>0</v>
      </c>
      <c r="H87" s="23">
        <f>+[1]PP!O86</f>
        <v>0</v>
      </c>
      <c r="I87" s="23">
        <f t="shared" si="46"/>
        <v>0.1</v>
      </c>
      <c r="J87" s="23">
        <v>1.9000000000000001E-5</v>
      </c>
      <c r="K87" s="23">
        <v>2.92224E-3</v>
      </c>
      <c r="L87" s="23">
        <v>2.92224E-3</v>
      </c>
      <c r="M87" s="23">
        <v>2.92224E-3</v>
      </c>
      <c r="N87" s="23">
        <v>0</v>
      </c>
      <c r="O87" s="23">
        <v>0</v>
      </c>
      <c r="P87" s="24">
        <f t="shared" si="47"/>
        <v>8.7857200000000003E-3</v>
      </c>
      <c r="Q87" s="25">
        <v>0</v>
      </c>
      <c r="R87" s="43"/>
      <c r="S87" s="19"/>
      <c r="T87" s="20"/>
    </row>
    <row r="88" spans="2:20" ht="18" customHeight="1" x14ac:dyDescent="0.25">
      <c r="B88" s="50" t="s">
        <v>85</v>
      </c>
      <c r="C88" s="23">
        <f>+[1]PP!J87</f>
        <v>0</v>
      </c>
      <c r="D88" s="23">
        <f>+[1]PP!K87</f>
        <v>0</v>
      </c>
      <c r="E88" s="23">
        <f>+[1]PP!L87</f>
        <v>231.9</v>
      </c>
      <c r="F88" s="23">
        <f>+[1]PP!M87</f>
        <v>403.1</v>
      </c>
      <c r="G88" s="23">
        <f>+[1]PP!N87</f>
        <v>643.20000000000005</v>
      </c>
      <c r="H88" s="23">
        <f>+[1]PP!O87</f>
        <v>1023.6</v>
      </c>
      <c r="I88" s="23">
        <f t="shared" si="46"/>
        <v>2301.8000000000002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4">
        <f t="shared" si="47"/>
        <v>0</v>
      </c>
      <c r="Q88" s="25">
        <v>0</v>
      </c>
      <c r="R88" s="43"/>
      <c r="S88" s="19"/>
      <c r="T88" s="20"/>
    </row>
    <row r="89" spans="2:20" ht="18" customHeight="1" x14ac:dyDescent="0.25">
      <c r="B89" s="46" t="s">
        <v>86</v>
      </c>
      <c r="C89" s="15">
        <f>+[1]PP!J88</f>
        <v>100.5</v>
      </c>
      <c r="D89" s="15">
        <f>+[1]PP!K88</f>
        <v>154</v>
      </c>
      <c r="E89" s="15">
        <f>+[1]PP!L88</f>
        <v>114.8</v>
      </c>
      <c r="F89" s="15">
        <f>+[1]PP!M88</f>
        <v>102.4</v>
      </c>
      <c r="G89" s="15">
        <f>+[1]PP!N88</f>
        <v>102.8</v>
      </c>
      <c r="H89" s="15">
        <f>+[1]PP!O88</f>
        <v>98.6</v>
      </c>
      <c r="I89" s="15">
        <f t="shared" si="46"/>
        <v>673.1</v>
      </c>
      <c r="J89" s="15">
        <v>123.20521919818998</v>
      </c>
      <c r="K89" s="15">
        <v>102.40703977754522</v>
      </c>
      <c r="L89" s="15">
        <v>117.21718116111447</v>
      </c>
      <c r="M89" s="15">
        <v>119.29186641859049</v>
      </c>
      <c r="N89" s="15">
        <v>132.34997231556144</v>
      </c>
      <c r="O89" s="15">
        <v>133.59809799999999</v>
      </c>
      <c r="P89" s="16">
        <f t="shared" si="47"/>
        <v>728.06937687100162</v>
      </c>
      <c r="Q89" s="25">
        <f t="shared" si="37"/>
        <v>92.449980919779705</v>
      </c>
      <c r="R89" s="18"/>
      <c r="S89" s="19"/>
      <c r="T89" s="20"/>
    </row>
    <row r="90" spans="2:20" ht="18" customHeight="1" x14ac:dyDescent="0.25">
      <c r="B90" s="58" t="s">
        <v>87</v>
      </c>
      <c r="C90" s="40">
        <f>+[1]PP!J89</f>
        <v>85.6</v>
      </c>
      <c r="D90" s="40">
        <f>+[1]PP!K89</f>
        <v>83.2</v>
      </c>
      <c r="E90" s="40">
        <f>+[1]PP!L89</f>
        <v>89.9</v>
      </c>
      <c r="F90" s="40">
        <f>+[1]PP!M89</f>
        <v>76.3</v>
      </c>
      <c r="G90" s="40">
        <f>+[1]PP!N89</f>
        <v>82.2</v>
      </c>
      <c r="H90" s="40">
        <f>+[1]PP!O89</f>
        <v>72.900000000000006</v>
      </c>
      <c r="I90" s="40">
        <f t="shared" si="46"/>
        <v>490.1</v>
      </c>
      <c r="J90" s="40">
        <v>84.772145382564744</v>
      </c>
      <c r="K90" s="40">
        <v>62.581021212544989</v>
      </c>
      <c r="L90" s="40">
        <v>79.256573227114245</v>
      </c>
      <c r="M90" s="40">
        <v>78.058872004112985</v>
      </c>
      <c r="N90" s="40">
        <v>94.863158745561236</v>
      </c>
      <c r="O90" s="40">
        <v>95.638372000000004</v>
      </c>
      <c r="P90" s="41">
        <f t="shared" si="47"/>
        <v>495.17014257189823</v>
      </c>
      <c r="Q90" s="41">
        <f>+I90/P90*100</f>
        <v>98.976080717313835</v>
      </c>
      <c r="S90" s="19"/>
      <c r="T90" s="20"/>
    </row>
    <row r="91" spans="2:20" ht="18" customHeight="1" x14ac:dyDescent="0.25">
      <c r="B91" s="46" t="s">
        <v>88</v>
      </c>
      <c r="C91" s="15">
        <f>+[1]PP!J90</f>
        <v>1497.5</v>
      </c>
      <c r="D91" s="15">
        <f>+[1]PP!K90</f>
        <v>797.9</v>
      </c>
      <c r="E91" s="15">
        <f>+[1]PP!L90</f>
        <v>913.2</v>
      </c>
      <c r="F91" s="15">
        <f>+[1]PP!M90</f>
        <v>713.2</v>
      </c>
      <c r="G91" s="15">
        <f>+[1]PP!N90</f>
        <v>709.2</v>
      </c>
      <c r="H91" s="15">
        <f>+[1]PP!O90</f>
        <v>916.5</v>
      </c>
      <c r="I91" s="15">
        <f t="shared" si="46"/>
        <v>5547.5</v>
      </c>
      <c r="J91" s="15">
        <v>773.43159436195936</v>
      </c>
      <c r="K91" s="15">
        <v>802.37171837351366</v>
      </c>
      <c r="L91" s="15">
        <v>904.8965759822421</v>
      </c>
      <c r="M91" s="15">
        <v>909.57753006101859</v>
      </c>
      <c r="N91" s="15">
        <v>861.01965544503514</v>
      </c>
      <c r="O91" s="15">
        <v>805.65431699999999</v>
      </c>
      <c r="P91" s="16">
        <f t="shared" si="47"/>
        <v>5056.951391223769</v>
      </c>
      <c r="Q91" s="17">
        <f>+I91/P91*100</f>
        <v>109.70048099785114</v>
      </c>
      <c r="R91" s="18"/>
      <c r="S91" s="19"/>
      <c r="T91" s="20"/>
    </row>
    <row r="92" spans="2:20" ht="18" customHeight="1" x14ac:dyDescent="0.25">
      <c r="B92" s="50" t="s">
        <v>89</v>
      </c>
      <c r="C92" s="23">
        <f>+[1]PP!J91</f>
        <v>693.1</v>
      </c>
      <c r="D92" s="23">
        <f>+[1]PP!K91</f>
        <v>785.9</v>
      </c>
      <c r="E92" s="23">
        <f>+[1]PP!L91</f>
        <v>908.1</v>
      </c>
      <c r="F92" s="23">
        <f>+[1]PP!M91</f>
        <v>705.1</v>
      </c>
      <c r="G92" s="23">
        <f>+[1]PP!N91</f>
        <v>701.7</v>
      </c>
      <c r="H92" s="23">
        <f>+[1]PP!O91</f>
        <v>912.2</v>
      </c>
      <c r="I92" s="23">
        <f t="shared" si="46"/>
        <v>4706.0999999999995</v>
      </c>
      <c r="J92" s="23">
        <v>765.75811458323903</v>
      </c>
      <c r="K92" s="23">
        <v>795.69886682199649</v>
      </c>
      <c r="L92" s="23">
        <v>875.69568653562033</v>
      </c>
      <c r="M92" s="23">
        <v>900.24808083957737</v>
      </c>
      <c r="N92" s="23">
        <v>855.89815502171734</v>
      </c>
      <c r="O92" s="23">
        <v>800.78965300000004</v>
      </c>
      <c r="P92" s="24">
        <f t="shared" si="47"/>
        <v>4994.0885568021513</v>
      </c>
      <c r="Q92" s="25">
        <f>+I89/P89*100</f>
        <v>92.449980919779705</v>
      </c>
      <c r="R92" s="18"/>
      <c r="S92" s="19"/>
      <c r="T92" s="20"/>
    </row>
    <row r="93" spans="2:20" ht="18" customHeight="1" x14ac:dyDescent="0.25">
      <c r="B93" s="59" t="s">
        <v>90</v>
      </c>
      <c r="C93" s="23">
        <f>+[1]PP!J92</f>
        <v>801.4</v>
      </c>
      <c r="D93" s="23">
        <f>+[1]PP!K92</f>
        <v>0</v>
      </c>
      <c r="E93" s="23">
        <f>+[1]PP!L92</f>
        <v>0</v>
      </c>
      <c r="F93" s="23">
        <f>+[1]PP!M92</f>
        <v>0</v>
      </c>
      <c r="G93" s="23">
        <f>+[1]PP!N92</f>
        <v>0</v>
      </c>
      <c r="H93" s="23">
        <f>+[1]PP!O92</f>
        <v>0</v>
      </c>
      <c r="I93" s="23">
        <f t="shared" si="46"/>
        <v>801.4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4">
        <f t="shared" si="47"/>
        <v>0</v>
      </c>
      <c r="Q93" s="51">
        <v>0</v>
      </c>
      <c r="R93" s="42"/>
      <c r="S93" s="19"/>
      <c r="T93" s="20"/>
    </row>
    <row r="94" spans="2:20" ht="18" customHeight="1" x14ac:dyDescent="0.25">
      <c r="B94" s="49" t="s">
        <v>91</v>
      </c>
      <c r="C94" s="15">
        <f t="shared" ref="C94:P94" si="48">+C95+C98</f>
        <v>0</v>
      </c>
      <c r="D94" s="15">
        <f t="shared" si="48"/>
        <v>0</v>
      </c>
      <c r="E94" s="15">
        <f t="shared" si="48"/>
        <v>826.2</v>
      </c>
      <c r="F94" s="15">
        <f t="shared" si="48"/>
        <v>0</v>
      </c>
      <c r="G94" s="15">
        <f t="shared" si="48"/>
        <v>18.600000000000001</v>
      </c>
      <c r="H94" s="15">
        <f t="shared" si="48"/>
        <v>2.7</v>
      </c>
      <c r="I94" s="15">
        <f t="shared" si="48"/>
        <v>847.5</v>
      </c>
      <c r="J94" s="15">
        <f t="shared" si="48"/>
        <v>0</v>
      </c>
      <c r="K94" s="15">
        <f t="shared" si="48"/>
        <v>1812.8062259999995</v>
      </c>
      <c r="L94" s="15">
        <f t="shared" si="48"/>
        <v>906.40311299999973</v>
      </c>
      <c r="M94" s="15">
        <f t="shared" si="48"/>
        <v>906.40311299999973</v>
      </c>
      <c r="N94" s="15">
        <f t="shared" si="48"/>
        <v>906.40311299999973</v>
      </c>
      <c r="O94" s="15">
        <f t="shared" si="48"/>
        <v>906.40311299999973</v>
      </c>
      <c r="P94" s="16">
        <f t="shared" si="48"/>
        <v>5438.4186779999982</v>
      </c>
      <c r="Q94" s="17">
        <f>+I94/P94*100</f>
        <v>15.58357401625562</v>
      </c>
      <c r="R94" s="42"/>
      <c r="S94" s="19"/>
      <c r="T94" s="20"/>
    </row>
    <row r="95" spans="2:20" ht="18" customHeight="1" x14ac:dyDescent="0.25">
      <c r="B95" s="22" t="s">
        <v>92</v>
      </c>
      <c r="C95" s="60">
        <f>+C96+C97</f>
        <v>0</v>
      </c>
      <c r="D95" s="60">
        <f t="shared" ref="D95:H95" si="49">+D96+D97</f>
        <v>0</v>
      </c>
      <c r="E95" s="60">
        <f t="shared" si="49"/>
        <v>0</v>
      </c>
      <c r="F95" s="60">
        <f t="shared" si="49"/>
        <v>0</v>
      </c>
      <c r="G95" s="60">
        <f t="shared" si="49"/>
        <v>18.600000000000001</v>
      </c>
      <c r="H95" s="60">
        <f t="shared" si="49"/>
        <v>2.7</v>
      </c>
      <c r="I95" s="60">
        <f>+I96+I97</f>
        <v>21.3</v>
      </c>
      <c r="J95" s="60">
        <f t="shared" ref="J95:P95" si="50">+J96+J97</f>
        <v>0</v>
      </c>
      <c r="K95" s="60">
        <f t="shared" si="50"/>
        <v>0</v>
      </c>
      <c r="L95" s="60">
        <f t="shared" si="50"/>
        <v>0</v>
      </c>
      <c r="M95" s="60">
        <f t="shared" si="50"/>
        <v>0</v>
      </c>
      <c r="N95" s="60">
        <f t="shared" si="50"/>
        <v>0</v>
      </c>
      <c r="O95" s="60">
        <f t="shared" si="50"/>
        <v>0</v>
      </c>
      <c r="P95" s="61">
        <f t="shared" si="50"/>
        <v>0</v>
      </c>
      <c r="Q95" s="25">
        <f>+I92/P92*100</f>
        <v>94.233411091401251</v>
      </c>
      <c r="R95" s="18"/>
      <c r="S95" s="19"/>
      <c r="T95" s="20"/>
    </row>
    <row r="96" spans="2:20" ht="18" customHeight="1" x14ac:dyDescent="0.25">
      <c r="B96" s="50" t="s">
        <v>93</v>
      </c>
      <c r="C96" s="23">
        <f>+[1]PP!J95</f>
        <v>0</v>
      </c>
      <c r="D96" s="23">
        <f>+[1]PP!K95</f>
        <v>0</v>
      </c>
      <c r="E96" s="23">
        <f>+[1]PP!L95</f>
        <v>0</v>
      </c>
      <c r="F96" s="23">
        <f>+[1]PP!M95</f>
        <v>0</v>
      </c>
      <c r="G96" s="23">
        <f>+[1]PP!N95</f>
        <v>18.600000000000001</v>
      </c>
      <c r="H96" s="23">
        <f>+[1]PP!O95</f>
        <v>2.7</v>
      </c>
      <c r="I96" s="23">
        <f>SUM(C96:H96)</f>
        <v>21.3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4">
        <f>SUM(J96:O96)</f>
        <v>0</v>
      </c>
      <c r="Q96" s="51">
        <v>0</v>
      </c>
      <c r="R96" s="18"/>
      <c r="S96" s="19"/>
      <c r="T96" s="20"/>
    </row>
    <row r="97" spans="2:25" ht="18" customHeight="1" x14ac:dyDescent="0.25">
      <c r="B97" s="50" t="s">
        <v>94</v>
      </c>
      <c r="C97" s="23">
        <f>+[1]PP!J96</f>
        <v>0</v>
      </c>
      <c r="D97" s="23">
        <f>+[1]PP!K96</f>
        <v>0</v>
      </c>
      <c r="E97" s="23">
        <f>+[1]PP!L96</f>
        <v>0</v>
      </c>
      <c r="F97" s="23">
        <f>+[1]PP!M96</f>
        <v>0</v>
      </c>
      <c r="G97" s="23">
        <f>+[1]PP!N96</f>
        <v>0</v>
      </c>
      <c r="H97" s="23">
        <f>+[1]PP!O96</f>
        <v>0</v>
      </c>
      <c r="I97" s="23">
        <f>SUM(C97:H97)</f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4">
        <v>0</v>
      </c>
      <c r="Q97" s="25">
        <f>+I94/P94*100</f>
        <v>15.58357401625562</v>
      </c>
      <c r="R97" s="18"/>
      <c r="S97" s="19"/>
      <c r="T97" s="20"/>
    </row>
    <row r="98" spans="2:25" ht="18" customHeight="1" x14ac:dyDescent="0.25">
      <c r="B98" s="22" t="s">
        <v>95</v>
      </c>
      <c r="C98" s="23">
        <f>+[1]PP!J97</f>
        <v>0</v>
      </c>
      <c r="D98" s="23">
        <f>+[1]PP!K97</f>
        <v>0</v>
      </c>
      <c r="E98" s="23">
        <f>+[1]PP!L97</f>
        <v>826.2</v>
      </c>
      <c r="F98" s="23">
        <f>+[1]PP!M97</f>
        <v>0</v>
      </c>
      <c r="G98" s="23">
        <f>+[1]PP!N97</f>
        <v>0</v>
      </c>
      <c r="H98" s="23">
        <f>+[1]PP!O97</f>
        <v>0</v>
      </c>
      <c r="I98" s="23">
        <f>SUM(C98:H98)</f>
        <v>826.2</v>
      </c>
      <c r="J98" s="23">
        <v>0</v>
      </c>
      <c r="K98" s="23">
        <v>1812.8062259999995</v>
      </c>
      <c r="L98" s="23">
        <v>906.40311299999973</v>
      </c>
      <c r="M98" s="23">
        <v>906.40311299999973</v>
      </c>
      <c r="N98" s="23">
        <v>906.40311299999973</v>
      </c>
      <c r="O98" s="23">
        <v>906.40311299999973</v>
      </c>
      <c r="P98" s="24">
        <f>SUM(J98:O98)</f>
        <v>5438.4186779999982</v>
      </c>
      <c r="Q98" s="25">
        <f>+I98/P98*100</f>
        <v>15.191916049829372</v>
      </c>
      <c r="R98" s="18"/>
      <c r="S98" s="19"/>
    </row>
    <row r="99" spans="2:25" ht="22.5" customHeight="1" thickBot="1" x14ac:dyDescent="0.25">
      <c r="B99" s="62" t="s">
        <v>96</v>
      </c>
      <c r="C99" s="63">
        <f t="shared" ref="C99:P99" si="51">+C94+C9</f>
        <v>80867.7</v>
      </c>
      <c r="D99" s="63">
        <f t="shared" si="51"/>
        <v>66273.5</v>
      </c>
      <c r="E99" s="63">
        <f t="shared" si="51"/>
        <v>72649</v>
      </c>
      <c r="F99" s="63">
        <f t="shared" si="51"/>
        <v>87403.700000000026</v>
      </c>
      <c r="G99" s="63">
        <f t="shared" si="51"/>
        <v>85039.300000000017</v>
      </c>
      <c r="H99" s="63">
        <f t="shared" si="51"/>
        <v>78759.899999999994</v>
      </c>
      <c r="I99" s="64">
        <f t="shared" si="51"/>
        <v>470993.1</v>
      </c>
      <c r="J99" s="65">
        <f t="shared" si="51"/>
        <v>71035.077277790682</v>
      </c>
      <c r="K99" s="65">
        <f t="shared" si="51"/>
        <v>60976.033087166063</v>
      </c>
      <c r="L99" s="65">
        <f t="shared" si="51"/>
        <v>65771.331475857965</v>
      </c>
      <c r="M99" s="65">
        <f t="shared" si="51"/>
        <v>75785.971142541166</v>
      </c>
      <c r="N99" s="65">
        <f t="shared" si="51"/>
        <v>73992.618917936328</v>
      </c>
      <c r="O99" s="65">
        <f t="shared" si="51"/>
        <v>66875.677932332052</v>
      </c>
      <c r="P99" s="66">
        <f t="shared" si="51"/>
        <v>414436.70983362419</v>
      </c>
      <c r="Q99" s="66">
        <f>+I99/P99*100</f>
        <v>113.64656866161312</v>
      </c>
      <c r="R99" s="18"/>
      <c r="S99" s="19"/>
    </row>
    <row r="100" spans="2:25" ht="18" customHeight="1" thickTop="1" x14ac:dyDescent="0.25">
      <c r="B100" s="67" t="s">
        <v>97</v>
      </c>
      <c r="C100" s="68"/>
      <c r="D100" s="68"/>
      <c r="E100" s="68"/>
      <c r="F100" s="68"/>
      <c r="G100" s="68"/>
      <c r="H100" s="68"/>
      <c r="I100" s="68"/>
      <c r="J100" s="69"/>
      <c r="K100" s="69"/>
      <c r="L100" s="69"/>
      <c r="M100" s="69"/>
      <c r="N100" s="69"/>
      <c r="O100" s="69"/>
      <c r="P100" s="69"/>
      <c r="Q100" s="70"/>
      <c r="R100" s="71"/>
      <c r="S100" s="19"/>
    </row>
    <row r="101" spans="2:25" ht="15" customHeight="1" x14ac:dyDescent="0.25">
      <c r="B101" s="72" t="s">
        <v>98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73"/>
      <c r="R101" s="71"/>
      <c r="S101" s="19"/>
    </row>
    <row r="102" spans="2:25" ht="12" customHeight="1" x14ac:dyDescent="0.2">
      <c r="B102" s="74" t="s">
        <v>99</v>
      </c>
      <c r="I102" s="75"/>
      <c r="J102" s="76"/>
      <c r="K102" s="76"/>
      <c r="L102" s="76"/>
      <c r="M102" s="76"/>
      <c r="N102" s="76"/>
      <c r="O102" s="76"/>
      <c r="P102" s="76"/>
      <c r="Q102" s="77"/>
      <c r="R102" s="71"/>
      <c r="S102" s="19"/>
    </row>
    <row r="103" spans="2:25" ht="12" customHeight="1" x14ac:dyDescent="0.2">
      <c r="B103" s="78" t="s">
        <v>100</v>
      </c>
      <c r="I103" s="75"/>
      <c r="J103" s="76"/>
      <c r="K103" s="76"/>
      <c r="L103" s="76"/>
      <c r="M103" s="76"/>
      <c r="N103" s="76"/>
      <c r="O103" s="76"/>
      <c r="P103" s="76"/>
      <c r="Q103" s="75"/>
      <c r="R103" s="79"/>
      <c r="S103" s="19"/>
    </row>
    <row r="104" spans="2:25" x14ac:dyDescent="0.2">
      <c r="B104" s="74" t="s">
        <v>101</v>
      </c>
      <c r="K104" s="80"/>
      <c r="L104" s="80"/>
      <c r="M104" s="80"/>
      <c r="N104" s="80"/>
      <c r="O104" s="80"/>
      <c r="P104" s="80"/>
      <c r="Q104" s="81"/>
      <c r="R104" s="79"/>
      <c r="S104" s="19"/>
    </row>
    <row r="105" spans="2:25" x14ac:dyDescent="0.2">
      <c r="B105" s="74" t="s">
        <v>102</v>
      </c>
      <c r="J105" s="80"/>
      <c r="K105" s="80"/>
      <c r="L105" s="80"/>
      <c r="M105" s="80"/>
      <c r="N105" s="80"/>
      <c r="O105" s="80"/>
      <c r="P105" s="80"/>
      <c r="Q105" s="82"/>
      <c r="R105" s="79"/>
    </row>
    <row r="106" spans="2:25" x14ac:dyDescent="0.2">
      <c r="B106" s="83" t="s">
        <v>103</v>
      </c>
      <c r="C106" s="82"/>
      <c r="D106" s="82"/>
      <c r="E106" s="82"/>
      <c r="F106" s="82"/>
      <c r="G106" s="82"/>
      <c r="H106" s="82"/>
      <c r="I106" s="82"/>
      <c r="J106" s="80"/>
      <c r="K106" s="80"/>
      <c r="L106" s="80"/>
      <c r="M106" s="80"/>
      <c r="N106" s="80"/>
      <c r="O106" s="80"/>
      <c r="P106" s="80"/>
      <c r="Q106" s="82"/>
      <c r="R106" s="79"/>
    </row>
    <row r="107" spans="2:25" ht="14.25" x14ac:dyDescent="0.25">
      <c r="B107" s="84"/>
      <c r="C107" s="70"/>
      <c r="D107" s="70"/>
      <c r="E107" s="70"/>
      <c r="F107" s="70"/>
      <c r="G107" s="70"/>
      <c r="H107" s="70"/>
      <c r="I107" s="70"/>
      <c r="J107" s="85"/>
      <c r="K107" s="86"/>
      <c r="L107" s="86"/>
      <c r="M107" s="86"/>
      <c r="N107" s="86"/>
      <c r="O107" s="86"/>
      <c r="P107" s="86"/>
      <c r="Q107" s="87"/>
      <c r="R107" s="79"/>
    </row>
    <row r="108" spans="2:25" ht="14.25" x14ac:dyDescent="0.25">
      <c r="B108" s="84"/>
      <c r="C108" s="88"/>
      <c r="D108" s="88"/>
      <c r="E108" s="88"/>
      <c r="F108" s="88"/>
      <c r="G108" s="88"/>
      <c r="H108" s="88"/>
      <c r="I108" s="88"/>
      <c r="J108" s="73"/>
      <c r="K108" s="73"/>
      <c r="L108" s="73"/>
      <c r="M108" s="73"/>
      <c r="N108" s="73"/>
      <c r="O108" s="73"/>
      <c r="P108" s="73"/>
      <c r="Q108" s="89"/>
    </row>
    <row r="109" spans="2:25" x14ac:dyDescent="0.2">
      <c r="B109" s="90"/>
      <c r="C109" s="20"/>
      <c r="D109" s="20"/>
      <c r="E109" s="20"/>
      <c r="F109" s="20"/>
      <c r="G109" s="20"/>
      <c r="H109" s="20"/>
      <c r="I109" s="20"/>
      <c r="J109" s="91"/>
      <c r="K109" s="91"/>
      <c r="L109" s="91"/>
      <c r="M109" s="91"/>
      <c r="N109" s="91"/>
      <c r="O109" s="91"/>
      <c r="Q109" s="89"/>
    </row>
    <row r="110" spans="2:25" ht="14.25" x14ac:dyDescent="0.25">
      <c r="B110" s="84"/>
      <c r="C110" s="88"/>
      <c r="D110" s="88"/>
      <c r="E110" s="88"/>
      <c r="F110" s="88"/>
      <c r="G110" s="88"/>
      <c r="H110" s="88"/>
      <c r="I110" s="88"/>
      <c r="J110" s="92"/>
      <c r="K110" s="92"/>
      <c r="L110" s="92"/>
      <c r="M110" s="92"/>
      <c r="N110" s="92"/>
      <c r="O110" s="92"/>
      <c r="P110" s="86"/>
      <c r="Q110" s="70"/>
      <c r="R110" s="93"/>
      <c r="S110" s="93"/>
      <c r="T110" s="93"/>
      <c r="U110" s="93"/>
      <c r="V110" s="93"/>
      <c r="W110" s="93"/>
      <c r="X110" s="93"/>
      <c r="Y110" s="93"/>
    </row>
    <row r="111" spans="2:25" ht="14.25" x14ac:dyDescent="0.25">
      <c r="B111" s="84"/>
      <c r="C111" s="82"/>
      <c r="D111" s="82"/>
      <c r="E111" s="82"/>
      <c r="F111" s="82"/>
      <c r="G111" s="82"/>
      <c r="H111" s="82"/>
      <c r="I111" s="82"/>
      <c r="J111" s="73"/>
      <c r="K111" s="73"/>
      <c r="L111" s="73"/>
      <c r="M111" s="73"/>
      <c r="N111" s="73"/>
      <c r="O111" s="73"/>
      <c r="P111" s="73"/>
      <c r="Q111" s="89"/>
    </row>
    <row r="112" spans="2:25" x14ac:dyDescent="0.2">
      <c r="B112" s="84"/>
      <c r="C112" s="89"/>
      <c r="D112" s="89"/>
      <c r="E112" s="89"/>
      <c r="F112" s="89"/>
      <c r="G112" s="89"/>
      <c r="H112" s="89"/>
      <c r="I112" s="89"/>
      <c r="J112" s="85"/>
      <c r="K112" s="85"/>
      <c r="L112" s="85"/>
      <c r="M112" s="85"/>
      <c r="N112" s="85"/>
      <c r="O112" s="85"/>
      <c r="P112" s="94"/>
      <c r="Q112" s="89"/>
    </row>
    <row r="113" spans="2:17" x14ac:dyDescent="0.2">
      <c r="B113" s="84"/>
      <c r="C113" s="89"/>
      <c r="D113" s="89"/>
      <c r="E113" s="89"/>
      <c r="F113" s="89"/>
      <c r="G113" s="89"/>
      <c r="H113" s="89"/>
      <c r="I113" s="89"/>
      <c r="J113" s="95"/>
      <c r="K113" s="95"/>
      <c r="L113" s="95"/>
      <c r="M113" s="95"/>
      <c r="N113" s="95"/>
      <c r="O113" s="95"/>
      <c r="P113" s="94"/>
      <c r="Q113" s="89"/>
    </row>
    <row r="114" spans="2:17" x14ac:dyDescent="0.2">
      <c r="B114" s="89"/>
      <c r="C114" s="89"/>
      <c r="D114" s="89"/>
      <c r="E114" s="89"/>
      <c r="F114" s="89"/>
      <c r="G114" s="89"/>
      <c r="H114" s="89"/>
      <c r="I114" s="89"/>
      <c r="J114" s="95"/>
      <c r="K114" s="95"/>
      <c r="L114" s="95"/>
      <c r="M114" s="95"/>
      <c r="N114" s="95"/>
      <c r="O114" s="95"/>
      <c r="P114" s="95"/>
      <c r="Q114" s="89"/>
    </row>
    <row r="115" spans="2:17" x14ac:dyDescent="0.2">
      <c r="B115" s="89"/>
      <c r="C115" s="89"/>
      <c r="D115" s="89"/>
      <c r="E115" s="89"/>
      <c r="F115" s="89"/>
      <c r="G115" s="89"/>
      <c r="H115" s="89"/>
      <c r="I115" s="89"/>
      <c r="J115" s="95"/>
      <c r="K115" s="95"/>
      <c r="L115" s="95"/>
      <c r="M115" s="95"/>
      <c r="N115" s="95"/>
      <c r="O115" s="95"/>
      <c r="P115" s="94"/>
      <c r="Q115" s="89"/>
    </row>
    <row r="116" spans="2:17" x14ac:dyDescent="0.2">
      <c r="B116" s="89"/>
      <c r="C116" s="89"/>
      <c r="D116" s="89"/>
      <c r="E116" s="89"/>
      <c r="F116" s="89"/>
      <c r="G116" s="89"/>
      <c r="H116" s="89"/>
      <c r="I116" s="89"/>
      <c r="J116" s="95"/>
      <c r="K116" s="95"/>
      <c r="L116" s="95"/>
      <c r="M116" s="95"/>
      <c r="N116" s="95"/>
      <c r="O116" s="95"/>
      <c r="P116" s="94"/>
      <c r="Q116" s="89"/>
    </row>
    <row r="117" spans="2:17" x14ac:dyDescent="0.2">
      <c r="B117" s="89"/>
      <c r="C117" s="89"/>
      <c r="D117" s="89"/>
      <c r="E117" s="89"/>
      <c r="F117" s="89"/>
      <c r="G117" s="89"/>
      <c r="H117" s="89"/>
      <c r="I117" s="89"/>
      <c r="J117" s="96"/>
      <c r="K117" s="96"/>
      <c r="L117" s="96"/>
      <c r="M117" s="96"/>
      <c r="N117" s="96"/>
      <c r="O117" s="96"/>
      <c r="P117" s="94"/>
      <c r="Q117" s="89"/>
    </row>
    <row r="118" spans="2:17" x14ac:dyDescent="0.2">
      <c r="B118" s="89"/>
      <c r="C118" s="89"/>
      <c r="D118" s="89"/>
      <c r="E118" s="89"/>
      <c r="F118" s="89"/>
      <c r="G118" s="89"/>
      <c r="H118" s="89"/>
      <c r="I118" s="89"/>
      <c r="J118" s="85"/>
      <c r="K118" s="85"/>
      <c r="L118" s="85"/>
      <c r="M118" s="85"/>
      <c r="N118" s="85"/>
      <c r="O118" s="85"/>
      <c r="P118" s="85"/>
      <c r="Q118" s="89"/>
    </row>
    <row r="119" spans="2:17" x14ac:dyDescent="0.2">
      <c r="B119" s="89"/>
      <c r="C119" s="89"/>
      <c r="D119" s="89"/>
      <c r="E119" s="89"/>
      <c r="F119" s="89"/>
      <c r="G119" s="89"/>
      <c r="H119" s="89"/>
      <c r="I119" s="89"/>
      <c r="J119" s="94"/>
      <c r="K119" s="94"/>
      <c r="L119" s="94"/>
      <c r="M119" s="94"/>
      <c r="N119" s="94"/>
      <c r="O119" s="94"/>
      <c r="P119" s="94"/>
      <c r="Q119" s="89"/>
    </row>
    <row r="120" spans="2:17" x14ac:dyDescent="0.2">
      <c r="B120" s="89"/>
      <c r="C120" s="89"/>
      <c r="D120" s="89"/>
      <c r="E120" s="89"/>
      <c r="F120" s="89"/>
      <c r="G120" s="89"/>
      <c r="H120" s="89"/>
      <c r="I120" s="89"/>
      <c r="J120" s="94"/>
      <c r="K120" s="94"/>
      <c r="L120" s="94"/>
      <c r="M120" s="94"/>
      <c r="N120" s="94"/>
      <c r="O120" s="94"/>
      <c r="P120" s="94"/>
      <c r="Q120" s="89"/>
    </row>
    <row r="121" spans="2:17" x14ac:dyDescent="0.2">
      <c r="B121" s="89"/>
      <c r="C121" s="89"/>
      <c r="D121" s="89"/>
      <c r="E121" s="89"/>
      <c r="F121" s="89"/>
      <c r="G121" s="89"/>
      <c r="H121" s="89"/>
      <c r="I121" s="89"/>
      <c r="J121" s="94"/>
      <c r="K121" s="94"/>
      <c r="L121" s="94"/>
      <c r="M121" s="94"/>
      <c r="N121" s="94"/>
      <c r="O121" s="94"/>
      <c r="P121" s="94"/>
      <c r="Q121" s="89"/>
    </row>
    <row r="122" spans="2:17" x14ac:dyDescent="0.2">
      <c r="B122" s="89"/>
      <c r="C122" s="89"/>
      <c r="D122" s="89"/>
      <c r="E122" s="89"/>
      <c r="F122" s="89"/>
      <c r="G122" s="89"/>
      <c r="H122" s="89"/>
      <c r="I122" s="89"/>
      <c r="J122" s="94"/>
      <c r="K122" s="94"/>
      <c r="L122" s="94"/>
      <c r="M122" s="94"/>
      <c r="N122" s="94"/>
      <c r="O122" s="94"/>
      <c r="P122" s="94"/>
      <c r="Q122" s="89"/>
    </row>
    <row r="123" spans="2:17" x14ac:dyDescent="0.2">
      <c r="B123" s="89"/>
      <c r="C123" s="89"/>
      <c r="D123" s="89"/>
      <c r="E123" s="89"/>
      <c r="F123" s="89"/>
      <c r="G123" s="89"/>
      <c r="H123" s="89"/>
      <c r="I123" s="89"/>
      <c r="J123" s="97"/>
      <c r="K123" s="97"/>
      <c r="L123" s="97"/>
      <c r="M123" s="97"/>
      <c r="N123" s="97"/>
      <c r="O123" s="97"/>
      <c r="P123" s="94"/>
      <c r="Q123" s="89"/>
    </row>
    <row r="124" spans="2:17" x14ac:dyDescent="0.2">
      <c r="B124" s="89"/>
      <c r="C124" s="89"/>
      <c r="D124" s="89"/>
      <c r="E124" s="89"/>
      <c r="F124" s="89"/>
      <c r="G124" s="89"/>
      <c r="H124" s="89"/>
      <c r="I124" s="89"/>
      <c r="J124" s="97"/>
      <c r="K124" s="97"/>
      <c r="L124" s="97"/>
      <c r="M124" s="97"/>
      <c r="N124" s="97"/>
      <c r="O124" s="97"/>
      <c r="P124" s="94"/>
      <c r="Q124" s="89"/>
    </row>
    <row r="125" spans="2:17" x14ac:dyDescent="0.2">
      <c r="B125" s="89"/>
      <c r="C125" s="89"/>
      <c r="D125" s="89"/>
      <c r="E125" s="89"/>
      <c r="F125" s="89"/>
      <c r="G125" s="89"/>
      <c r="H125" s="89"/>
      <c r="I125" s="89"/>
      <c r="J125" s="94"/>
      <c r="K125" s="94"/>
      <c r="L125" s="94"/>
      <c r="M125" s="94"/>
      <c r="N125" s="94"/>
      <c r="O125" s="94"/>
      <c r="P125" s="94"/>
      <c r="Q125" s="89"/>
    </row>
    <row r="126" spans="2:17" x14ac:dyDescent="0.2">
      <c r="B126" s="89"/>
      <c r="C126" s="89"/>
      <c r="D126" s="89"/>
      <c r="E126" s="89"/>
      <c r="F126" s="89"/>
      <c r="G126" s="89"/>
      <c r="H126" s="89"/>
      <c r="I126" s="89"/>
      <c r="J126" s="94"/>
      <c r="K126" s="94"/>
      <c r="L126" s="94"/>
      <c r="M126" s="94"/>
      <c r="N126" s="94"/>
      <c r="O126" s="94"/>
      <c r="P126" s="94"/>
      <c r="Q126" s="89"/>
    </row>
    <row r="127" spans="2:17" x14ac:dyDescent="0.2">
      <c r="B127" s="89"/>
      <c r="C127" s="89"/>
      <c r="D127" s="89"/>
      <c r="E127" s="89"/>
      <c r="F127" s="89"/>
      <c r="G127" s="89"/>
      <c r="H127" s="89"/>
      <c r="I127" s="89"/>
      <c r="J127" s="94"/>
      <c r="K127" s="94"/>
      <c r="L127" s="94"/>
      <c r="M127" s="94"/>
      <c r="N127" s="94"/>
      <c r="O127" s="94"/>
      <c r="P127" s="94"/>
      <c r="Q127" s="89"/>
    </row>
    <row r="128" spans="2:17" x14ac:dyDescent="0.2">
      <c r="B128" s="89"/>
      <c r="C128" s="89"/>
      <c r="D128" s="89"/>
      <c r="E128" s="89"/>
      <c r="F128" s="89"/>
      <c r="G128" s="89"/>
      <c r="H128" s="89"/>
      <c r="I128" s="89"/>
      <c r="J128" s="94"/>
      <c r="K128" s="94"/>
      <c r="L128" s="94"/>
      <c r="M128" s="94"/>
      <c r="N128" s="94"/>
      <c r="O128" s="94"/>
      <c r="P128" s="94"/>
      <c r="Q128" s="89"/>
    </row>
    <row r="129" spans="2:17" x14ac:dyDescent="0.2">
      <c r="B129" s="89"/>
      <c r="C129" s="89"/>
      <c r="D129" s="89"/>
      <c r="E129" s="89"/>
      <c r="F129" s="89"/>
      <c r="G129" s="89"/>
      <c r="H129" s="89"/>
      <c r="I129" s="89"/>
      <c r="J129" s="94"/>
      <c r="K129" s="94"/>
      <c r="L129" s="94"/>
      <c r="M129" s="94"/>
      <c r="N129" s="94"/>
      <c r="O129" s="94"/>
      <c r="P129" s="94"/>
      <c r="Q129" s="89"/>
    </row>
    <row r="130" spans="2:17" x14ac:dyDescent="0.2">
      <c r="B130" s="89"/>
      <c r="C130" s="89"/>
      <c r="D130" s="89"/>
      <c r="E130" s="89"/>
      <c r="F130" s="89"/>
      <c r="G130" s="89"/>
      <c r="H130" s="89"/>
      <c r="I130" s="89"/>
      <c r="J130" s="94"/>
      <c r="K130" s="94"/>
      <c r="L130" s="94"/>
      <c r="M130" s="94"/>
      <c r="N130" s="94"/>
      <c r="O130" s="94"/>
      <c r="P130" s="94"/>
      <c r="Q130" s="89"/>
    </row>
    <row r="131" spans="2:17" x14ac:dyDescent="0.2">
      <c r="B131" s="89"/>
      <c r="C131" s="89"/>
      <c r="D131" s="89"/>
      <c r="E131" s="89"/>
      <c r="F131" s="89"/>
      <c r="G131" s="89"/>
      <c r="H131" s="89"/>
      <c r="I131" s="89"/>
      <c r="J131" s="94"/>
      <c r="K131" s="94"/>
      <c r="L131" s="94"/>
      <c r="M131" s="94"/>
      <c r="N131" s="94"/>
      <c r="O131" s="94"/>
      <c r="P131" s="94"/>
      <c r="Q131" s="89"/>
    </row>
    <row r="132" spans="2:17" x14ac:dyDescent="0.2">
      <c r="B132" s="89"/>
      <c r="C132" s="89"/>
      <c r="D132" s="89"/>
      <c r="E132" s="89"/>
      <c r="F132" s="89"/>
      <c r="G132" s="89"/>
      <c r="H132" s="89"/>
      <c r="I132" s="89"/>
      <c r="J132" s="94"/>
      <c r="K132" s="94"/>
      <c r="L132" s="94"/>
      <c r="M132" s="94"/>
      <c r="N132" s="94"/>
      <c r="O132" s="94"/>
      <c r="P132" s="94"/>
      <c r="Q132" s="89"/>
    </row>
    <row r="133" spans="2:17" x14ac:dyDescent="0.2">
      <c r="B133" s="89"/>
      <c r="C133" s="89"/>
      <c r="D133" s="89"/>
      <c r="E133" s="89"/>
      <c r="F133" s="89"/>
      <c r="G133" s="89"/>
      <c r="H133" s="89"/>
      <c r="I133" s="89"/>
      <c r="J133" s="94"/>
      <c r="K133" s="94"/>
      <c r="L133" s="94"/>
      <c r="M133" s="94"/>
      <c r="N133" s="94"/>
      <c r="O133" s="94"/>
      <c r="P133" s="94"/>
      <c r="Q133" s="89"/>
    </row>
    <row r="134" spans="2:17" x14ac:dyDescent="0.2">
      <c r="B134" s="89"/>
      <c r="C134" s="89"/>
      <c r="D134" s="89"/>
      <c r="E134" s="89"/>
      <c r="F134" s="89"/>
      <c r="G134" s="89"/>
      <c r="H134" s="89"/>
      <c r="I134" s="89"/>
      <c r="J134" s="94"/>
      <c r="K134" s="94"/>
      <c r="L134" s="94"/>
      <c r="M134" s="94"/>
      <c r="N134" s="94"/>
      <c r="O134" s="94"/>
      <c r="P134" s="94"/>
      <c r="Q134" s="89"/>
    </row>
    <row r="135" spans="2:17" x14ac:dyDescent="0.2">
      <c r="B135" s="89"/>
      <c r="C135" s="89"/>
      <c r="D135" s="89"/>
      <c r="E135" s="89"/>
      <c r="F135" s="89"/>
      <c r="G135" s="89"/>
      <c r="H135" s="89"/>
      <c r="I135" s="89"/>
      <c r="J135" s="94"/>
      <c r="K135" s="94"/>
      <c r="L135" s="94"/>
      <c r="M135" s="94"/>
      <c r="N135" s="94"/>
      <c r="O135" s="94"/>
      <c r="P135" s="94"/>
      <c r="Q135" s="89"/>
    </row>
    <row r="136" spans="2:17" x14ac:dyDescent="0.2">
      <c r="B136" s="89"/>
      <c r="C136" s="89"/>
      <c r="D136" s="89"/>
      <c r="E136" s="89"/>
      <c r="F136" s="89"/>
      <c r="G136" s="89"/>
      <c r="H136" s="89"/>
      <c r="I136" s="89"/>
      <c r="J136" s="94"/>
      <c r="K136" s="94"/>
      <c r="L136" s="94"/>
      <c r="M136" s="94"/>
      <c r="N136" s="94"/>
      <c r="O136" s="94"/>
      <c r="P136" s="94"/>
      <c r="Q136" s="89"/>
    </row>
    <row r="137" spans="2:17" x14ac:dyDescent="0.2">
      <c r="B137" s="89"/>
      <c r="C137" s="89"/>
      <c r="D137" s="89"/>
      <c r="E137" s="89"/>
      <c r="F137" s="89"/>
      <c r="G137" s="89"/>
      <c r="H137" s="89"/>
      <c r="I137" s="89"/>
      <c r="J137" s="94"/>
      <c r="K137" s="94"/>
      <c r="L137" s="94"/>
      <c r="M137" s="94"/>
      <c r="N137" s="94"/>
      <c r="O137" s="94"/>
      <c r="P137" s="94"/>
      <c r="Q137" s="89"/>
    </row>
    <row r="138" spans="2:17" x14ac:dyDescent="0.2">
      <c r="B138" s="89"/>
      <c r="C138" s="89"/>
      <c r="D138" s="89"/>
      <c r="E138" s="89"/>
      <c r="F138" s="89"/>
      <c r="G138" s="89"/>
      <c r="H138" s="89"/>
      <c r="I138" s="89"/>
      <c r="J138" s="94"/>
      <c r="K138" s="94"/>
      <c r="L138" s="94"/>
      <c r="M138" s="94"/>
      <c r="N138" s="94"/>
      <c r="O138" s="94"/>
      <c r="P138" s="94"/>
      <c r="Q138" s="89"/>
    </row>
    <row r="139" spans="2:17" x14ac:dyDescent="0.2">
      <c r="B139" s="89"/>
      <c r="C139" s="89"/>
      <c r="D139" s="89"/>
      <c r="E139" s="89"/>
      <c r="F139" s="89"/>
      <c r="G139" s="89"/>
      <c r="H139" s="89"/>
      <c r="I139" s="89"/>
      <c r="J139" s="94"/>
      <c r="K139" s="94"/>
      <c r="L139" s="94"/>
      <c r="M139" s="94"/>
      <c r="N139" s="94"/>
      <c r="O139" s="94"/>
      <c r="P139" s="94"/>
      <c r="Q139" s="89"/>
    </row>
    <row r="140" spans="2:17" x14ac:dyDescent="0.2">
      <c r="B140" s="89"/>
      <c r="C140" s="89"/>
      <c r="D140" s="89"/>
      <c r="E140" s="89"/>
      <c r="F140" s="89"/>
      <c r="G140" s="89"/>
      <c r="H140" s="89"/>
      <c r="I140" s="89"/>
      <c r="J140" s="94"/>
      <c r="K140" s="94"/>
      <c r="L140" s="94"/>
      <c r="M140" s="94"/>
      <c r="N140" s="94"/>
      <c r="O140" s="94"/>
      <c r="P140" s="94"/>
      <c r="Q140" s="89"/>
    </row>
    <row r="141" spans="2:17" x14ac:dyDescent="0.2">
      <c r="B141" s="89"/>
      <c r="C141" s="89"/>
      <c r="D141" s="89"/>
      <c r="E141" s="89"/>
      <c r="F141" s="89"/>
      <c r="G141" s="89"/>
      <c r="H141" s="89"/>
      <c r="I141" s="89"/>
      <c r="J141" s="94"/>
      <c r="K141" s="94"/>
      <c r="L141" s="94"/>
      <c r="M141" s="94"/>
      <c r="N141" s="94"/>
      <c r="O141" s="94"/>
      <c r="P141" s="94"/>
      <c r="Q141" s="89"/>
    </row>
    <row r="142" spans="2:17" x14ac:dyDescent="0.2">
      <c r="B142" s="89"/>
      <c r="C142" s="89"/>
      <c r="D142" s="89"/>
      <c r="E142" s="89"/>
      <c r="F142" s="89"/>
      <c r="G142" s="89"/>
      <c r="H142" s="89"/>
      <c r="I142" s="89"/>
      <c r="J142" s="94"/>
      <c r="K142" s="94"/>
      <c r="L142" s="94"/>
      <c r="M142" s="94"/>
      <c r="N142" s="94"/>
      <c r="O142" s="94"/>
      <c r="P142" s="94"/>
      <c r="Q142" s="89"/>
    </row>
    <row r="143" spans="2:17" x14ac:dyDescent="0.2">
      <c r="B143" s="89"/>
      <c r="C143" s="89"/>
      <c r="D143" s="89"/>
      <c r="E143" s="89"/>
      <c r="F143" s="89"/>
      <c r="G143" s="89"/>
      <c r="H143" s="89"/>
      <c r="I143" s="89"/>
      <c r="J143" s="94"/>
      <c r="K143" s="94"/>
      <c r="L143" s="94"/>
      <c r="M143" s="94"/>
      <c r="N143" s="94"/>
      <c r="O143" s="94"/>
      <c r="P143" s="94"/>
      <c r="Q143" s="89"/>
    </row>
    <row r="144" spans="2:17" x14ac:dyDescent="0.2">
      <c r="B144" s="89"/>
      <c r="C144" s="89"/>
      <c r="D144" s="89"/>
      <c r="E144" s="89"/>
      <c r="F144" s="89"/>
      <c r="G144" s="89"/>
      <c r="H144" s="89"/>
      <c r="I144" s="89"/>
      <c r="J144" s="94"/>
      <c r="K144" s="94"/>
      <c r="L144" s="94"/>
      <c r="M144" s="94"/>
      <c r="N144" s="94"/>
      <c r="O144" s="94"/>
      <c r="P144" s="94"/>
      <c r="Q144" s="89"/>
    </row>
    <row r="145" spans="2:17" x14ac:dyDescent="0.2">
      <c r="B145" s="89"/>
      <c r="C145" s="89"/>
      <c r="D145" s="89"/>
      <c r="E145" s="89"/>
      <c r="F145" s="89"/>
      <c r="G145" s="89"/>
      <c r="H145" s="89"/>
      <c r="I145" s="89"/>
      <c r="J145" s="94"/>
      <c r="K145" s="94"/>
      <c r="L145" s="94"/>
      <c r="M145" s="94"/>
      <c r="N145" s="94"/>
      <c r="O145" s="94"/>
      <c r="P145" s="94"/>
      <c r="Q145" s="89"/>
    </row>
    <row r="146" spans="2:17" x14ac:dyDescent="0.2">
      <c r="B146" s="89"/>
      <c r="C146" s="89"/>
      <c r="D146" s="89"/>
      <c r="E146" s="89"/>
      <c r="F146" s="89"/>
      <c r="G146" s="89"/>
      <c r="H146" s="89"/>
      <c r="I146" s="89"/>
      <c r="J146" s="94"/>
      <c r="K146" s="94"/>
      <c r="L146" s="94"/>
      <c r="M146" s="94"/>
      <c r="N146" s="94"/>
      <c r="O146" s="94"/>
      <c r="P146" s="94"/>
      <c r="Q146" s="89"/>
    </row>
    <row r="147" spans="2:17" x14ac:dyDescent="0.2">
      <c r="B147" s="89"/>
      <c r="C147" s="89"/>
      <c r="D147" s="89"/>
      <c r="E147" s="89"/>
      <c r="F147" s="89"/>
      <c r="G147" s="89"/>
      <c r="H147" s="89"/>
      <c r="I147" s="89"/>
      <c r="J147" s="94"/>
      <c r="K147" s="94"/>
      <c r="L147" s="94"/>
      <c r="M147" s="94"/>
      <c r="N147" s="94"/>
      <c r="O147" s="94"/>
      <c r="P147" s="94"/>
      <c r="Q147" s="89"/>
    </row>
    <row r="148" spans="2:17" x14ac:dyDescent="0.2">
      <c r="B148" s="89"/>
      <c r="C148" s="89"/>
      <c r="D148" s="89"/>
      <c r="E148" s="89"/>
      <c r="F148" s="89"/>
      <c r="G148" s="89"/>
      <c r="H148" s="89"/>
      <c r="I148" s="89"/>
      <c r="J148" s="94"/>
      <c r="K148" s="94"/>
      <c r="L148" s="94"/>
      <c r="M148" s="94"/>
      <c r="N148" s="94"/>
      <c r="O148" s="94"/>
      <c r="P148" s="94"/>
      <c r="Q148" s="89"/>
    </row>
    <row r="149" spans="2:17" x14ac:dyDescent="0.2">
      <c r="B149" s="89"/>
      <c r="C149" s="89"/>
      <c r="D149" s="89"/>
      <c r="E149" s="89"/>
      <c r="F149" s="89"/>
      <c r="G149" s="89"/>
      <c r="H149" s="89"/>
      <c r="I149" s="89"/>
      <c r="J149" s="94"/>
      <c r="K149" s="94"/>
      <c r="L149" s="94"/>
      <c r="M149" s="94"/>
      <c r="N149" s="94"/>
      <c r="O149" s="94"/>
      <c r="P149" s="94"/>
      <c r="Q149" s="89"/>
    </row>
    <row r="150" spans="2:17" x14ac:dyDescent="0.2">
      <c r="B150" s="89"/>
      <c r="C150" s="89"/>
      <c r="D150" s="89"/>
      <c r="E150" s="89"/>
      <c r="F150" s="89"/>
      <c r="G150" s="89"/>
      <c r="H150" s="89"/>
      <c r="I150" s="89"/>
      <c r="J150" s="94"/>
      <c r="K150" s="94"/>
      <c r="L150" s="94"/>
      <c r="M150" s="94"/>
      <c r="N150" s="94"/>
      <c r="O150" s="94"/>
      <c r="P150" s="94"/>
      <c r="Q150" s="89"/>
    </row>
    <row r="151" spans="2:17" x14ac:dyDescent="0.2">
      <c r="B151" s="89"/>
      <c r="C151" s="89"/>
      <c r="D151" s="89"/>
      <c r="E151" s="89"/>
      <c r="F151" s="89"/>
      <c r="G151" s="89"/>
      <c r="H151" s="89"/>
      <c r="I151" s="89"/>
      <c r="J151" s="94"/>
      <c r="K151" s="94"/>
      <c r="L151" s="94"/>
      <c r="M151" s="94"/>
      <c r="N151" s="94"/>
      <c r="O151" s="94"/>
      <c r="P151" s="94"/>
      <c r="Q151" s="89"/>
    </row>
    <row r="152" spans="2:17" x14ac:dyDescent="0.2">
      <c r="B152" s="89"/>
      <c r="C152" s="89"/>
      <c r="D152" s="89"/>
      <c r="E152" s="89"/>
      <c r="F152" s="89"/>
      <c r="G152" s="89"/>
      <c r="H152" s="89"/>
      <c r="I152" s="89"/>
      <c r="J152" s="94"/>
      <c r="K152" s="94"/>
      <c r="L152" s="94"/>
      <c r="M152" s="94"/>
      <c r="N152" s="94"/>
      <c r="O152" s="94"/>
      <c r="P152" s="94"/>
      <c r="Q152" s="89"/>
    </row>
    <row r="153" spans="2:17" x14ac:dyDescent="0.2">
      <c r="B153" s="89"/>
      <c r="C153" s="89"/>
      <c r="D153" s="89"/>
      <c r="E153" s="89"/>
      <c r="F153" s="89"/>
      <c r="G153" s="89"/>
      <c r="H153" s="89"/>
      <c r="I153" s="89"/>
      <c r="J153" s="94"/>
      <c r="K153" s="94"/>
      <c r="L153" s="94"/>
      <c r="M153" s="94"/>
      <c r="N153" s="94"/>
      <c r="O153" s="94"/>
      <c r="P153" s="94"/>
      <c r="Q153" s="89"/>
    </row>
    <row r="154" spans="2:17" x14ac:dyDescent="0.2">
      <c r="B154" s="89"/>
      <c r="C154" s="89"/>
      <c r="D154" s="89"/>
      <c r="E154" s="89"/>
      <c r="F154" s="89"/>
      <c r="G154" s="89"/>
      <c r="H154" s="89"/>
      <c r="I154" s="89"/>
      <c r="J154" s="94"/>
      <c r="K154" s="94"/>
      <c r="L154" s="94"/>
      <c r="M154" s="94"/>
      <c r="N154" s="94"/>
      <c r="O154" s="94"/>
      <c r="P154" s="94"/>
      <c r="Q154" s="89"/>
    </row>
    <row r="155" spans="2:17" x14ac:dyDescent="0.2">
      <c r="B155" s="89"/>
      <c r="C155" s="89"/>
      <c r="D155" s="89"/>
      <c r="E155" s="89"/>
      <c r="F155" s="89"/>
      <c r="G155" s="89"/>
      <c r="H155" s="89"/>
      <c r="I155" s="89"/>
      <c r="J155" s="94"/>
      <c r="K155" s="94"/>
      <c r="L155" s="94"/>
      <c r="M155" s="94"/>
      <c r="N155" s="94"/>
      <c r="O155" s="94"/>
      <c r="P155" s="94"/>
      <c r="Q155" s="89"/>
    </row>
    <row r="156" spans="2:17" x14ac:dyDescent="0.2">
      <c r="B156" s="89"/>
      <c r="C156" s="89"/>
      <c r="D156" s="89"/>
      <c r="E156" s="89"/>
      <c r="F156" s="89"/>
      <c r="G156" s="89"/>
      <c r="H156" s="89"/>
      <c r="I156" s="89"/>
      <c r="J156" s="94"/>
      <c r="K156" s="94"/>
      <c r="L156" s="94"/>
      <c r="M156" s="94"/>
      <c r="N156" s="94"/>
      <c r="O156" s="94"/>
      <c r="P156" s="94"/>
      <c r="Q156" s="89"/>
    </row>
    <row r="157" spans="2:17" x14ac:dyDescent="0.2">
      <c r="B157" s="89"/>
      <c r="C157" s="89"/>
      <c r="D157" s="89"/>
      <c r="E157" s="89"/>
      <c r="F157" s="89"/>
      <c r="G157" s="89"/>
      <c r="H157" s="89"/>
      <c r="I157" s="89"/>
      <c r="J157" s="94"/>
      <c r="K157" s="94"/>
      <c r="L157" s="94"/>
      <c r="M157" s="94"/>
      <c r="N157" s="94"/>
      <c r="O157" s="94"/>
      <c r="P157" s="94"/>
      <c r="Q157" s="89"/>
    </row>
    <row r="158" spans="2:17" x14ac:dyDescent="0.2">
      <c r="B158" s="89"/>
      <c r="C158" s="89"/>
      <c r="D158" s="89"/>
      <c r="E158" s="89"/>
      <c r="F158" s="89"/>
      <c r="G158" s="89"/>
      <c r="H158" s="89"/>
      <c r="I158" s="89"/>
      <c r="J158" s="94"/>
      <c r="K158" s="94"/>
      <c r="L158" s="94"/>
      <c r="M158" s="94"/>
      <c r="N158" s="94"/>
      <c r="O158" s="94"/>
      <c r="P158" s="94"/>
      <c r="Q158" s="89"/>
    </row>
    <row r="159" spans="2:17" x14ac:dyDescent="0.2">
      <c r="B159" s="89"/>
      <c r="C159" s="89"/>
      <c r="D159" s="89"/>
      <c r="E159" s="89"/>
      <c r="F159" s="89"/>
      <c r="G159" s="89"/>
      <c r="H159" s="89"/>
      <c r="I159" s="89"/>
      <c r="J159" s="94"/>
      <c r="K159" s="94"/>
      <c r="L159" s="94"/>
      <c r="M159" s="94"/>
      <c r="N159" s="94"/>
      <c r="O159" s="94"/>
      <c r="P159" s="94"/>
      <c r="Q159" s="89"/>
    </row>
    <row r="160" spans="2:17" x14ac:dyDescent="0.2">
      <c r="B160" s="89"/>
      <c r="C160" s="89"/>
      <c r="D160" s="89"/>
      <c r="E160" s="89"/>
      <c r="F160" s="89"/>
      <c r="G160" s="89"/>
      <c r="H160" s="89"/>
      <c r="I160" s="89"/>
      <c r="J160" s="94"/>
      <c r="K160" s="94"/>
      <c r="L160" s="94"/>
      <c r="M160" s="94"/>
      <c r="N160" s="94"/>
      <c r="O160" s="94"/>
      <c r="P160" s="94"/>
      <c r="Q160" s="89"/>
    </row>
    <row r="161" spans="2:17" x14ac:dyDescent="0.2">
      <c r="B161" s="89"/>
      <c r="C161" s="89"/>
      <c r="D161" s="89"/>
      <c r="E161" s="89"/>
      <c r="F161" s="89"/>
      <c r="G161" s="89"/>
      <c r="H161" s="89"/>
      <c r="I161" s="89"/>
      <c r="J161" s="94"/>
      <c r="K161" s="94"/>
      <c r="L161" s="94"/>
      <c r="M161" s="94"/>
      <c r="N161" s="94"/>
      <c r="O161" s="94"/>
      <c r="P161" s="94"/>
      <c r="Q161" s="89"/>
    </row>
    <row r="162" spans="2:17" x14ac:dyDescent="0.2">
      <c r="B162" s="89"/>
      <c r="C162" s="89"/>
      <c r="D162" s="89"/>
      <c r="E162" s="89"/>
      <c r="F162" s="89"/>
      <c r="G162" s="89"/>
      <c r="H162" s="89"/>
      <c r="I162" s="89"/>
      <c r="J162" s="94"/>
      <c r="K162" s="94"/>
      <c r="L162" s="94"/>
      <c r="M162" s="94"/>
      <c r="N162" s="94"/>
      <c r="O162" s="94"/>
      <c r="P162" s="94"/>
      <c r="Q162" s="89"/>
    </row>
    <row r="163" spans="2:17" x14ac:dyDescent="0.2">
      <c r="B163" s="89"/>
      <c r="C163" s="89"/>
      <c r="D163" s="89"/>
      <c r="E163" s="89"/>
      <c r="F163" s="89"/>
      <c r="G163" s="89"/>
      <c r="H163" s="89"/>
      <c r="I163" s="89"/>
      <c r="J163" s="94"/>
      <c r="K163" s="94"/>
      <c r="L163" s="94"/>
      <c r="M163" s="94"/>
      <c r="N163" s="94"/>
      <c r="O163" s="94"/>
      <c r="P163" s="94"/>
      <c r="Q163" s="89"/>
    </row>
    <row r="164" spans="2:17" x14ac:dyDescent="0.2">
      <c r="B164" s="89"/>
      <c r="C164" s="89"/>
      <c r="D164" s="89"/>
      <c r="E164" s="89"/>
      <c r="F164" s="89"/>
      <c r="G164" s="89"/>
      <c r="H164" s="89"/>
      <c r="I164" s="89"/>
      <c r="J164" s="94"/>
      <c r="K164" s="94"/>
      <c r="L164" s="94"/>
      <c r="M164" s="94"/>
      <c r="N164" s="94"/>
      <c r="O164" s="94"/>
      <c r="P164" s="94"/>
      <c r="Q164" s="89"/>
    </row>
    <row r="165" spans="2:17" x14ac:dyDescent="0.2">
      <c r="B165" s="89"/>
      <c r="C165" s="89"/>
      <c r="D165" s="89"/>
      <c r="E165" s="89"/>
      <c r="F165" s="89"/>
      <c r="G165" s="89"/>
      <c r="H165" s="89"/>
      <c r="I165" s="89"/>
      <c r="J165" s="94"/>
      <c r="K165" s="94"/>
      <c r="L165" s="94"/>
      <c r="M165" s="94"/>
      <c r="N165" s="94"/>
      <c r="O165" s="94"/>
      <c r="P165" s="94"/>
      <c r="Q165" s="89"/>
    </row>
    <row r="166" spans="2:17" x14ac:dyDescent="0.2">
      <c r="B166" s="89"/>
      <c r="C166" s="89"/>
      <c r="D166" s="89"/>
      <c r="E166" s="89"/>
      <c r="F166" s="89"/>
      <c r="G166" s="89"/>
      <c r="H166" s="89"/>
      <c r="I166" s="89"/>
      <c r="J166" s="94"/>
      <c r="K166" s="94"/>
      <c r="L166" s="94"/>
      <c r="M166" s="94"/>
      <c r="N166" s="94"/>
      <c r="O166" s="94"/>
      <c r="P166" s="94"/>
      <c r="Q166" s="89"/>
    </row>
    <row r="167" spans="2:17" x14ac:dyDescent="0.2">
      <c r="B167" s="89"/>
      <c r="C167" s="89"/>
      <c r="D167" s="89"/>
      <c r="E167" s="89"/>
      <c r="F167" s="89"/>
      <c r="G167" s="89"/>
      <c r="H167" s="89"/>
      <c r="I167" s="89"/>
      <c r="J167" s="94"/>
      <c r="K167" s="94"/>
      <c r="L167" s="94"/>
      <c r="M167" s="94"/>
      <c r="N167" s="94"/>
      <c r="O167" s="94"/>
      <c r="P167" s="94"/>
      <c r="Q167" s="89"/>
    </row>
    <row r="168" spans="2:17" x14ac:dyDescent="0.2">
      <c r="B168" s="89"/>
      <c r="C168" s="89"/>
      <c r="D168" s="89"/>
      <c r="E168" s="89"/>
      <c r="F168" s="89"/>
      <c r="G168" s="89"/>
      <c r="H168" s="89"/>
      <c r="I168" s="89"/>
      <c r="J168" s="94"/>
      <c r="K168" s="94"/>
      <c r="L168" s="94"/>
      <c r="M168" s="94"/>
      <c r="N168" s="94"/>
      <c r="O168" s="94"/>
      <c r="P168" s="94"/>
      <c r="Q168" s="89"/>
    </row>
    <row r="169" spans="2:17" x14ac:dyDescent="0.2">
      <c r="B169" s="89"/>
      <c r="C169" s="89"/>
      <c r="D169" s="89"/>
      <c r="E169" s="89"/>
      <c r="F169" s="89"/>
      <c r="G169" s="89"/>
      <c r="H169" s="89"/>
      <c r="I169" s="89"/>
      <c r="J169" s="94"/>
      <c r="K169" s="94"/>
      <c r="L169" s="94"/>
      <c r="M169" s="94"/>
      <c r="N169" s="94"/>
      <c r="O169" s="94"/>
      <c r="P169" s="94"/>
      <c r="Q169" s="89"/>
    </row>
    <row r="170" spans="2:17" x14ac:dyDescent="0.2">
      <c r="B170" s="89"/>
      <c r="C170" s="89"/>
      <c r="D170" s="89"/>
      <c r="E170" s="89"/>
      <c r="F170" s="89"/>
      <c r="G170" s="89"/>
      <c r="H170" s="89"/>
      <c r="I170" s="89"/>
      <c r="J170" s="94"/>
      <c r="K170" s="94"/>
      <c r="L170" s="94"/>
      <c r="M170" s="94"/>
      <c r="N170" s="94"/>
      <c r="O170" s="94"/>
      <c r="P170" s="94"/>
      <c r="Q170" s="89"/>
    </row>
    <row r="171" spans="2:17" x14ac:dyDescent="0.2">
      <c r="B171" s="89"/>
      <c r="C171" s="89"/>
      <c r="D171" s="89"/>
      <c r="E171" s="89"/>
      <c r="F171" s="89"/>
      <c r="G171" s="89"/>
      <c r="H171" s="89"/>
      <c r="I171" s="89"/>
      <c r="J171" s="94"/>
      <c r="K171" s="94"/>
      <c r="L171" s="94"/>
      <c r="M171" s="94"/>
      <c r="N171" s="94"/>
      <c r="O171" s="94"/>
      <c r="P171" s="94"/>
      <c r="Q171" s="89"/>
    </row>
    <row r="172" spans="2:17" x14ac:dyDescent="0.2">
      <c r="B172" s="89"/>
      <c r="C172" s="89"/>
      <c r="D172" s="89"/>
      <c r="E172" s="89"/>
      <c r="F172" s="89"/>
      <c r="G172" s="89"/>
      <c r="H172" s="89"/>
      <c r="I172" s="89"/>
      <c r="J172" s="94"/>
      <c r="K172" s="94"/>
      <c r="L172" s="94"/>
      <c r="M172" s="94"/>
      <c r="N172" s="94"/>
      <c r="O172" s="94"/>
      <c r="P172" s="94"/>
      <c r="Q172" s="89"/>
    </row>
    <row r="173" spans="2:17" x14ac:dyDescent="0.2">
      <c r="B173" s="89"/>
      <c r="C173" s="89"/>
      <c r="D173" s="89"/>
      <c r="E173" s="89"/>
      <c r="F173" s="89"/>
      <c r="G173" s="89"/>
      <c r="H173" s="89"/>
      <c r="I173" s="89"/>
      <c r="J173" s="94"/>
      <c r="K173" s="94"/>
      <c r="L173" s="94"/>
      <c r="M173" s="94"/>
      <c r="N173" s="94"/>
      <c r="O173" s="94"/>
      <c r="P173" s="94"/>
      <c r="Q173" s="89"/>
    </row>
    <row r="174" spans="2:17" x14ac:dyDescent="0.2">
      <c r="B174" s="89"/>
      <c r="C174" s="89"/>
      <c r="D174" s="89"/>
      <c r="E174" s="89"/>
      <c r="F174" s="89"/>
      <c r="G174" s="89"/>
      <c r="H174" s="89"/>
      <c r="I174" s="89"/>
      <c r="J174" s="94"/>
      <c r="K174" s="94"/>
      <c r="L174" s="94"/>
      <c r="M174" s="94"/>
      <c r="N174" s="94"/>
      <c r="O174" s="94"/>
      <c r="P174" s="94"/>
      <c r="Q174" s="89"/>
    </row>
    <row r="175" spans="2:17" x14ac:dyDescent="0.2">
      <c r="B175" s="89"/>
      <c r="C175" s="89"/>
      <c r="D175" s="89"/>
      <c r="E175" s="89"/>
      <c r="F175" s="89"/>
      <c r="G175" s="89"/>
      <c r="H175" s="89"/>
      <c r="I175" s="89"/>
      <c r="J175" s="94"/>
      <c r="K175" s="94"/>
      <c r="L175" s="94"/>
      <c r="M175" s="94"/>
      <c r="N175" s="94"/>
      <c r="O175" s="94"/>
      <c r="P175" s="94"/>
      <c r="Q175" s="89"/>
    </row>
    <row r="176" spans="2:17" x14ac:dyDescent="0.2">
      <c r="B176" s="89"/>
      <c r="C176" s="89"/>
      <c r="D176" s="89"/>
      <c r="E176" s="89"/>
      <c r="F176" s="89"/>
      <c r="G176" s="89"/>
      <c r="H176" s="89"/>
      <c r="I176" s="89"/>
      <c r="J176" s="94"/>
      <c r="K176" s="94"/>
      <c r="L176" s="94"/>
      <c r="M176" s="94"/>
      <c r="N176" s="94"/>
      <c r="O176" s="94"/>
      <c r="P176" s="94"/>
      <c r="Q176" s="89"/>
    </row>
    <row r="177" spans="2:17" x14ac:dyDescent="0.2">
      <c r="B177" s="89"/>
      <c r="C177" s="89"/>
      <c r="D177" s="89"/>
      <c r="E177" s="89"/>
      <c r="F177" s="89"/>
      <c r="G177" s="89"/>
      <c r="H177" s="89"/>
      <c r="I177" s="89"/>
      <c r="J177" s="94"/>
      <c r="K177" s="94"/>
      <c r="L177" s="94"/>
      <c r="M177" s="94"/>
      <c r="N177" s="94"/>
      <c r="O177" s="94"/>
      <c r="P177" s="94"/>
      <c r="Q177" s="89"/>
    </row>
    <row r="178" spans="2:17" x14ac:dyDescent="0.2">
      <c r="B178" s="89"/>
      <c r="C178" s="89"/>
      <c r="D178" s="89"/>
      <c r="E178" s="89"/>
      <c r="F178" s="89"/>
      <c r="G178" s="89"/>
      <c r="H178" s="89"/>
      <c r="I178" s="89"/>
      <c r="J178" s="94"/>
      <c r="K178" s="94"/>
      <c r="L178" s="94"/>
      <c r="M178" s="94"/>
      <c r="N178" s="94"/>
      <c r="O178" s="94"/>
      <c r="P178" s="94"/>
      <c r="Q178" s="89"/>
    </row>
    <row r="179" spans="2:17" x14ac:dyDescent="0.2">
      <c r="B179" s="89"/>
      <c r="C179" s="89"/>
      <c r="D179" s="89"/>
      <c r="E179" s="89"/>
      <c r="F179" s="89"/>
      <c r="G179" s="89"/>
      <c r="H179" s="89"/>
      <c r="I179" s="89"/>
      <c r="J179" s="94"/>
      <c r="K179" s="94"/>
      <c r="L179" s="94"/>
      <c r="M179" s="94"/>
      <c r="N179" s="94"/>
      <c r="O179" s="94"/>
      <c r="P179" s="94"/>
      <c r="Q179" s="89"/>
    </row>
    <row r="180" spans="2:17" x14ac:dyDescent="0.2">
      <c r="B180" s="89"/>
      <c r="C180" s="89"/>
      <c r="D180" s="89"/>
      <c r="E180" s="89"/>
      <c r="F180" s="89"/>
      <c r="G180" s="89"/>
      <c r="H180" s="89"/>
      <c r="I180" s="89"/>
      <c r="J180" s="94"/>
      <c r="K180" s="94"/>
      <c r="L180" s="94"/>
      <c r="M180" s="94"/>
      <c r="N180" s="94"/>
      <c r="O180" s="94"/>
      <c r="P180" s="94"/>
      <c r="Q180" s="89"/>
    </row>
    <row r="181" spans="2:17" x14ac:dyDescent="0.2">
      <c r="B181" s="89"/>
      <c r="C181" s="89"/>
      <c r="D181" s="89"/>
      <c r="E181" s="89"/>
      <c r="F181" s="89"/>
      <c r="G181" s="89"/>
      <c r="H181" s="89"/>
      <c r="I181" s="89"/>
      <c r="J181" s="94"/>
      <c r="K181" s="94"/>
      <c r="L181" s="94"/>
      <c r="M181" s="94"/>
      <c r="N181" s="94"/>
      <c r="O181" s="94"/>
      <c r="P181" s="94"/>
      <c r="Q181" s="89"/>
    </row>
    <row r="182" spans="2:17" x14ac:dyDescent="0.2">
      <c r="B182" s="89"/>
      <c r="C182" s="89"/>
      <c r="D182" s="89"/>
      <c r="E182" s="89"/>
      <c r="F182" s="89"/>
      <c r="G182" s="89"/>
      <c r="H182" s="89"/>
      <c r="I182" s="89"/>
      <c r="J182" s="94"/>
      <c r="K182" s="94"/>
      <c r="L182" s="94"/>
      <c r="M182" s="94"/>
      <c r="N182" s="94"/>
      <c r="O182" s="94"/>
      <c r="P182" s="94"/>
      <c r="Q182" s="89"/>
    </row>
    <row r="183" spans="2:17" x14ac:dyDescent="0.2">
      <c r="B183" s="89"/>
      <c r="C183" s="89"/>
      <c r="D183" s="89"/>
      <c r="E183" s="89"/>
      <c r="F183" s="89"/>
      <c r="G183" s="89"/>
      <c r="H183" s="89"/>
      <c r="I183" s="89"/>
      <c r="J183" s="94"/>
      <c r="K183" s="94"/>
      <c r="L183" s="94"/>
      <c r="M183" s="94"/>
      <c r="N183" s="94"/>
      <c r="O183" s="94"/>
      <c r="P183" s="94"/>
      <c r="Q183" s="89"/>
    </row>
    <row r="184" spans="2:17" x14ac:dyDescent="0.2">
      <c r="B184" s="89"/>
      <c r="C184" s="89"/>
      <c r="D184" s="89"/>
      <c r="E184" s="89"/>
      <c r="F184" s="89"/>
      <c r="G184" s="89"/>
      <c r="H184" s="89"/>
      <c r="I184" s="89"/>
      <c r="J184" s="94"/>
      <c r="K184" s="94"/>
      <c r="L184" s="94"/>
      <c r="M184" s="94"/>
      <c r="N184" s="94"/>
      <c r="O184" s="94"/>
      <c r="P184" s="94"/>
      <c r="Q184" s="89"/>
    </row>
    <row r="185" spans="2:17" x14ac:dyDescent="0.2">
      <c r="B185" s="89"/>
      <c r="C185" s="89"/>
      <c r="D185" s="89"/>
      <c r="E185" s="89"/>
      <c r="F185" s="89"/>
      <c r="G185" s="89"/>
      <c r="H185" s="89"/>
      <c r="I185" s="89"/>
      <c r="J185" s="94"/>
      <c r="K185" s="94"/>
      <c r="L185" s="94"/>
      <c r="M185" s="94"/>
      <c r="N185" s="94"/>
      <c r="O185" s="94"/>
      <c r="P185" s="94"/>
      <c r="Q185" s="89"/>
    </row>
    <row r="186" spans="2:17" x14ac:dyDescent="0.2">
      <c r="B186" s="89"/>
      <c r="C186" s="89"/>
      <c r="D186" s="89"/>
      <c r="E186" s="89"/>
      <c r="F186" s="89"/>
      <c r="G186" s="89"/>
      <c r="H186" s="89"/>
      <c r="I186" s="89"/>
      <c r="J186" s="94"/>
      <c r="K186" s="94"/>
      <c r="L186" s="94"/>
      <c r="M186" s="94"/>
      <c r="N186" s="94"/>
      <c r="O186" s="94"/>
      <c r="P186" s="94"/>
      <c r="Q186" s="89"/>
    </row>
    <row r="187" spans="2:17" x14ac:dyDescent="0.2">
      <c r="B187" s="89"/>
      <c r="C187" s="89"/>
      <c r="D187" s="89"/>
      <c r="E187" s="89"/>
      <c r="F187" s="89"/>
      <c r="G187" s="89"/>
      <c r="H187" s="89"/>
      <c r="I187" s="89"/>
      <c r="J187" s="94"/>
      <c r="K187" s="94"/>
      <c r="L187" s="94"/>
      <c r="M187" s="94"/>
      <c r="N187" s="94"/>
      <c r="O187" s="94"/>
      <c r="P187" s="94"/>
      <c r="Q187" s="89"/>
    </row>
    <row r="188" spans="2:17" x14ac:dyDescent="0.2">
      <c r="B188" s="89"/>
      <c r="C188" s="89"/>
      <c r="D188" s="89"/>
      <c r="E188" s="89"/>
      <c r="F188" s="89"/>
      <c r="G188" s="89"/>
      <c r="H188" s="89"/>
      <c r="I188" s="89"/>
      <c r="J188" s="94"/>
      <c r="K188" s="94"/>
      <c r="L188" s="94"/>
      <c r="M188" s="94"/>
      <c r="N188" s="94"/>
      <c r="O188" s="94"/>
      <c r="P188" s="94"/>
      <c r="Q188" s="89"/>
    </row>
    <row r="189" spans="2:17" x14ac:dyDescent="0.2">
      <c r="B189" s="89"/>
      <c r="C189" s="89"/>
      <c r="D189" s="89"/>
      <c r="E189" s="89"/>
      <c r="F189" s="89"/>
      <c r="G189" s="89"/>
      <c r="H189" s="89"/>
      <c r="I189" s="89"/>
      <c r="J189" s="94"/>
      <c r="K189" s="94"/>
      <c r="L189" s="94"/>
      <c r="M189" s="94"/>
      <c r="N189" s="94"/>
      <c r="O189" s="94"/>
      <c r="P189" s="94"/>
      <c r="Q189" s="89"/>
    </row>
    <row r="190" spans="2:17" x14ac:dyDescent="0.2">
      <c r="B190" s="89"/>
      <c r="C190" s="89"/>
      <c r="D190" s="89"/>
      <c r="E190" s="89"/>
      <c r="F190" s="89"/>
      <c r="G190" s="89"/>
      <c r="H190" s="89"/>
      <c r="I190" s="89"/>
      <c r="J190" s="94"/>
      <c r="K190" s="94"/>
      <c r="L190" s="94"/>
      <c r="M190" s="94"/>
      <c r="N190" s="94"/>
      <c r="O190" s="94"/>
      <c r="P190" s="94"/>
      <c r="Q190" s="89"/>
    </row>
    <row r="191" spans="2:17" x14ac:dyDescent="0.2">
      <c r="B191" s="89"/>
      <c r="C191" s="89"/>
      <c r="D191" s="89"/>
      <c r="E191" s="89"/>
      <c r="F191" s="89"/>
      <c r="G191" s="89"/>
      <c r="H191" s="89"/>
      <c r="I191" s="89"/>
      <c r="J191" s="94"/>
      <c r="K191" s="94"/>
      <c r="L191" s="94"/>
      <c r="M191" s="94"/>
      <c r="N191" s="94"/>
      <c r="O191" s="94"/>
      <c r="P191" s="94"/>
      <c r="Q191" s="89"/>
    </row>
    <row r="192" spans="2:17" x14ac:dyDescent="0.2">
      <c r="B192" s="89"/>
      <c r="C192" s="89"/>
      <c r="D192" s="89"/>
      <c r="E192" s="89"/>
      <c r="F192" s="89"/>
      <c r="G192" s="89"/>
      <c r="H192" s="89"/>
      <c r="I192" s="89"/>
      <c r="J192" s="94"/>
      <c r="K192" s="94"/>
      <c r="L192" s="94"/>
      <c r="M192" s="94"/>
      <c r="N192" s="94"/>
      <c r="O192" s="94"/>
      <c r="P192" s="94"/>
      <c r="Q192" s="89"/>
    </row>
    <row r="193" spans="2:17" x14ac:dyDescent="0.2">
      <c r="B193" s="89"/>
      <c r="C193" s="89"/>
      <c r="D193" s="89"/>
      <c r="E193" s="89"/>
      <c r="F193" s="89"/>
      <c r="G193" s="89"/>
      <c r="H193" s="89"/>
      <c r="I193" s="89"/>
      <c r="J193" s="94"/>
      <c r="K193" s="94"/>
      <c r="L193" s="94"/>
      <c r="M193" s="94"/>
      <c r="N193" s="94"/>
      <c r="O193" s="94"/>
      <c r="P193" s="94"/>
      <c r="Q193" s="89"/>
    </row>
    <row r="194" spans="2:17" x14ac:dyDescent="0.2">
      <c r="B194" s="89"/>
      <c r="C194" s="89"/>
      <c r="D194" s="89"/>
      <c r="E194" s="89"/>
      <c r="F194" s="89"/>
      <c r="G194" s="89"/>
      <c r="H194" s="89"/>
      <c r="I194" s="89"/>
      <c r="J194" s="94"/>
      <c r="K194" s="94"/>
      <c r="L194" s="94"/>
      <c r="M194" s="94"/>
      <c r="N194" s="94"/>
      <c r="O194" s="94"/>
      <c r="P194" s="94"/>
      <c r="Q194" s="89"/>
    </row>
    <row r="195" spans="2:17" x14ac:dyDescent="0.2">
      <c r="B195" s="89"/>
      <c r="C195" s="89"/>
      <c r="D195" s="89"/>
      <c r="E195" s="89"/>
      <c r="F195" s="89"/>
      <c r="G195" s="89"/>
      <c r="H195" s="89"/>
      <c r="I195" s="89"/>
      <c r="J195" s="94"/>
      <c r="K195" s="94"/>
      <c r="L195" s="94"/>
      <c r="M195" s="94"/>
      <c r="N195" s="94"/>
      <c r="O195" s="94"/>
      <c r="P195" s="94"/>
      <c r="Q195" s="89"/>
    </row>
    <row r="196" spans="2:17" x14ac:dyDescent="0.2">
      <c r="B196" s="89"/>
      <c r="C196" s="89"/>
      <c r="D196" s="89"/>
      <c r="E196" s="89"/>
      <c r="F196" s="89"/>
      <c r="G196" s="89"/>
      <c r="H196" s="89"/>
      <c r="I196" s="89"/>
      <c r="J196" s="94"/>
      <c r="K196" s="94"/>
      <c r="L196" s="94"/>
      <c r="M196" s="94"/>
      <c r="N196" s="94"/>
      <c r="O196" s="94"/>
      <c r="P196" s="94"/>
      <c r="Q196" s="89"/>
    </row>
    <row r="197" spans="2:17" x14ac:dyDescent="0.2">
      <c r="B197" s="89"/>
      <c r="C197" s="89"/>
      <c r="D197" s="89"/>
      <c r="E197" s="89"/>
      <c r="F197" s="89"/>
      <c r="G197" s="89"/>
      <c r="H197" s="89"/>
      <c r="I197" s="89"/>
      <c r="J197" s="94"/>
      <c r="K197" s="94"/>
      <c r="L197" s="94"/>
      <c r="M197" s="94"/>
      <c r="N197" s="94"/>
      <c r="O197" s="94"/>
      <c r="P197" s="94"/>
      <c r="Q197" s="89"/>
    </row>
    <row r="198" spans="2:17" x14ac:dyDescent="0.2">
      <c r="B198" s="89"/>
      <c r="C198" s="89"/>
      <c r="D198" s="89"/>
      <c r="E198" s="89"/>
      <c r="F198" s="89"/>
      <c r="G198" s="89"/>
      <c r="H198" s="89"/>
      <c r="I198" s="89"/>
      <c r="J198" s="94"/>
      <c r="K198" s="94"/>
      <c r="L198" s="94"/>
      <c r="M198" s="94"/>
      <c r="N198" s="94"/>
      <c r="O198" s="94"/>
      <c r="P198" s="94"/>
      <c r="Q198" s="89"/>
    </row>
    <row r="199" spans="2:17" x14ac:dyDescent="0.2">
      <c r="B199" s="89"/>
      <c r="C199" s="89"/>
      <c r="D199" s="89"/>
      <c r="E199" s="89"/>
      <c r="F199" s="89"/>
      <c r="G199" s="89"/>
      <c r="H199" s="89"/>
      <c r="I199" s="89"/>
      <c r="J199" s="94"/>
      <c r="K199" s="94"/>
      <c r="L199" s="94"/>
      <c r="M199" s="94"/>
      <c r="N199" s="94"/>
      <c r="O199" s="94"/>
      <c r="P199" s="94"/>
      <c r="Q199" s="89"/>
    </row>
    <row r="200" spans="2:17" x14ac:dyDescent="0.2">
      <c r="B200" s="89"/>
      <c r="C200" s="89"/>
      <c r="D200" s="89"/>
      <c r="E200" s="89"/>
      <c r="F200" s="89"/>
      <c r="G200" s="89"/>
      <c r="H200" s="89"/>
      <c r="I200" s="89"/>
      <c r="J200" s="94"/>
      <c r="K200" s="94"/>
      <c r="L200" s="94"/>
      <c r="M200" s="94"/>
      <c r="N200" s="94"/>
      <c r="O200" s="94"/>
      <c r="P200" s="94"/>
      <c r="Q200" s="89"/>
    </row>
    <row r="201" spans="2:17" x14ac:dyDescent="0.2">
      <c r="B201" s="89"/>
      <c r="C201" s="89"/>
      <c r="D201" s="89"/>
      <c r="E201" s="89"/>
      <c r="F201" s="89"/>
      <c r="G201" s="89"/>
      <c r="H201" s="89"/>
      <c r="I201" s="89"/>
      <c r="J201" s="94"/>
      <c r="K201" s="94"/>
      <c r="L201" s="94"/>
      <c r="M201" s="94"/>
      <c r="N201" s="94"/>
      <c r="O201" s="94"/>
      <c r="P201" s="94"/>
      <c r="Q201" s="89"/>
    </row>
    <row r="202" spans="2:17" x14ac:dyDescent="0.2">
      <c r="B202" s="89"/>
      <c r="C202" s="89"/>
      <c r="D202" s="89"/>
      <c r="E202" s="89"/>
      <c r="F202" s="89"/>
      <c r="G202" s="89"/>
      <c r="H202" s="89"/>
      <c r="I202" s="89"/>
      <c r="J202" s="94"/>
      <c r="K202" s="94"/>
      <c r="L202" s="94"/>
      <c r="M202" s="94"/>
      <c r="N202" s="94"/>
      <c r="O202" s="94"/>
      <c r="P202" s="94"/>
      <c r="Q202" s="89"/>
    </row>
    <row r="203" spans="2:17" x14ac:dyDescent="0.2">
      <c r="B203" s="89"/>
      <c r="C203" s="89"/>
      <c r="D203" s="89"/>
      <c r="E203" s="89"/>
      <c r="F203" s="89"/>
      <c r="G203" s="89"/>
      <c r="H203" s="89"/>
      <c r="I203" s="89"/>
      <c r="J203" s="94"/>
      <c r="K203" s="94"/>
      <c r="L203" s="94"/>
      <c r="M203" s="94"/>
      <c r="N203" s="94"/>
      <c r="O203" s="94"/>
      <c r="P203" s="94"/>
      <c r="Q203" s="89"/>
    </row>
    <row r="204" spans="2:17" x14ac:dyDescent="0.2">
      <c r="B204" s="89"/>
      <c r="C204" s="89"/>
      <c r="D204" s="89"/>
      <c r="E204" s="89"/>
      <c r="F204" s="89"/>
      <c r="G204" s="89"/>
      <c r="H204" s="89"/>
      <c r="I204" s="89"/>
      <c r="J204" s="94"/>
      <c r="K204" s="94"/>
      <c r="L204" s="94"/>
      <c r="M204" s="94"/>
      <c r="N204" s="94"/>
      <c r="O204" s="94"/>
      <c r="P204" s="94"/>
      <c r="Q204" s="89"/>
    </row>
    <row r="205" spans="2:17" x14ac:dyDescent="0.2">
      <c r="B205" s="89"/>
      <c r="C205" s="89"/>
      <c r="D205" s="89"/>
      <c r="E205" s="89"/>
      <c r="F205" s="89"/>
      <c r="G205" s="89"/>
      <c r="H205" s="89"/>
      <c r="I205" s="89"/>
      <c r="J205" s="94"/>
      <c r="K205" s="94"/>
      <c r="L205" s="94"/>
      <c r="M205" s="94"/>
      <c r="N205" s="94"/>
      <c r="O205" s="94"/>
      <c r="P205" s="94"/>
      <c r="Q205" s="89"/>
    </row>
    <row r="206" spans="2:17" x14ac:dyDescent="0.2">
      <c r="B206" s="89"/>
      <c r="C206" s="89"/>
      <c r="D206" s="89"/>
      <c r="E206" s="89"/>
      <c r="F206" s="89"/>
      <c r="G206" s="89"/>
      <c r="H206" s="89"/>
      <c r="I206" s="89"/>
      <c r="J206" s="94"/>
      <c r="K206" s="94"/>
      <c r="L206" s="94"/>
      <c r="M206" s="94"/>
      <c r="N206" s="94"/>
      <c r="O206" s="94"/>
      <c r="P206" s="94"/>
      <c r="Q206" s="89"/>
    </row>
    <row r="207" spans="2:17" x14ac:dyDescent="0.2">
      <c r="B207" s="89"/>
      <c r="C207" s="89"/>
      <c r="D207" s="89"/>
      <c r="E207" s="89"/>
      <c r="F207" s="89"/>
      <c r="G207" s="89"/>
      <c r="H207" s="89"/>
      <c r="I207" s="89"/>
      <c r="J207" s="94"/>
      <c r="K207" s="94"/>
      <c r="L207" s="94"/>
      <c r="M207" s="94"/>
      <c r="N207" s="94"/>
      <c r="O207" s="94"/>
      <c r="P207" s="94"/>
      <c r="Q207" s="89"/>
    </row>
    <row r="208" spans="2:17" x14ac:dyDescent="0.2">
      <c r="B208" s="89"/>
      <c r="C208" s="89"/>
      <c r="D208" s="89"/>
      <c r="E208" s="89"/>
      <c r="F208" s="89"/>
      <c r="G208" s="89"/>
      <c r="H208" s="89"/>
      <c r="I208" s="89"/>
      <c r="J208" s="94"/>
      <c r="K208" s="94"/>
      <c r="L208" s="94"/>
      <c r="M208" s="94"/>
      <c r="N208" s="94"/>
      <c r="O208" s="94"/>
      <c r="P208" s="94"/>
      <c r="Q208" s="89"/>
    </row>
    <row r="209" spans="2:17" x14ac:dyDescent="0.2">
      <c r="B209" s="89"/>
      <c r="C209" s="89"/>
      <c r="D209" s="89"/>
      <c r="E209" s="89"/>
      <c r="F209" s="89"/>
      <c r="G209" s="89"/>
      <c r="H209" s="89"/>
      <c r="I209" s="89"/>
      <c r="J209" s="94"/>
      <c r="K209" s="94"/>
      <c r="L209" s="94"/>
      <c r="M209" s="94"/>
      <c r="N209" s="94"/>
      <c r="O209" s="94"/>
      <c r="P209" s="94"/>
      <c r="Q209" s="89"/>
    </row>
    <row r="210" spans="2:17" x14ac:dyDescent="0.2">
      <c r="B210" s="89"/>
      <c r="C210" s="89"/>
      <c r="D210" s="89"/>
      <c r="E210" s="89"/>
      <c r="F210" s="89"/>
      <c r="G210" s="89"/>
      <c r="H210" s="89"/>
      <c r="I210" s="89"/>
      <c r="J210" s="94"/>
      <c r="K210" s="94"/>
      <c r="L210" s="94"/>
      <c r="M210" s="94"/>
      <c r="N210" s="94"/>
      <c r="O210" s="94"/>
      <c r="P210" s="94"/>
      <c r="Q210" s="89"/>
    </row>
    <row r="211" spans="2:17" x14ac:dyDescent="0.2">
      <c r="B211" s="89"/>
      <c r="C211" s="89"/>
      <c r="D211" s="89"/>
      <c r="E211" s="89"/>
      <c r="F211" s="89"/>
      <c r="G211" s="89"/>
      <c r="H211" s="89"/>
      <c r="I211" s="89"/>
      <c r="J211" s="94"/>
      <c r="K211" s="94"/>
      <c r="L211" s="94"/>
      <c r="M211" s="94"/>
      <c r="N211" s="94"/>
      <c r="O211" s="94"/>
      <c r="P211" s="94"/>
      <c r="Q211" s="89"/>
    </row>
    <row r="212" spans="2:17" x14ac:dyDescent="0.2">
      <c r="B212" s="89"/>
      <c r="C212" s="89"/>
      <c r="D212" s="89"/>
      <c r="E212" s="89"/>
      <c r="F212" s="89"/>
      <c r="G212" s="89"/>
      <c r="H212" s="89"/>
      <c r="I212" s="89"/>
      <c r="J212" s="94"/>
      <c r="K212" s="94"/>
      <c r="L212" s="94"/>
      <c r="M212" s="94"/>
      <c r="N212" s="94"/>
      <c r="O212" s="94"/>
      <c r="P212" s="94"/>
      <c r="Q212" s="89"/>
    </row>
    <row r="213" spans="2:17" x14ac:dyDescent="0.2">
      <c r="B213" s="89"/>
      <c r="C213" s="89"/>
      <c r="D213" s="89"/>
      <c r="E213" s="89"/>
      <c r="F213" s="89"/>
      <c r="G213" s="89"/>
      <c r="H213" s="89"/>
      <c r="I213" s="89"/>
      <c r="J213" s="94"/>
      <c r="K213" s="94"/>
      <c r="L213" s="94"/>
      <c r="M213" s="94"/>
      <c r="N213" s="94"/>
      <c r="O213" s="94"/>
      <c r="P213" s="94"/>
      <c r="Q213" s="89"/>
    </row>
    <row r="214" spans="2:17" x14ac:dyDescent="0.2">
      <c r="B214" s="89"/>
      <c r="C214" s="89"/>
      <c r="D214" s="89"/>
      <c r="E214" s="89"/>
      <c r="F214" s="89"/>
      <c r="G214" s="89"/>
      <c r="H214" s="89"/>
      <c r="I214" s="89"/>
      <c r="J214" s="94"/>
      <c r="K214" s="94"/>
      <c r="L214" s="94"/>
      <c r="M214" s="94"/>
      <c r="N214" s="94"/>
      <c r="O214" s="94"/>
      <c r="P214" s="94"/>
      <c r="Q214" s="89"/>
    </row>
    <row r="215" spans="2:17" x14ac:dyDescent="0.2">
      <c r="B215" s="89"/>
      <c r="C215" s="89"/>
      <c r="D215" s="89"/>
      <c r="E215" s="89"/>
      <c r="F215" s="89"/>
      <c r="G215" s="89"/>
      <c r="H215" s="89"/>
      <c r="I215" s="89"/>
      <c r="J215" s="94"/>
      <c r="K215" s="94"/>
      <c r="L215" s="94"/>
      <c r="M215" s="94"/>
      <c r="N215" s="94"/>
      <c r="O215" s="94"/>
      <c r="P215" s="94"/>
      <c r="Q215" s="89"/>
    </row>
    <row r="216" spans="2:17" x14ac:dyDescent="0.2">
      <c r="B216" s="89"/>
      <c r="C216" s="89"/>
      <c r="D216" s="89"/>
      <c r="E216" s="89"/>
      <c r="F216" s="89"/>
      <c r="G216" s="89"/>
      <c r="H216" s="89"/>
      <c r="I216" s="89"/>
      <c r="J216" s="94"/>
      <c r="K216" s="94"/>
      <c r="L216" s="94"/>
      <c r="M216" s="94"/>
      <c r="N216" s="94"/>
      <c r="O216" s="94"/>
      <c r="P216" s="94"/>
      <c r="Q216" s="89"/>
    </row>
    <row r="217" spans="2:17" x14ac:dyDescent="0.2">
      <c r="B217" s="89"/>
      <c r="C217" s="89"/>
      <c r="D217" s="89"/>
      <c r="E217" s="89"/>
      <c r="F217" s="89"/>
      <c r="G217" s="89"/>
      <c r="H217" s="89"/>
      <c r="I217" s="89"/>
      <c r="J217" s="94"/>
      <c r="K217" s="94"/>
      <c r="L217" s="94"/>
      <c r="M217" s="94"/>
      <c r="N217" s="94"/>
      <c r="O217" s="94"/>
      <c r="P217" s="94"/>
      <c r="Q217" s="89"/>
    </row>
    <row r="218" spans="2:17" x14ac:dyDescent="0.2">
      <c r="B218" s="89"/>
      <c r="C218" s="89"/>
      <c r="D218" s="89"/>
      <c r="E218" s="89"/>
      <c r="F218" s="89"/>
      <c r="G218" s="89"/>
      <c r="H218" s="89"/>
      <c r="I218" s="89"/>
      <c r="J218" s="94"/>
      <c r="K218" s="94"/>
      <c r="L218" s="94"/>
      <c r="M218" s="94"/>
      <c r="N218" s="94"/>
      <c r="O218" s="94"/>
      <c r="P218" s="94"/>
      <c r="Q218" s="89"/>
    </row>
    <row r="219" spans="2:17" x14ac:dyDescent="0.2">
      <c r="B219" s="89"/>
      <c r="C219" s="89"/>
      <c r="D219" s="89"/>
      <c r="E219" s="89"/>
      <c r="F219" s="89"/>
      <c r="G219" s="89"/>
      <c r="H219" s="89"/>
      <c r="I219" s="89"/>
      <c r="J219" s="94"/>
      <c r="K219" s="94"/>
      <c r="L219" s="94"/>
      <c r="M219" s="94"/>
      <c r="N219" s="94"/>
      <c r="O219" s="94"/>
      <c r="P219" s="94"/>
      <c r="Q219" s="89"/>
    </row>
    <row r="220" spans="2:17" x14ac:dyDescent="0.2">
      <c r="B220" s="89"/>
      <c r="C220" s="89"/>
      <c r="D220" s="89"/>
      <c r="E220" s="89"/>
      <c r="F220" s="89"/>
      <c r="G220" s="89"/>
      <c r="H220" s="89"/>
      <c r="I220" s="89"/>
      <c r="J220" s="94"/>
      <c r="K220" s="94"/>
      <c r="L220" s="94"/>
      <c r="M220" s="94"/>
      <c r="N220" s="94"/>
      <c r="O220" s="94"/>
      <c r="P220" s="94"/>
      <c r="Q220" s="89"/>
    </row>
    <row r="221" spans="2:17" x14ac:dyDescent="0.2">
      <c r="B221" s="89"/>
      <c r="C221" s="89"/>
      <c r="D221" s="89"/>
      <c r="E221" s="89"/>
      <c r="F221" s="89"/>
      <c r="G221" s="89"/>
      <c r="H221" s="89"/>
      <c r="I221" s="89"/>
      <c r="J221" s="94"/>
      <c r="K221" s="94"/>
      <c r="L221" s="94"/>
      <c r="M221" s="94"/>
      <c r="N221" s="94"/>
      <c r="O221" s="94"/>
      <c r="P221" s="94"/>
      <c r="Q221" s="89"/>
    </row>
    <row r="222" spans="2:17" x14ac:dyDescent="0.2">
      <c r="B222" s="89"/>
      <c r="C222" s="89"/>
      <c r="D222" s="89"/>
      <c r="E222" s="89"/>
      <c r="F222" s="89"/>
      <c r="G222" s="89"/>
      <c r="H222" s="89"/>
      <c r="I222" s="89"/>
      <c r="J222" s="94"/>
      <c r="K222" s="94"/>
      <c r="L222" s="94"/>
      <c r="M222" s="94"/>
      <c r="N222" s="94"/>
      <c r="O222" s="94"/>
      <c r="P222" s="94"/>
      <c r="Q222" s="89"/>
    </row>
    <row r="223" spans="2:17" x14ac:dyDescent="0.2">
      <c r="B223" s="89"/>
      <c r="C223" s="89"/>
      <c r="D223" s="89"/>
      <c r="E223" s="89"/>
      <c r="F223" s="89"/>
      <c r="G223" s="89"/>
      <c r="H223" s="89"/>
      <c r="I223" s="89"/>
      <c r="J223" s="94"/>
      <c r="K223" s="94"/>
      <c r="L223" s="94"/>
      <c r="M223" s="94"/>
      <c r="N223" s="94"/>
      <c r="O223" s="94"/>
      <c r="P223" s="94"/>
      <c r="Q223" s="89"/>
    </row>
    <row r="224" spans="2:17" x14ac:dyDescent="0.2">
      <c r="B224" s="89"/>
      <c r="C224" s="89"/>
      <c r="D224" s="89"/>
      <c r="E224" s="89"/>
      <c r="F224" s="89"/>
      <c r="G224" s="89"/>
      <c r="H224" s="89"/>
      <c r="I224" s="89"/>
      <c r="J224" s="94"/>
      <c r="K224" s="94"/>
      <c r="L224" s="94"/>
      <c r="M224" s="94"/>
      <c r="N224" s="94"/>
      <c r="O224" s="94"/>
      <c r="P224" s="94"/>
      <c r="Q224" s="89"/>
    </row>
    <row r="225" spans="2:17" x14ac:dyDescent="0.2">
      <c r="B225" s="89"/>
      <c r="C225" s="89"/>
      <c r="D225" s="89"/>
      <c r="E225" s="89"/>
      <c r="F225" s="89"/>
      <c r="G225" s="89"/>
      <c r="H225" s="89"/>
      <c r="I225" s="89"/>
      <c r="J225" s="94"/>
      <c r="K225" s="94"/>
      <c r="L225" s="94"/>
      <c r="M225" s="94"/>
      <c r="N225" s="94"/>
      <c r="O225" s="94"/>
      <c r="P225" s="94"/>
      <c r="Q225" s="89"/>
    </row>
    <row r="226" spans="2:17" x14ac:dyDescent="0.2">
      <c r="B226" s="89"/>
      <c r="C226" s="89"/>
      <c r="D226" s="89"/>
      <c r="E226" s="89"/>
      <c r="F226" s="89"/>
      <c r="G226" s="89"/>
      <c r="H226" s="89"/>
      <c r="I226" s="89"/>
      <c r="J226" s="94"/>
      <c r="K226" s="94"/>
      <c r="L226" s="94"/>
      <c r="M226" s="94"/>
      <c r="N226" s="94"/>
      <c r="O226" s="94"/>
      <c r="P226" s="94"/>
      <c r="Q226" s="89"/>
    </row>
    <row r="227" spans="2:17" x14ac:dyDescent="0.2">
      <c r="B227" s="89"/>
      <c r="C227" s="89"/>
      <c r="D227" s="89"/>
      <c r="E227" s="89"/>
      <c r="F227" s="89"/>
      <c r="G227" s="89"/>
      <c r="H227" s="89"/>
      <c r="I227" s="89"/>
      <c r="J227" s="94"/>
      <c r="K227" s="94"/>
      <c r="L227" s="94"/>
      <c r="M227" s="94"/>
      <c r="N227" s="94"/>
      <c r="O227" s="94"/>
      <c r="P227" s="94"/>
      <c r="Q227" s="89"/>
    </row>
    <row r="228" spans="2:17" x14ac:dyDescent="0.2">
      <c r="B228" s="89"/>
      <c r="C228" s="89"/>
      <c r="D228" s="89"/>
      <c r="E228" s="89"/>
      <c r="F228" s="89"/>
      <c r="G228" s="89"/>
      <c r="H228" s="89"/>
      <c r="I228" s="89"/>
      <c r="J228" s="94"/>
      <c r="K228" s="94"/>
      <c r="L228" s="94"/>
      <c r="M228" s="94"/>
      <c r="N228" s="94"/>
      <c r="O228" s="94"/>
      <c r="P228" s="94"/>
      <c r="Q228" s="89"/>
    </row>
    <row r="229" spans="2:17" x14ac:dyDescent="0.2">
      <c r="B229" s="89"/>
      <c r="C229" s="89"/>
      <c r="D229" s="89"/>
      <c r="E229" s="89"/>
      <c r="F229" s="89"/>
      <c r="G229" s="89"/>
      <c r="H229" s="89"/>
      <c r="I229" s="89"/>
      <c r="J229" s="94"/>
      <c r="K229" s="94"/>
      <c r="L229" s="94"/>
      <c r="M229" s="94"/>
      <c r="N229" s="94"/>
      <c r="O229" s="94"/>
      <c r="P229" s="94"/>
      <c r="Q229" s="89"/>
    </row>
    <row r="230" spans="2:17" x14ac:dyDescent="0.2">
      <c r="B230" s="89"/>
      <c r="C230" s="89"/>
      <c r="D230" s="89"/>
      <c r="E230" s="89"/>
      <c r="F230" s="89"/>
      <c r="G230" s="89"/>
      <c r="H230" s="89"/>
      <c r="I230" s="89"/>
      <c r="J230" s="94"/>
      <c r="K230" s="94"/>
      <c r="L230" s="94"/>
      <c r="M230" s="94"/>
      <c r="N230" s="94"/>
      <c r="O230" s="94"/>
      <c r="P230" s="94"/>
      <c r="Q230" s="89"/>
    </row>
    <row r="231" spans="2:17" x14ac:dyDescent="0.2">
      <c r="B231" s="89"/>
      <c r="C231" s="89"/>
      <c r="D231" s="89"/>
      <c r="E231" s="89"/>
      <c r="F231" s="89"/>
      <c r="G231" s="89"/>
      <c r="H231" s="89"/>
      <c r="I231" s="89"/>
      <c r="J231" s="94"/>
      <c r="K231" s="94"/>
      <c r="L231" s="94"/>
      <c r="M231" s="94"/>
      <c r="N231" s="94"/>
      <c r="O231" s="94"/>
      <c r="P231" s="94"/>
      <c r="Q231" s="89"/>
    </row>
    <row r="232" spans="2:17" x14ac:dyDescent="0.2">
      <c r="B232" s="89"/>
      <c r="C232" s="89"/>
      <c r="D232" s="89"/>
      <c r="E232" s="89"/>
      <c r="F232" s="89"/>
      <c r="G232" s="89"/>
      <c r="H232" s="89"/>
      <c r="I232" s="89"/>
      <c r="J232" s="94"/>
      <c r="K232" s="94"/>
      <c r="L232" s="94"/>
      <c r="M232" s="94"/>
      <c r="N232" s="94"/>
      <c r="O232" s="94"/>
      <c r="P232" s="94"/>
      <c r="Q232" s="89"/>
    </row>
    <row r="233" spans="2:17" x14ac:dyDescent="0.2">
      <c r="B233" s="89"/>
      <c r="C233" s="89"/>
      <c r="D233" s="89"/>
      <c r="E233" s="89"/>
      <c r="F233" s="89"/>
      <c r="G233" s="89"/>
      <c r="H233" s="89"/>
      <c r="I233" s="89"/>
      <c r="J233" s="94"/>
      <c r="K233" s="94"/>
      <c r="L233" s="94"/>
      <c r="M233" s="94"/>
      <c r="N233" s="94"/>
      <c r="O233" s="94"/>
      <c r="P233" s="94"/>
      <c r="Q233" s="89"/>
    </row>
    <row r="234" spans="2:17" x14ac:dyDescent="0.2">
      <c r="B234" s="89"/>
      <c r="C234" s="89"/>
      <c r="D234" s="89"/>
      <c r="E234" s="89"/>
      <c r="F234" s="89"/>
      <c r="G234" s="89"/>
      <c r="H234" s="89"/>
      <c r="I234" s="89"/>
      <c r="J234" s="94"/>
      <c r="K234" s="94"/>
      <c r="L234" s="94"/>
      <c r="M234" s="94"/>
      <c r="N234" s="94"/>
      <c r="O234" s="94"/>
      <c r="P234" s="94"/>
      <c r="Q234" s="89"/>
    </row>
    <row r="235" spans="2:17" x14ac:dyDescent="0.2">
      <c r="B235" s="89"/>
      <c r="C235" s="89"/>
      <c r="D235" s="89"/>
      <c r="E235" s="89"/>
      <c r="F235" s="89"/>
      <c r="G235" s="89"/>
      <c r="H235" s="89"/>
      <c r="I235" s="89"/>
      <c r="J235" s="94"/>
      <c r="K235" s="94"/>
      <c r="L235" s="94"/>
      <c r="M235" s="94"/>
      <c r="N235" s="94"/>
      <c r="O235" s="94"/>
      <c r="P235" s="94"/>
      <c r="Q235" s="89"/>
    </row>
    <row r="236" spans="2:17" x14ac:dyDescent="0.2">
      <c r="B236" s="89"/>
      <c r="C236" s="89"/>
      <c r="D236" s="89"/>
      <c r="E236" s="89"/>
      <c r="F236" s="89"/>
      <c r="G236" s="89"/>
      <c r="H236" s="89"/>
      <c r="I236" s="89"/>
      <c r="J236" s="94"/>
      <c r="K236" s="94"/>
      <c r="L236" s="94"/>
      <c r="M236" s="94"/>
      <c r="N236" s="94"/>
      <c r="O236" s="94"/>
      <c r="P236" s="94"/>
      <c r="Q236" s="89"/>
    </row>
    <row r="237" spans="2:17" x14ac:dyDescent="0.2">
      <c r="B237" s="89"/>
      <c r="C237" s="89"/>
      <c r="D237" s="89"/>
      <c r="E237" s="89"/>
      <c r="F237" s="89"/>
      <c r="G237" s="89"/>
      <c r="H237" s="89"/>
      <c r="I237" s="89"/>
      <c r="J237" s="94"/>
      <c r="K237" s="94"/>
      <c r="L237" s="94"/>
      <c r="M237" s="94"/>
      <c r="N237" s="94"/>
      <c r="O237" s="94"/>
      <c r="P237" s="94"/>
      <c r="Q237" s="89"/>
    </row>
    <row r="238" spans="2:17" x14ac:dyDescent="0.2">
      <c r="B238" s="89"/>
      <c r="C238" s="89"/>
      <c r="D238" s="89"/>
      <c r="E238" s="89"/>
      <c r="F238" s="89"/>
      <c r="G238" s="89"/>
      <c r="H238" s="89"/>
      <c r="I238" s="89"/>
      <c r="J238" s="94"/>
      <c r="K238" s="94"/>
      <c r="L238" s="94"/>
      <c r="M238" s="94"/>
      <c r="N238" s="94"/>
      <c r="O238" s="94"/>
      <c r="P238" s="94"/>
      <c r="Q238" s="89"/>
    </row>
    <row r="239" spans="2:17" x14ac:dyDescent="0.2">
      <c r="B239" s="89"/>
      <c r="C239" s="89"/>
      <c r="D239" s="89"/>
      <c r="E239" s="89"/>
      <c r="F239" s="89"/>
      <c r="G239" s="89"/>
      <c r="H239" s="89"/>
      <c r="I239" s="89"/>
      <c r="J239" s="94"/>
      <c r="K239" s="94"/>
      <c r="L239" s="94"/>
      <c r="M239" s="94"/>
      <c r="N239" s="94"/>
      <c r="O239" s="94"/>
      <c r="P239" s="94"/>
      <c r="Q239" s="89"/>
    </row>
    <row r="240" spans="2:17" x14ac:dyDescent="0.2">
      <c r="B240" s="89"/>
      <c r="C240" s="89"/>
      <c r="D240" s="89"/>
      <c r="E240" s="89"/>
      <c r="F240" s="89"/>
      <c r="G240" s="89"/>
      <c r="H240" s="89"/>
      <c r="I240" s="89"/>
      <c r="J240" s="94"/>
      <c r="K240" s="94"/>
      <c r="L240" s="94"/>
      <c r="M240" s="94"/>
      <c r="N240" s="94"/>
      <c r="O240" s="94"/>
      <c r="P240" s="94"/>
      <c r="Q240" s="89"/>
    </row>
    <row r="241" spans="2:17" x14ac:dyDescent="0.2">
      <c r="B241" s="89"/>
      <c r="C241" s="89"/>
      <c r="D241" s="89"/>
      <c r="E241" s="89"/>
      <c r="F241" s="89"/>
      <c r="G241" s="89"/>
      <c r="H241" s="89"/>
      <c r="I241" s="89"/>
      <c r="J241" s="94"/>
      <c r="K241" s="94"/>
      <c r="L241" s="94"/>
      <c r="M241" s="94"/>
      <c r="N241" s="94"/>
      <c r="O241" s="94"/>
      <c r="P241" s="94"/>
      <c r="Q241" s="89"/>
    </row>
    <row r="242" spans="2:17" x14ac:dyDescent="0.2">
      <c r="B242" s="89"/>
      <c r="C242" s="89"/>
      <c r="D242" s="89"/>
      <c r="E242" s="89"/>
      <c r="F242" s="89"/>
      <c r="G242" s="89"/>
      <c r="H242" s="89"/>
      <c r="I242" s="89"/>
      <c r="J242" s="94"/>
      <c r="K242" s="94"/>
      <c r="L242" s="94"/>
      <c r="M242" s="94"/>
      <c r="N242" s="94"/>
      <c r="O242" s="94"/>
      <c r="P242" s="94"/>
      <c r="Q242" s="89"/>
    </row>
    <row r="243" spans="2:17" x14ac:dyDescent="0.2">
      <c r="B243" s="89"/>
      <c r="C243" s="89"/>
      <c r="D243" s="89"/>
      <c r="E243" s="89"/>
      <c r="F243" s="89"/>
      <c r="G243" s="89"/>
      <c r="H243" s="89"/>
      <c r="I243" s="89"/>
      <c r="J243" s="94"/>
      <c r="K243" s="94"/>
      <c r="L243" s="94"/>
      <c r="M243" s="94"/>
      <c r="N243" s="94"/>
      <c r="O243" s="94"/>
      <c r="P243" s="94"/>
      <c r="Q243" s="89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9"/>
      <c r="K244" s="99"/>
      <c r="L244" s="99"/>
      <c r="M244" s="99"/>
      <c r="N244" s="99"/>
      <c r="O244" s="99"/>
      <c r="P244" s="99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9"/>
      <c r="K245" s="99"/>
      <c r="L245" s="99"/>
      <c r="M245" s="99"/>
      <c r="N245" s="99"/>
      <c r="O245" s="99"/>
      <c r="P245" s="99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9"/>
      <c r="K246" s="99"/>
      <c r="L246" s="99"/>
      <c r="M246" s="99"/>
      <c r="N246" s="99"/>
      <c r="O246" s="99"/>
      <c r="P246" s="99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9"/>
      <c r="K247" s="99"/>
      <c r="L247" s="99"/>
      <c r="M247" s="99"/>
      <c r="N247" s="99"/>
      <c r="O247" s="99"/>
      <c r="P247" s="99"/>
      <c r="Q247" s="98"/>
    </row>
    <row r="248" spans="2:17" x14ac:dyDescent="0.2">
      <c r="B248" s="98"/>
      <c r="C248" s="98"/>
      <c r="D248" s="98"/>
      <c r="E248" s="98"/>
      <c r="F248" s="98"/>
      <c r="G248" s="98"/>
      <c r="H248" s="98"/>
      <c r="I248" s="98"/>
      <c r="J248" s="99"/>
      <c r="K248" s="99"/>
      <c r="L248" s="99"/>
      <c r="M248" s="99"/>
      <c r="N248" s="99"/>
      <c r="O248" s="99"/>
      <c r="P248" s="99"/>
      <c r="Q248" s="98"/>
    </row>
    <row r="249" spans="2:17" x14ac:dyDescent="0.2">
      <c r="B249" s="98"/>
      <c r="C249" s="98"/>
      <c r="D249" s="98"/>
      <c r="E249" s="98"/>
      <c r="F249" s="98"/>
      <c r="G249" s="98"/>
      <c r="H249" s="98"/>
      <c r="I249" s="98"/>
      <c r="J249" s="99"/>
      <c r="K249" s="99"/>
      <c r="L249" s="99"/>
      <c r="M249" s="99"/>
      <c r="N249" s="99"/>
      <c r="O249" s="99"/>
      <c r="P249" s="99"/>
      <c r="Q249" s="98"/>
    </row>
  </sheetData>
  <mergeCells count="11">
    <mergeCell ref="Q7:Q8"/>
    <mergeCell ref="B1:Q1"/>
    <mergeCell ref="B3:Q3"/>
    <mergeCell ref="B4:Q4"/>
    <mergeCell ref="B5:Q5"/>
    <mergeCell ref="B6:Q6"/>
    <mergeCell ref="B7:B8"/>
    <mergeCell ref="C7:H7"/>
    <mergeCell ref="I7:I8"/>
    <mergeCell ref="J7:O7"/>
    <mergeCell ref="P7:P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2022-07-25T17:14:20Z</dcterms:created>
  <dcterms:modified xsi:type="dcterms:W3CDTF">2022-07-25T17:14:52Z</dcterms:modified>
</cp:coreProperties>
</file>