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13_ncr:1_{5B3EA070-983E-40FE-9DBA-0E76D14E3360}" xr6:coauthVersionLast="47" xr6:coauthVersionMax="47" xr10:uidLastSave="{00000000-0000-0000-0000-000000000000}"/>
  <bookViews>
    <workbookView xWindow="-120" yWindow="-120" windowWidth="29040" windowHeight="15840" xr2:uid="{8E71FEC3-19EE-4280-A343-66E6E9EE4D0D}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DGA!$B$3:$X$33</definedName>
    <definedName name="_xlnm.Print_Area" localSheetId="0">DGII!$B$4:$X$71</definedName>
    <definedName name="_xlnm.Print_Area" localSheetId="2">TESORERIA!$B$3:$X$99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0" i="3" l="1"/>
  <c r="T100" i="3"/>
  <c r="S100" i="3"/>
  <c r="R100" i="3"/>
  <c r="Q100" i="3"/>
  <c r="P100" i="3"/>
  <c r="O100" i="3"/>
  <c r="N100" i="3"/>
  <c r="M100" i="3"/>
  <c r="K100" i="3"/>
  <c r="J100" i="3"/>
  <c r="I100" i="3"/>
  <c r="H100" i="3"/>
  <c r="G100" i="3"/>
  <c r="F100" i="3"/>
  <c r="E100" i="3"/>
  <c r="D100" i="3"/>
  <c r="C100" i="3"/>
  <c r="U98" i="3"/>
  <c r="T98" i="3"/>
  <c r="T94" i="3" s="1"/>
  <c r="S98" i="3"/>
  <c r="R98" i="3"/>
  <c r="Q98" i="3"/>
  <c r="P98" i="3"/>
  <c r="P94" i="3" s="1"/>
  <c r="O98" i="3"/>
  <c r="N98" i="3"/>
  <c r="N94" i="3" s="1"/>
  <c r="J98" i="3"/>
  <c r="J94" i="3" s="1"/>
  <c r="I98" i="3"/>
  <c r="H98" i="3"/>
  <c r="G98" i="3"/>
  <c r="F98" i="3"/>
  <c r="F94" i="3" s="1"/>
  <c r="E98" i="3"/>
  <c r="E94" i="3" s="1"/>
  <c r="D98" i="3"/>
  <c r="C98" i="3"/>
  <c r="V97" i="3"/>
  <c r="W97" i="3" s="1"/>
  <c r="L97" i="3"/>
  <c r="V96" i="3"/>
  <c r="L96" i="3"/>
  <c r="V95" i="3"/>
  <c r="L95" i="3"/>
  <c r="U94" i="3"/>
  <c r="S94" i="3"/>
  <c r="R94" i="3"/>
  <c r="Q94" i="3"/>
  <c r="O94" i="3"/>
  <c r="M94" i="3"/>
  <c r="K94" i="3"/>
  <c r="I94" i="3"/>
  <c r="G94" i="3"/>
  <c r="C94" i="3"/>
  <c r="U92" i="3"/>
  <c r="U91" i="3" s="1"/>
  <c r="T92" i="3"/>
  <c r="S92" i="3"/>
  <c r="R92" i="3"/>
  <c r="R91" i="3" s="1"/>
  <c r="Q92" i="3"/>
  <c r="Q91" i="3" s="1"/>
  <c r="P92" i="3"/>
  <c r="O92" i="3"/>
  <c r="O91" i="3" s="1"/>
  <c r="N92" i="3"/>
  <c r="M92" i="3"/>
  <c r="K92" i="3"/>
  <c r="K91" i="3" s="1"/>
  <c r="J92" i="3"/>
  <c r="J91" i="3" s="1"/>
  <c r="I92" i="3"/>
  <c r="I91" i="3" s="1"/>
  <c r="H92" i="3"/>
  <c r="H91" i="3" s="1"/>
  <c r="G92" i="3"/>
  <c r="F92" i="3"/>
  <c r="F91" i="3" s="1"/>
  <c r="E92" i="3"/>
  <c r="E91" i="3" s="1"/>
  <c r="D92" i="3"/>
  <c r="C92" i="3"/>
  <c r="C91" i="3" s="1"/>
  <c r="T91" i="3"/>
  <c r="S91" i="3"/>
  <c r="P91" i="3"/>
  <c r="N91" i="3"/>
  <c r="M91" i="3"/>
  <c r="G91" i="3"/>
  <c r="D91" i="3"/>
  <c r="V90" i="3"/>
  <c r="W90" i="3" s="1"/>
  <c r="X90" i="3" s="1"/>
  <c r="L90" i="3"/>
  <c r="V89" i="3"/>
  <c r="W89" i="3" s="1"/>
  <c r="X89" i="3" s="1"/>
  <c r="L89" i="3"/>
  <c r="U88" i="3"/>
  <c r="T88" i="3"/>
  <c r="S88" i="3"/>
  <c r="R88" i="3"/>
  <c r="Q88" i="3"/>
  <c r="P88" i="3"/>
  <c r="P84" i="3" s="1"/>
  <c r="O88" i="3"/>
  <c r="O84" i="3" s="1"/>
  <c r="N88" i="3"/>
  <c r="M88" i="3"/>
  <c r="L88" i="3"/>
  <c r="K88" i="3"/>
  <c r="J88" i="3"/>
  <c r="I88" i="3"/>
  <c r="I84" i="3" s="1"/>
  <c r="H88" i="3"/>
  <c r="G88" i="3"/>
  <c r="F88" i="3"/>
  <c r="E88" i="3"/>
  <c r="D88" i="3"/>
  <c r="C88" i="3"/>
  <c r="C84" i="3" s="1"/>
  <c r="V87" i="3"/>
  <c r="W87" i="3" s="1"/>
  <c r="X87" i="3" s="1"/>
  <c r="L87" i="3"/>
  <c r="U86" i="3"/>
  <c r="V86" i="3" s="1"/>
  <c r="W86" i="3" s="1"/>
  <c r="X86" i="3" s="1"/>
  <c r="L86" i="3"/>
  <c r="T85" i="3"/>
  <c r="T84" i="3" s="1"/>
  <c r="S85" i="3"/>
  <c r="R85" i="3"/>
  <c r="R84" i="3" s="1"/>
  <c r="Q85" i="3"/>
  <c r="Q84" i="3" s="1"/>
  <c r="P85" i="3"/>
  <c r="O85" i="3"/>
  <c r="N85" i="3"/>
  <c r="N84" i="3" s="1"/>
  <c r="M85" i="3"/>
  <c r="K85" i="3"/>
  <c r="K84" i="3" s="1"/>
  <c r="J85" i="3"/>
  <c r="I85" i="3"/>
  <c r="H85" i="3"/>
  <c r="H84" i="3" s="1"/>
  <c r="G85" i="3"/>
  <c r="G84" i="3" s="1"/>
  <c r="F85" i="3"/>
  <c r="E85" i="3"/>
  <c r="E84" i="3" s="1"/>
  <c r="D85" i="3"/>
  <c r="C85" i="3"/>
  <c r="S84" i="3"/>
  <c r="M84" i="3"/>
  <c r="F84" i="3"/>
  <c r="V83" i="3"/>
  <c r="U83" i="3"/>
  <c r="U81" i="3" s="1"/>
  <c r="T83" i="3"/>
  <c r="S83" i="3"/>
  <c r="R83" i="3"/>
  <c r="Q83" i="3"/>
  <c r="P83" i="3"/>
  <c r="O83" i="3"/>
  <c r="O81" i="3" s="1"/>
  <c r="N83" i="3"/>
  <c r="M83" i="3"/>
  <c r="K83" i="3"/>
  <c r="K81" i="3" s="1"/>
  <c r="J83" i="3"/>
  <c r="I83" i="3"/>
  <c r="H83" i="3"/>
  <c r="G83" i="3"/>
  <c r="F83" i="3"/>
  <c r="E83" i="3"/>
  <c r="E81" i="3" s="1"/>
  <c r="D83" i="3"/>
  <c r="C83" i="3"/>
  <c r="V82" i="3"/>
  <c r="U82" i="3"/>
  <c r="T82" i="3"/>
  <c r="S82" i="3"/>
  <c r="S81" i="3" s="1"/>
  <c r="S75" i="3" s="1"/>
  <c r="R82" i="3"/>
  <c r="R81" i="3" s="1"/>
  <c r="Q82" i="3"/>
  <c r="P82" i="3"/>
  <c r="P81" i="3" s="1"/>
  <c r="O82" i="3"/>
  <c r="N82" i="3"/>
  <c r="M82" i="3"/>
  <c r="M81" i="3" s="1"/>
  <c r="M75" i="3" s="1"/>
  <c r="K82" i="3"/>
  <c r="J82" i="3"/>
  <c r="J81" i="3" s="1"/>
  <c r="I82" i="3"/>
  <c r="H82" i="3"/>
  <c r="G82" i="3"/>
  <c r="F82" i="3"/>
  <c r="F81" i="3" s="1"/>
  <c r="E82" i="3"/>
  <c r="D82" i="3"/>
  <c r="C82" i="3"/>
  <c r="T81" i="3"/>
  <c r="N81" i="3"/>
  <c r="U80" i="3"/>
  <c r="T80" i="3"/>
  <c r="S80" i="3"/>
  <c r="R80" i="3"/>
  <c r="Q80" i="3"/>
  <c r="P80" i="3"/>
  <c r="O80" i="3"/>
  <c r="N80" i="3"/>
  <c r="M80" i="3"/>
  <c r="K80" i="3"/>
  <c r="J80" i="3"/>
  <c r="I80" i="3"/>
  <c r="H80" i="3"/>
  <c r="G80" i="3"/>
  <c r="F80" i="3"/>
  <c r="E80" i="3"/>
  <c r="D80" i="3"/>
  <c r="C80" i="3"/>
  <c r="U79" i="3"/>
  <c r="T79" i="3"/>
  <c r="T78" i="3" s="1"/>
  <c r="T75" i="3" s="1"/>
  <c r="S79" i="3"/>
  <c r="S78" i="3" s="1"/>
  <c r="R79" i="3"/>
  <c r="Q79" i="3"/>
  <c r="Q78" i="3" s="1"/>
  <c r="P79" i="3"/>
  <c r="P78" i="3" s="1"/>
  <c r="O79" i="3"/>
  <c r="N79" i="3"/>
  <c r="N78" i="3" s="1"/>
  <c r="M79" i="3"/>
  <c r="M78" i="3" s="1"/>
  <c r="K79" i="3"/>
  <c r="J79" i="3"/>
  <c r="I79" i="3"/>
  <c r="H79" i="3"/>
  <c r="H78" i="3" s="1"/>
  <c r="G79" i="3"/>
  <c r="G78" i="3" s="1"/>
  <c r="F79" i="3"/>
  <c r="E79" i="3"/>
  <c r="D79" i="3"/>
  <c r="C79" i="3"/>
  <c r="K78" i="3"/>
  <c r="E78" i="3"/>
  <c r="E75" i="3" s="1"/>
  <c r="V77" i="3"/>
  <c r="K77" i="3"/>
  <c r="J77" i="3"/>
  <c r="I77" i="3"/>
  <c r="H77" i="3"/>
  <c r="G77" i="3"/>
  <c r="F77" i="3"/>
  <c r="E77" i="3"/>
  <c r="D77" i="3"/>
  <c r="C77" i="3"/>
  <c r="V76" i="3"/>
  <c r="W76" i="3" s="1"/>
  <c r="X76" i="3" s="1"/>
  <c r="U74" i="3"/>
  <c r="T74" i="3"/>
  <c r="T73" i="3" s="1"/>
  <c r="S74" i="3"/>
  <c r="S73" i="3" s="1"/>
  <c r="R74" i="3"/>
  <c r="R73" i="3" s="1"/>
  <c r="Q74" i="3"/>
  <c r="Q73" i="3" s="1"/>
  <c r="P74" i="3"/>
  <c r="P73" i="3" s="1"/>
  <c r="O74" i="3"/>
  <c r="N74" i="3"/>
  <c r="N73" i="3" s="1"/>
  <c r="M74" i="3"/>
  <c r="K74" i="3"/>
  <c r="K73" i="3" s="1"/>
  <c r="J74" i="3"/>
  <c r="J73" i="3" s="1"/>
  <c r="I74" i="3"/>
  <c r="H74" i="3"/>
  <c r="H73" i="3" s="1"/>
  <c r="G74" i="3"/>
  <c r="F74" i="3"/>
  <c r="F73" i="3" s="1"/>
  <c r="E74" i="3"/>
  <c r="E73" i="3" s="1"/>
  <c r="E72" i="3" s="1"/>
  <c r="E68" i="3" s="1"/>
  <c r="D74" i="3"/>
  <c r="D73" i="3" s="1"/>
  <c r="C74" i="3"/>
  <c r="U73" i="3"/>
  <c r="O73" i="3"/>
  <c r="M73" i="3"/>
  <c r="I73" i="3"/>
  <c r="G73" i="3"/>
  <c r="C73" i="3"/>
  <c r="U71" i="3"/>
  <c r="T71" i="3"/>
  <c r="S71" i="3"/>
  <c r="R71" i="3"/>
  <c r="Q71" i="3"/>
  <c r="P71" i="3"/>
  <c r="O71" i="3"/>
  <c r="N71" i="3"/>
  <c r="M71" i="3"/>
  <c r="K71" i="3"/>
  <c r="J71" i="3"/>
  <c r="I71" i="3"/>
  <c r="H71" i="3"/>
  <c r="G71" i="3"/>
  <c r="F71" i="3"/>
  <c r="E71" i="3"/>
  <c r="D71" i="3"/>
  <c r="C71" i="3"/>
  <c r="U70" i="3"/>
  <c r="T70" i="3"/>
  <c r="T69" i="3" s="1"/>
  <c r="S70" i="3"/>
  <c r="R70" i="3"/>
  <c r="R69" i="3" s="1"/>
  <c r="Q70" i="3"/>
  <c r="Q69" i="3" s="1"/>
  <c r="P70" i="3"/>
  <c r="P69" i="3" s="1"/>
  <c r="O70" i="3"/>
  <c r="O69" i="3" s="1"/>
  <c r="N70" i="3"/>
  <c r="M70" i="3"/>
  <c r="K70" i="3"/>
  <c r="K69" i="3" s="1"/>
  <c r="J70" i="3"/>
  <c r="I70" i="3"/>
  <c r="H70" i="3"/>
  <c r="H69" i="3" s="1"/>
  <c r="G70" i="3"/>
  <c r="F70" i="3"/>
  <c r="E70" i="3"/>
  <c r="E69" i="3" s="1"/>
  <c r="D70" i="3"/>
  <c r="C70" i="3"/>
  <c r="C69" i="3" s="1"/>
  <c r="U69" i="3"/>
  <c r="I69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U65" i="3"/>
  <c r="T65" i="3"/>
  <c r="S65" i="3"/>
  <c r="R65" i="3"/>
  <c r="Q65" i="3"/>
  <c r="P65" i="3"/>
  <c r="O65" i="3"/>
  <c r="N65" i="3"/>
  <c r="M65" i="3"/>
  <c r="K65" i="3"/>
  <c r="J65" i="3"/>
  <c r="I65" i="3"/>
  <c r="H65" i="3"/>
  <c r="G65" i="3"/>
  <c r="F65" i="3"/>
  <c r="E65" i="3"/>
  <c r="D65" i="3"/>
  <c r="C65" i="3"/>
  <c r="U64" i="3"/>
  <c r="T64" i="3"/>
  <c r="S64" i="3"/>
  <c r="R64" i="3"/>
  <c r="Q64" i="3"/>
  <c r="P64" i="3"/>
  <c r="O64" i="3"/>
  <c r="N64" i="3"/>
  <c r="M64" i="3"/>
  <c r="K64" i="3"/>
  <c r="J64" i="3"/>
  <c r="I64" i="3"/>
  <c r="H64" i="3"/>
  <c r="G64" i="3"/>
  <c r="F64" i="3"/>
  <c r="E64" i="3"/>
  <c r="D64" i="3"/>
  <c r="C64" i="3"/>
  <c r="U63" i="3"/>
  <c r="U62" i="3" s="1"/>
  <c r="T63" i="3"/>
  <c r="S63" i="3"/>
  <c r="R63" i="3"/>
  <c r="R62" i="3" s="1"/>
  <c r="R61" i="3" s="1"/>
  <c r="Q63" i="3"/>
  <c r="P63" i="3"/>
  <c r="P62" i="3" s="1"/>
  <c r="P61" i="3" s="1"/>
  <c r="O63" i="3"/>
  <c r="O62" i="3" s="1"/>
  <c r="N63" i="3"/>
  <c r="M63" i="3"/>
  <c r="K63" i="3"/>
  <c r="J63" i="3"/>
  <c r="J62" i="3" s="1"/>
  <c r="J61" i="3" s="1"/>
  <c r="I63" i="3"/>
  <c r="I62" i="3" s="1"/>
  <c r="H63" i="3"/>
  <c r="G63" i="3"/>
  <c r="F63" i="3"/>
  <c r="F62" i="3" s="1"/>
  <c r="F61" i="3" s="1"/>
  <c r="E63" i="3"/>
  <c r="D63" i="3"/>
  <c r="D62" i="3" s="1"/>
  <c r="D61" i="3" s="1"/>
  <c r="C63" i="3"/>
  <c r="S62" i="3"/>
  <c r="S61" i="3" s="1"/>
  <c r="N62" i="3"/>
  <c r="N61" i="3" s="1"/>
  <c r="M62" i="3"/>
  <c r="G62" i="3"/>
  <c r="G61" i="3" s="1"/>
  <c r="M61" i="3"/>
  <c r="V60" i="3"/>
  <c r="W60" i="3" s="1"/>
  <c r="L60" i="3"/>
  <c r="V59" i="3"/>
  <c r="L59" i="3"/>
  <c r="U58" i="3"/>
  <c r="T58" i="3"/>
  <c r="S58" i="3"/>
  <c r="R58" i="3"/>
  <c r="Q58" i="3"/>
  <c r="P58" i="3"/>
  <c r="V58" i="3" s="1"/>
  <c r="W58" i="3" s="1"/>
  <c r="O58" i="3"/>
  <c r="N58" i="3"/>
  <c r="M58" i="3"/>
  <c r="L58" i="3"/>
  <c r="U57" i="3"/>
  <c r="U56" i="3" s="1"/>
  <c r="T57" i="3"/>
  <c r="T56" i="3" s="1"/>
  <c r="S57" i="3"/>
  <c r="S56" i="3" s="1"/>
  <c r="R57" i="3"/>
  <c r="R56" i="3" s="1"/>
  <c r="Q57" i="3"/>
  <c r="Q56" i="3" s="1"/>
  <c r="P57" i="3"/>
  <c r="O57" i="3"/>
  <c r="O56" i="3" s="1"/>
  <c r="N57" i="3"/>
  <c r="N56" i="3" s="1"/>
  <c r="M57" i="3"/>
  <c r="J57" i="3"/>
  <c r="I57" i="3"/>
  <c r="I56" i="3" s="1"/>
  <c r="H57" i="3"/>
  <c r="H56" i="3" s="1"/>
  <c r="G57" i="3"/>
  <c r="G56" i="3" s="1"/>
  <c r="F57" i="3"/>
  <c r="F56" i="3" s="1"/>
  <c r="E57" i="3"/>
  <c r="E56" i="3" s="1"/>
  <c r="D57" i="3"/>
  <c r="D56" i="3" s="1"/>
  <c r="C57" i="3"/>
  <c r="C56" i="3" s="1"/>
  <c r="P56" i="3"/>
  <c r="U55" i="3"/>
  <c r="T55" i="3"/>
  <c r="S55" i="3"/>
  <c r="R55" i="3"/>
  <c r="Q55" i="3"/>
  <c r="P55" i="3"/>
  <c r="O55" i="3"/>
  <c r="N55" i="3"/>
  <c r="M55" i="3"/>
  <c r="K55" i="3"/>
  <c r="J55" i="3"/>
  <c r="I55" i="3"/>
  <c r="H55" i="3"/>
  <c r="G55" i="3"/>
  <c r="F55" i="3"/>
  <c r="E55" i="3"/>
  <c r="D55" i="3"/>
  <c r="C55" i="3"/>
  <c r="V54" i="3"/>
  <c r="L54" i="3"/>
  <c r="V53" i="3"/>
  <c r="U53" i="3"/>
  <c r="T53" i="3"/>
  <c r="S53" i="3"/>
  <c r="S52" i="3" s="1"/>
  <c r="R53" i="3"/>
  <c r="R52" i="3" s="1"/>
  <c r="Q53" i="3"/>
  <c r="P53" i="3"/>
  <c r="P52" i="3" s="1"/>
  <c r="O53" i="3"/>
  <c r="O52" i="3" s="1"/>
  <c r="N53" i="3"/>
  <c r="M53" i="3"/>
  <c r="M52" i="3" s="1"/>
  <c r="K53" i="3"/>
  <c r="K52" i="3" s="1"/>
  <c r="J53" i="3"/>
  <c r="I53" i="3"/>
  <c r="I52" i="3" s="1"/>
  <c r="I48" i="3" s="1"/>
  <c r="I47" i="3" s="1"/>
  <c r="H53" i="3"/>
  <c r="G53" i="3"/>
  <c r="G52" i="3" s="1"/>
  <c r="F53" i="3"/>
  <c r="E53" i="3"/>
  <c r="E52" i="3" s="1"/>
  <c r="D53" i="3"/>
  <c r="C53" i="3"/>
  <c r="C52" i="3" s="1"/>
  <c r="C48" i="3" s="1"/>
  <c r="C47" i="3" s="1"/>
  <c r="U52" i="3"/>
  <c r="T52" i="3"/>
  <c r="Q52" i="3"/>
  <c r="N52" i="3"/>
  <c r="J52" i="3"/>
  <c r="H52" i="3"/>
  <c r="F52" i="3"/>
  <c r="D52" i="3"/>
  <c r="S51" i="3"/>
  <c r="S49" i="3" s="1"/>
  <c r="R51" i="3"/>
  <c r="R49" i="3" s="1"/>
  <c r="R48" i="3" s="1"/>
  <c r="Q51" i="3"/>
  <c r="P51" i="3"/>
  <c r="P49" i="3" s="1"/>
  <c r="P48" i="3" s="1"/>
  <c r="O51" i="3"/>
  <c r="O49" i="3" s="1"/>
  <c r="N51" i="3"/>
  <c r="M51" i="3"/>
  <c r="L51" i="3"/>
  <c r="U50" i="3"/>
  <c r="T50" i="3"/>
  <c r="T49" i="3" s="1"/>
  <c r="L50" i="3"/>
  <c r="Q49" i="3"/>
  <c r="N49" i="3"/>
  <c r="K49" i="3"/>
  <c r="J49" i="3"/>
  <c r="J48" i="3" s="1"/>
  <c r="J47" i="3" s="1"/>
  <c r="I49" i="3"/>
  <c r="H49" i="3"/>
  <c r="H48" i="3" s="1"/>
  <c r="H47" i="3" s="1"/>
  <c r="G49" i="3"/>
  <c r="F49" i="3"/>
  <c r="E49" i="3"/>
  <c r="D49" i="3"/>
  <c r="C49" i="3"/>
  <c r="S48" i="3"/>
  <c r="N48" i="3"/>
  <c r="G48" i="3"/>
  <c r="G47" i="3" s="1"/>
  <c r="S47" i="3"/>
  <c r="W46" i="3"/>
  <c r="X46" i="3" s="1"/>
  <c r="V46" i="3"/>
  <c r="L46" i="3"/>
  <c r="V45" i="3"/>
  <c r="W45" i="3" s="1"/>
  <c r="L45" i="3"/>
  <c r="V44" i="3"/>
  <c r="L44" i="3"/>
  <c r="L43" i="3" s="1"/>
  <c r="U43" i="3"/>
  <c r="T43" i="3"/>
  <c r="S43" i="3"/>
  <c r="R43" i="3"/>
  <c r="Q43" i="3"/>
  <c r="P43" i="3"/>
  <c r="O43" i="3"/>
  <c r="N43" i="3"/>
  <c r="M43" i="3"/>
  <c r="K43" i="3"/>
  <c r="J43" i="3"/>
  <c r="I43" i="3"/>
  <c r="H43" i="3"/>
  <c r="G43" i="3"/>
  <c r="F43" i="3"/>
  <c r="E43" i="3"/>
  <c r="D43" i="3"/>
  <c r="C43" i="3"/>
  <c r="V42" i="3"/>
  <c r="L42" i="3"/>
  <c r="W42" i="3" s="1"/>
  <c r="U41" i="3"/>
  <c r="T41" i="3"/>
  <c r="S41" i="3"/>
  <c r="R41" i="3"/>
  <c r="Q41" i="3"/>
  <c r="Q40" i="3" s="1"/>
  <c r="P41" i="3"/>
  <c r="P40" i="3" s="1"/>
  <c r="O41" i="3"/>
  <c r="N41" i="3"/>
  <c r="M41" i="3"/>
  <c r="M40" i="3" s="1"/>
  <c r="K41" i="3"/>
  <c r="J41" i="3"/>
  <c r="J40" i="3" s="1"/>
  <c r="I41" i="3"/>
  <c r="I40" i="3" s="1"/>
  <c r="H41" i="3"/>
  <c r="G41" i="3"/>
  <c r="G40" i="3" s="1"/>
  <c r="F41" i="3"/>
  <c r="F40" i="3" s="1"/>
  <c r="E41" i="3"/>
  <c r="E40" i="3" s="1"/>
  <c r="D41" i="3"/>
  <c r="D40" i="3" s="1"/>
  <c r="C41" i="3"/>
  <c r="U40" i="3"/>
  <c r="T40" i="3"/>
  <c r="S40" i="3"/>
  <c r="R40" i="3"/>
  <c r="O40" i="3"/>
  <c r="N40" i="3"/>
  <c r="K40" i="3"/>
  <c r="H40" i="3"/>
  <c r="C40" i="3"/>
  <c r="V39" i="3"/>
  <c r="L39" i="3"/>
  <c r="U38" i="3"/>
  <c r="T38" i="3"/>
  <c r="S38" i="3"/>
  <c r="R38" i="3"/>
  <c r="Q38" i="3"/>
  <c r="P38" i="3"/>
  <c r="O38" i="3"/>
  <c r="N38" i="3"/>
  <c r="M38" i="3"/>
  <c r="K38" i="3"/>
  <c r="J38" i="3"/>
  <c r="I38" i="3"/>
  <c r="H38" i="3"/>
  <c r="G38" i="3"/>
  <c r="F38" i="3"/>
  <c r="E38" i="3"/>
  <c r="D38" i="3"/>
  <c r="C38" i="3"/>
  <c r="U37" i="3"/>
  <c r="T37" i="3"/>
  <c r="T36" i="3" s="1"/>
  <c r="S37" i="3"/>
  <c r="S36" i="3" s="1"/>
  <c r="R37" i="3"/>
  <c r="R36" i="3" s="1"/>
  <c r="Q37" i="3"/>
  <c r="P37" i="3"/>
  <c r="O37" i="3"/>
  <c r="N37" i="3"/>
  <c r="M37" i="3"/>
  <c r="M36" i="3" s="1"/>
  <c r="K37" i="3"/>
  <c r="K36" i="3" s="1"/>
  <c r="J37" i="3"/>
  <c r="I37" i="3"/>
  <c r="H37" i="3"/>
  <c r="G37" i="3"/>
  <c r="G36" i="3" s="1"/>
  <c r="F37" i="3"/>
  <c r="E37" i="3"/>
  <c r="E36" i="3" s="1"/>
  <c r="D37" i="3"/>
  <c r="C37" i="3"/>
  <c r="Q36" i="3"/>
  <c r="F36" i="3"/>
  <c r="D36" i="3"/>
  <c r="V35" i="3"/>
  <c r="L35" i="3"/>
  <c r="U34" i="3"/>
  <c r="T34" i="3"/>
  <c r="S34" i="3"/>
  <c r="R34" i="3"/>
  <c r="Q34" i="3"/>
  <c r="P34" i="3"/>
  <c r="O34" i="3"/>
  <c r="N34" i="3"/>
  <c r="M34" i="3"/>
  <c r="K34" i="3"/>
  <c r="J34" i="3"/>
  <c r="I34" i="3"/>
  <c r="H34" i="3"/>
  <c r="G34" i="3"/>
  <c r="F34" i="3"/>
  <c r="E34" i="3"/>
  <c r="D34" i="3"/>
  <c r="C34" i="3"/>
  <c r="U33" i="3"/>
  <c r="T33" i="3"/>
  <c r="T31" i="3" s="1"/>
  <c r="T30" i="3" s="1"/>
  <c r="S33" i="3"/>
  <c r="R33" i="3"/>
  <c r="R31" i="3" s="1"/>
  <c r="R30" i="3" s="1"/>
  <c r="Q33" i="3"/>
  <c r="P33" i="3"/>
  <c r="O33" i="3"/>
  <c r="N33" i="3"/>
  <c r="N31" i="3" s="1"/>
  <c r="N30" i="3" s="1"/>
  <c r="M33" i="3"/>
  <c r="J33" i="3"/>
  <c r="J31" i="3" s="1"/>
  <c r="J30" i="3" s="1"/>
  <c r="I33" i="3"/>
  <c r="H33" i="3"/>
  <c r="G33" i="3"/>
  <c r="F33" i="3"/>
  <c r="E33" i="3"/>
  <c r="D33" i="3"/>
  <c r="C33" i="3"/>
  <c r="U32" i="3"/>
  <c r="T32" i="3"/>
  <c r="S32" i="3"/>
  <c r="S31" i="3" s="1"/>
  <c r="S30" i="3" s="1"/>
  <c r="S29" i="3" s="1"/>
  <c r="S28" i="3" s="1"/>
  <c r="R32" i="3"/>
  <c r="Q32" i="3"/>
  <c r="P32" i="3"/>
  <c r="P31" i="3" s="1"/>
  <c r="P30" i="3" s="1"/>
  <c r="O32" i="3"/>
  <c r="N32" i="3"/>
  <c r="M32" i="3"/>
  <c r="J32" i="3"/>
  <c r="I32" i="3"/>
  <c r="H32" i="3"/>
  <c r="G32" i="3"/>
  <c r="F32" i="3"/>
  <c r="E32" i="3"/>
  <c r="D32" i="3"/>
  <c r="C32" i="3"/>
  <c r="C31" i="3" s="1"/>
  <c r="U31" i="3"/>
  <c r="U30" i="3" s="1"/>
  <c r="K31" i="3"/>
  <c r="I31" i="3"/>
  <c r="D31" i="3"/>
  <c r="D30" i="3" s="1"/>
  <c r="D29" i="3" s="1"/>
  <c r="D28" i="3" s="1"/>
  <c r="V27" i="3"/>
  <c r="V23" i="3" s="1"/>
  <c r="V22" i="3" s="1"/>
  <c r="L27" i="3"/>
  <c r="V26" i="3"/>
  <c r="L26" i="3"/>
  <c r="V25" i="3"/>
  <c r="L25" i="3"/>
  <c r="W25" i="3" s="1"/>
  <c r="X25" i="3" s="1"/>
  <c r="W24" i="3"/>
  <c r="V24" i="3"/>
  <c r="L24" i="3"/>
  <c r="U23" i="3"/>
  <c r="T23" i="3"/>
  <c r="S23" i="3"/>
  <c r="S22" i="3" s="1"/>
  <c r="R23" i="3"/>
  <c r="Q23" i="3"/>
  <c r="Q22" i="3" s="1"/>
  <c r="P23" i="3"/>
  <c r="P22" i="3" s="1"/>
  <c r="O23" i="3"/>
  <c r="N23" i="3"/>
  <c r="M23" i="3"/>
  <c r="M22" i="3" s="1"/>
  <c r="K23" i="3"/>
  <c r="J23" i="3"/>
  <c r="J22" i="3" s="1"/>
  <c r="I23" i="3"/>
  <c r="I22" i="3" s="1"/>
  <c r="H23" i="3"/>
  <c r="G23" i="3"/>
  <c r="G22" i="3" s="1"/>
  <c r="F23" i="3"/>
  <c r="F22" i="3" s="1"/>
  <c r="E23" i="3"/>
  <c r="D23" i="3"/>
  <c r="D22" i="3" s="1"/>
  <c r="C23" i="3"/>
  <c r="C22" i="3" s="1"/>
  <c r="U22" i="3"/>
  <c r="T22" i="3"/>
  <c r="R22" i="3"/>
  <c r="O22" i="3"/>
  <c r="N22" i="3"/>
  <c r="K22" i="3"/>
  <c r="H22" i="3"/>
  <c r="E22" i="3"/>
  <c r="U21" i="3"/>
  <c r="T21" i="3"/>
  <c r="S21" i="3"/>
  <c r="R21" i="3"/>
  <c r="Q21" i="3"/>
  <c r="P21" i="3"/>
  <c r="O21" i="3"/>
  <c r="N21" i="3"/>
  <c r="M21" i="3"/>
  <c r="K21" i="3"/>
  <c r="J21" i="3"/>
  <c r="I21" i="3"/>
  <c r="H21" i="3"/>
  <c r="G21" i="3"/>
  <c r="F21" i="3"/>
  <c r="E21" i="3"/>
  <c r="D21" i="3"/>
  <c r="C21" i="3"/>
  <c r="U20" i="3"/>
  <c r="T20" i="3"/>
  <c r="S20" i="3"/>
  <c r="S19" i="3" s="1"/>
  <c r="R20" i="3"/>
  <c r="R19" i="3" s="1"/>
  <c r="Q20" i="3"/>
  <c r="Q19" i="3" s="1"/>
  <c r="P20" i="3"/>
  <c r="P19" i="3" s="1"/>
  <c r="O20" i="3"/>
  <c r="N20" i="3"/>
  <c r="M20" i="3"/>
  <c r="K20" i="3"/>
  <c r="K19" i="3" s="1"/>
  <c r="J20" i="3"/>
  <c r="J19" i="3" s="1"/>
  <c r="I20" i="3"/>
  <c r="H20" i="3"/>
  <c r="H19" i="3" s="1"/>
  <c r="G20" i="3"/>
  <c r="F20" i="3"/>
  <c r="E20" i="3"/>
  <c r="E19" i="3" s="1"/>
  <c r="D20" i="3"/>
  <c r="D19" i="3" s="1"/>
  <c r="C20" i="3"/>
  <c r="C19" i="3" s="1"/>
  <c r="U19" i="3"/>
  <c r="T19" i="3"/>
  <c r="O19" i="3"/>
  <c r="N19" i="3"/>
  <c r="I19" i="3"/>
  <c r="G19" i="3"/>
  <c r="F19" i="3"/>
  <c r="V18" i="3"/>
  <c r="W18" i="3" s="1"/>
  <c r="L18" i="3"/>
  <c r="U17" i="3"/>
  <c r="T17" i="3"/>
  <c r="S17" i="3"/>
  <c r="R17" i="3"/>
  <c r="Q17" i="3"/>
  <c r="P17" i="3"/>
  <c r="O17" i="3"/>
  <c r="N17" i="3"/>
  <c r="M17" i="3"/>
  <c r="K17" i="3"/>
  <c r="J17" i="3"/>
  <c r="I17" i="3"/>
  <c r="H17" i="3"/>
  <c r="G17" i="3"/>
  <c r="F17" i="3"/>
  <c r="E17" i="3"/>
  <c r="E15" i="3" s="1"/>
  <c r="E14" i="3" s="1"/>
  <c r="E10" i="3" s="1"/>
  <c r="D17" i="3"/>
  <c r="C17" i="3"/>
  <c r="U16" i="3"/>
  <c r="T16" i="3"/>
  <c r="T15" i="3" s="1"/>
  <c r="T14" i="3" s="1"/>
  <c r="S16" i="3"/>
  <c r="S15" i="3" s="1"/>
  <c r="S14" i="3" s="1"/>
  <c r="R16" i="3"/>
  <c r="Q16" i="3"/>
  <c r="Q15" i="3" s="1"/>
  <c r="Q14" i="3" s="1"/>
  <c r="Q10" i="3" s="1"/>
  <c r="P16" i="3"/>
  <c r="P15" i="3" s="1"/>
  <c r="P14" i="3" s="1"/>
  <c r="O16" i="3"/>
  <c r="N16" i="3"/>
  <c r="N15" i="3" s="1"/>
  <c r="N14" i="3" s="1"/>
  <c r="N10" i="3" s="1"/>
  <c r="N9" i="3" s="1"/>
  <c r="M16" i="3"/>
  <c r="M15" i="3" s="1"/>
  <c r="M14" i="3" s="1"/>
  <c r="K16" i="3"/>
  <c r="J16" i="3"/>
  <c r="I16" i="3"/>
  <c r="H16" i="3"/>
  <c r="G16" i="3"/>
  <c r="F16" i="3"/>
  <c r="E16" i="3"/>
  <c r="D16" i="3"/>
  <c r="C16" i="3"/>
  <c r="R15" i="3"/>
  <c r="R14" i="3" s="1"/>
  <c r="K15" i="3"/>
  <c r="K14" i="3" s="1"/>
  <c r="K10" i="3" s="1"/>
  <c r="F15" i="3"/>
  <c r="F14" i="3"/>
  <c r="V13" i="3"/>
  <c r="W13" i="3" s="1"/>
  <c r="X13" i="3" s="1"/>
  <c r="L13" i="3"/>
  <c r="W12" i="3"/>
  <c r="X12" i="3" s="1"/>
  <c r="V12" i="3"/>
  <c r="L12" i="3"/>
  <c r="U11" i="3"/>
  <c r="T11" i="3"/>
  <c r="S11" i="3"/>
  <c r="S10" i="3" s="1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V32" i="2"/>
  <c r="W30" i="2"/>
  <c r="X30" i="2" s="1"/>
  <c r="V30" i="2"/>
  <c r="L30" i="2"/>
  <c r="V29" i="2"/>
  <c r="V28" i="2" s="1"/>
  <c r="L29" i="2"/>
  <c r="L28" i="2" s="1"/>
  <c r="L27" i="2" s="1"/>
  <c r="U28" i="2"/>
  <c r="U27" i="2" s="1"/>
  <c r="T28" i="2"/>
  <c r="T27" i="2" s="1"/>
  <c r="S28" i="2"/>
  <c r="S27" i="2" s="1"/>
  <c r="R28" i="2"/>
  <c r="Q28" i="2"/>
  <c r="P28" i="2"/>
  <c r="P27" i="2" s="1"/>
  <c r="O28" i="2"/>
  <c r="O27" i="2" s="1"/>
  <c r="N28" i="2"/>
  <c r="N27" i="2" s="1"/>
  <c r="M28" i="2"/>
  <c r="M27" i="2" s="1"/>
  <c r="K28" i="2"/>
  <c r="J28" i="2"/>
  <c r="J27" i="2" s="1"/>
  <c r="I28" i="2"/>
  <c r="I27" i="2" s="1"/>
  <c r="H28" i="2"/>
  <c r="H27" i="2" s="1"/>
  <c r="G28" i="2"/>
  <c r="G27" i="2" s="1"/>
  <c r="F28" i="2"/>
  <c r="E28" i="2"/>
  <c r="D28" i="2"/>
  <c r="D27" i="2" s="1"/>
  <c r="C28" i="2"/>
  <c r="C27" i="2" s="1"/>
  <c r="R27" i="2"/>
  <c r="Q27" i="2"/>
  <c r="K27" i="2"/>
  <c r="F27" i="2"/>
  <c r="E27" i="2"/>
  <c r="V26" i="2"/>
  <c r="W26" i="2" s="1"/>
  <c r="X26" i="2" s="1"/>
  <c r="L26" i="2"/>
  <c r="V25" i="2"/>
  <c r="W25" i="2" s="1"/>
  <c r="X25" i="2" s="1"/>
  <c r="L25" i="2"/>
  <c r="L23" i="2" s="1"/>
  <c r="W24" i="2"/>
  <c r="X24" i="2" s="1"/>
  <c r="V24" i="2"/>
  <c r="L24" i="2"/>
  <c r="V23" i="2"/>
  <c r="U23" i="2"/>
  <c r="T23" i="2"/>
  <c r="S23" i="2"/>
  <c r="R23" i="2"/>
  <c r="Q23" i="2"/>
  <c r="P23" i="2"/>
  <c r="O23" i="2"/>
  <c r="N23" i="2"/>
  <c r="M23" i="2"/>
  <c r="K23" i="2"/>
  <c r="J23" i="2"/>
  <c r="I23" i="2"/>
  <c r="H23" i="2"/>
  <c r="G23" i="2"/>
  <c r="F23" i="2"/>
  <c r="E23" i="2"/>
  <c r="D23" i="2"/>
  <c r="C23" i="2"/>
  <c r="U22" i="2"/>
  <c r="T22" i="2"/>
  <c r="S22" i="2"/>
  <c r="R22" i="2"/>
  <c r="Q22" i="2"/>
  <c r="P22" i="2"/>
  <c r="O22" i="2"/>
  <c r="N22" i="2"/>
  <c r="M22" i="2"/>
  <c r="V22" i="2" s="1"/>
  <c r="W22" i="2" s="1"/>
  <c r="L22" i="2"/>
  <c r="K22" i="2"/>
  <c r="J22" i="2"/>
  <c r="I22" i="2"/>
  <c r="H22" i="2"/>
  <c r="G22" i="2"/>
  <c r="F22" i="2"/>
  <c r="E22" i="2"/>
  <c r="D22" i="2"/>
  <c r="C22" i="2"/>
  <c r="U21" i="2"/>
  <c r="T21" i="2"/>
  <c r="S21" i="2"/>
  <c r="R21" i="2"/>
  <c r="R20" i="2" s="1"/>
  <c r="R19" i="2" s="1"/>
  <c r="R8" i="2" s="1"/>
  <c r="R31" i="2" s="1"/>
  <c r="Q21" i="2"/>
  <c r="Q20" i="2" s="1"/>
  <c r="Q19" i="2" s="1"/>
  <c r="P21" i="2"/>
  <c r="P20" i="2" s="1"/>
  <c r="P19" i="2" s="1"/>
  <c r="O21" i="2"/>
  <c r="N21" i="2"/>
  <c r="M21" i="2"/>
  <c r="K21" i="2"/>
  <c r="K20" i="2" s="1"/>
  <c r="K19" i="2" s="1"/>
  <c r="J21" i="2"/>
  <c r="J20" i="2" s="1"/>
  <c r="J19" i="2" s="1"/>
  <c r="I21" i="2"/>
  <c r="H21" i="2"/>
  <c r="G21" i="2"/>
  <c r="F21" i="2"/>
  <c r="F20" i="2" s="1"/>
  <c r="F19" i="2" s="1"/>
  <c r="F8" i="2" s="1"/>
  <c r="F31" i="2" s="1"/>
  <c r="E21" i="2"/>
  <c r="E20" i="2" s="1"/>
  <c r="E19" i="2" s="1"/>
  <c r="D21" i="2"/>
  <c r="L21" i="2" s="1"/>
  <c r="L20" i="2" s="1"/>
  <c r="C21" i="2"/>
  <c r="U20" i="2"/>
  <c r="U19" i="2" s="1"/>
  <c r="T20" i="2"/>
  <c r="T19" i="2" s="1"/>
  <c r="S20" i="2"/>
  <c r="O20" i="2"/>
  <c r="O19" i="2" s="1"/>
  <c r="N20" i="2"/>
  <c r="N19" i="2" s="1"/>
  <c r="M20" i="2"/>
  <c r="I20" i="2"/>
  <c r="I19" i="2" s="1"/>
  <c r="H20" i="2"/>
  <c r="H19" i="2" s="1"/>
  <c r="G20" i="2"/>
  <c r="C20" i="2"/>
  <c r="C19" i="2" s="1"/>
  <c r="S19" i="2"/>
  <c r="M19" i="2"/>
  <c r="G19" i="2"/>
  <c r="V18" i="2"/>
  <c r="W18" i="2" s="1"/>
  <c r="X18" i="2" s="1"/>
  <c r="L18" i="2"/>
  <c r="V17" i="2"/>
  <c r="W17" i="2" s="1"/>
  <c r="L17" i="2"/>
  <c r="W16" i="2"/>
  <c r="X16" i="2" s="1"/>
  <c r="V16" i="2"/>
  <c r="L16" i="2"/>
  <c r="V15" i="2"/>
  <c r="W15" i="2" s="1"/>
  <c r="X15" i="2" s="1"/>
  <c r="L15" i="2"/>
  <c r="V14" i="2"/>
  <c r="W14" i="2" s="1"/>
  <c r="X14" i="2" s="1"/>
  <c r="L14" i="2"/>
  <c r="L12" i="2" s="1"/>
  <c r="W13" i="2"/>
  <c r="X13" i="2" s="1"/>
  <c r="V13" i="2"/>
  <c r="L13" i="2"/>
  <c r="V12" i="2"/>
  <c r="U12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  <c r="C12" i="2"/>
  <c r="U11" i="2"/>
  <c r="U10" i="2" s="1"/>
  <c r="T11" i="2"/>
  <c r="T10" i="2" s="1"/>
  <c r="S11" i="2"/>
  <c r="S10" i="2" s="1"/>
  <c r="R11" i="2"/>
  <c r="Q11" i="2"/>
  <c r="P11" i="2"/>
  <c r="O11" i="2"/>
  <c r="O10" i="2" s="1"/>
  <c r="N11" i="2"/>
  <c r="N10" i="2" s="1"/>
  <c r="M11" i="2"/>
  <c r="V11" i="2" s="1"/>
  <c r="K11" i="2"/>
  <c r="J11" i="2"/>
  <c r="I11" i="2"/>
  <c r="I10" i="2" s="1"/>
  <c r="H11" i="2"/>
  <c r="H10" i="2" s="1"/>
  <c r="G11" i="2"/>
  <c r="G10" i="2" s="1"/>
  <c r="F11" i="2"/>
  <c r="E11" i="2"/>
  <c r="D11" i="2"/>
  <c r="C11" i="2"/>
  <c r="L11" i="2" s="1"/>
  <c r="R10" i="2"/>
  <c r="Q10" i="2"/>
  <c r="P10" i="2"/>
  <c r="K10" i="2"/>
  <c r="J10" i="2"/>
  <c r="F10" i="2"/>
  <c r="E10" i="2"/>
  <c r="D10" i="2"/>
  <c r="U9" i="2"/>
  <c r="U8" i="2" s="1"/>
  <c r="U31" i="2" s="1"/>
  <c r="R9" i="2"/>
  <c r="Q9" i="2"/>
  <c r="Q8" i="2" s="1"/>
  <c r="Q31" i="2" s="1"/>
  <c r="P9" i="2"/>
  <c r="O9" i="2"/>
  <c r="O8" i="2" s="1"/>
  <c r="O31" i="2" s="1"/>
  <c r="K9" i="2"/>
  <c r="K8" i="2" s="1"/>
  <c r="K31" i="2" s="1"/>
  <c r="J9" i="2"/>
  <c r="J8" i="2" s="1"/>
  <c r="J31" i="2" s="1"/>
  <c r="I9" i="2"/>
  <c r="F9" i="2"/>
  <c r="E9" i="2"/>
  <c r="E8" i="2" s="1"/>
  <c r="E31" i="2" s="1"/>
  <c r="D9" i="2"/>
  <c r="C9" i="2"/>
  <c r="C8" i="2" s="1"/>
  <c r="C31" i="2" s="1"/>
  <c r="V70" i="1"/>
  <c r="W70" i="1" s="1"/>
  <c r="L70" i="1"/>
  <c r="U69" i="1"/>
  <c r="T69" i="1"/>
  <c r="T66" i="1" s="1"/>
  <c r="S69" i="1"/>
  <c r="R69" i="1"/>
  <c r="R66" i="1" s="1"/>
  <c r="Q69" i="1"/>
  <c r="P69" i="1"/>
  <c r="P66" i="1" s="1"/>
  <c r="O69" i="1"/>
  <c r="N69" i="1"/>
  <c r="N66" i="1" s="1"/>
  <c r="M69" i="1"/>
  <c r="I69" i="1"/>
  <c r="H69" i="1"/>
  <c r="H66" i="1" s="1"/>
  <c r="G69" i="1"/>
  <c r="F69" i="1"/>
  <c r="F66" i="1" s="1"/>
  <c r="E69" i="1"/>
  <c r="D69" i="1"/>
  <c r="C69" i="1"/>
  <c r="W68" i="1"/>
  <c r="V68" i="1"/>
  <c r="L68" i="1"/>
  <c r="V67" i="1"/>
  <c r="L67" i="1"/>
  <c r="U66" i="1"/>
  <c r="S66" i="1"/>
  <c r="Q66" i="1"/>
  <c r="O66" i="1"/>
  <c r="M66" i="1"/>
  <c r="K66" i="1"/>
  <c r="J66" i="1"/>
  <c r="I66" i="1"/>
  <c r="G66" i="1"/>
  <c r="E66" i="1"/>
  <c r="D66" i="1"/>
  <c r="C66" i="1"/>
  <c r="U64" i="1"/>
  <c r="T64" i="1"/>
  <c r="S64" i="1"/>
  <c r="R64" i="1"/>
  <c r="Q64" i="1"/>
  <c r="P64" i="1"/>
  <c r="O64" i="1"/>
  <c r="N64" i="1"/>
  <c r="V64" i="1" s="1"/>
  <c r="W64" i="1" s="1"/>
  <c r="X64" i="1" s="1"/>
  <c r="L64" i="1"/>
  <c r="U63" i="1"/>
  <c r="T63" i="1"/>
  <c r="S63" i="1"/>
  <c r="Q63" i="1"/>
  <c r="P63" i="1"/>
  <c r="O63" i="1"/>
  <c r="N63" i="1"/>
  <c r="L63" i="1"/>
  <c r="V62" i="1"/>
  <c r="W62" i="1" s="1"/>
  <c r="X62" i="1" s="1"/>
  <c r="L62" i="1"/>
  <c r="X61" i="1"/>
  <c r="V61" i="1"/>
  <c r="W61" i="1" s="1"/>
  <c r="L61" i="1"/>
  <c r="L59" i="1" s="1"/>
  <c r="V60" i="1"/>
  <c r="L60" i="1"/>
  <c r="U59" i="1"/>
  <c r="T59" i="1"/>
  <c r="T58" i="1" s="1"/>
  <c r="T57" i="1" s="1"/>
  <c r="S59" i="1"/>
  <c r="S58" i="1" s="1"/>
  <c r="S57" i="1" s="1"/>
  <c r="R59" i="1"/>
  <c r="Q59" i="1"/>
  <c r="Q58" i="1" s="1"/>
  <c r="Q57" i="1" s="1"/>
  <c r="P59" i="1"/>
  <c r="P58" i="1" s="1"/>
  <c r="O59" i="1"/>
  <c r="N59" i="1"/>
  <c r="N58" i="1" s="1"/>
  <c r="M59" i="1"/>
  <c r="M58" i="1" s="1"/>
  <c r="M57" i="1" s="1"/>
  <c r="K59" i="1"/>
  <c r="K58" i="1" s="1"/>
  <c r="K57" i="1" s="1"/>
  <c r="J59" i="1"/>
  <c r="J58" i="1" s="1"/>
  <c r="I59" i="1"/>
  <c r="H59" i="1"/>
  <c r="H58" i="1" s="1"/>
  <c r="H57" i="1" s="1"/>
  <c r="G59" i="1"/>
  <c r="G58" i="1" s="1"/>
  <c r="G57" i="1" s="1"/>
  <c r="F59" i="1"/>
  <c r="E59" i="1"/>
  <c r="E58" i="1" s="1"/>
  <c r="E57" i="1" s="1"/>
  <c r="D59" i="1"/>
  <c r="D58" i="1" s="1"/>
  <c r="D57" i="1" s="1"/>
  <c r="C59" i="1"/>
  <c r="U58" i="1"/>
  <c r="U57" i="1" s="1"/>
  <c r="R58" i="1"/>
  <c r="R57" i="1" s="1"/>
  <c r="O58" i="1"/>
  <c r="O57" i="1" s="1"/>
  <c r="L58" i="1"/>
  <c r="L57" i="1" s="1"/>
  <c r="I58" i="1"/>
  <c r="I57" i="1" s="1"/>
  <c r="F58" i="1"/>
  <c r="F57" i="1" s="1"/>
  <c r="C58" i="1"/>
  <c r="C57" i="1" s="1"/>
  <c r="P57" i="1"/>
  <c r="J57" i="1"/>
  <c r="U56" i="1"/>
  <c r="T56" i="1"/>
  <c r="S56" i="1"/>
  <c r="R56" i="1"/>
  <c r="P56" i="1"/>
  <c r="O56" i="1"/>
  <c r="N56" i="1"/>
  <c r="K56" i="1"/>
  <c r="J56" i="1"/>
  <c r="I56" i="1"/>
  <c r="H56" i="1"/>
  <c r="G56" i="1"/>
  <c r="F56" i="1"/>
  <c r="F49" i="1" s="1"/>
  <c r="E56" i="1"/>
  <c r="D56" i="1"/>
  <c r="C56" i="1"/>
  <c r="U55" i="1"/>
  <c r="T55" i="1"/>
  <c r="S55" i="1"/>
  <c r="R55" i="1"/>
  <c r="Q55" i="1"/>
  <c r="P55" i="1"/>
  <c r="V55" i="1" s="1"/>
  <c r="W55" i="1" s="1"/>
  <c r="X55" i="1" s="1"/>
  <c r="O55" i="1"/>
  <c r="N55" i="1"/>
  <c r="M55" i="1"/>
  <c r="L55" i="1"/>
  <c r="U54" i="1"/>
  <c r="T54" i="1"/>
  <c r="T53" i="1" s="1"/>
  <c r="S54" i="1"/>
  <c r="S53" i="1" s="1"/>
  <c r="R54" i="1"/>
  <c r="Q54" i="1"/>
  <c r="Q53" i="1" s="1"/>
  <c r="P54" i="1"/>
  <c r="P53" i="1" s="1"/>
  <c r="O54" i="1"/>
  <c r="N54" i="1"/>
  <c r="N53" i="1" s="1"/>
  <c r="M54" i="1"/>
  <c r="V54" i="1" s="1"/>
  <c r="K54" i="1"/>
  <c r="K53" i="1" s="1"/>
  <c r="J54" i="1"/>
  <c r="J53" i="1" s="1"/>
  <c r="I54" i="1"/>
  <c r="H54" i="1"/>
  <c r="H53" i="1" s="1"/>
  <c r="G54" i="1"/>
  <c r="G53" i="1" s="1"/>
  <c r="F54" i="1"/>
  <c r="E54" i="1"/>
  <c r="E53" i="1" s="1"/>
  <c r="D54" i="1"/>
  <c r="D53" i="1" s="1"/>
  <c r="C54" i="1"/>
  <c r="L54" i="1" s="1"/>
  <c r="L53" i="1" s="1"/>
  <c r="U53" i="1"/>
  <c r="U49" i="1" s="1"/>
  <c r="R53" i="1"/>
  <c r="O53" i="1"/>
  <c r="O49" i="1" s="1"/>
  <c r="I53" i="1"/>
  <c r="I49" i="1" s="1"/>
  <c r="F53" i="1"/>
  <c r="C53" i="1"/>
  <c r="C49" i="1" s="1"/>
  <c r="V52" i="1"/>
  <c r="W52" i="1" s="1"/>
  <c r="L52" i="1"/>
  <c r="L50" i="1" s="1"/>
  <c r="V51" i="1"/>
  <c r="L51" i="1"/>
  <c r="U50" i="1"/>
  <c r="T50" i="1"/>
  <c r="T49" i="1" s="1"/>
  <c r="S50" i="1"/>
  <c r="R50" i="1"/>
  <c r="Q50" i="1"/>
  <c r="Q49" i="1" s="1"/>
  <c r="P50" i="1"/>
  <c r="O50" i="1"/>
  <c r="N50" i="1"/>
  <c r="N49" i="1" s="1"/>
  <c r="M50" i="1"/>
  <c r="K50" i="1"/>
  <c r="J50" i="1"/>
  <c r="J49" i="1" s="1"/>
  <c r="I50" i="1"/>
  <c r="H50" i="1"/>
  <c r="H49" i="1" s="1"/>
  <c r="G50" i="1"/>
  <c r="G49" i="1" s="1"/>
  <c r="F50" i="1"/>
  <c r="E50" i="1"/>
  <c r="D50" i="1"/>
  <c r="D49" i="1" s="1"/>
  <c r="C50" i="1"/>
  <c r="R49" i="1"/>
  <c r="U48" i="1"/>
  <c r="T48" i="1"/>
  <c r="S48" i="1"/>
  <c r="R48" i="1"/>
  <c r="Q48" i="1"/>
  <c r="P48" i="1"/>
  <c r="V48" i="1" s="1"/>
  <c r="W48" i="1" s="1"/>
  <c r="X48" i="1" s="1"/>
  <c r="O48" i="1"/>
  <c r="N48" i="1"/>
  <c r="K48" i="1"/>
  <c r="J48" i="1"/>
  <c r="I48" i="1"/>
  <c r="H48" i="1"/>
  <c r="G48" i="1"/>
  <c r="F48" i="1"/>
  <c r="E48" i="1"/>
  <c r="D48" i="1"/>
  <c r="C48" i="1"/>
  <c r="L48" i="1" s="1"/>
  <c r="U47" i="1"/>
  <c r="T47" i="1"/>
  <c r="S47" i="1"/>
  <c r="R47" i="1"/>
  <c r="Q47" i="1"/>
  <c r="P47" i="1"/>
  <c r="O47" i="1"/>
  <c r="N47" i="1"/>
  <c r="M47" i="1"/>
  <c r="V47" i="1" s="1"/>
  <c r="K47" i="1"/>
  <c r="J47" i="1"/>
  <c r="I47" i="1"/>
  <c r="H47" i="1"/>
  <c r="G47" i="1"/>
  <c r="F47" i="1"/>
  <c r="E47" i="1"/>
  <c r="D47" i="1"/>
  <c r="C47" i="1"/>
  <c r="W46" i="1"/>
  <c r="X46" i="1" s="1"/>
  <c r="V46" i="1"/>
  <c r="L46" i="1"/>
  <c r="U45" i="1"/>
  <c r="U44" i="1" s="1"/>
  <c r="T45" i="1"/>
  <c r="T44" i="1" s="1"/>
  <c r="S45" i="1"/>
  <c r="R45" i="1"/>
  <c r="R44" i="1" s="1"/>
  <c r="Q45" i="1"/>
  <c r="Q44" i="1" s="1"/>
  <c r="P45" i="1"/>
  <c r="O45" i="1"/>
  <c r="O44" i="1" s="1"/>
  <c r="N45" i="1"/>
  <c r="N44" i="1" s="1"/>
  <c r="M45" i="1"/>
  <c r="K45" i="1"/>
  <c r="K44" i="1" s="1"/>
  <c r="J45" i="1"/>
  <c r="I45" i="1"/>
  <c r="I44" i="1" s="1"/>
  <c r="H45" i="1"/>
  <c r="H44" i="1" s="1"/>
  <c r="G45" i="1"/>
  <c r="F45" i="1"/>
  <c r="F44" i="1" s="1"/>
  <c r="E45" i="1"/>
  <c r="E44" i="1" s="1"/>
  <c r="D45" i="1"/>
  <c r="C45" i="1"/>
  <c r="S44" i="1"/>
  <c r="P44" i="1"/>
  <c r="M44" i="1"/>
  <c r="J44" i="1"/>
  <c r="G44" i="1"/>
  <c r="D44" i="1"/>
  <c r="W43" i="1"/>
  <c r="X43" i="1" s="1"/>
  <c r="V43" i="1"/>
  <c r="L43" i="1"/>
  <c r="U42" i="1"/>
  <c r="U38" i="1" s="1"/>
  <c r="T42" i="1"/>
  <c r="S42" i="1"/>
  <c r="R42" i="1"/>
  <c r="Q42" i="1"/>
  <c r="P42" i="1"/>
  <c r="O42" i="1"/>
  <c r="O38" i="1" s="1"/>
  <c r="M42" i="1"/>
  <c r="K42" i="1"/>
  <c r="J42" i="1"/>
  <c r="I42" i="1"/>
  <c r="H42" i="1"/>
  <c r="G42" i="1"/>
  <c r="F42" i="1"/>
  <c r="E42" i="1"/>
  <c r="D42" i="1"/>
  <c r="L42" i="1" s="1"/>
  <c r="C42" i="1"/>
  <c r="U41" i="1"/>
  <c r="T41" i="1"/>
  <c r="S41" i="1"/>
  <c r="R41" i="1"/>
  <c r="Q41" i="1"/>
  <c r="P41" i="1"/>
  <c r="O41" i="1"/>
  <c r="N41" i="1"/>
  <c r="M41" i="1"/>
  <c r="K41" i="1"/>
  <c r="J41" i="1"/>
  <c r="I41" i="1"/>
  <c r="H41" i="1"/>
  <c r="G41" i="1"/>
  <c r="F41" i="1"/>
  <c r="F38" i="1" s="1"/>
  <c r="E41" i="1"/>
  <c r="D41" i="1"/>
  <c r="C41" i="1"/>
  <c r="U40" i="1"/>
  <c r="T40" i="1"/>
  <c r="S40" i="1"/>
  <c r="R40" i="1"/>
  <c r="Q40" i="1"/>
  <c r="P40" i="1"/>
  <c r="V40" i="1" s="1"/>
  <c r="W40" i="1" s="1"/>
  <c r="X40" i="1" s="1"/>
  <c r="O40" i="1"/>
  <c r="N40" i="1"/>
  <c r="M40" i="1"/>
  <c r="K40" i="1"/>
  <c r="J40" i="1"/>
  <c r="I40" i="1"/>
  <c r="H40" i="1"/>
  <c r="G40" i="1"/>
  <c r="F40" i="1"/>
  <c r="E40" i="1"/>
  <c r="D40" i="1"/>
  <c r="L40" i="1" s="1"/>
  <c r="C40" i="1"/>
  <c r="U39" i="1"/>
  <c r="T39" i="1"/>
  <c r="T38" i="1" s="1"/>
  <c r="S39" i="1"/>
  <c r="S38" i="1" s="1"/>
  <c r="R39" i="1"/>
  <c r="Q39" i="1"/>
  <c r="Q38" i="1" s="1"/>
  <c r="P39" i="1"/>
  <c r="P38" i="1" s="1"/>
  <c r="O39" i="1"/>
  <c r="N39" i="1"/>
  <c r="M39" i="1"/>
  <c r="M38" i="1" s="1"/>
  <c r="K39" i="1"/>
  <c r="K38" i="1" s="1"/>
  <c r="J39" i="1"/>
  <c r="J38" i="1" s="1"/>
  <c r="I39" i="1"/>
  <c r="H39" i="1"/>
  <c r="H38" i="1" s="1"/>
  <c r="G39" i="1"/>
  <c r="G38" i="1" s="1"/>
  <c r="F39" i="1"/>
  <c r="E39" i="1"/>
  <c r="E38" i="1" s="1"/>
  <c r="D39" i="1"/>
  <c r="L39" i="1" s="1"/>
  <c r="C39" i="1"/>
  <c r="R38" i="1"/>
  <c r="I38" i="1"/>
  <c r="C38" i="1"/>
  <c r="V37" i="1"/>
  <c r="W37" i="1" s="1"/>
  <c r="X37" i="1" s="1"/>
  <c r="L37" i="1"/>
  <c r="U36" i="1"/>
  <c r="T36" i="1"/>
  <c r="S36" i="1"/>
  <c r="R36" i="1"/>
  <c r="Q36" i="1"/>
  <c r="P36" i="1"/>
  <c r="O36" i="1"/>
  <c r="N36" i="1"/>
  <c r="V36" i="1" s="1"/>
  <c r="M36" i="1"/>
  <c r="K36" i="1"/>
  <c r="J36" i="1"/>
  <c r="I36" i="1"/>
  <c r="H36" i="1"/>
  <c r="G36" i="1"/>
  <c r="F36" i="1"/>
  <c r="E36" i="1"/>
  <c r="D36" i="1"/>
  <c r="L36" i="1" s="1"/>
  <c r="C36" i="1"/>
  <c r="U35" i="1"/>
  <c r="T35" i="1"/>
  <c r="S35" i="1"/>
  <c r="R35" i="1"/>
  <c r="R29" i="1" s="1"/>
  <c r="Q35" i="1"/>
  <c r="P35" i="1"/>
  <c r="O35" i="1"/>
  <c r="N35" i="1"/>
  <c r="V35" i="1" s="1"/>
  <c r="M35" i="1"/>
  <c r="K35" i="1"/>
  <c r="J35" i="1"/>
  <c r="I35" i="1"/>
  <c r="H35" i="1"/>
  <c r="G35" i="1"/>
  <c r="F35" i="1"/>
  <c r="F29" i="1" s="1"/>
  <c r="F26" i="1" s="1"/>
  <c r="E35" i="1"/>
  <c r="D35" i="1"/>
  <c r="C35" i="1"/>
  <c r="V34" i="1"/>
  <c r="W34" i="1" s="1"/>
  <c r="X34" i="1" s="1"/>
  <c r="L34" i="1"/>
  <c r="W33" i="1"/>
  <c r="X33" i="1" s="1"/>
  <c r="V33" i="1"/>
  <c r="L33" i="1"/>
  <c r="V32" i="1"/>
  <c r="W32" i="1" s="1"/>
  <c r="X32" i="1" s="1"/>
  <c r="L32" i="1"/>
  <c r="U31" i="1"/>
  <c r="T31" i="1"/>
  <c r="S31" i="1"/>
  <c r="R31" i="1"/>
  <c r="Q31" i="1"/>
  <c r="P31" i="1"/>
  <c r="V31" i="1" s="1"/>
  <c r="W31" i="1" s="1"/>
  <c r="X31" i="1" s="1"/>
  <c r="O31" i="1"/>
  <c r="N31" i="1"/>
  <c r="M31" i="1"/>
  <c r="K31" i="1"/>
  <c r="J31" i="1"/>
  <c r="I31" i="1"/>
  <c r="H31" i="1"/>
  <c r="G31" i="1"/>
  <c r="F31" i="1"/>
  <c r="E31" i="1"/>
  <c r="D31" i="1"/>
  <c r="L31" i="1" s="1"/>
  <c r="C31" i="1"/>
  <c r="U30" i="1"/>
  <c r="T30" i="1"/>
  <c r="S30" i="1"/>
  <c r="S29" i="1" s="1"/>
  <c r="R30" i="1"/>
  <c r="Q30" i="1"/>
  <c r="Q29" i="1" s="1"/>
  <c r="P30" i="1"/>
  <c r="P29" i="1" s="1"/>
  <c r="O30" i="1"/>
  <c r="N30" i="1"/>
  <c r="M30" i="1"/>
  <c r="M29" i="1" s="1"/>
  <c r="K30" i="1"/>
  <c r="K29" i="1" s="1"/>
  <c r="J30" i="1"/>
  <c r="J29" i="1" s="1"/>
  <c r="I30" i="1"/>
  <c r="H30" i="1"/>
  <c r="G30" i="1"/>
  <c r="G29" i="1" s="1"/>
  <c r="F30" i="1"/>
  <c r="E30" i="1"/>
  <c r="E29" i="1" s="1"/>
  <c r="D30" i="1"/>
  <c r="C30" i="1"/>
  <c r="U29" i="1"/>
  <c r="T29" i="1"/>
  <c r="O29" i="1"/>
  <c r="N29" i="1"/>
  <c r="I29" i="1"/>
  <c r="I26" i="1" s="1"/>
  <c r="H29" i="1"/>
  <c r="C29" i="1"/>
  <c r="U28" i="1"/>
  <c r="T28" i="1"/>
  <c r="S28" i="1"/>
  <c r="S27" i="1" s="1"/>
  <c r="R28" i="1"/>
  <c r="R27" i="1" s="1"/>
  <c r="R26" i="1" s="1"/>
  <c r="Q28" i="1"/>
  <c r="P28" i="1"/>
  <c r="O28" i="1"/>
  <c r="N28" i="1"/>
  <c r="M28" i="1"/>
  <c r="M27" i="1" s="1"/>
  <c r="K28" i="1"/>
  <c r="J28" i="1"/>
  <c r="I28" i="1"/>
  <c r="H28" i="1"/>
  <c r="G28" i="1"/>
  <c r="G27" i="1" s="1"/>
  <c r="F28" i="1"/>
  <c r="L28" i="1" s="1"/>
  <c r="L27" i="1" s="1"/>
  <c r="E28" i="1"/>
  <c r="D28" i="1"/>
  <c r="C28" i="1"/>
  <c r="U27" i="1"/>
  <c r="T27" i="1"/>
  <c r="Q27" i="1"/>
  <c r="P27" i="1"/>
  <c r="P26" i="1" s="1"/>
  <c r="O27" i="1"/>
  <c r="N27" i="1"/>
  <c r="K27" i="1"/>
  <c r="J27" i="1"/>
  <c r="I27" i="1"/>
  <c r="H27" i="1"/>
  <c r="H26" i="1" s="1"/>
  <c r="F27" i="1"/>
  <c r="E27" i="1"/>
  <c r="E26" i="1" s="1"/>
  <c r="D27" i="1"/>
  <c r="C27" i="1"/>
  <c r="U26" i="1"/>
  <c r="T26" i="1"/>
  <c r="O26" i="1"/>
  <c r="J26" i="1"/>
  <c r="C26" i="1"/>
  <c r="U25" i="1"/>
  <c r="T25" i="1"/>
  <c r="S25" i="1"/>
  <c r="R25" i="1"/>
  <c r="Q25" i="1"/>
  <c r="P25" i="1"/>
  <c r="O25" i="1"/>
  <c r="N25" i="1"/>
  <c r="M25" i="1"/>
  <c r="V25" i="1" s="1"/>
  <c r="K25" i="1"/>
  <c r="J25" i="1"/>
  <c r="I25" i="1"/>
  <c r="H25" i="1"/>
  <c r="G25" i="1"/>
  <c r="F25" i="1"/>
  <c r="L25" i="1" s="1"/>
  <c r="E25" i="1"/>
  <c r="D25" i="1"/>
  <c r="C25" i="1"/>
  <c r="V24" i="1"/>
  <c r="W24" i="1" s="1"/>
  <c r="X24" i="1" s="1"/>
  <c r="L24" i="1"/>
  <c r="U23" i="1"/>
  <c r="T23" i="1"/>
  <c r="S23" i="1"/>
  <c r="R23" i="1"/>
  <c r="Q23" i="1"/>
  <c r="P23" i="1"/>
  <c r="O23" i="1"/>
  <c r="N23" i="1"/>
  <c r="V23" i="1" s="1"/>
  <c r="M23" i="1"/>
  <c r="K23" i="1"/>
  <c r="J23" i="1"/>
  <c r="I23" i="1"/>
  <c r="I17" i="1" s="1"/>
  <c r="I16" i="1" s="1"/>
  <c r="H23" i="1"/>
  <c r="G23" i="1"/>
  <c r="F23" i="1"/>
  <c r="F17" i="1" s="1"/>
  <c r="F16" i="1" s="1"/>
  <c r="E23" i="1"/>
  <c r="D23" i="1"/>
  <c r="C23" i="1"/>
  <c r="V22" i="1"/>
  <c r="W22" i="1" s="1"/>
  <c r="X22" i="1" s="1"/>
  <c r="L22" i="1"/>
  <c r="U21" i="1"/>
  <c r="T21" i="1"/>
  <c r="S21" i="1"/>
  <c r="R21" i="1"/>
  <c r="Q21" i="1"/>
  <c r="P21" i="1"/>
  <c r="O21" i="1"/>
  <c r="N21" i="1"/>
  <c r="V21" i="1" s="1"/>
  <c r="M21" i="1"/>
  <c r="K21" i="1"/>
  <c r="J21" i="1"/>
  <c r="I21" i="1"/>
  <c r="H21" i="1"/>
  <c r="G21" i="1"/>
  <c r="F21" i="1"/>
  <c r="E21" i="1"/>
  <c r="D21" i="1"/>
  <c r="L21" i="1" s="1"/>
  <c r="C21" i="1"/>
  <c r="U20" i="1"/>
  <c r="T20" i="1"/>
  <c r="S20" i="1"/>
  <c r="R20" i="1"/>
  <c r="Q20" i="1"/>
  <c r="P20" i="1"/>
  <c r="V20" i="1" s="1"/>
  <c r="O20" i="1"/>
  <c r="N20" i="1"/>
  <c r="M20" i="1"/>
  <c r="K20" i="1"/>
  <c r="J20" i="1"/>
  <c r="I20" i="1"/>
  <c r="H20" i="1"/>
  <c r="G20" i="1"/>
  <c r="F20" i="1"/>
  <c r="E20" i="1"/>
  <c r="D20" i="1"/>
  <c r="L20" i="1" s="1"/>
  <c r="C20" i="1"/>
  <c r="U19" i="1"/>
  <c r="T19" i="1"/>
  <c r="S19" i="1"/>
  <c r="S17" i="1" s="1"/>
  <c r="S16" i="1" s="1"/>
  <c r="R19" i="1"/>
  <c r="Q19" i="1"/>
  <c r="P19" i="1"/>
  <c r="O19" i="1"/>
  <c r="N19" i="1"/>
  <c r="M19" i="1"/>
  <c r="M17" i="1" s="1"/>
  <c r="M16" i="1" s="1"/>
  <c r="K19" i="1"/>
  <c r="J19" i="1"/>
  <c r="I19" i="1"/>
  <c r="H19" i="1"/>
  <c r="G19" i="1"/>
  <c r="G17" i="1" s="1"/>
  <c r="G16" i="1" s="1"/>
  <c r="F19" i="1"/>
  <c r="E19" i="1"/>
  <c r="D19" i="1"/>
  <c r="L19" i="1" s="1"/>
  <c r="C19" i="1"/>
  <c r="U18" i="1"/>
  <c r="T18" i="1"/>
  <c r="S18" i="1"/>
  <c r="R18" i="1"/>
  <c r="R17" i="1" s="1"/>
  <c r="R16" i="1" s="1"/>
  <c r="Q18" i="1"/>
  <c r="Q17" i="1" s="1"/>
  <c r="Q16" i="1" s="1"/>
  <c r="P18" i="1"/>
  <c r="P17" i="1" s="1"/>
  <c r="P16" i="1" s="1"/>
  <c r="O18" i="1"/>
  <c r="N18" i="1"/>
  <c r="V18" i="1" s="1"/>
  <c r="M18" i="1"/>
  <c r="K18" i="1"/>
  <c r="K17" i="1" s="1"/>
  <c r="K16" i="1" s="1"/>
  <c r="J18" i="1"/>
  <c r="I18" i="1"/>
  <c r="H18" i="1"/>
  <c r="H17" i="1" s="1"/>
  <c r="H16" i="1" s="1"/>
  <c r="G18" i="1"/>
  <c r="F18" i="1"/>
  <c r="E18" i="1"/>
  <c r="E17" i="1" s="1"/>
  <c r="E16" i="1" s="1"/>
  <c r="D18" i="1"/>
  <c r="C18" i="1"/>
  <c r="U17" i="1"/>
  <c r="U16" i="1" s="1"/>
  <c r="T17" i="1"/>
  <c r="T16" i="1" s="1"/>
  <c r="O17" i="1"/>
  <c r="O16" i="1" s="1"/>
  <c r="J17" i="1"/>
  <c r="J16" i="1" s="1"/>
  <c r="J10" i="1" s="1"/>
  <c r="J9" i="1" s="1"/>
  <c r="J65" i="1" s="1"/>
  <c r="C17" i="1"/>
  <c r="C16" i="1" s="1"/>
  <c r="U15" i="1"/>
  <c r="T15" i="1"/>
  <c r="S15" i="1"/>
  <c r="R15" i="1"/>
  <c r="Q15" i="1"/>
  <c r="P15" i="1"/>
  <c r="O15" i="1"/>
  <c r="N15" i="1"/>
  <c r="V15" i="1" s="1"/>
  <c r="M15" i="1"/>
  <c r="K15" i="1"/>
  <c r="J15" i="1"/>
  <c r="I15" i="1"/>
  <c r="H15" i="1"/>
  <c r="G15" i="1"/>
  <c r="F15" i="1"/>
  <c r="E15" i="1"/>
  <c r="D15" i="1"/>
  <c r="L15" i="1" s="1"/>
  <c r="C15" i="1"/>
  <c r="U14" i="1"/>
  <c r="T14" i="1"/>
  <c r="S14" i="1"/>
  <c r="R14" i="1"/>
  <c r="Q14" i="1"/>
  <c r="P14" i="1"/>
  <c r="O14" i="1"/>
  <c r="N14" i="1"/>
  <c r="V14" i="1" s="1"/>
  <c r="M14" i="1"/>
  <c r="K14" i="1"/>
  <c r="J14" i="1"/>
  <c r="I14" i="1"/>
  <c r="H14" i="1"/>
  <c r="G14" i="1"/>
  <c r="F14" i="1"/>
  <c r="L14" i="1" s="1"/>
  <c r="E14" i="1"/>
  <c r="D14" i="1"/>
  <c r="C14" i="1"/>
  <c r="U13" i="1"/>
  <c r="T13" i="1"/>
  <c r="T11" i="1" s="1"/>
  <c r="S13" i="1"/>
  <c r="S11" i="1" s="1"/>
  <c r="R13" i="1"/>
  <c r="Q13" i="1"/>
  <c r="P13" i="1"/>
  <c r="O13" i="1"/>
  <c r="N13" i="1"/>
  <c r="V13" i="1" s="1"/>
  <c r="M13" i="1"/>
  <c r="M11" i="1" s="1"/>
  <c r="K13" i="1"/>
  <c r="J13" i="1"/>
  <c r="I13" i="1"/>
  <c r="H13" i="1"/>
  <c r="H11" i="1" s="1"/>
  <c r="G13" i="1"/>
  <c r="G11" i="1" s="1"/>
  <c r="F13" i="1"/>
  <c r="E13" i="1"/>
  <c r="D13" i="1"/>
  <c r="L13" i="1" s="1"/>
  <c r="C13" i="1"/>
  <c r="U12" i="1"/>
  <c r="T12" i="1"/>
  <c r="S12" i="1"/>
  <c r="R12" i="1"/>
  <c r="R11" i="1" s="1"/>
  <c r="Q12" i="1"/>
  <c r="P12" i="1"/>
  <c r="O12" i="1"/>
  <c r="N12" i="1"/>
  <c r="V12" i="1" s="1"/>
  <c r="M12" i="1"/>
  <c r="L12" i="1"/>
  <c r="K12" i="1"/>
  <c r="J12" i="1"/>
  <c r="I12" i="1"/>
  <c r="H12" i="1"/>
  <c r="G12" i="1"/>
  <c r="F12" i="1"/>
  <c r="F11" i="1" s="1"/>
  <c r="E12" i="1"/>
  <c r="D12" i="1"/>
  <c r="C12" i="1"/>
  <c r="U11" i="1"/>
  <c r="U10" i="1" s="1"/>
  <c r="U9" i="1" s="1"/>
  <c r="U65" i="1" s="1"/>
  <c r="U71" i="1" s="1"/>
  <c r="P11" i="1"/>
  <c r="O11" i="1"/>
  <c r="J11" i="1"/>
  <c r="I11" i="1"/>
  <c r="D11" i="1"/>
  <c r="C11" i="1"/>
  <c r="R29" i="3" l="1"/>
  <c r="R28" i="3" s="1"/>
  <c r="L56" i="3"/>
  <c r="S72" i="3"/>
  <c r="E9" i="3"/>
  <c r="K9" i="3"/>
  <c r="O10" i="3"/>
  <c r="O9" i="3" s="1"/>
  <c r="H15" i="3"/>
  <c r="H14" i="3" s="1"/>
  <c r="O15" i="3"/>
  <c r="O14" i="3" s="1"/>
  <c r="U15" i="3"/>
  <c r="U14" i="3" s="1"/>
  <c r="V20" i="3"/>
  <c r="V21" i="3"/>
  <c r="F31" i="3"/>
  <c r="F30" i="3" s="1"/>
  <c r="F29" i="3" s="1"/>
  <c r="F28" i="3" s="1"/>
  <c r="G31" i="3"/>
  <c r="G30" i="3" s="1"/>
  <c r="G29" i="3" s="1"/>
  <c r="O31" i="3"/>
  <c r="O30" i="3" s="1"/>
  <c r="W59" i="3"/>
  <c r="L64" i="3"/>
  <c r="M69" i="3"/>
  <c r="S69" i="3"/>
  <c r="R78" i="3"/>
  <c r="R75" i="3" s="1"/>
  <c r="U85" i="3"/>
  <c r="U84" i="3" s="1"/>
  <c r="U10" i="3"/>
  <c r="U9" i="3" s="1"/>
  <c r="E62" i="3"/>
  <c r="E61" i="3" s="1"/>
  <c r="V11" i="3"/>
  <c r="W11" i="3" s="1"/>
  <c r="X11" i="3" s="1"/>
  <c r="F10" i="3"/>
  <c r="F9" i="3" s="1"/>
  <c r="F8" i="3" s="1"/>
  <c r="F66" i="3" s="1"/>
  <c r="P10" i="3"/>
  <c r="P9" i="3" s="1"/>
  <c r="C15" i="3"/>
  <c r="C14" i="3" s="1"/>
  <c r="C10" i="3" s="1"/>
  <c r="C9" i="3" s="1"/>
  <c r="I15" i="3"/>
  <c r="I14" i="3" s="1"/>
  <c r="V17" i="3"/>
  <c r="H31" i="3"/>
  <c r="H30" i="3" s="1"/>
  <c r="H29" i="3" s="1"/>
  <c r="H28" i="3" s="1"/>
  <c r="H8" i="3" s="1"/>
  <c r="H66" i="3" s="1"/>
  <c r="L34" i="3"/>
  <c r="W35" i="3"/>
  <c r="N36" i="3"/>
  <c r="D48" i="3"/>
  <c r="D47" i="3" s="1"/>
  <c r="T48" i="3"/>
  <c r="T47" i="3" s="1"/>
  <c r="V64" i="3"/>
  <c r="W64" i="3" s="1"/>
  <c r="T62" i="3"/>
  <c r="T61" i="3" s="1"/>
  <c r="G69" i="3"/>
  <c r="V71" i="3"/>
  <c r="L80" i="3"/>
  <c r="H81" i="3"/>
  <c r="H75" i="3" s="1"/>
  <c r="H72" i="3" s="1"/>
  <c r="H68" i="3" s="1"/>
  <c r="H93" i="3" s="1"/>
  <c r="H99" i="3" s="1"/>
  <c r="L85" i="3"/>
  <c r="L84" i="3" s="1"/>
  <c r="W95" i="3"/>
  <c r="X95" i="3" s="1"/>
  <c r="R72" i="3"/>
  <c r="R68" i="3" s="1"/>
  <c r="R10" i="3"/>
  <c r="R9" i="3" s="1"/>
  <c r="L16" i="3"/>
  <c r="L17" i="3"/>
  <c r="J15" i="3"/>
  <c r="J14" i="3" s="1"/>
  <c r="J10" i="3" s="1"/>
  <c r="J9" i="3" s="1"/>
  <c r="H36" i="3"/>
  <c r="O36" i="3"/>
  <c r="U36" i="3"/>
  <c r="U29" i="3" s="1"/>
  <c r="U28" i="3" s="1"/>
  <c r="U8" i="3" s="1"/>
  <c r="E48" i="3"/>
  <c r="E47" i="3" s="1"/>
  <c r="L49" i="3"/>
  <c r="O48" i="3"/>
  <c r="O47" i="3" s="1"/>
  <c r="H62" i="3"/>
  <c r="H61" i="3" s="1"/>
  <c r="N75" i="3"/>
  <c r="N72" i="3" s="1"/>
  <c r="L98" i="3"/>
  <c r="L94" i="3" s="1"/>
  <c r="K62" i="3"/>
  <c r="K61" i="3" s="1"/>
  <c r="W26" i="3"/>
  <c r="X26" i="3" s="1"/>
  <c r="Q31" i="3"/>
  <c r="Q30" i="3" s="1"/>
  <c r="Q29" i="3" s="1"/>
  <c r="Q28" i="3" s="1"/>
  <c r="K30" i="3"/>
  <c r="K29" i="3" s="1"/>
  <c r="K28" i="3" s="1"/>
  <c r="V37" i="3"/>
  <c r="W37" i="3" s="1"/>
  <c r="X37" i="3" s="1"/>
  <c r="C36" i="3"/>
  <c r="I36" i="3"/>
  <c r="V38" i="3"/>
  <c r="W44" i="3"/>
  <c r="X44" i="3" s="1"/>
  <c r="L55" i="3"/>
  <c r="O78" i="3"/>
  <c r="O75" i="3" s="1"/>
  <c r="U78" i="3"/>
  <c r="U75" i="3" s="1"/>
  <c r="U72" i="3" s="1"/>
  <c r="U68" i="3" s="1"/>
  <c r="C81" i="3"/>
  <c r="C75" i="3" s="1"/>
  <c r="C72" i="3" s="1"/>
  <c r="C68" i="3" s="1"/>
  <c r="I81" i="3"/>
  <c r="D84" i="3"/>
  <c r="J84" i="3"/>
  <c r="V88" i="3"/>
  <c r="W88" i="3" s="1"/>
  <c r="X88" i="3" s="1"/>
  <c r="V92" i="3"/>
  <c r="V91" i="3" s="1"/>
  <c r="W96" i="3"/>
  <c r="V100" i="3"/>
  <c r="L21" i="3"/>
  <c r="H10" i="3"/>
  <c r="H9" i="3" s="1"/>
  <c r="T10" i="3"/>
  <c r="T9" i="3" s="1"/>
  <c r="M10" i="3"/>
  <c r="Q9" i="3"/>
  <c r="W27" i="3"/>
  <c r="L32" i="3"/>
  <c r="L33" i="3"/>
  <c r="L37" i="3"/>
  <c r="L38" i="3"/>
  <c r="J36" i="3"/>
  <c r="J29" i="3" s="1"/>
  <c r="J28" i="3" s="1"/>
  <c r="W39" i="3"/>
  <c r="Q62" i="3"/>
  <c r="Q61" i="3" s="1"/>
  <c r="L71" i="3"/>
  <c r="J69" i="3"/>
  <c r="M72" i="3"/>
  <c r="M68" i="3" s="1"/>
  <c r="L77" i="3"/>
  <c r="W77" i="3" s="1"/>
  <c r="P75" i="3"/>
  <c r="C78" i="3"/>
  <c r="I78" i="3"/>
  <c r="V80" i="3"/>
  <c r="W80" i="3" s="1"/>
  <c r="X80" i="3" s="1"/>
  <c r="Q81" i="3"/>
  <c r="Q75" i="3" s="1"/>
  <c r="Q72" i="3" s="1"/>
  <c r="Q68" i="3" s="1"/>
  <c r="D94" i="3"/>
  <c r="W23" i="3"/>
  <c r="N29" i="3"/>
  <c r="N28" i="3" s="1"/>
  <c r="N8" i="3" s="1"/>
  <c r="N66" i="3" s="1"/>
  <c r="T29" i="3"/>
  <c r="T28" i="3" s="1"/>
  <c r="V19" i="3"/>
  <c r="G28" i="3"/>
  <c r="W17" i="3"/>
  <c r="X17" i="3" s="1"/>
  <c r="I10" i="3"/>
  <c r="I9" i="3" s="1"/>
  <c r="V34" i="3"/>
  <c r="P47" i="3"/>
  <c r="D15" i="3"/>
  <c r="D14" i="3" s="1"/>
  <c r="D10" i="3" s="1"/>
  <c r="D9" i="3" s="1"/>
  <c r="X24" i="3"/>
  <c r="C30" i="3"/>
  <c r="C29" i="3" s="1"/>
  <c r="C28" i="3" s="1"/>
  <c r="E31" i="3"/>
  <c r="E30" i="3" s="1"/>
  <c r="E29" i="3" s="1"/>
  <c r="E28" i="3" s="1"/>
  <c r="E8" i="3" s="1"/>
  <c r="E66" i="3" s="1"/>
  <c r="V33" i="3"/>
  <c r="W33" i="3" s="1"/>
  <c r="V41" i="3"/>
  <c r="F48" i="3"/>
  <c r="F47" i="3" s="1"/>
  <c r="V57" i="3"/>
  <c r="L63" i="3"/>
  <c r="L62" i="3" s="1"/>
  <c r="L70" i="3"/>
  <c r="L69" i="3" s="1"/>
  <c r="V43" i="3"/>
  <c r="W43" i="3" s="1"/>
  <c r="X43" i="3" s="1"/>
  <c r="V79" i="3"/>
  <c r="S9" i="3"/>
  <c r="S8" i="3" s="1"/>
  <c r="S66" i="3" s="1"/>
  <c r="M19" i="3"/>
  <c r="V32" i="3"/>
  <c r="M31" i="3"/>
  <c r="M30" i="3" s="1"/>
  <c r="M29" i="3" s="1"/>
  <c r="M28" i="3" s="1"/>
  <c r="V70" i="3"/>
  <c r="N69" i="3"/>
  <c r="L74" i="3"/>
  <c r="L73" i="3" s="1"/>
  <c r="L23" i="3"/>
  <c r="L22" i="3" s="1"/>
  <c r="W22" i="3" s="1"/>
  <c r="X22" i="3" s="1"/>
  <c r="P36" i="3"/>
  <c r="P29" i="3" s="1"/>
  <c r="P28" i="3" s="1"/>
  <c r="P8" i="3" s="1"/>
  <c r="P66" i="3" s="1"/>
  <c r="L41" i="3"/>
  <c r="L40" i="3" s="1"/>
  <c r="V50" i="3"/>
  <c r="U49" i="3"/>
  <c r="U48" i="3" s="1"/>
  <c r="U47" i="3" s="1"/>
  <c r="V52" i="3"/>
  <c r="W52" i="3" s="1"/>
  <c r="W53" i="3"/>
  <c r="L82" i="3"/>
  <c r="W82" i="3" s="1"/>
  <c r="D81" i="3"/>
  <c r="V16" i="3"/>
  <c r="G15" i="3"/>
  <c r="G14" i="3" s="1"/>
  <c r="G10" i="3" s="1"/>
  <c r="G9" i="3" s="1"/>
  <c r="L20" i="3"/>
  <c r="L19" i="3" s="1"/>
  <c r="I30" i="3"/>
  <c r="N47" i="3"/>
  <c r="R47" i="3"/>
  <c r="R8" i="3" s="1"/>
  <c r="R66" i="3" s="1"/>
  <c r="K48" i="3"/>
  <c r="K47" i="3" s="1"/>
  <c r="C61" i="3"/>
  <c r="L65" i="3"/>
  <c r="L79" i="3"/>
  <c r="L78" i="3" s="1"/>
  <c r="D78" i="3"/>
  <c r="D75" i="3" s="1"/>
  <c r="D72" i="3" s="1"/>
  <c r="D68" i="3" s="1"/>
  <c r="J78" i="3"/>
  <c r="J75" i="3" s="1"/>
  <c r="L92" i="3"/>
  <c r="L91" i="3" s="1"/>
  <c r="V98" i="3"/>
  <c r="D69" i="3"/>
  <c r="T72" i="3"/>
  <c r="T68" i="3" s="1"/>
  <c r="H94" i="3"/>
  <c r="V51" i="3"/>
  <c r="M49" i="3"/>
  <c r="M48" i="3" s="1"/>
  <c r="L57" i="3"/>
  <c r="W54" i="3" s="1"/>
  <c r="I61" i="3"/>
  <c r="O61" i="3"/>
  <c r="U61" i="3"/>
  <c r="V67" i="3"/>
  <c r="W67" i="3" s="1"/>
  <c r="X67" i="3" s="1"/>
  <c r="F69" i="3"/>
  <c r="F78" i="3"/>
  <c r="F75" i="3" s="1"/>
  <c r="F72" i="3" s="1"/>
  <c r="F68" i="3" s="1"/>
  <c r="G81" i="3"/>
  <c r="G75" i="3" s="1"/>
  <c r="G72" i="3" s="1"/>
  <c r="G68" i="3" s="1"/>
  <c r="L100" i="3"/>
  <c r="V63" i="3"/>
  <c r="V65" i="3"/>
  <c r="W65" i="3" s="1"/>
  <c r="X65" i="3" s="1"/>
  <c r="J72" i="3"/>
  <c r="J68" i="3" s="1"/>
  <c r="P72" i="3"/>
  <c r="P68" i="3" s="1"/>
  <c r="V74" i="3"/>
  <c r="W100" i="3"/>
  <c r="X100" i="3" s="1"/>
  <c r="Q48" i="3"/>
  <c r="Q47" i="3" s="1"/>
  <c r="L53" i="3"/>
  <c r="L52" i="3" s="1"/>
  <c r="L48" i="3" s="1"/>
  <c r="L47" i="3" s="1"/>
  <c r="V55" i="3"/>
  <c r="W55" i="3" s="1"/>
  <c r="O72" i="3"/>
  <c r="O68" i="3" s="1"/>
  <c r="K75" i="3"/>
  <c r="K72" i="3" s="1"/>
  <c r="K68" i="3" s="1"/>
  <c r="V81" i="3"/>
  <c r="M56" i="3"/>
  <c r="V56" i="3" s="1"/>
  <c r="L83" i="3"/>
  <c r="W83" i="3" s="1"/>
  <c r="X83" i="3" s="1"/>
  <c r="V85" i="3"/>
  <c r="Q33" i="2"/>
  <c r="F33" i="2"/>
  <c r="V27" i="2"/>
  <c r="W27" i="2" s="1"/>
  <c r="X27" i="2" s="1"/>
  <c r="W28" i="2"/>
  <c r="X28" i="2" s="1"/>
  <c r="I8" i="2"/>
  <c r="I31" i="2" s="1"/>
  <c r="J33" i="2"/>
  <c r="U33" i="2"/>
  <c r="V10" i="2"/>
  <c r="W11" i="2"/>
  <c r="X11" i="2" s="1"/>
  <c r="C33" i="2"/>
  <c r="K33" i="2"/>
  <c r="O33" i="2"/>
  <c r="L19" i="2"/>
  <c r="W23" i="2"/>
  <c r="X23" i="2" s="1"/>
  <c r="E33" i="2"/>
  <c r="P8" i="2"/>
  <c r="P31" i="2" s="1"/>
  <c r="L9" i="2"/>
  <c r="L8" i="2" s="1"/>
  <c r="L31" i="2" s="1"/>
  <c r="L33" i="2" s="1"/>
  <c r="L10" i="2"/>
  <c r="W12" i="2"/>
  <c r="X12" i="2" s="1"/>
  <c r="R33" i="2"/>
  <c r="G9" i="2"/>
  <c r="G8" i="2" s="1"/>
  <c r="G31" i="2" s="1"/>
  <c r="M9" i="2"/>
  <c r="M8" i="2" s="1"/>
  <c r="M31" i="2" s="1"/>
  <c r="S9" i="2"/>
  <c r="S8" i="2" s="1"/>
  <c r="S31" i="2" s="1"/>
  <c r="C10" i="2"/>
  <c r="H9" i="2"/>
  <c r="H8" i="2" s="1"/>
  <c r="H31" i="2" s="1"/>
  <c r="N9" i="2"/>
  <c r="N8" i="2" s="1"/>
  <c r="N31" i="2" s="1"/>
  <c r="T9" i="2"/>
  <c r="T8" i="2" s="1"/>
  <c r="T31" i="2" s="1"/>
  <c r="V21" i="2"/>
  <c r="W32" i="2"/>
  <c r="M10" i="2"/>
  <c r="D20" i="2"/>
  <c r="D19" i="2" s="1"/>
  <c r="D8" i="2" s="1"/>
  <c r="D31" i="2" s="1"/>
  <c r="W29" i="2"/>
  <c r="X29" i="2" s="1"/>
  <c r="V17" i="1"/>
  <c r="W21" i="1"/>
  <c r="X21" i="1" s="1"/>
  <c r="W12" i="1"/>
  <c r="X12" i="1" s="1"/>
  <c r="V11" i="1"/>
  <c r="W13" i="1"/>
  <c r="X13" i="1" s="1"/>
  <c r="T10" i="1"/>
  <c r="T9" i="1" s="1"/>
  <c r="T65" i="1" s="1"/>
  <c r="W14" i="1"/>
  <c r="X14" i="1" s="1"/>
  <c r="W15" i="1"/>
  <c r="X15" i="1" s="1"/>
  <c r="H10" i="1"/>
  <c r="H9" i="1" s="1"/>
  <c r="H65" i="1" s="1"/>
  <c r="P10" i="1"/>
  <c r="W20" i="1"/>
  <c r="X20" i="1" s="1"/>
  <c r="W23" i="1"/>
  <c r="X23" i="1" s="1"/>
  <c r="W25" i="1"/>
  <c r="X25" i="1" s="1"/>
  <c r="L11" i="1"/>
  <c r="F10" i="1"/>
  <c r="F9" i="1" s="1"/>
  <c r="F65" i="1" s="1"/>
  <c r="R10" i="1"/>
  <c r="R9" i="1" s="1"/>
  <c r="R65" i="1" s="1"/>
  <c r="R71" i="1" s="1"/>
  <c r="M10" i="1"/>
  <c r="L49" i="1"/>
  <c r="C10" i="1"/>
  <c r="C9" i="1" s="1"/>
  <c r="C65" i="1" s="1"/>
  <c r="C71" i="1" s="1"/>
  <c r="L23" i="1"/>
  <c r="V39" i="1"/>
  <c r="N38" i="1"/>
  <c r="N26" i="1" s="1"/>
  <c r="L41" i="1"/>
  <c r="L38" i="1" s="1"/>
  <c r="W54" i="1"/>
  <c r="X54" i="1" s="1"/>
  <c r="V59" i="1"/>
  <c r="W60" i="1"/>
  <c r="X60" i="1" s="1"/>
  <c r="Q71" i="1"/>
  <c r="V69" i="1"/>
  <c r="L30" i="1"/>
  <c r="D29" i="1"/>
  <c r="D26" i="1" s="1"/>
  <c r="L35" i="1"/>
  <c r="W35" i="1" s="1"/>
  <c r="X35" i="1" s="1"/>
  <c r="L45" i="1"/>
  <c r="L44" i="1" s="1"/>
  <c r="C44" i="1"/>
  <c r="V63" i="1"/>
  <c r="H71" i="1"/>
  <c r="N11" i="1"/>
  <c r="L18" i="1"/>
  <c r="O10" i="1"/>
  <c r="O9" i="1" s="1"/>
  <c r="O65" i="1" s="1"/>
  <c r="O71" i="1" s="1"/>
  <c r="D17" i="1"/>
  <c r="D16" i="1" s="1"/>
  <c r="D10" i="1" s="1"/>
  <c r="D9" i="1" s="1"/>
  <c r="D65" i="1" s="1"/>
  <c r="D71" i="1" s="1"/>
  <c r="N17" i="1"/>
  <c r="N16" i="1" s="1"/>
  <c r="G26" i="1"/>
  <c r="G10" i="1" s="1"/>
  <c r="G9" i="1" s="1"/>
  <c r="G65" i="1" s="1"/>
  <c r="G71" i="1" s="1"/>
  <c r="M26" i="1"/>
  <c r="S26" i="1"/>
  <c r="S10" i="1" s="1"/>
  <c r="S9" i="1" s="1"/>
  <c r="S65" i="1" s="1"/>
  <c r="S71" i="1" s="1"/>
  <c r="V41" i="1"/>
  <c r="W41" i="1" s="1"/>
  <c r="X41" i="1" s="1"/>
  <c r="V42" i="1"/>
  <c r="W42" i="1" s="1"/>
  <c r="X42" i="1" s="1"/>
  <c r="P49" i="1"/>
  <c r="J71" i="1"/>
  <c r="V19" i="1"/>
  <c r="W19" i="1" s="1"/>
  <c r="X19" i="1" s="1"/>
  <c r="V50" i="1"/>
  <c r="W51" i="1"/>
  <c r="X51" i="1" s="1"/>
  <c r="V53" i="1"/>
  <c r="W53" i="1" s="1"/>
  <c r="X53" i="1" s="1"/>
  <c r="L56" i="1"/>
  <c r="N57" i="1"/>
  <c r="W67" i="1"/>
  <c r="X67" i="1" s="1"/>
  <c r="L69" i="1"/>
  <c r="L66" i="1" s="1"/>
  <c r="I10" i="1"/>
  <c r="I9" i="1" s="1"/>
  <c r="I65" i="1" s="1"/>
  <c r="I71" i="1" s="1"/>
  <c r="Q26" i="1"/>
  <c r="V30" i="1"/>
  <c r="W36" i="1"/>
  <c r="X36" i="1" s="1"/>
  <c r="V45" i="1"/>
  <c r="L47" i="1"/>
  <c r="W47" i="1" s="1"/>
  <c r="X47" i="1" s="1"/>
  <c r="E49" i="1"/>
  <c r="K49" i="1"/>
  <c r="T71" i="1"/>
  <c r="E11" i="1"/>
  <c r="E10" i="1" s="1"/>
  <c r="E9" i="1" s="1"/>
  <c r="E65" i="1" s="1"/>
  <c r="K11" i="1"/>
  <c r="Q11" i="1"/>
  <c r="Q10" i="1" s="1"/>
  <c r="Q9" i="1" s="1"/>
  <c r="Q65" i="1" s="1"/>
  <c r="K26" i="1"/>
  <c r="V28" i="1"/>
  <c r="S49" i="1"/>
  <c r="V56" i="1"/>
  <c r="W56" i="1" s="1"/>
  <c r="X56" i="1" s="1"/>
  <c r="E71" i="1"/>
  <c r="F71" i="1"/>
  <c r="D38" i="1"/>
  <c r="M53" i="1"/>
  <c r="M49" i="1" s="1"/>
  <c r="I29" i="3" l="1"/>
  <c r="I28" i="3" s="1"/>
  <c r="I8" i="3" s="1"/>
  <c r="I66" i="3" s="1"/>
  <c r="L15" i="3"/>
  <c r="L14" i="3" s="1"/>
  <c r="L10" i="3" s="1"/>
  <c r="L9" i="3" s="1"/>
  <c r="T8" i="3"/>
  <c r="T66" i="3" s="1"/>
  <c r="T93" i="3" s="1"/>
  <c r="T99" i="3" s="1"/>
  <c r="S68" i="3"/>
  <c r="J8" i="3"/>
  <c r="J66" i="3" s="1"/>
  <c r="J93" i="3"/>
  <c r="J99" i="3" s="1"/>
  <c r="M9" i="3"/>
  <c r="W56" i="3"/>
  <c r="X56" i="3" s="1"/>
  <c r="D8" i="3"/>
  <c r="D66" i="3" s="1"/>
  <c r="D93" i="3" s="1"/>
  <c r="D99" i="3" s="1"/>
  <c r="V36" i="3"/>
  <c r="L31" i="3"/>
  <c r="L30" i="3" s="1"/>
  <c r="W21" i="3"/>
  <c r="X21" i="3" s="1"/>
  <c r="W71" i="3"/>
  <c r="O29" i="3"/>
  <c r="O28" i="3" s="1"/>
  <c r="O8" i="3" s="1"/>
  <c r="O66" i="3" s="1"/>
  <c r="O93" i="3" s="1"/>
  <c r="O99" i="3" s="1"/>
  <c r="X53" i="3"/>
  <c r="L61" i="3"/>
  <c r="L36" i="3"/>
  <c r="U66" i="3"/>
  <c r="K8" i="3"/>
  <c r="K66" i="3" s="1"/>
  <c r="K93" i="3" s="1"/>
  <c r="K99" i="3" s="1"/>
  <c r="I75" i="3"/>
  <c r="I72" i="3" s="1"/>
  <c r="I68" i="3" s="1"/>
  <c r="W38" i="3"/>
  <c r="X38" i="3" s="1"/>
  <c r="Q8" i="3"/>
  <c r="Q66" i="3" s="1"/>
  <c r="W34" i="3"/>
  <c r="X34" i="3" s="1"/>
  <c r="F93" i="3"/>
  <c r="F99" i="3" s="1"/>
  <c r="R93" i="3"/>
  <c r="R99" i="3" s="1"/>
  <c r="E93" i="3"/>
  <c r="E99" i="3" s="1"/>
  <c r="P93" i="3"/>
  <c r="P99" i="3" s="1"/>
  <c r="X23" i="3"/>
  <c r="W16" i="3"/>
  <c r="X16" i="3" s="1"/>
  <c r="V15" i="3"/>
  <c r="L75" i="3"/>
  <c r="L72" i="3" s="1"/>
  <c r="L68" i="3" s="1"/>
  <c r="W91" i="3"/>
  <c r="X91" i="3" s="1"/>
  <c r="W32" i="3"/>
  <c r="X32" i="3" s="1"/>
  <c r="V31" i="3"/>
  <c r="W92" i="3"/>
  <c r="X92" i="3" s="1"/>
  <c r="W98" i="3"/>
  <c r="X98" i="3" s="1"/>
  <c r="V94" i="3"/>
  <c r="W94" i="3" s="1"/>
  <c r="X94" i="3" s="1"/>
  <c r="S93" i="3"/>
  <c r="S99" i="3" s="1"/>
  <c r="W50" i="3"/>
  <c r="V49" i="3"/>
  <c r="W57" i="3"/>
  <c r="X57" i="3" s="1"/>
  <c r="W20" i="3"/>
  <c r="X20" i="3" s="1"/>
  <c r="X52" i="3"/>
  <c r="V84" i="3"/>
  <c r="W84" i="3" s="1"/>
  <c r="X84" i="3" s="1"/>
  <c r="W85" i="3"/>
  <c r="X85" i="3" s="1"/>
  <c r="V73" i="3"/>
  <c r="W74" i="3"/>
  <c r="W63" i="3"/>
  <c r="V62" i="3"/>
  <c r="V61" i="3" s="1"/>
  <c r="M47" i="3"/>
  <c r="M8" i="3" s="1"/>
  <c r="M66" i="3" s="1"/>
  <c r="N68" i="3"/>
  <c r="N93" i="3" s="1"/>
  <c r="N99" i="3" s="1"/>
  <c r="L81" i="3"/>
  <c r="W81" i="3" s="1"/>
  <c r="X81" i="3" s="1"/>
  <c r="W70" i="3"/>
  <c r="X70" i="3" s="1"/>
  <c r="V69" i="3"/>
  <c r="W69" i="3" s="1"/>
  <c r="X69" i="3" s="1"/>
  <c r="V78" i="3"/>
  <c r="W79" i="3"/>
  <c r="X79" i="3" s="1"/>
  <c r="W19" i="3"/>
  <c r="X19" i="3" s="1"/>
  <c r="C8" i="3"/>
  <c r="C66" i="3" s="1"/>
  <c r="Q93" i="3"/>
  <c r="Q99" i="3" s="1"/>
  <c r="U93" i="3"/>
  <c r="U99" i="3" s="1"/>
  <c r="W51" i="3"/>
  <c r="G8" i="3"/>
  <c r="G66" i="3" s="1"/>
  <c r="V40" i="3"/>
  <c r="W40" i="3" s="1"/>
  <c r="X40" i="3" s="1"/>
  <c r="W41" i="3"/>
  <c r="X41" i="3" s="1"/>
  <c r="D33" i="2"/>
  <c r="I33" i="2"/>
  <c r="N33" i="2"/>
  <c r="H33" i="2"/>
  <c r="V9" i="2"/>
  <c r="W10" i="2"/>
  <c r="X10" i="2" s="1"/>
  <c r="S33" i="2"/>
  <c r="V20" i="2"/>
  <c r="V19" i="2" s="1"/>
  <c r="W19" i="2" s="1"/>
  <c r="X19" i="2" s="1"/>
  <c r="W21" i="2"/>
  <c r="M33" i="2"/>
  <c r="T33" i="2"/>
  <c r="G33" i="2"/>
  <c r="P33" i="2"/>
  <c r="W28" i="1"/>
  <c r="X28" i="1" s="1"/>
  <c r="V27" i="1"/>
  <c r="M9" i="1"/>
  <c r="M65" i="1" s="1"/>
  <c r="M71" i="1" s="1"/>
  <c r="V44" i="1"/>
  <c r="W44" i="1" s="1"/>
  <c r="X44" i="1" s="1"/>
  <c r="W45" i="1"/>
  <c r="X45" i="1" s="1"/>
  <c r="V38" i="1"/>
  <c r="W38" i="1" s="1"/>
  <c r="X38" i="1" s="1"/>
  <c r="W39" i="1"/>
  <c r="X39" i="1" s="1"/>
  <c r="V49" i="1"/>
  <c r="W49" i="1" s="1"/>
  <c r="X49" i="1" s="1"/>
  <c r="W50" i="1"/>
  <c r="X50" i="1" s="1"/>
  <c r="W63" i="1"/>
  <c r="X63" i="1" s="1"/>
  <c r="K10" i="1"/>
  <c r="K9" i="1" s="1"/>
  <c r="K65" i="1" s="1"/>
  <c r="K71" i="1" s="1"/>
  <c r="V29" i="1"/>
  <c r="W30" i="1"/>
  <c r="X30" i="1" s="1"/>
  <c r="L29" i="1"/>
  <c r="L26" i="1" s="1"/>
  <c r="V58" i="1"/>
  <c r="W59" i="1"/>
  <c r="X59" i="1" s="1"/>
  <c r="P9" i="1"/>
  <c r="P65" i="1" s="1"/>
  <c r="P71" i="1" s="1"/>
  <c r="V16" i="1"/>
  <c r="L17" i="1"/>
  <c r="L16" i="1" s="1"/>
  <c r="L10" i="1" s="1"/>
  <c r="L9" i="1" s="1"/>
  <c r="L65" i="1" s="1"/>
  <c r="L71" i="1" s="1"/>
  <c r="V66" i="1"/>
  <c r="W66" i="1" s="1"/>
  <c r="X66" i="1" s="1"/>
  <c r="W69" i="1"/>
  <c r="X69" i="1" s="1"/>
  <c r="W18" i="1"/>
  <c r="X18" i="1" s="1"/>
  <c r="N10" i="1"/>
  <c r="N9" i="1" s="1"/>
  <c r="N65" i="1" s="1"/>
  <c r="N71" i="1" s="1"/>
  <c r="W11" i="1"/>
  <c r="X11" i="1" s="1"/>
  <c r="L29" i="3" l="1"/>
  <c r="L28" i="3" s="1"/>
  <c r="L8" i="3" s="1"/>
  <c r="L66" i="3" s="1"/>
  <c r="L93" i="3"/>
  <c r="L99" i="3" s="1"/>
  <c r="W36" i="3"/>
  <c r="X36" i="3" s="1"/>
  <c r="C93" i="3"/>
  <c r="C99" i="3" s="1"/>
  <c r="I93" i="3"/>
  <c r="I99" i="3" s="1"/>
  <c r="W61" i="3"/>
  <c r="X61" i="3" s="1"/>
  <c r="W62" i="3"/>
  <c r="X63" i="3"/>
  <c r="X62" i="3" s="1"/>
  <c r="W49" i="3"/>
  <c r="V48" i="3"/>
  <c r="M93" i="3"/>
  <c r="M99" i="3" s="1"/>
  <c r="W73" i="3"/>
  <c r="W31" i="3"/>
  <c r="X31" i="3" s="1"/>
  <c r="V30" i="3"/>
  <c r="G93" i="3"/>
  <c r="G99" i="3" s="1"/>
  <c r="W78" i="3"/>
  <c r="X78" i="3" s="1"/>
  <c r="V75" i="3"/>
  <c r="W75" i="3" s="1"/>
  <c r="X75" i="3" s="1"/>
  <c r="V14" i="3"/>
  <c r="W15" i="3"/>
  <c r="X15" i="3" s="1"/>
  <c r="W20" i="2"/>
  <c r="X20" i="2" s="1"/>
  <c r="X21" i="2"/>
  <c r="V8" i="2"/>
  <c r="W9" i="2"/>
  <c r="X9" i="2" s="1"/>
  <c r="W58" i="1"/>
  <c r="X58" i="1" s="1"/>
  <c r="V57" i="1"/>
  <c r="W57" i="1" s="1"/>
  <c r="X57" i="1" s="1"/>
  <c r="W16" i="1"/>
  <c r="X16" i="1" s="1"/>
  <c r="W27" i="1"/>
  <c r="X27" i="1" s="1"/>
  <c r="V26" i="1"/>
  <c r="W26" i="1" s="1"/>
  <c r="X26" i="1" s="1"/>
  <c r="W17" i="1"/>
  <c r="X17" i="1" s="1"/>
  <c r="W29" i="1"/>
  <c r="X29" i="1" s="1"/>
  <c r="W30" i="3" l="1"/>
  <c r="X30" i="3" s="1"/>
  <c r="V29" i="3"/>
  <c r="W48" i="3"/>
  <c r="X48" i="3" s="1"/>
  <c r="V47" i="3"/>
  <c r="W47" i="3" s="1"/>
  <c r="X47" i="3" s="1"/>
  <c r="W14" i="3"/>
  <c r="X14" i="3" s="1"/>
  <c r="V10" i="3"/>
  <c r="V72" i="3"/>
  <c r="V31" i="2"/>
  <c r="W8" i="2"/>
  <c r="X8" i="2" s="1"/>
  <c r="V10" i="1"/>
  <c r="W10" i="3" l="1"/>
  <c r="X10" i="3" s="1"/>
  <c r="V9" i="3"/>
  <c r="W29" i="3"/>
  <c r="X29" i="3" s="1"/>
  <c r="V28" i="3"/>
  <c r="W28" i="3" s="1"/>
  <c r="X28" i="3" s="1"/>
  <c r="W72" i="3"/>
  <c r="X72" i="3" s="1"/>
  <c r="V68" i="3"/>
  <c r="W31" i="2"/>
  <c r="X31" i="2" s="1"/>
  <c r="V33" i="2"/>
  <c r="W33" i="2" s="1"/>
  <c r="X33" i="2" s="1"/>
  <c r="W10" i="1"/>
  <c r="X10" i="1" s="1"/>
  <c r="V9" i="1"/>
  <c r="W68" i="3" l="1"/>
  <c r="X68" i="3" s="1"/>
  <c r="V8" i="3"/>
  <c r="W9" i="3"/>
  <c r="X9" i="3" s="1"/>
  <c r="V65" i="1"/>
  <c r="W9" i="1"/>
  <c r="X9" i="1" s="1"/>
  <c r="W8" i="3" l="1"/>
  <c r="X8" i="3" s="1"/>
  <c r="V66" i="3"/>
  <c r="W65" i="1"/>
  <c r="X65" i="1" s="1"/>
  <c r="V71" i="1"/>
  <c r="W66" i="3" l="1"/>
  <c r="X66" i="3" s="1"/>
  <c r="V93" i="3"/>
  <c r="W71" i="1"/>
  <c r="X71" i="1" s="1"/>
  <c r="W93" i="3" l="1"/>
  <c r="X93" i="3" s="1"/>
  <c r="V99" i="3"/>
  <c r="W99" i="3" l="1"/>
  <c r="X99" i="3" s="1"/>
</calcChain>
</file>

<file path=xl/sharedStrings.xml><?xml version="1.0" encoding="utf-8"?>
<sst xmlns="http://schemas.openxmlformats.org/spreadsheetml/2006/main" count="278" uniqueCount="180">
  <si>
    <t xml:space="preserve"> CUADRO No.2</t>
  </si>
  <si>
    <t>INGRESOS FISCALES COMPARADOS POR PARTIDAS, DIRECCION GENERAL DE IMPUESTOS INTERNOS</t>
  </si>
  <si>
    <t>ENERO-SEPTIEMBRE 2022/2021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</si>
  <si>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</si>
  <si>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</si>
  <si>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</si>
  <si>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</si>
  <si>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</si>
  <si>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</si>
  <si>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</si>
  <si>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</si>
  <si>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</si>
  <si>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</si>
  <si>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</si>
  <si>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</si>
  <si>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</si>
  <si>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</si>
  <si>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</si>
  <si>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</si>
  <si>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</si>
  <si>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</si>
  <si>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</si>
  <si>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</si>
  <si>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</si>
  <si>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</si>
  <si>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</si>
  <si>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</si>
  <si>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</si>
  <si>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</si>
  <si>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</si>
  <si>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</si>
  <si>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</si>
  <si>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</si>
  <si>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</si>
  <si>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</si>
  <si>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</si>
  <si>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</si>
  <si>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</si>
  <si>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</si>
  <si>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</si>
  <si>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</si>
  <si>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</si>
  <si>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</si>
  <si>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</si>
  <si>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</si>
  <si>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</si>
  <si>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</si>
  <si>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</si>
  <si>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</si>
  <si>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</si>
  <si>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</si>
  <si>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</si>
  <si>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</si>
  <si>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</si>
  <si>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</si>
  <si>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</si>
  <si>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</si>
  <si>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</si>
  <si>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</si>
  <si>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</si>
  <si>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</si>
  <si>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</si>
  <si>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</si>
  <si>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</si>
  <si>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</si>
  <si>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</si>
  <si>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</si>
  <si>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</si>
  <si>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</si>
  <si>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 xml:space="preserve">   TOTAL </t>
  </si>
  <si>
    <t>Otros Ingresos:</t>
  </si>
  <si>
    <t>Depósitos a Cargo del Estado o Fondos Especiales y de Terceros</t>
  </si>
  <si>
    <t>Fondo de contribución especial para la gestión integral de residuos</t>
  </si>
  <si>
    <t>Devolución impuesto selectivo al consumo de combustibles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</si>
  <si>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</si>
  <si>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</si>
  <si>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</si>
  <si>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</si>
  <si>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</si>
  <si>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</si>
  <si>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</si>
  <si>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</si>
  <si>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</si>
  <si>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</si>
  <si>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1) IMPUESTOS INTERNOS SOBRE MERCANCIAS Y SERVICIOS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</si>
  <si>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</si>
  <si>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</si>
  <si>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</si>
  <si>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</si>
  <si>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</si>
  <si>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</si>
  <si>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</si>
  <si>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</si>
  <si>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</si>
  <si>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</si>
  <si>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</si>
  <si>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</si>
  <si>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</si>
  <si>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</si>
  <si>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</si>
  <si>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</si>
  <si>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ENERO-SEPTIEMBRE 2021/2022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</si>
  <si>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</si>
  <si>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</si>
  <si>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</si>
  <si>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</si>
  <si>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</si>
  <si>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</si>
  <si>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</si>
  <si>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</si>
  <si>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</si>
  <si>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</si>
  <si>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</si>
  <si>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</si>
  <si>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</si>
  <si>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</si>
  <si>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</si>
  <si>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</si>
  <si>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</si>
  <si>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Fondo General</t>
  </si>
  <si>
    <t>- Recursos de captación directa del programa PROMESE CAL ( D. No. 308-97)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</si>
  <si>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</si>
  <si>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</si>
  <si>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</si>
  <si>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</si>
  <si>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</si>
  <si>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Recursos de Captación Directa para el Fomento y Desarrollo del Gas Natural en el Parque vehicular</t>
  </si>
  <si>
    <t>- Recursos de Captación Directa por Prestación de Servicios (MIVHED), Ley No.160-21</t>
  </si>
  <si>
    <t xml:space="preserve">- Otros registros contratos y cobros </t>
  </si>
  <si>
    <t>V) OTROS INGRESOS</t>
  </si>
  <si>
    <t xml:space="preserve"> - Rentas de Propiedad</t>
  </si>
  <si>
    <t>- Dividendos por Inversiones Empresariales</t>
  </si>
  <si>
    <t>- Dividendos Banco de reservas</t>
  </si>
  <si>
    <t>- Otros Dividendos (FONPER)</t>
  </si>
  <si>
    <t xml:space="preserve">- Intereses </t>
  </si>
  <si>
    <t>- Intereses por Colocación de Inversiones Financieras</t>
  </si>
  <si>
    <t>- Ingresos por Tenencia de Activos Financieros  (Instrumentos Derivados)</t>
  </si>
  <si>
    <t>Recursos de Captación Directa de la Procuradoria General de la República ( multas de tránsito)</t>
  </si>
  <si>
    <t>- Ingresos TSS</t>
  </si>
  <si>
    <t>- Ingresos de las Inst. Centralizadas en la CUT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</si>
  <si>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</si>
  <si>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</si>
  <si>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</si>
  <si>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</si>
  <si>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</si>
  <si>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</si>
  <si>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</si>
  <si>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</si>
  <si>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</si>
  <si>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</si>
  <si>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</si>
  <si>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</si>
  <si>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</si>
  <si>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</si>
  <si>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</si>
  <si>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</si>
  <si>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</si>
  <si>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</si>
  <si>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</si>
  <si>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</si>
  <si>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</si>
  <si>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</si>
  <si>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</si>
  <si>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</si>
  <si>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</si>
  <si>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</si>
  <si>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</si>
  <si>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</si>
  <si>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</si>
  <si>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</si>
  <si>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</si>
  <si>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</t>
  </si>
  <si>
    <t>Devolución de Recursos a empleados por retenciones excesivas por TSS</t>
  </si>
  <si>
    <t>Ingresos de la CUT No Presupuestaria (15% pago de deudas)</t>
  </si>
  <si>
    <t>Ingresos de la CUT No Presupuestaria</t>
  </si>
  <si>
    <t>Ingresos de las Inst. Centralizadas en la CUT Presupuestaria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</si>
  <si>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</si>
  <si>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</si>
  <si>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</si>
  <si>
    <t xml:space="preserve">(1) Cifras sujetas a rectificación.  Incluye los dólares convertidos a la tasa oficial.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</si>
</sst>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</numFmts>
  <fonts count="33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name val="Segoe UI"/>
      <family val="2"/>
    </font>
    <font>
      <sz val="10"/>
      <name val="Antique Olive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indexed="8"/>
      <name val="Segoe UI"/>
      <family val="2"/>
    </font>
    <font>
      <b/>
      <u/>
      <sz val="10"/>
      <color indexed="8"/>
      <name val="Segoe UI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39" fontId="9" fillId="0" borderId="0"/>
    <xf numFmtId="43" fontId="30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4" fontId="8" fillId="0" borderId="8" xfId="3" applyNumberFormat="1" applyFont="1" applyBorder="1"/>
    <xf numFmtId="164" fontId="8" fillId="2" borderId="8" xfId="3" applyNumberFormat="1" applyFont="1" applyFill="1" applyBorder="1"/>
    <xf numFmtId="43" fontId="0" fillId="0" borderId="0" xfId="1" applyFont="1"/>
    <xf numFmtId="0" fontId="8" fillId="0" borderId="8" xfId="2" applyFont="1" applyBorder="1"/>
    <xf numFmtId="164" fontId="8" fillId="0" borderId="8" xfId="2" applyNumberFormat="1" applyFont="1" applyBorder="1"/>
    <xf numFmtId="164" fontId="8" fillId="2" borderId="9" xfId="2" applyNumberFormat="1" applyFont="1" applyFill="1" applyBorder="1"/>
    <xf numFmtId="164" fontId="0" fillId="0" borderId="0" xfId="0" applyNumberFormat="1"/>
    <xf numFmtId="49" fontId="10" fillId="0" borderId="8" xfId="4" applyNumberFormat="1" applyFont="1" applyBorder="1" applyAlignment="1">
      <alignment horizontal="left" indent="1"/>
    </xf>
    <xf numFmtId="164" fontId="10" fillId="0" borderId="8" xfId="2" applyNumberFormat="1" applyFont="1" applyBorder="1"/>
    <xf numFmtId="164" fontId="10" fillId="2" borderId="9" xfId="2" applyNumberFormat="1" applyFont="1" applyFill="1" applyBorder="1"/>
    <xf numFmtId="49" fontId="8" fillId="0" borderId="8" xfId="2" applyNumberFormat="1" applyFont="1" applyBorder="1" applyAlignment="1">
      <alignment horizontal="left" indent="1"/>
    </xf>
    <xf numFmtId="49" fontId="10" fillId="0" borderId="8" xfId="4" applyNumberFormat="1" applyFont="1" applyBorder="1" applyAlignment="1">
      <alignment horizontal="left" indent="2"/>
    </xf>
    <xf numFmtId="164" fontId="10" fillId="2" borderId="8" xfId="5" applyNumberFormat="1" applyFont="1" applyFill="1" applyBorder="1"/>
    <xf numFmtId="49" fontId="10" fillId="0" borderId="8" xfId="0" applyNumberFormat="1" applyFont="1" applyBorder="1" applyAlignment="1">
      <alignment horizontal="left" indent="2"/>
    </xf>
    <xf numFmtId="43" fontId="0" fillId="0" borderId="0" xfId="1" applyFont="1" applyBorder="1"/>
    <xf numFmtId="49" fontId="10" fillId="0" borderId="8" xfId="2" applyNumberFormat="1" applyFont="1" applyBorder="1" applyAlignment="1">
      <alignment horizontal="left" indent="2"/>
    </xf>
    <xf numFmtId="0" fontId="8" fillId="0" borderId="8" xfId="2" applyFont="1" applyBorder="1" applyAlignment="1">
      <alignment horizontal="left" indent="1"/>
    </xf>
    <xf numFmtId="165" fontId="10" fillId="2" borderId="8" xfId="5" applyNumberFormat="1" applyFont="1" applyFill="1" applyBorder="1"/>
    <xf numFmtId="49" fontId="10" fillId="0" borderId="8" xfId="6" applyNumberFormat="1" applyFont="1" applyBorder="1" applyAlignment="1">
      <alignment horizontal="left" indent="2"/>
    </xf>
    <xf numFmtId="164" fontId="8" fillId="2" borderId="8" xfId="5" applyNumberFormat="1" applyFont="1" applyFill="1" applyBorder="1"/>
    <xf numFmtId="0" fontId="11" fillId="0" borderId="8" xfId="0" applyFont="1" applyBorder="1"/>
    <xf numFmtId="0" fontId="12" fillId="0" borderId="0" xfId="0" applyFont="1"/>
    <xf numFmtId="49" fontId="8" fillId="0" borderId="8" xfId="6" applyNumberFormat="1" applyFont="1" applyBorder="1" applyAlignment="1">
      <alignment horizontal="left" indent="1"/>
    </xf>
    <xf numFmtId="43" fontId="10" fillId="2" borderId="9" xfId="1" applyFont="1" applyFill="1" applyBorder="1"/>
    <xf numFmtId="0" fontId="0" fillId="0" borderId="0" xfId="0" applyAlignment="1">
      <alignment vertical="center"/>
    </xf>
    <xf numFmtId="164" fontId="8" fillId="2" borderId="8" xfId="2" applyNumberFormat="1" applyFont="1" applyFill="1" applyBorder="1"/>
    <xf numFmtId="49" fontId="8" fillId="0" borderId="8" xfId="6" applyNumberFormat="1" applyFont="1" applyBorder="1" applyAlignment="1">
      <alignment horizontal="left"/>
    </xf>
    <xf numFmtId="0" fontId="13" fillId="0" borderId="0" xfId="0" applyFont="1"/>
    <xf numFmtId="43" fontId="13" fillId="0" borderId="0" xfId="1" applyFont="1"/>
    <xf numFmtId="0" fontId="14" fillId="0" borderId="0" xfId="0" applyFont="1"/>
    <xf numFmtId="43" fontId="15" fillId="0" borderId="0" xfId="1" applyFont="1" applyAlignment="1" applyProtection="1"/>
    <xf numFmtId="0" fontId="15" fillId="0" borderId="0" xfId="7" applyFont="1" applyAlignment="1" applyProtection="1"/>
    <xf numFmtId="0" fontId="7" fillId="3" borderId="10" xfId="2" applyFont="1" applyFill="1" applyBorder="1" applyAlignment="1">
      <alignment horizontal="left" vertical="center"/>
    </xf>
    <xf numFmtId="164" fontId="7" fillId="3" borderId="10" xfId="2" applyNumberFormat="1" applyFont="1" applyFill="1" applyBorder="1" applyAlignment="1">
      <alignment vertical="center"/>
    </xf>
    <xf numFmtId="0" fontId="8" fillId="0" borderId="11" xfId="2" applyFont="1" applyBorder="1" applyAlignment="1">
      <alignment horizontal="left" vertical="center"/>
    </xf>
    <xf numFmtId="164" fontId="8" fillId="0" borderId="9" xfId="2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/>
    </xf>
    <xf numFmtId="164" fontId="10" fillId="2" borderId="9" xfId="5" applyNumberFormat="1" applyFont="1" applyFill="1" applyBorder="1" applyAlignment="1">
      <alignment vertical="center"/>
    </xf>
    <xf numFmtId="164" fontId="10" fillId="2" borderId="8" xfId="2" applyNumberFormat="1" applyFont="1" applyFill="1" applyBorder="1" applyAlignment="1">
      <alignment vertical="center"/>
    </xf>
    <xf numFmtId="165" fontId="10" fillId="2" borderId="9" xfId="1" applyNumberFormat="1" applyFont="1" applyFill="1" applyBorder="1" applyAlignment="1" applyProtection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49" fontId="10" fillId="0" borderId="12" xfId="0" applyNumberFormat="1" applyFont="1" applyBorder="1" applyAlignment="1">
      <alignment horizontal="left"/>
    </xf>
    <xf numFmtId="164" fontId="10" fillId="2" borderId="13" xfId="5" applyNumberFormat="1" applyFont="1" applyFill="1" applyBorder="1" applyAlignment="1">
      <alignment vertical="center"/>
    </xf>
    <xf numFmtId="43" fontId="10" fillId="2" borderId="8" xfId="1" applyFont="1" applyFill="1" applyBorder="1" applyAlignment="1" applyProtection="1">
      <alignment vertical="center"/>
    </xf>
    <xf numFmtId="49" fontId="7" fillId="3" borderId="14" xfId="0" applyNumberFormat="1" applyFont="1" applyFill="1" applyBorder="1" applyAlignment="1">
      <alignment horizontal="left" vertical="center"/>
    </xf>
    <xf numFmtId="164" fontId="7" fillId="3" borderId="15" xfId="0" applyNumberFormat="1" applyFont="1" applyFill="1" applyBorder="1" applyAlignment="1">
      <alignment vertical="center"/>
    </xf>
    <xf numFmtId="164" fontId="17" fillId="0" borderId="0" xfId="0" applyNumberFormat="1" applyFont="1"/>
    <xf numFmtId="164" fontId="10" fillId="0" borderId="0" xfId="2" applyNumberFormat="1" applyFont="1" applyAlignment="1">
      <alignment vertical="center"/>
    </xf>
    <xf numFmtId="164" fontId="0" fillId="2" borderId="0" xfId="0" applyNumberFormat="1" applyFill="1"/>
    <xf numFmtId="164" fontId="10" fillId="2" borderId="0" xfId="2" applyNumberFormat="1" applyFont="1" applyFill="1" applyAlignment="1">
      <alignment vertical="center"/>
    </xf>
    <xf numFmtId="164" fontId="10" fillId="0" borderId="0" xfId="2" applyNumberFormat="1" applyFont="1"/>
    <xf numFmtId="49" fontId="18" fillId="0" borderId="0" xfId="0" applyNumberFormat="1" applyFont="1"/>
    <xf numFmtId="165" fontId="10" fillId="0" borderId="0" xfId="2" applyNumberFormat="1" applyFont="1" applyAlignment="1">
      <alignment vertical="center"/>
    </xf>
    <xf numFmtId="164" fontId="10" fillId="2" borderId="0" xfId="8" applyNumberFormat="1" applyFont="1" applyFill="1" applyAlignment="1">
      <alignment horizontal="right"/>
    </xf>
    <xf numFmtId="164" fontId="8" fillId="0" borderId="0" xfId="2" applyNumberFormat="1" applyFont="1" applyAlignment="1">
      <alignment vertical="center"/>
    </xf>
    <xf numFmtId="0" fontId="19" fillId="0" borderId="0" xfId="0" applyFont="1"/>
    <xf numFmtId="165" fontId="20" fillId="0" borderId="0" xfId="0" applyNumberFormat="1" applyFont="1"/>
    <xf numFmtId="164" fontId="10" fillId="0" borderId="0" xfId="8" applyNumberFormat="1" applyFont="1" applyAlignment="1">
      <alignment horizontal="right"/>
    </xf>
    <xf numFmtId="164" fontId="8" fillId="0" borderId="0" xfId="2" applyNumberFormat="1" applyFont="1"/>
    <xf numFmtId="164" fontId="20" fillId="0" borderId="0" xfId="0" applyNumberFormat="1" applyFont="1"/>
    <xf numFmtId="43" fontId="21" fillId="2" borderId="0" xfId="0" applyNumberFormat="1" applyFont="1" applyFill="1" applyAlignment="1">
      <alignment horizontal="right"/>
    </xf>
    <xf numFmtId="164" fontId="22" fillId="0" borderId="0" xfId="0" applyNumberFormat="1" applyFont="1" applyAlignment="1">
      <alignment vertical="center" wrapText="1"/>
    </xf>
    <xf numFmtId="43" fontId="21" fillId="0" borderId="0" xfId="0" applyNumberFormat="1" applyFont="1" applyAlignment="1">
      <alignment horizontal="right"/>
    </xf>
    <xf numFmtId="164" fontId="20" fillId="2" borderId="0" xfId="0" applyNumberFormat="1" applyFont="1" applyFill="1"/>
    <xf numFmtId="0" fontId="20" fillId="0" borderId="0" xfId="0" applyFont="1"/>
    <xf numFmtId="0" fontId="19" fillId="0" borderId="0" xfId="0" applyFont="1" applyAlignment="1">
      <alignment horizontal="left" indent="1"/>
    </xf>
    <xf numFmtId="165" fontId="20" fillId="0" borderId="0" xfId="1" applyNumberFormat="1" applyFont="1" applyFill="1" applyBorder="1"/>
    <xf numFmtId="0" fontId="20" fillId="2" borderId="0" xfId="0" applyFont="1" applyFill="1"/>
    <xf numFmtId="165" fontId="20" fillId="2" borderId="0" xfId="1" applyNumberFormat="1" applyFont="1" applyFill="1" applyBorder="1"/>
    <xf numFmtId="165" fontId="20" fillId="0" borderId="0" xfId="0" applyNumberFormat="1" applyFont="1" applyAlignment="1">
      <alignment horizontal="center"/>
    </xf>
    <xf numFmtId="37" fontId="20" fillId="0" borderId="0" xfId="0" applyNumberFormat="1" applyFont="1"/>
    <xf numFmtId="164" fontId="2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5" fontId="23" fillId="2" borderId="0" xfId="1" applyNumberFormat="1" applyFont="1" applyFill="1" applyBorder="1" applyAlignment="1"/>
    <xf numFmtId="165" fontId="11" fillId="2" borderId="0" xfId="0" applyNumberFormat="1" applyFont="1" applyFill="1"/>
    <xf numFmtId="43" fontId="23" fillId="2" borderId="0" xfId="1" applyFont="1" applyFill="1" applyBorder="1" applyAlignment="1"/>
    <xf numFmtId="164" fontId="23" fillId="2" borderId="0" xfId="0" applyNumberFormat="1" applyFont="1" applyFill="1"/>
    <xf numFmtId="165" fontId="20" fillId="2" borderId="0" xfId="0" applyNumberFormat="1" applyFont="1" applyFill="1"/>
    <xf numFmtId="165" fontId="0" fillId="2" borderId="0" xfId="0" applyNumberFormat="1" applyFill="1"/>
    <xf numFmtId="0" fontId="0" fillId="2" borderId="0" xfId="0" applyFill="1"/>
    <xf numFmtId="0" fontId="24" fillId="0" borderId="0" xfId="0" applyFont="1"/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5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9" fontId="8" fillId="0" borderId="8" xfId="9" applyFont="1" applyBorder="1"/>
    <xf numFmtId="164" fontId="8" fillId="0" borderId="11" xfId="2" applyNumberFormat="1" applyFont="1" applyBorder="1"/>
    <xf numFmtId="164" fontId="8" fillId="0" borderId="9" xfId="2" applyNumberFormat="1" applyFont="1" applyBorder="1"/>
    <xf numFmtId="43" fontId="1" fillId="0" borderId="0" xfId="1" applyFont="1"/>
    <xf numFmtId="164" fontId="1" fillId="0" borderId="0" xfId="0" applyNumberFormat="1" applyFont="1"/>
    <xf numFmtId="49" fontId="8" fillId="0" borderId="8" xfId="9" applyNumberFormat="1" applyFont="1" applyBorder="1"/>
    <xf numFmtId="49" fontId="8" fillId="0" borderId="8" xfId="9" applyNumberFormat="1" applyFont="1" applyBorder="1" applyAlignment="1">
      <alignment horizontal="left" indent="1"/>
    </xf>
    <xf numFmtId="0" fontId="20" fillId="0" borderId="8" xfId="2" applyFont="1" applyBorder="1" applyAlignment="1">
      <alignment horizontal="left" indent="2"/>
    </xf>
    <xf numFmtId="164" fontId="20" fillId="0" borderId="8" xfId="2" applyNumberFormat="1" applyFont="1" applyBorder="1" applyAlignment="1">
      <alignment horizontal="right"/>
    </xf>
    <xf numFmtId="164" fontId="20" fillId="0" borderId="9" xfId="2" applyNumberFormat="1" applyFont="1" applyBorder="1" applyAlignment="1">
      <alignment horizontal="right"/>
    </xf>
    <xf numFmtId="164" fontId="11" fillId="0" borderId="8" xfId="2" applyNumberFormat="1" applyFont="1" applyBorder="1" applyAlignment="1">
      <alignment horizontal="right"/>
    </xf>
    <xf numFmtId="164" fontId="11" fillId="0" borderId="9" xfId="2" applyNumberFormat="1" applyFont="1" applyBorder="1" applyAlignment="1">
      <alignment horizontal="right"/>
    </xf>
    <xf numFmtId="49" fontId="10" fillId="0" borderId="8" xfId="9" applyNumberFormat="1" applyFont="1" applyBorder="1" applyAlignment="1">
      <alignment horizontal="left" indent="2"/>
    </xf>
    <xf numFmtId="164" fontId="20" fillId="0" borderId="8" xfId="5" applyNumberFormat="1" applyFont="1" applyBorder="1" applyAlignment="1">
      <alignment horizontal="right"/>
    </xf>
    <xf numFmtId="164" fontId="20" fillId="2" borderId="8" xfId="2" applyNumberFormat="1" applyFont="1" applyFill="1" applyBorder="1" applyAlignment="1">
      <alignment horizontal="right"/>
    </xf>
    <xf numFmtId="49" fontId="20" fillId="0" borderId="8" xfId="9" applyNumberFormat="1" applyFont="1" applyBorder="1" applyAlignment="1">
      <alignment horizontal="left" indent="2"/>
    </xf>
    <xf numFmtId="164" fontId="20" fillId="2" borderId="8" xfId="5" applyNumberFormat="1" applyFont="1" applyFill="1" applyBorder="1" applyAlignment="1">
      <alignment horizontal="right"/>
    </xf>
    <xf numFmtId="43" fontId="25" fillId="0" borderId="0" xfId="1" applyFont="1"/>
    <xf numFmtId="0" fontId="25" fillId="0" borderId="0" xfId="0" applyFont="1"/>
    <xf numFmtId="165" fontId="20" fillId="0" borderId="8" xfId="1" applyNumberFormat="1" applyFont="1" applyFill="1" applyBorder="1" applyAlignment="1" applyProtection="1">
      <alignment horizontal="right"/>
    </xf>
    <xf numFmtId="43" fontId="20" fillId="0" borderId="9" xfId="1" applyFont="1" applyFill="1" applyBorder="1" applyAlignment="1" applyProtection="1">
      <alignment horizontal="right"/>
    </xf>
    <xf numFmtId="164" fontId="8" fillId="0" borderId="8" xfId="9" applyNumberFormat="1" applyFont="1" applyBorder="1" applyAlignment="1">
      <alignment horizontal="left" indent="1"/>
    </xf>
    <xf numFmtId="164" fontId="11" fillId="0" borderId="8" xfId="5" applyNumberFormat="1" applyFont="1" applyBorder="1" applyAlignment="1">
      <alignment horizontal="right"/>
    </xf>
    <xf numFmtId="164" fontId="11" fillId="0" borderId="8" xfId="2" applyNumberFormat="1" applyFont="1" applyBorder="1"/>
    <xf numFmtId="43" fontId="11" fillId="0" borderId="9" xfId="1" applyFont="1" applyFill="1" applyBorder="1" applyAlignment="1" applyProtection="1">
      <alignment horizontal="right"/>
    </xf>
    <xf numFmtId="164" fontId="10" fillId="0" borderId="8" xfId="5" applyNumberFormat="1" applyFont="1" applyBorder="1"/>
    <xf numFmtId="49" fontId="20" fillId="0" borderId="8" xfId="2" applyNumberFormat="1" applyFont="1" applyBorder="1" applyAlignment="1">
      <alignment horizontal="left" indent="2"/>
    </xf>
    <xf numFmtId="164" fontId="8" fillId="0" borderId="8" xfId="5" applyNumberFormat="1" applyFont="1" applyBorder="1"/>
    <xf numFmtId="49" fontId="11" fillId="0" borderId="8" xfId="2" applyNumberFormat="1" applyFont="1" applyBorder="1" applyAlignment="1">
      <alignment horizontal="left"/>
    </xf>
    <xf numFmtId="39" fontId="8" fillId="0" borderId="8" xfId="9" applyFont="1" applyBorder="1" applyAlignment="1">
      <alignment horizontal="left" indent="1"/>
    </xf>
    <xf numFmtId="39" fontId="10" fillId="0" borderId="8" xfId="9" applyFont="1" applyBorder="1" applyAlignment="1">
      <alignment horizontal="left" indent="2"/>
    </xf>
    <xf numFmtId="0" fontId="26" fillId="0" borderId="0" xfId="0" applyFont="1"/>
    <xf numFmtId="164" fontId="7" fillId="3" borderId="16" xfId="2" applyNumberFormat="1" applyFont="1" applyFill="1" applyBorder="1" applyAlignment="1">
      <alignment vertical="center"/>
    </xf>
    <xf numFmtId="0" fontId="10" fillId="0" borderId="17" xfId="2" applyFont="1" applyBorder="1" applyAlignment="1">
      <alignment horizontal="left" vertical="center"/>
    </xf>
    <xf numFmtId="164" fontId="10" fillId="0" borderId="18" xfId="2" applyNumberFormat="1" applyFont="1" applyBorder="1" applyAlignment="1">
      <alignment vertical="center"/>
    </xf>
    <xf numFmtId="164" fontId="10" fillId="0" borderId="19" xfId="2" applyNumberFormat="1" applyFont="1" applyBorder="1" applyAlignment="1">
      <alignment vertical="center"/>
    </xf>
    <xf numFmtId="43" fontId="20" fillId="0" borderId="9" xfId="1" applyFont="1" applyFill="1" applyBorder="1" applyAlignment="1" applyProtection="1">
      <alignment horizontal="right" vertical="center"/>
    </xf>
    <xf numFmtId="49" fontId="7" fillId="3" borderId="20" xfId="0" applyNumberFormat="1" applyFont="1" applyFill="1" applyBorder="1" applyAlignment="1">
      <alignment horizontal="left" vertical="center"/>
    </xf>
    <xf numFmtId="165" fontId="7" fillId="3" borderId="18" xfId="0" applyNumberFormat="1" applyFont="1" applyFill="1" applyBorder="1" applyAlignment="1">
      <alignment vertical="center"/>
    </xf>
    <xf numFmtId="165" fontId="7" fillId="3" borderId="19" xfId="0" applyNumberFormat="1" applyFont="1" applyFill="1" applyBorder="1" applyAlignment="1">
      <alignment vertical="center"/>
    </xf>
    <xf numFmtId="164" fontId="7" fillId="3" borderId="19" xfId="0" applyNumberFormat="1" applyFont="1" applyFill="1" applyBorder="1" applyAlignment="1">
      <alignment vertical="center"/>
    </xf>
    <xf numFmtId="164" fontId="20" fillId="0" borderId="0" xfId="2" applyNumberFormat="1" applyFont="1" applyAlignment="1">
      <alignment horizontal="center" vertical="center"/>
    </xf>
    <xf numFmtId="164" fontId="11" fillId="0" borderId="0" xfId="0" applyNumberFormat="1" applyFont="1"/>
    <xf numFmtId="39" fontId="20" fillId="0" borderId="0" xfId="0" applyNumberFormat="1" applyFont="1"/>
    <xf numFmtId="43" fontId="20" fillId="0" borderId="0" xfId="0" applyNumberFormat="1" applyFont="1" applyAlignment="1">
      <alignment horizontal="center"/>
    </xf>
    <xf numFmtId="0" fontId="10" fillId="0" borderId="0" xfId="0" applyFont="1"/>
    <xf numFmtId="165" fontId="23" fillId="0" borderId="0" xfId="1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/>
    <xf numFmtId="43" fontId="23" fillId="0" borderId="0" xfId="1" applyFont="1" applyFill="1" applyBorder="1" applyAlignment="1">
      <alignment horizontal="center"/>
    </xf>
    <xf numFmtId="165" fontId="23" fillId="2" borderId="0" xfId="1" applyNumberFormat="1" applyFont="1" applyFill="1" applyBorder="1" applyAlignment="1">
      <alignment horizontal="center"/>
    </xf>
    <xf numFmtId="0" fontId="4" fillId="2" borderId="0" xfId="0" applyFont="1" applyFill="1"/>
    <xf numFmtId="0" fontId="7" fillId="3" borderId="5" xfId="0" applyFont="1" applyFill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8" fillId="0" borderId="9" xfId="3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 indent="2"/>
    </xf>
    <xf numFmtId="164" fontId="10" fillId="0" borderId="9" xfId="2" applyNumberFormat="1" applyFont="1" applyBorder="1"/>
    <xf numFmtId="164" fontId="10" fillId="2" borderId="8" xfId="2" applyNumberFormat="1" applyFont="1" applyFill="1" applyBorder="1"/>
    <xf numFmtId="164" fontId="10" fillId="0" borderId="8" xfId="0" applyNumberFormat="1" applyFont="1" applyBorder="1" applyAlignment="1">
      <alignment horizontal="left" indent="3"/>
    </xf>
    <xf numFmtId="164" fontId="10" fillId="4" borderId="8" xfId="0" applyNumberFormat="1" applyFont="1" applyFill="1" applyBorder="1" applyAlignment="1">
      <alignment horizontal="left" indent="3"/>
    </xf>
    <xf numFmtId="164" fontId="10" fillId="4" borderId="9" xfId="5" applyNumberFormat="1" applyFont="1" applyFill="1" applyBorder="1"/>
    <xf numFmtId="164" fontId="10" fillId="4" borderId="9" xfId="2" applyNumberFormat="1" applyFont="1" applyFill="1" applyBorder="1"/>
    <xf numFmtId="164" fontId="10" fillId="4" borderId="8" xfId="2" applyNumberFormat="1" applyFont="1" applyFill="1" applyBorder="1"/>
    <xf numFmtId="43" fontId="10" fillId="0" borderId="8" xfId="1" applyFont="1" applyFill="1" applyBorder="1" applyProtection="1"/>
    <xf numFmtId="49" fontId="8" fillId="0" borderId="8" xfId="3" applyNumberFormat="1" applyFont="1" applyBorder="1" applyAlignment="1">
      <alignment horizontal="left"/>
    </xf>
    <xf numFmtId="164" fontId="8" fillId="2" borderId="9" xfId="3" applyNumberFormat="1" applyFont="1" applyFill="1" applyBorder="1"/>
    <xf numFmtId="49" fontId="8" fillId="0" borderId="8" xfId="0" applyNumberFormat="1" applyFont="1" applyBorder="1" applyAlignment="1">
      <alignment horizontal="left"/>
    </xf>
    <xf numFmtId="43" fontId="8" fillId="0" borderId="8" xfId="1" applyFont="1" applyFill="1" applyBorder="1" applyProtection="1"/>
    <xf numFmtId="49" fontId="8" fillId="0" borderId="8" xfId="8" applyNumberFormat="1" applyFont="1" applyBorder="1" applyAlignment="1">
      <alignment horizontal="left" indent="1"/>
    </xf>
    <xf numFmtId="164" fontId="8" fillId="0" borderId="9" xfId="8" applyNumberFormat="1" applyFont="1" applyBorder="1"/>
    <xf numFmtId="164" fontId="8" fillId="2" borderId="9" xfId="8" applyNumberFormat="1" applyFont="1" applyFill="1" applyBorder="1"/>
    <xf numFmtId="49" fontId="10" fillId="2" borderId="8" xfId="2" applyNumberFormat="1" applyFont="1" applyFill="1" applyBorder="1" applyAlignment="1">
      <alignment horizontal="left" indent="3"/>
    </xf>
    <xf numFmtId="164" fontId="10" fillId="0" borderId="9" xfId="8" applyNumberFormat="1" applyFont="1" applyBorder="1"/>
    <xf numFmtId="164" fontId="10" fillId="2" borderId="9" xfId="8" applyNumberFormat="1" applyFont="1" applyFill="1" applyBorder="1"/>
    <xf numFmtId="164" fontId="10" fillId="0" borderId="9" xfId="3" applyNumberFormat="1" applyFont="1" applyBorder="1"/>
    <xf numFmtId="43" fontId="10" fillId="0" borderId="9" xfId="1" applyFont="1" applyBorder="1"/>
    <xf numFmtId="49" fontId="10" fillId="0" borderId="8" xfId="2" applyNumberFormat="1" applyFont="1" applyBorder="1" applyAlignment="1">
      <alignment horizontal="left" indent="3"/>
    </xf>
    <xf numFmtId="49" fontId="8" fillId="0" borderId="8" xfId="0" applyNumberFormat="1" applyFont="1" applyBorder="1" applyAlignment="1">
      <alignment horizontal="left" indent="2"/>
    </xf>
    <xf numFmtId="49" fontId="8" fillId="0" borderId="8" xfId="0" applyNumberFormat="1" applyFont="1" applyBorder="1" applyAlignment="1">
      <alignment horizontal="left" indent="3"/>
    </xf>
    <xf numFmtId="49" fontId="11" fillId="0" borderId="8" xfId="0" applyNumberFormat="1" applyFont="1" applyBorder="1" applyAlignment="1">
      <alignment horizontal="left" indent="4"/>
    </xf>
    <xf numFmtId="164" fontId="11" fillId="0" borderId="8" xfId="5" applyNumberFormat="1" applyFont="1" applyBorder="1"/>
    <xf numFmtId="164" fontId="11" fillId="0" borderId="9" xfId="3" applyNumberFormat="1" applyFont="1" applyBorder="1"/>
    <xf numFmtId="49" fontId="10" fillId="0" borderId="8" xfId="3" applyNumberFormat="1" applyFont="1" applyBorder="1" applyAlignment="1">
      <alignment horizontal="left" indent="5"/>
    </xf>
    <xf numFmtId="49" fontId="10" fillId="4" borderId="8" xfId="2" applyNumberFormat="1" applyFont="1" applyFill="1" applyBorder="1" applyAlignment="1">
      <alignment horizontal="left" indent="5"/>
    </xf>
    <xf numFmtId="43" fontId="10" fillId="4" borderId="8" xfId="1" applyFont="1" applyFill="1" applyBorder="1"/>
    <xf numFmtId="49" fontId="10" fillId="4" borderId="8" xfId="0" applyNumberFormat="1" applyFont="1" applyFill="1" applyBorder="1" applyAlignment="1">
      <alignment horizontal="left" indent="4"/>
    </xf>
    <xf numFmtId="165" fontId="10" fillId="4" borderId="8" xfId="1" applyNumberFormat="1" applyFont="1" applyFill="1" applyBorder="1"/>
    <xf numFmtId="49" fontId="10" fillId="0" borderId="8" xfId="0" applyNumberFormat="1" applyFont="1" applyBorder="1" applyAlignment="1">
      <alignment horizontal="left" indent="4"/>
    </xf>
    <xf numFmtId="165" fontId="10" fillId="0" borderId="8" xfId="1" applyNumberFormat="1" applyFont="1" applyFill="1" applyBorder="1" applyProtection="1"/>
    <xf numFmtId="43" fontId="10" fillId="0" borderId="8" xfId="1" applyFont="1" applyBorder="1"/>
    <xf numFmtId="43" fontId="10" fillId="4" borderId="8" xfId="1" applyFont="1" applyFill="1" applyBorder="1" applyProtection="1"/>
    <xf numFmtId="49" fontId="8" fillId="0" borderId="8" xfId="0" applyNumberFormat="1" applyFont="1" applyBorder="1" applyAlignment="1">
      <alignment horizontal="left" vertical="center" indent="2"/>
    </xf>
    <xf numFmtId="49" fontId="10" fillId="0" borderId="8" xfId="0" applyNumberFormat="1" applyFont="1" applyBorder="1" applyAlignment="1">
      <alignment horizontal="left" indent="3"/>
    </xf>
    <xf numFmtId="164" fontId="20" fillId="0" borderId="8" xfId="0" applyNumberFormat="1" applyFont="1" applyBorder="1"/>
    <xf numFmtId="164" fontId="20" fillId="2" borderId="8" xfId="0" applyNumberFormat="1" applyFont="1" applyFill="1" applyBorder="1"/>
    <xf numFmtId="164" fontId="11" fillId="0" borderId="8" xfId="0" applyNumberFormat="1" applyFont="1" applyBorder="1"/>
    <xf numFmtId="164" fontId="11" fillId="2" borderId="8" xfId="0" applyNumberFormat="1" applyFont="1" applyFill="1" applyBorder="1"/>
    <xf numFmtId="43" fontId="11" fillId="0" borderId="8" xfId="1" applyFont="1" applyBorder="1"/>
    <xf numFmtId="43" fontId="0" fillId="0" borderId="0" xfId="0" applyNumberFormat="1"/>
    <xf numFmtId="43" fontId="11" fillId="2" borderId="8" xfId="1" applyFont="1" applyFill="1" applyBorder="1"/>
    <xf numFmtId="164" fontId="11" fillId="2" borderId="8" xfId="2" applyNumberFormat="1" applyFont="1" applyFill="1" applyBorder="1"/>
    <xf numFmtId="49" fontId="10" fillId="4" borderId="8" xfId="0" applyNumberFormat="1" applyFont="1" applyFill="1" applyBorder="1" applyAlignment="1">
      <alignment horizontal="left" indent="5"/>
    </xf>
    <xf numFmtId="164" fontId="20" fillId="4" borderId="8" xfId="2" applyNumberFormat="1" applyFont="1" applyFill="1" applyBorder="1"/>
    <xf numFmtId="165" fontId="8" fillId="0" borderId="8" xfId="1" applyNumberFormat="1" applyFont="1" applyFill="1" applyBorder="1" applyProtection="1"/>
    <xf numFmtId="49" fontId="20" fillId="0" borderId="8" xfId="3" applyNumberFormat="1" applyFont="1" applyBorder="1" applyAlignment="1">
      <alignment horizontal="left" indent="3"/>
    </xf>
    <xf numFmtId="49" fontId="10" fillId="4" borderId="8" xfId="3" applyNumberFormat="1" applyFont="1" applyFill="1" applyBorder="1" applyAlignment="1">
      <alignment horizontal="left" indent="3"/>
    </xf>
    <xf numFmtId="49" fontId="27" fillId="0" borderId="8" xfId="3" applyNumberFormat="1" applyFont="1" applyBorder="1" applyAlignment="1">
      <alignment horizontal="left" indent="2"/>
    </xf>
    <xf numFmtId="164" fontId="27" fillId="0" borderId="8" xfId="2" applyNumberFormat="1" applyFont="1" applyBorder="1"/>
    <xf numFmtId="164" fontId="27" fillId="2" borderId="8" xfId="2" applyNumberFormat="1" applyFont="1" applyFill="1" applyBorder="1"/>
    <xf numFmtId="49" fontId="10" fillId="0" borderId="8" xfId="3" applyNumberFormat="1" applyFont="1" applyBorder="1" applyAlignment="1">
      <alignment horizontal="left" indent="2"/>
    </xf>
    <xf numFmtId="49" fontId="10" fillId="0" borderId="8" xfId="8" applyNumberFormat="1" applyFont="1" applyBorder="1" applyAlignment="1">
      <alignment horizontal="left" indent="1"/>
    </xf>
    <xf numFmtId="49" fontId="7" fillId="3" borderId="6" xfId="0" applyNumberFormat="1" applyFont="1" applyFill="1" applyBorder="1" applyAlignment="1">
      <alignment vertical="center"/>
    </xf>
    <xf numFmtId="164" fontId="7" fillId="3" borderId="6" xfId="2" applyNumberFormat="1" applyFont="1" applyFill="1" applyBorder="1" applyAlignment="1">
      <alignment vertical="center"/>
    </xf>
    <xf numFmtId="164" fontId="7" fillId="3" borderId="4" xfId="2" applyNumberFormat="1" applyFont="1" applyFill="1" applyBorder="1" applyAlignment="1">
      <alignment vertical="center"/>
    </xf>
    <xf numFmtId="164" fontId="8" fillId="0" borderId="8" xfId="0" applyNumberFormat="1" applyFont="1" applyBorder="1"/>
    <xf numFmtId="164" fontId="8" fillId="2" borderId="8" xfId="0" applyNumberFormat="1" applyFont="1" applyFill="1" applyBorder="1"/>
    <xf numFmtId="164" fontId="8" fillId="0" borderId="9" xfId="0" applyNumberFormat="1" applyFont="1" applyBorder="1"/>
    <xf numFmtId="49" fontId="28" fillId="0" borderId="8" xfId="0" applyNumberFormat="1" applyFont="1" applyBorder="1" applyAlignment="1">
      <alignment horizontal="left"/>
    </xf>
    <xf numFmtId="164" fontId="28" fillId="0" borderId="8" xfId="0" applyNumberFormat="1" applyFont="1" applyBorder="1"/>
    <xf numFmtId="164" fontId="28" fillId="2" borderId="8" xfId="0" applyNumberFormat="1" applyFont="1" applyFill="1" applyBorder="1"/>
    <xf numFmtId="164" fontId="28" fillId="0" borderId="9" xfId="0" applyNumberFormat="1" applyFont="1" applyBorder="1"/>
    <xf numFmtId="49" fontId="10" fillId="0" borderId="8" xfId="0" applyNumberFormat="1" applyFont="1" applyBorder="1" applyAlignment="1">
      <alignment horizontal="left" indent="1"/>
    </xf>
    <xf numFmtId="164" fontId="10" fillId="0" borderId="8" xfId="0" applyNumberFormat="1" applyFont="1" applyBorder="1"/>
    <xf numFmtId="164" fontId="10" fillId="0" borderId="9" xfId="0" applyNumberFormat="1" applyFont="1" applyBorder="1"/>
    <xf numFmtId="164" fontId="10" fillId="2" borderId="8" xfId="0" applyNumberFormat="1" applyFont="1" applyFill="1" applyBorder="1"/>
    <xf numFmtId="43" fontId="10" fillId="0" borderId="9" xfId="1" applyFont="1" applyFill="1" applyBorder="1" applyProtection="1"/>
    <xf numFmtId="49" fontId="27" fillId="0" borderId="8" xfId="0" applyNumberFormat="1" applyFont="1" applyBorder="1" applyAlignment="1">
      <alignment horizontal="left" indent="1"/>
    </xf>
    <xf numFmtId="164" fontId="27" fillId="0" borderId="8" xfId="0" applyNumberFormat="1" applyFont="1" applyBorder="1"/>
    <xf numFmtId="164" fontId="27" fillId="2" borderId="8" xfId="0" applyNumberFormat="1" applyFont="1" applyFill="1" applyBorder="1"/>
    <xf numFmtId="164" fontId="27" fillId="0" borderId="9" xfId="0" applyNumberFormat="1" applyFont="1" applyBorder="1"/>
    <xf numFmtId="49" fontId="8" fillId="0" borderId="8" xfId="0" applyNumberFormat="1" applyFont="1" applyBorder="1" applyAlignment="1" applyProtection="1">
      <alignment horizontal="left" indent="2"/>
      <protection locked="0"/>
    </xf>
    <xf numFmtId="164" fontId="10" fillId="0" borderId="9" xfId="0" applyNumberFormat="1" applyFont="1" applyBorder="1" applyAlignment="1">
      <alignment horizontal="left" indent="3"/>
    </xf>
    <xf numFmtId="49" fontId="10" fillId="0" borderId="8" xfId="0" applyNumberFormat="1" applyFont="1" applyBorder="1" applyAlignment="1" applyProtection="1">
      <alignment horizontal="left" indent="2"/>
      <protection locked="0"/>
    </xf>
    <xf numFmtId="164" fontId="8" fillId="2" borderId="9" xfId="0" applyNumberFormat="1" applyFont="1" applyFill="1" applyBorder="1"/>
    <xf numFmtId="49" fontId="8" fillId="0" borderId="8" xfId="0" applyNumberFormat="1" applyFont="1" applyBorder="1" applyAlignment="1" applyProtection="1">
      <alignment horizontal="left" indent="3"/>
      <protection locked="0"/>
    </xf>
    <xf numFmtId="49" fontId="10" fillId="0" borderId="8" xfId="0" applyNumberFormat="1" applyFont="1" applyBorder="1" applyAlignment="1" applyProtection="1">
      <alignment horizontal="left" indent="4"/>
      <protection locked="0"/>
    </xf>
    <xf numFmtId="164" fontId="10" fillId="2" borderId="9" xfId="0" applyNumberFormat="1" applyFont="1" applyFill="1" applyBorder="1"/>
    <xf numFmtId="49" fontId="7" fillId="3" borderId="10" xfId="0" applyNumberFormat="1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49" fontId="8" fillId="0" borderId="7" xfId="0" applyNumberFormat="1" applyFont="1" applyBorder="1"/>
    <xf numFmtId="164" fontId="8" fillId="0" borderId="8" xfId="0" applyNumberFormat="1" applyFont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5" fontId="8" fillId="0" borderId="9" xfId="1" applyNumberFormat="1" applyFont="1" applyFill="1" applyBorder="1" applyAlignment="1" applyProtection="1">
      <alignment vertical="center"/>
    </xf>
    <xf numFmtId="49" fontId="10" fillId="0" borderId="7" xfId="0" applyNumberFormat="1" applyFont="1" applyBorder="1"/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43" fontId="10" fillId="0" borderId="9" xfId="1" applyFont="1" applyFill="1" applyBorder="1" applyAlignment="1" applyProtection="1">
      <alignment vertical="center"/>
    </xf>
    <xf numFmtId="164" fontId="10" fillId="2" borderId="9" xfId="0" applyNumberFormat="1" applyFont="1" applyFill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49" fontId="7" fillId="3" borderId="2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29" fillId="0" borderId="0" xfId="0" applyNumberFormat="1" applyFont="1" applyAlignment="1">
      <alignment horizontal="right"/>
    </xf>
    <xf numFmtId="164" fontId="29" fillId="2" borderId="0" xfId="0" applyNumberFormat="1" applyFont="1" applyFill="1" applyAlignment="1">
      <alignment horizontal="right"/>
    </xf>
    <xf numFmtId="164" fontId="10" fillId="0" borderId="0" xfId="0" applyNumberFormat="1" applyFont="1"/>
    <xf numFmtId="166" fontId="20" fillId="0" borderId="0" xfId="0" applyNumberFormat="1" applyFont="1"/>
    <xf numFmtId="165" fontId="23" fillId="0" borderId="0" xfId="1" applyNumberFormat="1" applyFont="1" applyFill="1" applyBorder="1" applyAlignment="1"/>
    <xf numFmtId="165" fontId="5" fillId="2" borderId="0" xfId="1" applyNumberFormat="1" applyFont="1" applyFill="1" applyBorder="1"/>
    <xf numFmtId="39" fontId="23" fillId="2" borderId="0" xfId="8" applyNumberFormat="1" applyFont="1" applyFill="1" applyAlignment="1">
      <alignment horizontal="right"/>
    </xf>
    <xf numFmtId="39" fontId="31" fillId="0" borderId="0" xfId="10" applyNumberFormat="1" applyFont="1" applyAlignment="1">
      <alignment horizontal="right"/>
    </xf>
    <xf numFmtId="165" fontId="5" fillId="0" borderId="0" xfId="1" applyNumberFormat="1" applyFont="1" applyFill="1" applyBorder="1"/>
    <xf numFmtId="39" fontId="32" fillId="0" borderId="0" xfId="8" applyNumberFormat="1" applyFont="1"/>
    <xf numFmtId="164" fontId="10" fillId="2" borderId="0" xfId="0" applyNumberFormat="1" applyFont="1" applyFill="1"/>
    <xf numFmtId="166" fontId="20" fillId="2" borderId="0" xfId="0" applyNumberFormat="1" applyFont="1" applyFill="1"/>
  </cellXfs>
  <cellStyles count="11">
    <cellStyle name="Hipervínculo" xfId="7" builtinId="8"/>
    <cellStyle name="Millares" xfId="1" builtinId="3"/>
    <cellStyle name="Millares 20" xfId="10" xr:uid="{94E7195D-12F2-48B2-BFAA-DAF622B640FC}"/>
    <cellStyle name="Normal" xfId="0" builtinId="0"/>
    <cellStyle name="Normal 2 2 2" xfId="3" xr:uid="{3B1C121D-FD2D-4222-BCAB-F193D0F06128}"/>
    <cellStyle name="Normal 2 2 2 2" xfId="8" xr:uid="{AB870F7E-2D90-4F06-9E56-A0E9A9299FE4}"/>
    <cellStyle name="Normal 3" xfId="6" xr:uid="{715200E0-F64F-4185-A9A6-7D4E3E691F48}"/>
    <cellStyle name="Normal_COMPARACION 2002-2001" xfId="2" xr:uid="{4805DD17-6469-4C2F-A1A2-F9A6654AF4C3}"/>
    <cellStyle name="Normal_COMPARACION 2002-2001 2" xfId="5" xr:uid="{9384D238-7D13-46B6-80E9-9A156AE979CB}"/>
    <cellStyle name="Normal_Hoja4" xfId="4" xr:uid="{9058BA8A-5F2C-4C1C-A07D-15E2A2C00D39}"/>
    <cellStyle name="Normal_Hoja6" xfId="9" xr:uid="{AB6BEE93-9444-41E6-B10E-54AEA89B1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2/INGRESOS%20ENERO-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>
        <row r="11">
          <cell r="C11">
            <v>6347.1</v>
          </cell>
          <cell r="D11">
            <v>5866.4</v>
          </cell>
          <cell r="E11">
            <v>6287.3</v>
          </cell>
          <cell r="F11">
            <v>5482.9</v>
          </cell>
          <cell r="G11">
            <v>6263.3</v>
          </cell>
          <cell r="H11">
            <v>5392</v>
          </cell>
          <cell r="I11">
            <v>5315.5</v>
          </cell>
          <cell r="J11">
            <v>5631.3</v>
          </cell>
          <cell r="K11">
            <v>5465.1</v>
          </cell>
          <cell r="M11">
            <v>8213.4</v>
          </cell>
          <cell r="N11">
            <v>6823.7</v>
          </cell>
          <cell r="O11">
            <v>7665.4</v>
          </cell>
          <cell r="P11">
            <v>7677.4</v>
          </cell>
          <cell r="Q11">
            <v>8262.4</v>
          </cell>
          <cell r="R11">
            <v>6881.2</v>
          </cell>
          <cell r="S11">
            <v>5893.2</v>
          </cell>
          <cell r="T11">
            <v>6865.2</v>
          </cell>
          <cell r="U11">
            <v>7789</v>
          </cell>
        </row>
        <row r="12">
          <cell r="C12">
            <v>11336.3</v>
          </cell>
          <cell r="D12">
            <v>11432.6</v>
          </cell>
          <cell r="E12">
            <v>6592.9</v>
          </cell>
          <cell r="F12">
            <v>30794.799999999999</v>
          </cell>
          <cell r="G12">
            <v>12656.5</v>
          </cell>
          <cell r="H12">
            <v>9294.6</v>
          </cell>
          <cell r="I12">
            <v>19286.7</v>
          </cell>
          <cell r="J12">
            <v>12063.2</v>
          </cell>
          <cell r="K12">
            <v>7034.6</v>
          </cell>
          <cell r="M12">
            <v>10863.5</v>
          </cell>
          <cell r="N12">
            <v>6754.3</v>
          </cell>
          <cell r="O12">
            <v>7280.6</v>
          </cell>
          <cell r="P12">
            <v>24162.1</v>
          </cell>
          <cell r="Q12">
            <v>18167.7</v>
          </cell>
          <cell r="R12">
            <v>9883</v>
          </cell>
          <cell r="S12">
            <v>13510.8</v>
          </cell>
          <cell r="T12">
            <v>9376.2000000000007</v>
          </cell>
          <cell r="U12">
            <v>9413.7999999999993</v>
          </cell>
        </row>
        <row r="13">
          <cell r="C13">
            <v>4044.1</v>
          </cell>
          <cell r="D13">
            <v>2100.1999999999998</v>
          </cell>
          <cell r="E13">
            <v>2215.3000000000002</v>
          </cell>
          <cell r="F13">
            <v>3480.7</v>
          </cell>
          <cell r="G13">
            <v>3462.7</v>
          </cell>
          <cell r="H13">
            <v>3799.2</v>
          </cell>
          <cell r="I13">
            <v>4774.3999999999996</v>
          </cell>
          <cell r="J13">
            <v>3831.8</v>
          </cell>
          <cell r="K13">
            <v>3921.2</v>
          </cell>
          <cell r="M13">
            <v>5706.1</v>
          </cell>
          <cell r="N13">
            <v>2498.9</v>
          </cell>
          <cell r="O13">
            <v>2986.7</v>
          </cell>
          <cell r="P13">
            <v>4221.2</v>
          </cell>
          <cell r="Q13">
            <v>4423.3</v>
          </cell>
          <cell r="R13">
            <v>4380.8</v>
          </cell>
          <cell r="S13">
            <v>4877.7</v>
          </cell>
          <cell r="T13">
            <v>3242.4</v>
          </cell>
          <cell r="U13">
            <v>4514</v>
          </cell>
        </row>
        <row r="14">
          <cell r="C14">
            <v>75.8</v>
          </cell>
          <cell r="D14">
            <v>66.3</v>
          </cell>
          <cell r="E14">
            <v>84.3</v>
          </cell>
          <cell r="F14">
            <v>89.5</v>
          </cell>
          <cell r="G14">
            <v>123.8</v>
          </cell>
          <cell r="H14">
            <v>126.1</v>
          </cell>
          <cell r="I14">
            <v>140.1</v>
          </cell>
          <cell r="J14">
            <v>161.6</v>
          </cell>
          <cell r="K14">
            <v>138.5</v>
          </cell>
          <cell r="M14">
            <v>99.1</v>
          </cell>
          <cell r="N14">
            <v>170</v>
          </cell>
          <cell r="O14">
            <v>133</v>
          </cell>
          <cell r="P14">
            <v>110.7</v>
          </cell>
          <cell r="Q14">
            <v>145.30000000000001</v>
          </cell>
          <cell r="R14">
            <v>177.1</v>
          </cell>
          <cell r="S14">
            <v>159</v>
          </cell>
          <cell r="T14">
            <v>199.8</v>
          </cell>
          <cell r="U14">
            <v>147.9</v>
          </cell>
        </row>
        <row r="17">
          <cell r="C17">
            <v>116.3</v>
          </cell>
          <cell r="D17">
            <v>270.7</v>
          </cell>
          <cell r="E17">
            <v>1198.3</v>
          </cell>
          <cell r="F17">
            <v>237.5</v>
          </cell>
          <cell r="G17">
            <v>227.3</v>
          </cell>
          <cell r="H17">
            <v>187.8</v>
          </cell>
          <cell r="I17">
            <v>268.7</v>
          </cell>
          <cell r="J17">
            <v>256.10000000000002</v>
          </cell>
          <cell r="K17">
            <v>1006.8</v>
          </cell>
          <cell r="M17">
            <v>95.3</v>
          </cell>
          <cell r="N17">
            <v>354</v>
          </cell>
          <cell r="O17">
            <v>1483.4</v>
          </cell>
          <cell r="P17">
            <v>189.1</v>
          </cell>
          <cell r="Q17">
            <v>168.8</v>
          </cell>
          <cell r="R17">
            <v>140.1</v>
          </cell>
          <cell r="S17">
            <v>136.6</v>
          </cell>
          <cell r="T17">
            <v>334.9</v>
          </cell>
          <cell r="U17">
            <v>1180</v>
          </cell>
        </row>
        <row r="18">
          <cell r="C18">
            <v>248.2</v>
          </cell>
          <cell r="D18">
            <v>181.9</v>
          </cell>
          <cell r="E18">
            <v>264.8</v>
          </cell>
          <cell r="F18">
            <v>2740.6</v>
          </cell>
          <cell r="G18">
            <v>413</v>
          </cell>
          <cell r="H18">
            <v>393.7</v>
          </cell>
          <cell r="I18">
            <v>658.6</v>
          </cell>
          <cell r="J18">
            <v>238.5</v>
          </cell>
          <cell r="K18">
            <v>198.4</v>
          </cell>
          <cell r="M18">
            <v>257.10000000000002</v>
          </cell>
          <cell r="N18">
            <v>217.9</v>
          </cell>
          <cell r="O18">
            <v>234.2</v>
          </cell>
          <cell r="P18">
            <v>1658.7</v>
          </cell>
          <cell r="Q18">
            <v>2019.9</v>
          </cell>
          <cell r="R18">
            <v>317.10000000000002</v>
          </cell>
          <cell r="S18">
            <v>349.9</v>
          </cell>
          <cell r="T18">
            <v>170.8</v>
          </cell>
          <cell r="U18">
            <v>193.6</v>
          </cell>
        </row>
        <row r="19">
          <cell r="C19">
            <v>515.29999999999995</v>
          </cell>
          <cell r="D19">
            <v>901.1</v>
          </cell>
          <cell r="E19">
            <v>1133.2</v>
          </cell>
          <cell r="F19">
            <v>1096.5999999999999</v>
          </cell>
          <cell r="G19">
            <v>1191.3</v>
          </cell>
          <cell r="H19">
            <v>1343.4</v>
          </cell>
          <cell r="I19">
            <v>2367.8000000000002</v>
          </cell>
          <cell r="J19">
            <v>1219</v>
          </cell>
          <cell r="K19">
            <v>1427.7</v>
          </cell>
          <cell r="M19">
            <v>810.2</v>
          </cell>
          <cell r="N19">
            <v>983.3</v>
          </cell>
          <cell r="O19">
            <v>1189.0999999999999</v>
          </cell>
          <cell r="P19">
            <v>954.5</v>
          </cell>
          <cell r="Q19">
            <v>1003.2</v>
          </cell>
          <cell r="R19">
            <v>1151</v>
          </cell>
          <cell r="S19">
            <v>1047.5</v>
          </cell>
          <cell r="T19">
            <v>1359.9</v>
          </cell>
          <cell r="U19">
            <v>1113.8</v>
          </cell>
        </row>
        <row r="20">
          <cell r="C20">
            <v>105.3</v>
          </cell>
          <cell r="D20">
            <v>159.6</v>
          </cell>
          <cell r="E20">
            <v>187.4</v>
          </cell>
          <cell r="F20">
            <v>160.69999999999999</v>
          </cell>
          <cell r="G20">
            <v>163</v>
          </cell>
          <cell r="H20">
            <v>153.1</v>
          </cell>
          <cell r="I20">
            <v>162.30000000000001</v>
          </cell>
          <cell r="J20">
            <v>155.19999999999999</v>
          </cell>
          <cell r="K20">
            <v>167</v>
          </cell>
          <cell r="M20">
            <v>150.19999999999999</v>
          </cell>
          <cell r="N20">
            <v>186.7</v>
          </cell>
          <cell r="O20">
            <v>205</v>
          </cell>
          <cell r="P20">
            <v>156.5</v>
          </cell>
          <cell r="Q20">
            <v>171.8</v>
          </cell>
          <cell r="R20">
            <v>168.6</v>
          </cell>
          <cell r="S20">
            <v>165.1</v>
          </cell>
          <cell r="T20">
            <v>170.4</v>
          </cell>
          <cell r="U20">
            <v>159.6</v>
          </cell>
        </row>
        <row r="21">
          <cell r="C21">
            <v>773.8</v>
          </cell>
          <cell r="D21">
            <v>777.5</v>
          </cell>
          <cell r="E21">
            <v>795.8</v>
          </cell>
          <cell r="F21">
            <v>986.5</v>
          </cell>
          <cell r="G21">
            <v>832</v>
          </cell>
          <cell r="H21">
            <v>802.7</v>
          </cell>
          <cell r="I21">
            <v>1074</v>
          </cell>
          <cell r="J21">
            <v>828</v>
          </cell>
          <cell r="K21">
            <v>909.9</v>
          </cell>
          <cell r="M21">
            <v>833.9</v>
          </cell>
          <cell r="N21">
            <v>1008.5</v>
          </cell>
          <cell r="O21">
            <v>1007.9</v>
          </cell>
          <cell r="P21">
            <v>1287.3</v>
          </cell>
          <cell r="Q21">
            <v>1032.5999999999999</v>
          </cell>
          <cell r="R21">
            <v>1029.5</v>
          </cell>
          <cell r="S21">
            <v>1328</v>
          </cell>
          <cell r="T21">
            <v>996.7</v>
          </cell>
          <cell r="U21">
            <v>1294.5999999999999</v>
          </cell>
        </row>
        <row r="23">
          <cell r="C23">
            <v>56.1</v>
          </cell>
          <cell r="D23">
            <v>80.2</v>
          </cell>
          <cell r="E23">
            <v>94.4</v>
          </cell>
          <cell r="F23">
            <v>93.3</v>
          </cell>
          <cell r="G23">
            <v>132.19999999999999</v>
          </cell>
          <cell r="H23">
            <v>141.9</v>
          </cell>
          <cell r="I23">
            <v>208.1</v>
          </cell>
          <cell r="J23">
            <v>178.2</v>
          </cell>
          <cell r="K23">
            <v>219.9</v>
          </cell>
          <cell r="M23">
            <v>128.69999999999999</v>
          </cell>
          <cell r="N23">
            <v>194.2</v>
          </cell>
          <cell r="O23">
            <v>246</v>
          </cell>
          <cell r="P23">
            <v>184.8</v>
          </cell>
          <cell r="Q23">
            <v>220.6</v>
          </cell>
          <cell r="R23">
            <v>202</v>
          </cell>
          <cell r="S23">
            <v>194.2</v>
          </cell>
          <cell r="T23">
            <v>190.7</v>
          </cell>
          <cell r="U23">
            <v>195.2</v>
          </cell>
        </row>
        <row r="26">
          <cell r="C26">
            <v>12113.7</v>
          </cell>
          <cell r="D26">
            <v>9274.2000000000007</v>
          </cell>
          <cell r="E26">
            <v>9410.5</v>
          </cell>
          <cell r="F26">
            <v>11287.9</v>
          </cell>
          <cell r="G26">
            <v>11011.3</v>
          </cell>
          <cell r="H26">
            <v>11301.3</v>
          </cell>
          <cell r="I26">
            <v>11912.6</v>
          </cell>
          <cell r="J26">
            <v>11634.3</v>
          </cell>
          <cell r="K26">
            <v>11841.9</v>
          </cell>
          <cell r="M26">
            <v>15662.9</v>
          </cell>
          <cell r="N26">
            <v>11723.7</v>
          </cell>
          <cell r="O26">
            <v>11686.7</v>
          </cell>
          <cell r="P26">
            <v>13848.8</v>
          </cell>
          <cell r="Q26">
            <v>12830.5</v>
          </cell>
          <cell r="R26">
            <v>13337.9</v>
          </cell>
          <cell r="S26">
            <v>12961.8</v>
          </cell>
          <cell r="T26">
            <v>13257.7</v>
          </cell>
          <cell r="U26">
            <v>13104.3</v>
          </cell>
        </row>
        <row r="27">
          <cell r="C27">
            <v>7976.4</v>
          </cell>
          <cell r="D27">
            <v>8538.7999999999993</v>
          </cell>
          <cell r="E27">
            <v>9633.1</v>
          </cell>
          <cell r="F27">
            <v>9039.4</v>
          </cell>
          <cell r="G27">
            <v>10820.3</v>
          </cell>
          <cell r="H27">
            <v>10453.799999999999</v>
          </cell>
          <cell r="I27">
            <v>10262.6</v>
          </cell>
          <cell r="J27">
            <v>10164.1</v>
          </cell>
          <cell r="K27">
            <v>10403.299999999999</v>
          </cell>
          <cell r="M27">
            <v>11744.6</v>
          </cell>
          <cell r="N27">
            <v>11918.2</v>
          </cell>
          <cell r="O27">
            <v>12451.5</v>
          </cell>
          <cell r="P27">
            <v>11048.7</v>
          </cell>
          <cell r="Q27">
            <v>12753.5</v>
          </cell>
          <cell r="R27">
            <v>13919.7</v>
          </cell>
          <cell r="S27">
            <v>12816.7</v>
          </cell>
          <cell r="T27">
            <v>14542.9</v>
          </cell>
          <cell r="U27">
            <v>13751</v>
          </cell>
        </row>
        <row r="29">
          <cell r="C29">
            <v>3073.3</v>
          </cell>
          <cell r="D29">
            <v>3024.6</v>
          </cell>
          <cell r="E29">
            <v>3906</v>
          </cell>
          <cell r="F29">
            <v>3223.3</v>
          </cell>
          <cell r="G29">
            <v>3326.2</v>
          </cell>
          <cell r="H29">
            <v>3294.7</v>
          </cell>
          <cell r="I29">
            <v>4042.6</v>
          </cell>
          <cell r="J29">
            <v>3442.7</v>
          </cell>
          <cell r="K29">
            <v>4389.2</v>
          </cell>
          <cell r="M29">
            <v>3331.9</v>
          </cell>
          <cell r="N29">
            <v>3380.1</v>
          </cell>
          <cell r="O29">
            <v>4348.7</v>
          </cell>
          <cell r="P29">
            <v>3361</v>
          </cell>
          <cell r="Q29">
            <v>3609.5</v>
          </cell>
          <cell r="R29">
            <v>4276.2</v>
          </cell>
          <cell r="S29">
            <v>3528.5</v>
          </cell>
          <cell r="T29">
            <v>3615.1</v>
          </cell>
          <cell r="U29">
            <v>4322.6000000000004</v>
          </cell>
        </row>
        <row r="30">
          <cell r="C30">
            <v>1429.9</v>
          </cell>
          <cell r="D30">
            <v>1585.9</v>
          </cell>
          <cell r="E30">
            <v>2115.8000000000002</v>
          </cell>
          <cell r="F30">
            <v>1712.4</v>
          </cell>
          <cell r="G30">
            <v>1853.4</v>
          </cell>
          <cell r="H30">
            <v>1842.8</v>
          </cell>
          <cell r="I30">
            <v>2327.4</v>
          </cell>
          <cell r="J30">
            <v>1925.1</v>
          </cell>
          <cell r="K30">
            <v>2535.3000000000002</v>
          </cell>
          <cell r="M30">
            <v>2150.6999999999998</v>
          </cell>
          <cell r="N30">
            <v>2365.4</v>
          </cell>
          <cell r="O30">
            <v>3121.7</v>
          </cell>
          <cell r="P30">
            <v>2418.1</v>
          </cell>
          <cell r="Q30">
            <v>2772.3</v>
          </cell>
          <cell r="R30">
            <v>3073.6</v>
          </cell>
          <cell r="S30">
            <v>2693.2</v>
          </cell>
          <cell r="T30">
            <v>2548.8000000000002</v>
          </cell>
          <cell r="U30">
            <v>3267.4</v>
          </cell>
        </row>
        <row r="33">
          <cell r="C33">
            <v>670.1</v>
          </cell>
          <cell r="D33">
            <v>660.3</v>
          </cell>
          <cell r="E33">
            <v>657.5</v>
          </cell>
          <cell r="F33">
            <v>666</v>
          </cell>
          <cell r="G33">
            <v>658.9</v>
          </cell>
          <cell r="H33">
            <v>684.3</v>
          </cell>
          <cell r="I33">
            <v>669.9</v>
          </cell>
          <cell r="J33">
            <v>751.8</v>
          </cell>
          <cell r="K33">
            <v>688.7</v>
          </cell>
          <cell r="M33">
            <v>746</v>
          </cell>
          <cell r="N33">
            <v>692.8</v>
          </cell>
          <cell r="O33">
            <v>704</v>
          </cell>
          <cell r="P33">
            <v>726.7</v>
          </cell>
          <cell r="Q33">
            <v>718.1</v>
          </cell>
          <cell r="R33">
            <v>727.8</v>
          </cell>
          <cell r="S33">
            <v>722.4</v>
          </cell>
          <cell r="T33">
            <v>738.1</v>
          </cell>
          <cell r="U33">
            <v>728.5</v>
          </cell>
        </row>
        <row r="34">
          <cell r="C34">
            <v>710.6</v>
          </cell>
          <cell r="D34">
            <v>543.6</v>
          </cell>
          <cell r="E34">
            <v>689.7</v>
          </cell>
          <cell r="F34">
            <v>1065.5</v>
          </cell>
          <cell r="G34">
            <v>667.6</v>
          </cell>
          <cell r="H34">
            <v>672.4</v>
          </cell>
          <cell r="I34">
            <v>757.6</v>
          </cell>
          <cell r="J34">
            <v>687.3</v>
          </cell>
          <cell r="K34">
            <v>698.4</v>
          </cell>
          <cell r="M34">
            <v>873.5</v>
          </cell>
          <cell r="N34">
            <v>631.5</v>
          </cell>
          <cell r="O34">
            <v>748.5</v>
          </cell>
          <cell r="P34">
            <v>1152.8</v>
          </cell>
          <cell r="Q34">
            <v>793.5</v>
          </cell>
          <cell r="R34">
            <v>708.3</v>
          </cell>
          <cell r="S34">
            <v>848.9</v>
          </cell>
          <cell r="T34">
            <v>853.5</v>
          </cell>
          <cell r="U34">
            <v>778.7</v>
          </cell>
        </row>
        <row r="37">
          <cell r="C37">
            <v>797.8</v>
          </cell>
          <cell r="D37">
            <v>1147.8</v>
          </cell>
          <cell r="E37">
            <v>1420.9</v>
          </cell>
          <cell r="F37">
            <v>1145.5</v>
          </cell>
          <cell r="G37">
            <v>1242.5</v>
          </cell>
          <cell r="H37">
            <v>1262.8</v>
          </cell>
          <cell r="I37">
            <v>1267.5999999999999</v>
          </cell>
          <cell r="J37">
            <v>1263</v>
          </cell>
          <cell r="K37">
            <v>1196</v>
          </cell>
          <cell r="M37">
            <v>1169.5</v>
          </cell>
          <cell r="N37">
            <v>1542.1</v>
          </cell>
          <cell r="O37">
            <v>1576.3</v>
          </cell>
          <cell r="P37">
            <v>1231.0999999999999</v>
          </cell>
          <cell r="Q37">
            <v>1448.9</v>
          </cell>
          <cell r="R37">
            <v>1428.9</v>
          </cell>
          <cell r="S37">
            <v>1373.3</v>
          </cell>
          <cell r="T37">
            <v>1383.1</v>
          </cell>
          <cell r="U37">
            <v>1285.0999999999999</v>
          </cell>
        </row>
        <row r="38">
          <cell r="C38">
            <v>781.9</v>
          </cell>
          <cell r="D38">
            <v>779.4</v>
          </cell>
          <cell r="E38">
            <v>148.6</v>
          </cell>
          <cell r="F38">
            <v>54.8</v>
          </cell>
          <cell r="G38">
            <v>55.3</v>
          </cell>
          <cell r="H38">
            <v>51.2</v>
          </cell>
          <cell r="I38">
            <v>48.8</v>
          </cell>
          <cell r="J38">
            <v>47.7</v>
          </cell>
          <cell r="K38">
            <v>45.1</v>
          </cell>
          <cell r="M38">
            <v>759.7</v>
          </cell>
          <cell r="N38">
            <v>640.1</v>
          </cell>
          <cell r="O38">
            <v>229.9</v>
          </cell>
          <cell r="P38">
            <v>44.1</v>
          </cell>
          <cell r="Q38">
            <v>42.6</v>
          </cell>
          <cell r="R38">
            <v>51.1</v>
          </cell>
          <cell r="S38">
            <v>38.200000000000003</v>
          </cell>
          <cell r="T38">
            <v>38.299999999999997</v>
          </cell>
          <cell r="U38">
            <v>35</v>
          </cell>
        </row>
        <row r="40">
          <cell r="C40">
            <v>0</v>
          </cell>
          <cell r="D40">
            <v>0</v>
          </cell>
          <cell r="E40">
            <v>20.9</v>
          </cell>
          <cell r="F40">
            <v>10.8</v>
          </cell>
          <cell r="G40">
            <v>0</v>
          </cell>
          <cell r="H40">
            <v>0</v>
          </cell>
          <cell r="I40">
            <v>22.4</v>
          </cell>
          <cell r="J40">
            <v>0</v>
          </cell>
          <cell r="K40">
            <v>0</v>
          </cell>
          <cell r="M40">
            <v>24.6</v>
          </cell>
          <cell r="N40">
            <v>9.1999999999999993</v>
          </cell>
          <cell r="O40">
            <v>10.7</v>
          </cell>
          <cell r="P40">
            <v>8.5</v>
          </cell>
          <cell r="Q40">
            <v>9.9</v>
          </cell>
          <cell r="R40">
            <v>9.6999999999999993</v>
          </cell>
          <cell r="S40">
            <v>0</v>
          </cell>
          <cell r="T40">
            <v>22.5</v>
          </cell>
          <cell r="U40">
            <v>4.4000000000000004</v>
          </cell>
        </row>
        <row r="41">
          <cell r="C41">
            <v>1.7</v>
          </cell>
          <cell r="D41">
            <v>1.6</v>
          </cell>
          <cell r="E41">
            <v>4</v>
          </cell>
          <cell r="F41">
            <v>1.9</v>
          </cell>
          <cell r="G41">
            <v>3.9</v>
          </cell>
          <cell r="H41">
            <v>6.1</v>
          </cell>
          <cell r="I41">
            <v>8.1</v>
          </cell>
          <cell r="J41">
            <v>5.8</v>
          </cell>
          <cell r="K41">
            <v>7</v>
          </cell>
          <cell r="M41">
            <v>8.6</v>
          </cell>
          <cell r="N41">
            <v>8.1999999999999993</v>
          </cell>
          <cell r="O41">
            <v>9.4</v>
          </cell>
          <cell r="P41">
            <v>7.8</v>
          </cell>
          <cell r="Q41">
            <v>8.3000000000000007</v>
          </cell>
          <cell r="R41">
            <v>15.1</v>
          </cell>
          <cell r="S41">
            <v>11.3</v>
          </cell>
          <cell r="T41">
            <v>9.8000000000000007</v>
          </cell>
          <cell r="U41">
            <v>9.5</v>
          </cell>
        </row>
        <row r="42">
          <cell r="C42">
            <v>82.2</v>
          </cell>
          <cell r="D42">
            <v>72.5</v>
          </cell>
          <cell r="E42">
            <v>80.8</v>
          </cell>
          <cell r="F42">
            <v>91.1</v>
          </cell>
          <cell r="G42">
            <v>82.8</v>
          </cell>
          <cell r="H42">
            <v>87.8</v>
          </cell>
          <cell r="I42">
            <v>116.2</v>
          </cell>
          <cell r="J42">
            <v>83.7</v>
          </cell>
          <cell r="K42">
            <v>84.8</v>
          </cell>
          <cell r="M42">
            <v>83.2</v>
          </cell>
          <cell r="N42">
            <v>83.2</v>
          </cell>
          <cell r="O42">
            <v>89.2</v>
          </cell>
          <cell r="P42">
            <v>90.9</v>
          </cell>
          <cell r="Q42">
            <v>90.9</v>
          </cell>
          <cell r="R42">
            <v>94.7</v>
          </cell>
          <cell r="S42">
            <v>93.3</v>
          </cell>
          <cell r="T42">
            <v>91</v>
          </cell>
          <cell r="U42">
            <v>92.6</v>
          </cell>
        </row>
        <row r="43">
          <cell r="C43">
            <v>25.7</v>
          </cell>
          <cell r="D43">
            <v>25.8</v>
          </cell>
          <cell r="E43">
            <v>26.9</v>
          </cell>
          <cell r="F43">
            <v>25.9</v>
          </cell>
          <cell r="G43">
            <v>29.7</v>
          </cell>
          <cell r="H43">
            <v>28</v>
          </cell>
          <cell r="I43">
            <v>40.6</v>
          </cell>
          <cell r="J43">
            <v>40.799999999999997</v>
          </cell>
          <cell r="K43">
            <v>26.1</v>
          </cell>
          <cell r="M43">
            <v>26.2</v>
          </cell>
          <cell r="O43">
            <v>30.6</v>
          </cell>
          <cell r="P43">
            <v>30.4</v>
          </cell>
          <cell r="Q43">
            <v>28.4</v>
          </cell>
          <cell r="R43">
            <v>28.7</v>
          </cell>
          <cell r="S43">
            <v>28.3</v>
          </cell>
          <cell r="T43">
            <v>28.1</v>
          </cell>
          <cell r="U43">
            <v>28.8</v>
          </cell>
        </row>
        <row r="47">
          <cell r="C47">
            <v>2709.6</v>
          </cell>
          <cell r="D47">
            <v>2948.2</v>
          </cell>
          <cell r="E47">
            <v>3253.8</v>
          </cell>
          <cell r="F47">
            <v>3010</v>
          </cell>
          <cell r="G47">
            <v>3155.7</v>
          </cell>
          <cell r="H47">
            <v>3560.9</v>
          </cell>
          <cell r="I47">
            <v>3412.2</v>
          </cell>
          <cell r="J47">
            <v>3620.1</v>
          </cell>
          <cell r="K47">
            <v>3602.7</v>
          </cell>
          <cell r="M47">
            <v>4000.2</v>
          </cell>
          <cell r="N47">
            <v>4024.5</v>
          </cell>
          <cell r="O47">
            <v>4272.2</v>
          </cell>
          <cell r="P47">
            <v>3651.2</v>
          </cell>
          <cell r="Q47">
            <v>4256</v>
          </cell>
          <cell r="R47">
            <v>4688.2</v>
          </cell>
          <cell r="S47">
            <v>3995.8</v>
          </cell>
          <cell r="T47">
            <v>4583.8999999999996</v>
          </cell>
          <cell r="U47">
            <v>4503.6000000000004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1">
          <cell r="C51">
            <v>356.8</v>
          </cell>
          <cell r="D51">
            <v>322.3</v>
          </cell>
          <cell r="E51">
            <v>287.10000000000002</v>
          </cell>
          <cell r="F51">
            <v>415.3</v>
          </cell>
          <cell r="G51">
            <v>422.6</v>
          </cell>
          <cell r="H51">
            <v>498.7</v>
          </cell>
          <cell r="I51">
            <v>552.9</v>
          </cell>
          <cell r="J51">
            <v>679.9</v>
          </cell>
          <cell r="K51">
            <v>625.29999999999995</v>
          </cell>
          <cell r="M51">
            <v>757.5</v>
          </cell>
          <cell r="N51">
            <v>724.9</v>
          </cell>
          <cell r="O51">
            <v>684.6</v>
          </cell>
          <cell r="P51">
            <v>753.7</v>
          </cell>
          <cell r="Q51">
            <v>721.1</v>
          </cell>
          <cell r="R51">
            <v>694.5</v>
          </cell>
          <cell r="S51">
            <v>719.8</v>
          </cell>
          <cell r="T51">
            <v>794.2</v>
          </cell>
          <cell r="U51">
            <v>732.7</v>
          </cell>
        </row>
        <row r="52">
          <cell r="C52">
            <v>5</v>
          </cell>
          <cell r="D52">
            <v>5.7</v>
          </cell>
          <cell r="E52">
            <v>6.2</v>
          </cell>
          <cell r="F52">
            <v>5.4</v>
          </cell>
          <cell r="G52">
            <v>5</v>
          </cell>
          <cell r="H52">
            <v>4.9000000000000004</v>
          </cell>
          <cell r="I52">
            <v>4.9000000000000004</v>
          </cell>
          <cell r="J52">
            <v>5.3</v>
          </cell>
          <cell r="K52">
            <v>6</v>
          </cell>
          <cell r="M52">
            <v>4.8</v>
          </cell>
          <cell r="N52">
            <v>5</v>
          </cell>
          <cell r="O52">
            <v>5.8</v>
          </cell>
          <cell r="P52">
            <v>4.2</v>
          </cell>
          <cell r="Q52">
            <v>6.4</v>
          </cell>
          <cell r="R52">
            <v>8.9</v>
          </cell>
          <cell r="S52">
            <v>16.399999999999999</v>
          </cell>
          <cell r="T52">
            <v>18.7</v>
          </cell>
          <cell r="U52">
            <v>16.899999999999999</v>
          </cell>
        </row>
        <row r="54">
          <cell r="C54">
            <v>56.4</v>
          </cell>
          <cell r="D54">
            <v>83.9</v>
          </cell>
          <cell r="E54">
            <v>101.7</v>
          </cell>
          <cell r="F54">
            <v>81.3</v>
          </cell>
          <cell r="G54">
            <v>91.5</v>
          </cell>
          <cell r="H54">
            <v>92.8</v>
          </cell>
          <cell r="I54">
            <v>91.4</v>
          </cell>
          <cell r="J54">
            <v>92.9</v>
          </cell>
          <cell r="K54">
            <v>89.9</v>
          </cell>
          <cell r="M54">
            <v>82.7</v>
          </cell>
          <cell r="N54">
            <v>106.1</v>
          </cell>
          <cell r="O54">
            <v>108.8</v>
          </cell>
          <cell r="P54">
            <v>86.8</v>
          </cell>
          <cell r="Q54">
            <v>102.5</v>
          </cell>
          <cell r="R54">
            <v>104.3</v>
          </cell>
          <cell r="S54">
            <v>98.9</v>
          </cell>
          <cell r="T54">
            <v>92.9</v>
          </cell>
          <cell r="U54">
            <v>93.2</v>
          </cell>
        </row>
        <row r="55">
          <cell r="C55">
            <v>0</v>
          </cell>
          <cell r="D55">
            <v>0.2</v>
          </cell>
          <cell r="E55">
            <v>0.1</v>
          </cell>
          <cell r="F55">
            <v>0</v>
          </cell>
          <cell r="G55">
            <v>0.1</v>
          </cell>
          <cell r="H55">
            <v>0.1</v>
          </cell>
          <cell r="I55">
            <v>0.3</v>
          </cell>
          <cell r="J55">
            <v>0.2</v>
          </cell>
          <cell r="K55">
            <v>0.1</v>
          </cell>
          <cell r="N55">
            <v>0.6</v>
          </cell>
          <cell r="O55">
            <v>0.2</v>
          </cell>
          <cell r="P55">
            <v>0.1</v>
          </cell>
          <cell r="Q55">
            <v>0.3</v>
          </cell>
          <cell r="R55">
            <v>0.2</v>
          </cell>
          <cell r="S55">
            <v>0.3</v>
          </cell>
          <cell r="T55">
            <v>0.2</v>
          </cell>
          <cell r="U55">
            <v>0.1</v>
          </cell>
        </row>
        <row r="56">
          <cell r="C56">
            <v>180.2</v>
          </cell>
          <cell r="D56">
            <v>204.5</v>
          </cell>
          <cell r="E56">
            <v>205.2</v>
          </cell>
          <cell r="F56">
            <v>200</v>
          </cell>
          <cell r="G56">
            <v>200.8</v>
          </cell>
          <cell r="H56">
            <v>523.6</v>
          </cell>
          <cell r="I56">
            <v>216.9</v>
          </cell>
          <cell r="J56">
            <v>400</v>
          </cell>
          <cell r="K56">
            <v>218.4</v>
          </cell>
          <cell r="M56">
            <v>686.2</v>
          </cell>
          <cell r="N56">
            <v>405.9</v>
          </cell>
          <cell r="O56">
            <v>692</v>
          </cell>
          <cell r="P56">
            <v>469.2</v>
          </cell>
          <cell r="Q56">
            <v>283.5</v>
          </cell>
          <cell r="R56">
            <v>417.5</v>
          </cell>
          <cell r="S56">
            <v>428.3</v>
          </cell>
          <cell r="T56">
            <v>320.2</v>
          </cell>
          <cell r="U56">
            <v>309.2</v>
          </cell>
        </row>
        <row r="67">
          <cell r="C67">
            <v>74.900000000000006</v>
          </cell>
          <cell r="D67">
            <v>91.8</v>
          </cell>
          <cell r="E67">
            <v>100.7</v>
          </cell>
          <cell r="F67">
            <v>89</v>
          </cell>
          <cell r="G67">
            <v>87.3</v>
          </cell>
          <cell r="H67">
            <v>93.1</v>
          </cell>
          <cell r="I67">
            <v>89.5</v>
          </cell>
          <cell r="J67">
            <v>80</v>
          </cell>
          <cell r="M67">
            <v>85.7</v>
          </cell>
          <cell r="N67">
            <v>83.6</v>
          </cell>
          <cell r="O67">
            <v>96.8</v>
          </cell>
          <cell r="P67">
            <v>79.8</v>
          </cell>
          <cell r="Q67">
            <v>71.5</v>
          </cell>
          <cell r="R67">
            <v>79.2</v>
          </cell>
          <cell r="S67">
            <v>78.5</v>
          </cell>
          <cell r="T67">
            <v>85.7</v>
          </cell>
          <cell r="U67">
            <v>81.099999999999994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2.1</v>
          </cell>
          <cell r="T68">
            <v>5.6</v>
          </cell>
          <cell r="U68">
            <v>192.2</v>
          </cell>
        </row>
        <row r="69">
          <cell r="C69">
            <v>1.9</v>
          </cell>
          <cell r="D69">
            <v>0</v>
          </cell>
          <cell r="E69">
            <v>7.1</v>
          </cell>
          <cell r="F69">
            <v>59.5</v>
          </cell>
          <cell r="G69">
            <v>59.5</v>
          </cell>
          <cell r="H69">
            <v>82.5</v>
          </cell>
          <cell r="I69">
            <v>0.6</v>
          </cell>
          <cell r="J69">
            <v>151.4</v>
          </cell>
          <cell r="K69">
            <v>62.9</v>
          </cell>
          <cell r="M69">
            <v>1.8</v>
          </cell>
          <cell r="N69">
            <v>394.4</v>
          </cell>
          <cell r="O69">
            <v>92.8</v>
          </cell>
          <cell r="P69">
            <v>2.5</v>
          </cell>
          <cell r="Q69">
            <v>16.399999999999999</v>
          </cell>
          <cell r="R69">
            <v>180</v>
          </cell>
          <cell r="S69">
            <v>105.1</v>
          </cell>
          <cell r="T69">
            <v>86.2</v>
          </cell>
          <cell r="U69">
            <v>9.1</v>
          </cell>
        </row>
        <row r="72">
          <cell r="C72">
            <v>23.2</v>
          </cell>
          <cell r="D72">
            <v>30.9</v>
          </cell>
          <cell r="E72">
            <v>28.9</v>
          </cell>
          <cell r="F72">
            <v>25.4</v>
          </cell>
          <cell r="G72">
            <v>23.3</v>
          </cell>
          <cell r="H72">
            <v>24.5</v>
          </cell>
          <cell r="I72">
            <v>31.8</v>
          </cell>
          <cell r="J72">
            <v>56</v>
          </cell>
          <cell r="K72">
            <v>35.799999999999997</v>
          </cell>
          <cell r="M72">
            <v>45</v>
          </cell>
          <cell r="N72">
            <v>38.1</v>
          </cell>
          <cell r="O72">
            <v>36.9</v>
          </cell>
          <cell r="P72">
            <v>35.200000000000003</v>
          </cell>
          <cell r="Q72">
            <v>29.9</v>
          </cell>
          <cell r="R72">
            <v>33.5</v>
          </cell>
          <cell r="S72">
            <v>21.6</v>
          </cell>
          <cell r="T72">
            <v>94.8</v>
          </cell>
          <cell r="U72">
            <v>20</v>
          </cell>
        </row>
        <row r="73">
          <cell r="C73">
            <v>1042.7</v>
          </cell>
          <cell r="D73">
            <v>838.4</v>
          </cell>
          <cell r="E73">
            <v>889.1</v>
          </cell>
          <cell r="F73">
            <v>849.7</v>
          </cell>
          <cell r="G73">
            <v>996</v>
          </cell>
          <cell r="H73">
            <v>1017.6</v>
          </cell>
          <cell r="I73">
            <v>1290.2</v>
          </cell>
          <cell r="J73">
            <v>1185.8</v>
          </cell>
          <cell r="K73">
            <v>1372.1</v>
          </cell>
          <cell r="M73">
            <v>1535.2</v>
          </cell>
          <cell r="N73">
            <v>1383.3</v>
          </cell>
          <cell r="O73">
            <v>1330.2</v>
          </cell>
          <cell r="P73">
            <v>1215.0999999999999</v>
          </cell>
          <cell r="Q73">
            <v>1712.6</v>
          </cell>
          <cell r="R73">
            <v>1357.4</v>
          </cell>
          <cell r="S73">
            <v>1409.7</v>
          </cell>
          <cell r="T73">
            <v>1617.7</v>
          </cell>
          <cell r="U73">
            <v>1019.1</v>
          </cell>
        </row>
        <row r="76">
          <cell r="C76">
            <v>184.5</v>
          </cell>
          <cell r="D76">
            <v>175.3</v>
          </cell>
          <cell r="E76">
            <v>198.8</v>
          </cell>
          <cell r="F76">
            <v>333.5</v>
          </cell>
          <cell r="G76">
            <v>334.3</v>
          </cell>
          <cell r="H76">
            <v>331.2</v>
          </cell>
          <cell r="I76">
            <v>319.60000000000002</v>
          </cell>
          <cell r="J76">
            <v>296.2</v>
          </cell>
          <cell r="K76">
            <v>275.39999999999998</v>
          </cell>
          <cell r="M76">
            <v>318.10000000000002</v>
          </cell>
          <cell r="N76">
            <v>387.7</v>
          </cell>
          <cell r="O76">
            <v>391.8</v>
          </cell>
          <cell r="P76">
            <v>456.7</v>
          </cell>
          <cell r="Q76">
            <v>382.1</v>
          </cell>
          <cell r="R76">
            <v>365</v>
          </cell>
          <cell r="S76">
            <v>348.2</v>
          </cell>
          <cell r="T76">
            <v>340.4</v>
          </cell>
          <cell r="U76">
            <v>342.5</v>
          </cell>
        </row>
        <row r="77">
          <cell r="C77">
            <v>57.9</v>
          </cell>
          <cell r="D77">
            <v>59</v>
          </cell>
          <cell r="E77">
            <v>78.400000000000006</v>
          </cell>
          <cell r="F77">
            <v>80.5</v>
          </cell>
          <cell r="G77">
            <v>79.599999999999994</v>
          </cell>
          <cell r="H77">
            <v>80.3</v>
          </cell>
          <cell r="I77">
            <v>85.5</v>
          </cell>
          <cell r="J77">
            <v>87.3</v>
          </cell>
          <cell r="K77">
            <v>77.7</v>
          </cell>
          <cell r="M77">
            <v>76.8</v>
          </cell>
          <cell r="N77">
            <v>80.5</v>
          </cell>
          <cell r="O77">
            <v>111.5</v>
          </cell>
          <cell r="P77">
            <v>91.6</v>
          </cell>
          <cell r="Q77">
            <v>104.7</v>
          </cell>
          <cell r="R77">
            <v>112.4</v>
          </cell>
          <cell r="S77">
            <v>100.7</v>
          </cell>
          <cell r="T77">
            <v>105.1</v>
          </cell>
          <cell r="U77">
            <v>96.5</v>
          </cell>
        </row>
        <row r="78">
          <cell r="M78">
            <v>2.2000000000000002</v>
          </cell>
          <cell r="N78">
            <v>2.7</v>
          </cell>
          <cell r="O78">
            <v>3.3</v>
          </cell>
          <cell r="P78">
            <v>2.4</v>
          </cell>
          <cell r="Q78">
            <v>2.9</v>
          </cell>
          <cell r="R78">
            <v>2.9</v>
          </cell>
          <cell r="S78">
            <v>3</v>
          </cell>
          <cell r="T78">
            <v>3</v>
          </cell>
          <cell r="U78">
            <v>2.9</v>
          </cell>
        </row>
        <row r="82">
          <cell r="C82">
            <v>3.7</v>
          </cell>
          <cell r="D82">
            <v>4</v>
          </cell>
          <cell r="E82">
            <v>5.3</v>
          </cell>
          <cell r="F82">
            <v>4.4000000000000004</v>
          </cell>
          <cell r="G82">
            <v>5</v>
          </cell>
          <cell r="H82">
            <v>4.5</v>
          </cell>
          <cell r="I82">
            <v>4.2</v>
          </cell>
          <cell r="J82">
            <v>4.4000000000000004</v>
          </cell>
          <cell r="K82">
            <v>4.0999999999999996</v>
          </cell>
          <cell r="N82">
            <v>3.8</v>
          </cell>
          <cell r="O82">
            <v>5.6</v>
          </cell>
          <cell r="P82">
            <v>3.6</v>
          </cell>
          <cell r="R82">
            <v>4.9000000000000004</v>
          </cell>
          <cell r="S82">
            <v>4.5</v>
          </cell>
          <cell r="T82">
            <v>4.2</v>
          </cell>
          <cell r="U82">
            <v>4.5999999999999996</v>
          </cell>
        </row>
        <row r="85">
          <cell r="M85">
            <v>2500.1999999999998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1448.8</v>
          </cell>
          <cell r="S85">
            <v>0</v>
          </cell>
          <cell r="T85">
            <v>3669</v>
          </cell>
          <cell r="U85">
            <v>0</v>
          </cell>
        </row>
        <row r="86">
          <cell r="C86">
            <v>109.4</v>
          </cell>
          <cell r="D86">
            <v>155.69999999999999</v>
          </cell>
          <cell r="E86">
            <v>183.8</v>
          </cell>
          <cell r="F86">
            <v>167.4</v>
          </cell>
          <cell r="G86">
            <v>173.1</v>
          </cell>
          <cell r="H86">
            <v>167.9</v>
          </cell>
          <cell r="I86">
            <v>168.2</v>
          </cell>
          <cell r="J86">
            <v>183</v>
          </cell>
          <cell r="K86">
            <v>185.9</v>
          </cell>
          <cell r="M86">
            <v>102.3</v>
          </cell>
          <cell r="N86">
            <v>396.2</v>
          </cell>
          <cell r="O86">
            <v>88.8</v>
          </cell>
          <cell r="P86">
            <v>2.7</v>
          </cell>
          <cell r="Q86">
            <v>177.4</v>
          </cell>
          <cell r="R86">
            <v>91.2</v>
          </cell>
          <cell r="S86">
            <v>81.400000000000006</v>
          </cell>
          <cell r="T86">
            <v>92.5</v>
          </cell>
          <cell r="U86">
            <v>86.6</v>
          </cell>
          <cell r="V86">
            <v>1119.0999999999999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53.1</v>
          </cell>
          <cell r="J89">
            <v>20.9</v>
          </cell>
          <cell r="K89">
            <v>201.1</v>
          </cell>
          <cell r="M89">
            <v>0</v>
          </cell>
          <cell r="N89">
            <v>0</v>
          </cell>
          <cell r="O89">
            <v>232</v>
          </cell>
          <cell r="P89">
            <v>403.1</v>
          </cell>
          <cell r="Q89">
            <v>643.20000000000005</v>
          </cell>
          <cell r="R89">
            <v>1023.6</v>
          </cell>
          <cell r="S89">
            <v>577.9</v>
          </cell>
          <cell r="T89">
            <v>1013.9</v>
          </cell>
          <cell r="U89">
            <v>1039.7</v>
          </cell>
        </row>
        <row r="91">
          <cell r="C91">
            <v>76.900000000000006</v>
          </cell>
          <cell r="D91">
            <v>56.8</v>
          </cell>
          <cell r="E91">
            <v>71.900000000000006</v>
          </cell>
          <cell r="F91">
            <v>70.8</v>
          </cell>
          <cell r="G91">
            <v>86.1</v>
          </cell>
          <cell r="H91">
            <v>86.8</v>
          </cell>
          <cell r="I91">
            <v>93.3</v>
          </cell>
          <cell r="J91">
            <v>81.400000000000006</v>
          </cell>
          <cell r="M91">
            <v>85.6</v>
          </cell>
          <cell r="N91">
            <v>83.2</v>
          </cell>
          <cell r="O91">
            <v>89.9</v>
          </cell>
          <cell r="P91">
            <v>76.3</v>
          </cell>
          <cell r="Q91">
            <v>82.2</v>
          </cell>
          <cell r="R91">
            <v>72.900000000000006</v>
          </cell>
          <cell r="S91">
            <v>83.3</v>
          </cell>
          <cell r="T91">
            <v>84.4</v>
          </cell>
          <cell r="U91">
            <v>74.900000000000006</v>
          </cell>
        </row>
        <row r="92">
          <cell r="N92">
            <v>797.9</v>
          </cell>
          <cell r="O92">
            <v>913.2</v>
          </cell>
          <cell r="P92">
            <v>713.2</v>
          </cell>
          <cell r="Q92">
            <v>709.19999999999993</v>
          </cell>
          <cell r="S92">
            <v>701.8</v>
          </cell>
          <cell r="T92">
            <v>724.7</v>
          </cell>
          <cell r="U92">
            <v>836.69999999999993</v>
          </cell>
        </row>
        <row r="93">
          <cell r="N93">
            <v>785.9</v>
          </cell>
          <cell r="O93">
            <v>908.1</v>
          </cell>
          <cell r="P93">
            <v>705.1</v>
          </cell>
          <cell r="Q93">
            <v>701.8</v>
          </cell>
          <cell r="R93">
            <v>912.2</v>
          </cell>
          <cell r="S93">
            <v>695.3</v>
          </cell>
          <cell r="T93">
            <v>712.9</v>
          </cell>
          <cell r="U93">
            <v>832.9</v>
          </cell>
        </row>
        <row r="99">
          <cell r="C99">
            <v>0</v>
          </cell>
          <cell r="D99">
            <v>0</v>
          </cell>
          <cell r="E99">
            <v>23.7</v>
          </cell>
          <cell r="F99">
            <v>1.4</v>
          </cell>
          <cell r="G99">
            <v>0</v>
          </cell>
          <cell r="H99">
            <v>0</v>
          </cell>
          <cell r="I99">
            <v>29.7</v>
          </cell>
          <cell r="J99">
            <v>3.3</v>
          </cell>
          <cell r="K99">
            <v>1.6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18.600000000000001</v>
          </cell>
          <cell r="R99">
            <v>2.6</v>
          </cell>
          <cell r="S99">
            <v>0</v>
          </cell>
          <cell r="T99">
            <v>0</v>
          </cell>
          <cell r="U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C101">
            <v>0</v>
          </cell>
          <cell r="D101">
            <v>1743.4</v>
          </cell>
          <cell r="E101">
            <v>860.4</v>
          </cell>
          <cell r="F101">
            <v>857</v>
          </cell>
          <cell r="G101">
            <v>855.8</v>
          </cell>
          <cell r="H101">
            <v>857.1</v>
          </cell>
          <cell r="I101">
            <v>858</v>
          </cell>
          <cell r="J101">
            <v>858.4</v>
          </cell>
          <cell r="K101">
            <v>854.1</v>
          </cell>
          <cell r="M101">
            <v>0</v>
          </cell>
          <cell r="N101">
            <v>0</v>
          </cell>
          <cell r="O101">
            <v>826.2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2390.6</v>
          </cell>
        </row>
        <row r="103">
          <cell r="C103">
            <v>108.6</v>
          </cell>
          <cell r="D103">
            <v>6</v>
          </cell>
          <cell r="E103">
            <v>12.2</v>
          </cell>
          <cell r="F103">
            <v>47.7</v>
          </cell>
          <cell r="G103">
            <v>1.4</v>
          </cell>
          <cell r="H103">
            <v>14.3</v>
          </cell>
          <cell r="I103">
            <v>149.9</v>
          </cell>
          <cell r="J103">
            <v>78.8</v>
          </cell>
          <cell r="K103">
            <v>0.1</v>
          </cell>
          <cell r="L103">
            <v>419.00000000000006</v>
          </cell>
          <cell r="M103">
            <v>324.3</v>
          </cell>
          <cell r="N103">
            <v>3.9</v>
          </cell>
          <cell r="O103">
            <v>45.4</v>
          </cell>
          <cell r="P103">
            <v>12.2</v>
          </cell>
          <cell r="Q103">
            <v>146.4</v>
          </cell>
          <cell r="R103">
            <v>18.899999999999999</v>
          </cell>
          <cell r="S103">
            <v>23.3</v>
          </cell>
          <cell r="T103">
            <v>7.9</v>
          </cell>
          <cell r="U103">
            <v>31.8</v>
          </cell>
        </row>
        <row r="106">
          <cell r="C106">
            <v>0</v>
          </cell>
          <cell r="D106">
            <v>36.1</v>
          </cell>
          <cell r="E106">
            <v>43.4</v>
          </cell>
          <cell r="F106">
            <v>0</v>
          </cell>
          <cell r="G106">
            <v>116.9</v>
          </cell>
          <cell r="H106">
            <v>8.4</v>
          </cell>
          <cell r="I106">
            <v>0</v>
          </cell>
          <cell r="J106">
            <v>66</v>
          </cell>
          <cell r="K106">
            <v>29.5</v>
          </cell>
          <cell r="M106">
            <v>0</v>
          </cell>
          <cell r="N106">
            <v>32.200000000000003</v>
          </cell>
          <cell r="O106">
            <v>0</v>
          </cell>
          <cell r="P106">
            <v>121.7</v>
          </cell>
          <cell r="Q106">
            <v>8.6999999999999993</v>
          </cell>
          <cell r="R106">
            <v>0</v>
          </cell>
          <cell r="S106">
            <v>27.5</v>
          </cell>
          <cell r="T106">
            <v>27.9</v>
          </cell>
          <cell r="U106">
            <v>53.7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134.80000000000001</v>
          </cell>
          <cell r="K107">
            <v>0</v>
          </cell>
          <cell r="M107">
            <v>149.5</v>
          </cell>
          <cell r="N107">
            <v>192.1</v>
          </cell>
          <cell r="O107">
            <v>11.3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4">
          <cell r="C114">
            <v>0</v>
          </cell>
          <cell r="D114">
            <v>7000</v>
          </cell>
          <cell r="E114">
            <v>0</v>
          </cell>
          <cell r="F114">
            <v>5000</v>
          </cell>
          <cell r="G114">
            <v>0</v>
          </cell>
          <cell r="H114">
            <v>24329.200000000001</v>
          </cell>
          <cell r="I114">
            <v>0</v>
          </cell>
          <cell r="J114">
            <v>0</v>
          </cell>
          <cell r="K114">
            <v>0</v>
          </cell>
          <cell r="M114">
            <v>229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70000</v>
          </cell>
          <cell r="S114">
            <v>0</v>
          </cell>
          <cell r="T114">
            <v>0</v>
          </cell>
          <cell r="U114">
            <v>30000</v>
          </cell>
        </row>
        <row r="115">
          <cell r="C115">
            <v>144893.4</v>
          </cell>
          <cell r="D115">
            <v>119.6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133989.4</v>
          </cell>
          <cell r="O115">
            <v>164.2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C118">
            <v>20.7</v>
          </cell>
          <cell r="D118">
            <v>29.8</v>
          </cell>
          <cell r="E118">
            <v>1992.1</v>
          </cell>
          <cell r="F118">
            <v>16.2</v>
          </cell>
          <cell r="G118">
            <v>149.4</v>
          </cell>
          <cell r="H118">
            <v>198.7</v>
          </cell>
          <cell r="I118">
            <v>13591.3</v>
          </cell>
          <cell r="J118">
            <v>320.60000000000002</v>
          </cell>
          <cell r="K118">
            <v>1553.4</v>
          </cell>
          <cell r="M118">
            <v>17533.7</v>
          </cell>
          <cell r="N118">
            <v>187.5</v>
          </cell>
          <cell r="O118">
            <v>479.6</v>
          </cell>
          <cell r="P118">
            <v>106</v>
          </cell>
          <cell r="Q118">
            <v>172.4</v>
          </cell>
          <cell r="R118">
            <v>12158.5</v>
          </cell>
          <cell r="S118">
            <v>4279.7</v>
          </cell>
          <cell r="T118">
            <v>113.2</v>
          </cell>
          <cell r="U118">
            <v>1466</v>
          </cell>
          <cell r="V118">
            <v>36496.6</v>
          </cell>
        </row>
        <row r="121">
          <cell r="U121">
            <v>572.20000000000005</v>
          </cell>
        </row>
        <row r="127">
          <cell r="C127">
            <v>141.5</v>
          </cell>
          <cell r="D127">
            <v>228.3</v>
          </cell>
          <cell r="E127">
            <v>54.3</v>
          </cell>
          <cell r="F127">
            <v>9.9</v>
          </cell>
          <cell r="G127">
            <v>51.8</v>
          </cell>
          <cell r="H127">
            <v>139.5</v>
          </cell>
          <cell r="I127">
            <v>9.9</v>
          </cell>
          <cell r="J127">
            <v>12.4</v>
          </cell>
          <cell r="K127">
            <v>4.7</v>
          </cell>
          <cell r="M127">
            <v>64.599999999999994</v>
          </cell>
          <cell r="N127">
            <v>77.5</v>
          </cell>
          <cell r="O127">
            <v>43.5</v>
          </cell>
          <cell r="P127">
            <v>74.900000000000006</v>
          </cell>
          <cell r="Q127">
            <v>39.799999999999997</v>
          </cell>
          <cell r="R127">
            <v>116.4</v>
          </cell>
          <cell r="S127">
            <v>11.7</v>
          </cell>
          <cell r="T127">
            <v>9.5</v>
          </cell>
          <cell r="U127">
            <v>23.3</v>
          </cell>
        </row>
        <row r="133">
          <cell r="C133">
            <v>236.9</v>
          </cell>
          <cell r="D133">
            <v>242.7</v>
          </cell>
          <cell r="E133">
            <v>316.89999999999998</v>
          </cell>
          <cell r="F133">
            <v>259.8</v>
          </cell>
          <cell r="G133">
            <v>272.60000000000002</v>
          </cell>
          <cell r="H133">
            <v>270.39999999999998</v>
          </cell>
          <cell r="I133">
            <v>335.8</v>
          </cell>
          <cell r="M133">
            <v>288.60000000000002</v>
          </cell>
          <cell r="N133">
            <v>302.39999999999998</v>
          </cell>
          <cell r="O133">
            <v>393.2</v>
          </cell>
          <cell r="P133">
            <v>304.2</v>
          </cell>
          <cell r="Q133">
            <v>335.9</v>
          </cell>
          <cell r="R133">
            <v>386.8</v>
          </cell>
          <cell r="S133">
            <v>327.39999999999998</v>
          </cell>
          <cell r="T133">
            <v>324.39999999999998</v>
          </cell>
          <cell r="U133">
            <v>399.5</v>
          </cell>
        </row>
        <row r="135">
          <cell r="C135">
            <v>65.900000000000006</v>
          </cell>
          <cell r="D135">
            <v>111.6</v>
          </cell>
          <cell r="E135">
            <v>95.9</v>
          </cell>
          <cell r="F135">
            <v>105</v>
          </cell>
          <cell r="G135">
            <v>107.1</v>
          </cell>
          <cell r="H135">
            <v>107.1</v>
          </cell>
          <cell r="I135">
            <v>122.6</v>
          </cell>
          <cell r="J135">
            <v>127.2</v>
          </cell>
          <cell r="N135">
            <v>87.1</v>
          </cell>
          <cell r="O135">
            <v>130.80000000000001</v>
          </cell>
          <cell r="P135">
            <v>116.1</v>
          </cell>
          <cell r="Q135">
            <v>101.2</v>
          </cell>
          <cell r="R135">
            <v>112</v>
          </cell>
          <cell r="S135">
            <v>110</v>
          </cell>
          <cell r="T135">
            <v>122.3</v>
          </cell>
          <cell r="U135">
            <v>83</v>
          </cell>
        </row>
        <row r="137">
          <cell r="C137">
            <v>1125.2000000000003</v>
          </cell>
          <cell r="D137">
            <v>899.19999999999993</v>
          </cell>
          <cell r="E137">
            <v>975.4</v>
          </cell>
          <cell r="F137">
            <v>984.4</v>
          </cell>
          <cell r="G137">
            <v>1148.4000000000001</v>
          </cell>
          <cell r="H137">
            <v>1207.3</v>
          </cell>
          <cell r="I137">
            <v>1395.6</v>
          </cell>
          <cell r="J137">
            <v>1445.5</v>
          </cell>
          <cell r="K137">
            <v>1529.3</v>
          </cell>
          <cell r="M137">
            <v>1634.2999999999997</v>
          </cell>
          <cell r="N137">
            <v>1914.5</v>
          </cell>
          <cell r="O137">
            <v>1551.3000000000002</v>
          </cell>
          <cell r="P137">
            <v>1339.8999999999996</v>
          </cell>
          <cell r="Q137">
            <v>1856.9</v>
          </cell>
          <cell r="R137">
            <v>1694.3</v>
          </cell>
          <cell r="S137">
            <v>1722.8</v>
          </cell>
          <cell r="T137">
            <v>1835.3</v>
          </cell>
          <cell r="U137">
            <v>1387.5000000000002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F628-0294-43D4-B432-56674134DE6F}">
  <dimension ref="A1:GA384"/>
  <sheetViews>
    <sheetView showGridLines="0" tabSelected="1" topLeftCell="A28" zoomScale="110" zoomScaleNormal="110" workbookViewId="0">
      <selection activeCell="I80" sqref="I80"/>
    </sheetView>
  </sheetViews>
  <sheetFormatPr baseColWidth="10" defaultColWidth="11.42578125" defaultRowHeight="12.75"/>
  <cols>
    <col min="1" max="1" width="0.85546875" customWidth="1"/>
    <col min="2" max="2" width="75" customWidth="1"/>
    <col min="3" max="10" width="10.7109375" customWidth="1"/>
    <col min="11" max="11" width="12.42578125" customWidth="1"/>
    <col min="12" max="12" width="11" style="98" customWidth="1"/>
    <col min="13" max="21" width="11.140625" style="98" customWidth="1"/>
    <col min="22" max="22" width="13" customWidth="1"/>
    <col min="23" max="23" width="11" customWidth="1"/>
    <col min="24" max="24" width="8.7109375" customWidth="1"/>
  </cols>
  <sheetData>
    <row r="1" spans="2:27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</row>
    <row r="2" spans="2:27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7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</row>
    <row r="4" spans="2:27" ht="18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7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7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7" ht="20.25" customHeight="1">
      <c r="B7" s="10" t="s">
        <v>4</v>
      </c>
      <c r="C7" s="11">
        <v>2021</v>
      </c>
      <c r="D7" s="12"/>
      <c r="E7" s="12"/>
      <c r="F7" s="12"/>
      <c r="G7" s="12"/>
      <c r="H7" s="12"/>
      <c r="I7" s="12"/>
      <c r="J7" s="12"/>
      <c r="K7" s="12"/>
      <c r="L7" s="10">
        <v>2021</v>
      </c>
      <c r="M7" s="11">
        <v>2022</v>
      </c>
      <c r="N7" s="12"/>
      <c r="O7" s="12"/>
      <c r="P7" s="12"/>
      <c r="Q7" s="12"/>
      <c r="R7" s="12"/>
      <c r="S7" s="12"/>
      <c r="T7" s="12"/>
      <c r="U7" s="12"/>
      <c r="V7" s="10">
        <v>2022</v>
      </c>
      <c r="W7" s="13" t="s">
        <v>5</v>
      </c>
      <c r="X7" s="14"/>
    </row>
    <row r="8" spans="2:27" ht="19.5" customHeigh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5"/>
      <c r="M8" s="16" t="s">
        <v>6</v>
      </c>
      <c r="N8" s="16" t="s">
        <v>7</v>
      </c>
      <c r="O8" s="16" t="s">
        <v>8</v>
      </c>
      <c r="P8" s="16" t="s">
        <v>9</v>
      </c>
      <c r="Q8" s="16" t="s">
        <v>10</v>
      </c>
      <c r="R8" s="16" t="s">
        <v>11</v>
      </c>
      <c r="S8" s="16" t="s">
        <v>12</v>
      </c>
      <c r="T8" s="16" t="s">
        <v>13</v>
      </c>
      <c r="U8" s="16" t="s">
        <v>14</v>
      </c>
      <c r="V8" s="15"/>
      <c r="W8" s="16" t="s">
        <v>15</v>
      </c>
      <c r="X8" s="17" t="s">
        <v>16</v>
      </c>
    </row>
    <row r="9" spans="2:27" ht="18" customHeight="1">
      <c r="B9" s="18" t="s">
        <v>17</v>
      </c>
      <c r="C9" s="19">
        <f t="shared" ref="C9:U9" si="0">+C10+C49+C57</f>
        <v>48049.8</v>
      </c>
      <c r="D9" s="19">
        <f t="shared" si="0"/>
        <v>42273.200000000004</v>
      </c>
      <c r="E9" s="19">
        <f t="shared" si="0"/>
        <v>41046.300000000003</v>
      </c>
      <c r="F9" s="19">
        <f t="shared" si="0"/>
        <v>68797.399999999994</v>
      </c>
      <c r="G9" s="19">
        <f t="shared" si="0"/>
        <v>48715.3</v>
      </c>
      <c r="H9" s="19">
        <f t="shared" si="0"/>
        <v>50061.2</v>
      </c>
      <c r="I9" s="19">
        <f t="shared" si="0"/>
        <v>59668.600000000006</v>
      </c>
      <c r="J9" s="19">
        <f t="shared" si="0"/>
        <v>49300.2</v>
      </c>
      <c r="K9" s="19">
        <f t="shared" si="0"/>
        <v>46613.299999999996</v>
      </c>
      <c r="L9" s="20">
        <f t="shared" si="0"/>
        <v>454525.29999999993</v>
      </c>
      <c r="M9" s="20">
        <f t="shared" si="0"/>
        <v>57187.899999999987</v>
      </c>
      <c r="N9" s="20">
        <f t="shared" si="0"/>
        <v>45286.1</v>
      </c>
      <c r="O9" s="20">
        <f t="shared" si="0"/>
        <v>49563.899999999994</v>
      </c>
      <c r="P9" s="20">
        <f t="shared" si="0"/>
        <v>68198.900000000009</v>
      </c>
      <c r="Q9" s="20">
        <f t="shared" si="0"/>
        <v>62484.1</v>
      </c>
      <c r="R9" s="20">
        <f t="shared" si="0"/>
        <v>52766.7</v>
      </c>
      <c r="S9" s="20">
        <f t="shared" si="0"/>
        <v>54421.400000000009</v>
      </c>
      <c r="T9" s="20">
        <f t="shared" si="0"/>
        <v>49882.700000000004</v>
      </c>
      <c r="U9" s="20">
        <f t="shared" si="0"/>
        <v>54245.999999999993</v>
      </c>
      <c r="V9" s="20">
        <f>+V10+V49+V57</f>
        <v>494037.7</v>
      </c>
      <c r="W9" s="20">
        <f t="shared" ref="W9:W69" si="1">+V9-L9</f>
        <v>39512.400000000081</v>
      </c>
      <c r="X9" s="20">
        <f t="shared" ref="X9:X48" si="2">+W9/L9*100</f>
        <v>8.6931134526505094</v>
      </c>
      <c r="Y9" s="21"/>
      <c r="Z9" s="21"/>
    </row>
    <row r="10" spans="2:27" ht="18" customHeight="1">
      <c r="B10" s="22" t="s">
        <v>18</v>
      </c>
      <c r="C10" s="23">
        <f t="shared" ref="C10:V10" si="3">+C11+C16+C26+C44+C47+C48</f>
        <v>46786.3</v>
      </c>
      <c r="D10" s="23">
        <f t="shared" si="3"/>
        <v>41336.400000000001</v>
      </c>
      <c r="E10" s="23">
        <f t="shared" si="3"/>
        <v>39996.400000000001</v>
      </c>
      <c r="F10" s="23">
        <f t="shared" si="3"/>
        <v>67566.2</v>
      </c>
      <c r="G10" s="23">
        <f t="shared" si="3"/>
        <v>47571.4</v>
      </c>
      <c r="H10" s="23">
        <f t="shared" si="3"/>
        <v>43571.199999999997</v>
      </c>
      <c r="I10" s="23">
        <f t="shared" si="3"/>
        <v>58325.700000000004</v>
      </c>
      <c r="J10" s="23">
        <f t="shared" si="3"/>
        <v>48167.599999999991</v>
      </c>
      <c r="K10" s="23">
        <f t="shared" si="3"/>
        <v>45391.899999999994</v>
      </c>
      <c r="L10" s="24">
        <f t="shared" si="3"/>
        <v>438713.1</v>
      </c>
      <c r="M10" s="24">
        <f t="shared" si="3"/>
        <v>55946.19999999999</v>
      </c>
      <c r="N10" s="24">
        <f t="shared" si="3"/>
        <v>44023.1</v>
      </c>
      <c r="O10" s="24">
        <f t="shared" si="3"/>
        <v>48224.899999999994</v>
      </c>
      <c r="P10" s="24">
        <f t="shared" si="3"/>
        <v>66996.700000000012</v>
      </c>
      <c r="Q10" s="24">
        <f t="shared" si="3"/>
        <v>61362.6</v>
      </c>
      <c r="R10" s="24">
        <f t="shared" si="3"/>
        <v>51451.6</v>
      </c>
      <c r="S10" s="24">
        <f t="shared" si="3"/>
        <v>53350.100000000006</v>
      </c>
      <c r="T10" s="24">
        <f t="shared" si="3"/>
        <v>48792.000000000007</v>
      </c>
      <c r="U10" s="24">
        <f t="shared" si="3"/>
        <v>53045.7</v>
      </c>
      <c r="V10" s="24">
        <f t="shared" si="3"/>
        <v>483192.89999999997</v>
      </c>
      <c r="W10" s="24">
        <f t="shared" si="1"/>
        <v>44479.799999999988</v>
      </c>
      <c r="X10" s="24">
        <f t="shared" si="2"/>
        <v>10.138698844415631</v>
      </c>
      <c r="Y10" s="21"/>
      <c r="Z10" s="21"/>
    </row>
    <row r="11" spans="2:27" ht="18" customHeight="1">
      <c r="B11" s="22" t="s">
        <v>19</v>
      </c>
      <c r="C11" s="23">
        <f t="shared" ref="C11:V11" si="4">SUM(C12:C15)</f>
        <v>21803.3</v>
      </c>
      <c r="D11" s="23">
        <f t="shared" ref="D11:K11" si="5">SUM(D12:D15)</f>
        <v>19465.5</v>
      </c>
      <c r="E11" s="23">
        <f t="shared" si="5"/>
        <v>15179.8</v>
      </c>
      <c r="F11" s="23">
        <f t="shared" si="5"/>
        <v>39847.899999999994</v>
      </c>
      <c r="G11" s="23">
        <f t="shared" si="5"/>
        <v>22506.3</v>
      </c>
      <c r="H11" s="23">
        <f t="shared" si="5"/>
        <v>18611.899999999998</v>
      </c>
      <c r="I11" s="23">
        <f t="shared" si="5"/>
        <v>29516.699999999997</v>
      </c>
      <c r="J11" s="23">
        <f t="shared" si="5"/>
        <v>21687.899999999998</v>
      </c>
      <c r="K11" s="23">
        <f t="shared" si="5"/>
        <v>16559.400000000001</v>
      </c>
      <c r="L11" s="24">
        <f t="shared" si="4"/>
        <v>205178.7</v>
      </c>
      <c r="M11" s="24">
        <f t="shared" si="4"/>
        <v>24882.1</v>
      </c>
      <c r="N11" s="24">
        <f t="shared" ref="N11:U11" si="6">SUM(N12:N15)</f>
        <v>16246.9</v>
      </c>
      <c r="O11" s="24">
        <f t="shared" si="6"/>
        <v>18065.7</v>
      </c>
      <c r="P11" s="24">
        <f t="shared" si="6"/>
        <v>36171.399999999994</v>
      </c>
      <c r="Q11" s="24">
        <f t="shared" si="6"/>
        <v>30998.699999999997</v>
      </c>
      <c r="R11" s="24">
        <f t="shared" si="6"/>
        <v>21322.1</v>
      </c>
      <c r="S11" s="24">
        <f t="shared" si="6"/>
        <v>24440.7</v>
      </c>
      <c r="T11" s="24">
        <f t="shared" si="6"/>
        <v>19683.600000000002</v>
      </c>
      <c r="U11" s="24">
        <f t="shared" si="6"/>
        <v>21864.7</v>
      </c>
      <c r="V11" s="24">
        <f t="shared" si="4"/>
        <v>213675.9</v>
      </c>
      <c r="W11" s="24">
        <f t="shared" si="1"/>
        <v>8497.1999999999825</v>
      </c>
      <c r="X11" s="24">
        <f t="shared" si="2"/>
        <v>4.1413655511025178</v>
      </c>
      <c r="Y11" s="21"/>
      <c r="Z11" s="21"/>
      <c r="AA11" s="25"/>
    </row>
    <row r="12" spans="2:27" ht="18" customHeight="1">
      <c r="B12" s="26" t="s">
        <v>20</v>
      </c>
      <c r="C12" s="27">
        <f>+[1]PP!C11</f>
        <v>6347.1</v>
      </c>
      <c r="D12" s="27">
        <f>+[1]PP!D11</f>
        <v>5866.4</v>
      </c>
      <c r="E12" s="27">
        <f>+[1]PP!E11</f>
        <v>6287.3</v>
      </c>
      <c r="F12" s="27">
        <f>+[1]PP!F11</f>
        <v>5482.9</v>
      </c>
      <c r="G12" s="27">
        <f>+[1]PP!G11</f>
        <v>6263.3</v>
      </c>
      <c r="H12" s="27">
        <f>+[1]PP!H11</f>
        <v>5392</v>
      </c>
      <c r="I12" s="27">
        <f>+[1]PP!I11</f>
        <v>5315.5</v>
      </c>
      <c r="J12" s="27">
        <f>+[1]PP!J11</f>
        <v>5631.3</v>
      </c>
      <c r="K12" s="27">
        <f>+[1]PP!K11</f>
        <v>5465.1</v>
      </c>
      <c r="L12" s="28">
        <f>SUM(C12:K12)</f>
        <v>52050.9</v>
      </c>
      <c r="M12" s="28">
        <f>+[1]PP!M11</f>
        <v>8213.4</v>
      </c>
      <c r="N12" s="28">
        <f>+[1]PP!N11</f>
        <v>6823.7</v>
      </c>
      <c r="O12" s="28">
        <f>+[1]PP!O11</f>
        <v>7665.4</v>
      </c>
      <c r="P12" s="28">
        <f>+[1]PP!P11</f>
        <v>7677.4</v>
      </c>
      <c r="Q12" s="28">
        <f>+[1]PP!Q11</f>
        <v>8262.4</v>
      </c>
      <c r="R12" s="28">
        <f>+[1]PP!R11</f>
        <v>6881.2</v>
      </c>
      <c r="S12" s="28">
        <f>+[1]PP!S11</f>
        <v>5893.2</v>
      </c>
      <c r="T12" s="28">
        <f>+[1]PP!T11</f>
        <v>6865.2</v>
      </c>
      <c r="U12" s="28">
        <f>+[1]PP!U11</f>
        <v>7789</v>
      </c>
      <c r="V12" s="28">
        <f>SUM(M12:U12)</f>
        <v>66070.899999999994</v>
      </c>
      <c r="W12" s="28">
        <f t="shared" si="1"/>
        <v>14019.999999999993</v>
      </c>
      <c r="X12" s="28">
        <f t="shared" si="2"/>
        <v>26.935173070974745</v>
      </c>
      <c r="Y12" s="21"/>
      <c r="Z12" s="21"/>
      <c r="AA12" s="25"/>
    </row>
    <row r="13" spans="2:27" ht="18" customHeight="1">
      <c r="B13" s="26" t="s">
        <v>21</v>
      </c>
      <c r="C13" s="27">
        <f>+[1]PP!C12</f>
        <v>11336.3</v>
      </c>
      <c r="D13" s="27">
        <f>+[1]PP!D12</f>
        <v>11432.6</v>
      </c>
      <c r="E13" s="27">
        <f>+[1]PP!E12</f>
        <v>6592.9</v>
      </c>
      <c r="F13" s="27">
        <f>+[1]PP!F12</f>
        <v>30794.799999999999</v>
      </c>
      <c r="G13" s="27">
        <f>+[1]PP!G12</f>
        <v>12656.5</v>
      </c>
      <c r="H13" s="27">
        <f>+[1]PP!H12</f>
        <v>9294.6</v>
      </c>
      <c r="I13" s="27">
        <f>+[1]PP!I12</f>
        <v>19286.7</v>
      </c>
      <c r="J13" s="27">
        <f>+[1]PP!J12</f>
        <v>12063.2</v>
      </c>
      <c r="K13" s="27">
        <f>+[1]PP!K12</f>
        <v>7034.6</v>
      </c>
      <c r="L13" s="28">
        <f>SUM(C13:K13)</f>
        <v>120492.20000000001</v>
      </c>
      <c r="M13" s="28">
        <f>+[1]PP!M12</f>
        <v>10863.5</v>
      </c>
      <c r="N13" s="28">
        <f>+[1]PP!N12</f>
        <v>6754.3</v>
      </c>
      <c r="O13" s="28">
        <f>+[1]PP!O12</f>
        <v>7280.6</v>
      </c>
      <c r="P13" s="28">
        <f>+[1]PP!P12</f>
        <v>24162.1</v>
      </c>
      <c r="Q13" s="28">
        <f>+[1]PP!Q12</f>
        <v>18167.7</v>
      </c>
      <c r="R13" s="28">
        <f>+[1]PP!R12</f>
        <v>9883</v>
      </c>
      <c r="S13" s="28">
        <f>+[1]PP!S12</f>
        <v>13510.8</v>
      </c>
      <c r="T13" s="28">
        <f>+[1]PP!T12</f>
        <v>9376.2000000000007</v>
      </c>
      <c r="U13" s="28">
        <f>+[1]PP!U12</f>
        <v>9413.7999999999993</v>
      </c>
      <c r="V13" s="28">
        <f>SUM(M13:U13)</f>
        <v>109412</v>
      </c>
      <c r="W13" s="28">
        <f t="shared" si="1"/>
        <v>-11080.200000000012</v>
      </c>
      <c r="X13" s="28">
        <f t="shared" si="2"/>
        <v>-9.1957819676294488</v>
      </c>
      <c r="Y13" s="21"/>
      <c r="Z13" s="21"/>
      <c r="AA13" s="25"/>
    </row>
    <row r="14" spans="2:27" ht="18" customHeight="1">
      <c r="B14" s="26" t="s">
        <v>22</v>
      </c>
      <c r="C14" s="27">
        <f>+[1]PP!C13</f>
        <v>4044.1</v>
      </c>
      <c r="D14" s="27">
        <f>+[1]PP!D13</f>
        <v>2100.1999999999998</v>
      </c>
      <c r="E14" s="27">
        <f>+[1]PP!E13</f>
        <v>2215.3000000000002</v>
      </c>
      <c r="F14" s="27">
        <f>+[1]PP!F13</f>
        <v>3480.7</v>
      </c>
      <c r="G14" s="27">
        <f>+[1]PP!G13</f>
        <v>3462.7</v>
      </c>
      <c r="H14" s="27">
        <f>+[1]PP!H13</f>
        <v>3799.2</v>
      </c>
      <c r="I14" s="27">
        <f>+[1]PP!I13</f>
        <v>4774.3999999999996</v>
      </c>
      <c r="J14" s="27">
        <f>+[1]PP!J13</f>
        <v>3831.8</v>
      </c>
      <c r="K14" s="27">
        <f>+[1]PP!K13</f>
        <v>3921.2</v>
      </c>
      <c r="L14" s="28">
        <f>SUM(C14:K14)</f>
        <v>31629.599999999999</v>
      </c>
      <c r="M14" s="28">
        <f>+[1]PP!M13</f>
        <v>5706.1</v>
      </c>
      <c r="N14" s="28">
        <f>+[1]PP!N13</f>
        <v>2498.9</v>
      </c>
      <c r="O14" s="28">
        <f>+[1]PP!O13</f>
        <v>2986.7</v>
      </c>
      <c r="P14" s="28">
        <f>+[1]PP!P13</f>
        <v>4221.2</v>
      </c>
      <c r="Q14" s="28">
        <f>+[1]PP!Q13</f>
        <v>4423.3</v>
      </c>
      <c r="R14" s="28">
        <f>+[1]PP!R13</f>
        <v>4380.8</v>
      </c>
      <c r="S14" s="28">
        <f>+[1]PP!S13</f>
        <v>4877.7</v>
      </c>
      <c r="T14" s="28">
        <f>+[1]PP!T13</f>
        <v>3242.4</v>
      </c>
      <c r="U14" s="28">
        <f>+[1]PP!U13</f>
        <v>4514</v>
      </c>
      <c r="V14" s="28">
        <f>SUM(M14:U14)</f>
        <v>36851.100000000006</v>
      </c>
      <c r="W14" s="28">
        <f t="shared" si="1"/>
        <v>5221.5000000000073</v>
      </c>
      <c r="X14" s="28">
        <f t="shared" si="2"/>
        <v>16.5082707337431</v>
      </c>
      <c r="Y14" s="21"/>
      <c r="Z14" s="21"/>
      <c r="AA14" s="25"/>
    </row>
    <row r="15" spans="2:27" ht="18" customHeight="1">
      <c r="B15" s="26" t="s">
        <v>23</v>
      </c>
      <c r="C15" s="27">
        <f>+[1]PP!C14</f>
        <v>75.8</v>
      </c>
      <c r="D15" s="27">
        <f>+[1]PP!D14</f>
        <v>66.3</v>
      </c>
      <c r="E15" s="27">
        <f>+[1]PP!E14</f>
        <v>84.3</v>
      </c>
      <c r="F15" s="27">
        <f>+[1]PP!F14</f>
        <v>89.5</v>
      </c>
      <c r="G15" s="27">
        <f>+[1]PP!G14</f>
        <v>123.8</v>
      </c>
      <c r="H15" s="27">
        <f>+[1]PP!H14</f>
        <v>126.1</v>
      </c>
      <c r="I15" s="27">
        <f>+[1]PP!I14</f>
        <v>140.1</v>
      </c>
      <c r="J15" s="27">
        <f>+[1]PP!J14</f>
        <v>161.6</v>
      </c>
      <c r="K15" s="27">
        <f>+[1]PP!K14</f>
        <v>138.5</v>
      </c>
      <c r="L15" s="28">
        <f>SUM(C15:K15)</f>
        <v>1006</v>
      </c>
      <c r="M15" s="28">
        <f>+[1]PP!M14</f>
        <v>99.1</v>
      </c>
      <c r="N15" s="28">
        <f>+[1]PP!N14</f>
        <v>170</v>
      </c>
      <c r="O15" s="28">
        <f>+[1]PP!O14</f>
        <v>133</v>
      </c>
      <c r="P15" s="28">
        <f>+[1]PP!P14</f>
        <v>110.7</v>
      </c>
      <c r="Q15" s="28">
        <f>+[1]PP!Q14</f>
        <v>145.30000000000001</v>
      </c>
      <c r="R15" s="28">
        <f>+[1]PP!R14</f>
        <v>177.1</v>
      </c>
      <c r="S15" s="28">
        <f>+[1]PP!S14</f>
        <v>159</v>
      </c>
      <c r="T15" s="28">
        <f>+[1]PP!T14</f>
        <v>199.8</v>
      </c>
      <c r="U15" s="28">
        <f>+[1]PP!U14</f>
        <v>147.9</v>
      </c>
      <c r="V15" s="28">
        <f>SUM(M15:U15)</f>
        <v>1341.9000000000003</v>
      </c>
      <c r="W15" s="28">
        <f t="shared" si="1"/>
        <v>335.90000000000032</v>
      </c>
      <c r="X15" s="28">
        <f t="shared" si="2"/>
        <v>33.389662027833033</v>
      </c>
      <c r="Y15" s="21"/>
      <c r="Z15" s="21"/>
      <c r="AA15" s="25"/>
    </row>
    <row r="16" spans="2:27" ht="18" customHeight="1">
      <c r="B16" s="22" t="s">
        <v>24</v>
      </c>
      <c r="C16" s="23">
        <f t="shared" ref="C16:V16" si="7">+C17+C25</f>
        <v>1866.6999999999998</v>
      </c>
      <c r="D16" s="23">
        <f t="shared" si="7"/>
        <v>2499.3999999999996</v>
      </c>
      <c r="E16" s="23">
        <f t="shared" si="7"/>
        <v>3880</v>
      </c>
      <c r="F16" s="23">
        <f t="shared" si="7"/>
        <v>5507.5</v>
      </c>
      <c r="G16" s="23">
        <f t="shared" si="7"/>
        <v>3245.7</v>
      </c>
      <c r="H16" s="23">
        <f t="shared" si="7"/>
        <v>3207.6</v>
      </c>
      <c r="I16" s="23">
        <f t="shared" si="7"/>
        <v>4944.9000000000015</v>
      </c>
      <c r="J16" s="23">
        <f t="shared" si="7"/>
        <v>3114.9999999999995</v>
      </c>
      <c r="K16" s="23">
        <f t="shared" si="7"/>
        <v>4107.6000000000004</v>
      </c>
      <c r="L16" s="24">
        <f t="shared" si="7"/>
        <v>32374.400000000001</v>
      </c>
      <c r="M16" s="24">
        <f t="shared" si="7"/>
        <v>2422.7999999999997</v>
      </c>
      <c r="N16" s="24">
        <f t="shared" si="7"/>
        <v>3160.1</v>
      </c>
      <c r="O16" s="24">
        <f t="shared" si="7"/>
        <v>4727</v>
      </c>
      <c r="P16" s="24">
        <f t="shared" si="7"/>
        <v>4715.4000000000005</v>
      </c>
      <c r="Q16" s="24">
        <f t="shared" si="7"/>
        <v>4823.7000000000007</v>
      </c>
      <c r="R16" s="24">
        <f t="shared" si="7"/>
        <v>3340.1000000000004</v>
      </c>
      <c r="S16" s="24">
        <f t="shared" si="7"/>
        <v>3396.4</v>
      </c>
      <c r="T16" s="24">
        <f t="shared" si="7"/>
        <v>3441.1</v>
      </c>
      <c r="U16" s="24">
        <f t="shared" si="7"/>
        <v>4491.7999999999993</v>
      </c>
      <c r="V16" s="24">
        <f t="shared" si="7"/>
        <v>34518.400000000009</v>
      </c>
      <c r="W16" s="24">
        <f t="shared" si="1"/>
        <v>2144.0000000000073</v>
      </c>
      <c r="X16" s="24">
        <f t="shared" si="2"/>
        <v>6.6225165562914139</v>
      </c>
      <c r="Y16" s="21"/>
      <c r="Z16" s="21"/>
      <c r="AA16" s="25"/>
    </row>
    <row r="17" spans="2:28" ht="18" customHeight="1">
      <c r="B17" s="29" t="s">
        <v>25</v>
      </c>
      <c r="C17" s="23">
        <f t="shared" ref="C17:V17" si="8">SUM(C18:C24)</f>
        <v>1810.6</v>
      </c>
      <c r="D17" s="23">
        <f t="shared" si="8"/>
        <v>2419.1999999999998</v>
      </c>
      <c r="E17" s="23">
        <f t="shared" si="8"/>
        <v>3785.6</v>
      </c>
      <c r="F17" s="23">
        <f t="shared" si="8"/>
        <v>5414.2</v>
      </c>
      <c r="G17" s="23">
        <f t="shared" si="8"/>
        <v>3113.5</v>
      </c>
      <c r="H17" s="23">
        <f t="shared" si="8"/>
        <v>3065.7</v>
      </c>
      <c r="I17" s="23">
        <f t="shared" si="8"/>
        <v>4736.8000000000011</v>
      </c>
      <c r="J17" s="23">
        <f t="shared" si="8"/>
        <v>2936.7999999999997</v>
      </c>
      <c r="K17" s="23">
        <f t="shared" si="8"/>
        <v>3887.7000000000003</v>
      </c>
      <c r="L17" s="24">
        <f t="shared" si="8"/>
        <v>31170.100000000002</v>
      </c>
      <c r="M17" s="24">
        <f t="shared" si="8"/>
        <v>2294.1</v>
      </c>
      <c r="N17" s="24">
        <f t="shared" si="8"/>
        <v>2965.9</v>
      </c>
      <c r="O17" s="24">
        <f t="shared" si="8"/>
        <v>4481</v>
      </c>
      <c r="P17" s="24">
        <f t="shared" si="8"/>
        <v>4530.6000000000004</v>
      </c>
      <c r="Q17" s="24">
        <f t="shared" si="8"/>
        <v>4603.1000000000004</v>
      </c>
      <c r="R17" s="24">
        <f t="shared" si="8"/>
        <v>3138.1000000000004</v>
      </c>
      <c r="S17" s="24">
        <f t="shared" si="8"/>
        <v>3202.2000000000003</v>
      </c>
      <c r="T17" s="24">
        <f t="shared" si="8"/>
        <v>3250.4</v>
      </c>
      <c r="U17" s="24">
        <f t="shared" si="8"/>
        <v>4296.5999999999995</v>
      </c>
      <c r="V17" s="24">
        <f t="shared" si="8"/>
        <v>32762.000000000007</v>
      </c>
      <c r="W17" s="24">
        <f t="shared" si="1"/>
        <v>1591.9000000000051</v>
      </c>
      <c r="X17" s="24">
        <f t="shared" si="2"/>
        <v>5.1071379302601052</v>
      </c>
      <c r="Y17" s="21"/>
      <c r="Z17" s="21"/>
      <c r="AA17" s="25"/>
    </row>
    <row r="18" spans="2:28" ht="18" customHeight="1">
      <c r="B18" s="30" t="s">
        <v>26</v>
      </c>
      <c r="C18" s="27">
        <f>+[1]PP!C17</f>
        <v>116.3</v>
      </c>
      <c r="D18" s="27">
        <f>+[1]PP!D17</f>
        <v>270.7</v>
      </c>
      <c r="E18" s="27">
        <f>+[1]PP!E17</f>
        <v>1198.3</v>
      </c>
      <c r="F18" s="27">
        <f>+[1]PP!F17</f>
        <v>237.5</v>
      </c>
      <c r="G18" s="27">
        <f>+[1]PP!G17</f>
        <v>227.3</v>
      </c>
      <c r="H18" s="27">
        <f>+[1]PP!H17</f>
        <v>187.8</v>
      </c>
      <c r="I18" s="27">
        <f>+[1]PP!I17</f>
        <v>268.7</v>
      </c>
      <c r="J18" s="27">
        <f>+[1]PP!J17</f>
        <v>256.10000000000002</v>
      </c>
      <c r="K18" s="27">
        <f>+[1]PP!K17</f>
        <v>1006.8</v>
      </c>
      <c r="L18" s="28">
        <f t="shared" ref="L18:L25" si="9">SUM(C18:K18)</f>
        <v>3769.5</v>
      </c>
      <c r="M18" s="28">
        <f>+[1]PP!M17</f>
        <v>95.3</v>
      </c>
      <c r="N18" s="28">
        <f>+[1]PP!N17</f>
        <v>354</v>
      </c>
      <c r="O18" s="28">
        <f>+[1]PP!O17</f>
        <v>1483.4</v>
      </c>
      <c r="P18" s="28">
        <f>+[1]PP!P17</f>
        <v>189.1</v>
      </c>
      <c r="Q18" s="28">
        <f>+[1]PP!Q17</f>
        <v>168.8</v>
      </c>
      <c r="R18" s="28">
        <f>+[1]PP!R17</f>
        <v>140.1</v>
      </c>
      <c r="S18" s="28">
        <f>+[1]PP!S17</f>
        <v>136.6</v>
      </c>
      <c r="T18" s="28">
        <f>+[1]PP!T17</f>
        <v>334.9</v>
      </c>
      <c r="U18" s="28">
        <f>+[1]PP!U17</f>
        <v>1180</v>
      </c>
      <c r="V18" s="28">
        <f t="shared" ref="V18:V25" si="10">SUM(M18:U18)</f>
        <v>4082.2000000000003</v>
      </c>
      <c r="W18" s="28">
        <f t="shared" si="1"/>
        <v>312.70000000000027</v>
      </c>
      <c r="X18" s="28">
        <f t="shared" si="2"/>
        <v>8.2955299111288046</v>
      </c>
      <c r="Y18" s="21"/>
      <c r="Z18" s="21"/>
      <c r="AA18" s="25"/>
    </row>
    <row r="19" spans="2:28" ht="18" customHeight="1">
      <c r="B19" s="30" t="s">
        <v>27</v>
      </c>
      <c r="C19" s="27">
        <f>+[1]PP!C18</f>
        <v>248.2</v>
      </c>
      <c r="D19" s="27">
        <f>+[1]PP!D18</f>
        <v>181.9</v>
      </c>
      <c r="E19" s="27">
        <f>+[1]PP!E18</f>
        <v>264.8</v>
      </c>
      <c r="F19" s="27">
        <f>+[1]PP!F18</f>
        <v>2740.6</v>
      </c>
      <c r="G19" s="27">
        <f>+[1]PP!G18</f>
        <v>413</v>
      </c>
      <c r="H19" s="27">
        <f>+[1]PP!H18</f>
        <v>393.7</v>
      </c>
      <c r="I19" s="27">
        <f>+[1]PP!I18</f>
        <v>658.6</v>
      </c>
      <c r="J19" s="27">
        <f>+[1]PP!J18</f>
        <v>238.5</v>
      </c>
      <c r="K19" s="27">
        <f>+[1]PP!K18</f>
        <v>198.4</v>
      </c>
      <c r="L19" s="28">
        <f t="shared" si="9"/>
        <v>5337.7</v>
      </c>
      <c r="M19" s="28">
        <f>+[1]PP!M18</f>
        <v>257.10000000000002</v>
      </c>
      <c r="N19" s="28">
        <f>+[1]PP!N18</f>
        <v>217.9</v>
      </c>
      <c r="O19" s="28">
        <f>+[1]PP!O18</f>
        <v>234.2</v>
      </c>
      <c r="P19" s="28">
        <f>+[1]PP!P18</f>
        <v>1658.7</v>
      </c>
      <c r="Q19" s="28">
        <f>+[1]PP!Q18</f>
        <v>2019.9</v>
      </c>
      <c r="R19" s="28">
        <f>+[1]PP!R18</f>
        <v>317.10000000000002</v>
      </c>
      <c r="S19" s="28">
        <f>+[1]PP!S18</f>
        <v>349.9</v>
      </c>
      <c r="T19" s="28">
        <f>+[1]PP!T18</f>
        <v>170.8</v>
      </c>
      <c r="U19" s="28">
        <f>+[1]PP!U18</f>
        <v>193.6</v>
      </c>
      <c r="V19" s="28">
        <f t="shared" si="10"/>
        <v>5419.2000000000007</v>
      </c>
      <c r="W19" s="28">
        <f t="shared" si="1"/>
        <v>81.500000000000909</v>
      </c>
      <c r="X19" s="28">
        <f t="shared" si="2"/>
        <v>1.5268748711992228</v>
      </c>
      <c r="Y19" s="21"/>
      <c r="Z19" s="21"/>
      <c r="AA19" s="25"/>
    </row>
    <row r="20" spans="2:28" ht="18" customHeight="1">
      <c r="B20" s="30" t="s">
        <v>28</v>
      </c>
      <c r="C20" s="27">
        <f>+[1]PP!C19</f>
        <v>515.29999999999995</v>
      </c>
      <c r="D20" s="27">
        <f>+[1]PP!D19</f>
        <v>901.1</v>
      </c>
      <c r="E20" s="27">
        <f>+[1]PP!E19</f>
        <v>1133.2</v>
      </c>
      <c r="F20" s="27">
        <f>+[1]PP!F19</f>
        <v>1096.5999999999999</v>
      </c>
      <c r="G20" s="27">
        <f>+[1]PP!G19</f>
        <v>1191.3</v>
      </c>
      <c r="H20" s="27">
        <f>+[1]PP!H19</f>
        <v>1343.4</v>
      </c>
      <c r="I20" s="27">
        <f>+[1]PP!I19</f>
        <v>2367.8000000000002</v>
      </c>
      <c r="J20" s="27">
        <f>+[1]PP!J19</f>
        <v>1219</v>
      </c>
      <c r="K20" s="27">
        <f>+[1]PP!K19</f>
        <v>1427.7</v>
      </c>
      <c r="L20" s="28">
        <f t="shared" si="9"/>
        <v>11195.400000000001</v>
      </c>
      <c r="M20" s="28">
        <f>+[1]PP!M19</f>
        <v>810.2</v>
      </c>
      <c r="N20" s="28">
        <f>+[1]PP!N19</f>
        <v>983.3</v>
      </c>
      <c r="O20" s="28">
        <f>+[1]PP!O19</f>
        <v>1189.0999999999999</v>
      </c>
      <c r="P20" s="28">
        <f>+[1]PP!P19</f>
        <v>954.5</v>
      </c>
      <c r="Q20" s="28">
        <f>+[1]PP!Q19</f>
        <v>1003.2</v>
      </c>
      <c r="R20" s="28">
        <f>+[1]PP!R19</f>
        <v>1151</v>
      </c>
      <c r="S20" s="28">
        <f>+[1]PP!S19</f>
        <v>1047.5</v>
      </c>
      <c r="T20" s="28">
        <f>+[1]PP!T19</f>
        <v>1359.9</v>
      </c>
      <c r="U20" s="28">
        <f>+[1]PP!U19</f>
        <v>1113.8</v>
      </c>
      <c r="V20" s="28">
        <f t="shared" si="10"/>
        <v>9612.5</v>
      </c>
      <c r="W20" s="28">
        <f t="shared" si="1"/>
        <v>-1582.9000000000015</v>
      </c>
      <c r="X20" s="28">
        <f t="shared" si="2"/>
        <v>-14.138842738982094</v>
      </c>
      <c r="Y20" s="21"/>
      <c r="Z20" s="21"/>
      <c r="AA20" s="25"/>
    </row>
    <row r="21" spans="2:28" ht="18" customHeight="1">
      <c r="B21" s="30" t="s">
        <v>29</v>
      </c>
      <c r="C21" s="27">
        <f>+[1]PP!C20</f>
        <v>105.3</v>
      </c>
      <c r="D21" s="27">
        <f>+[1]PP!D20</f>
        <v>159.6</v>
      </c>
      <c r="E21" s="27">
        <f>+[1]PP!E20</f>
        <v>187.4</v>
      </c>
      <c r="F21" s="27">
        <f>+[1]PP!F20</f>
        <v>160.69999999999999</v>
      </c>
      <c r="G21" s="27">
        <f>+[1]PP!G20</f>
        <v>163</v>
      </c>
      <c r="H21" s="27">
        <f>+[1]PP!H20</f>
        <v>153.1</v>
      </c>
      <c r="I21" s="27">
        <f>+[1]PP!I20</f>
        <v>162.30000000000001</v>
      </c>
      <c r="J21" s="27">
        <f>+[1]PP!J20</f>
        <v>155.19999999999999</v>
      </c>
      <c r="K21" s="27">
        <f>+[1]PP!K20</f>
        <v>167</v>
      </c>
      <c r="L21" s="28">
        <f t="shared" si="9"/>
        <v>1413.6000000000001</v>
      </c>
      <c r="M21" s="28">
        <f>+[1]PP!M20</f>
        <v>150.19999999999999</v>
      </c>
      <c r="N21" s="28">
        <f>+[1]PP!N20</f>
        <v>186.7</v>
      </c>
      <c r="O21" s="28">
        <f>+[1]PP!O20</f>
        <v>205</v>
      </c>
      <c r="P21" s="28">
        <f>+[1]PP!P20</f>
        <v>156.5</v>
      </c>
      <c r="Q21" s="28">
        <f>+[1]PP!Q20</f>
        <v>171.8</v>
      </c>
      <c r="R21" s="28">
        <f>+[1]PP!R20</f>
        <v>168.6</v>
      </c>
      <c r="S21" s="28">
        <f>+[1]PP!S20</f>
        <v>165.1</v>
      </c>
      <c r="T21" s="28">
        <f>+[1]PP!T20</f>
        <v>170.4</v>
      </c>
      <c r="U21" s="28">
        <f>+[1]PP!U20</f>
        <v>159.6</v>
      </c>
      <c r="V21" s="28">
        <f t="shared" si="10"/>
        <v>1533.8999999999999</v>
      </c>
      <c r="W21" s="28">
        <f t="shared" si="1"/>
        <v>120.29999999999973</v>
      </c>
      <c r="X21" s="28">
        <f t="shared" si="2"/>
        <v>8.5101867572155996</v>
      </c>
      <c r="Y21" s="21"/>
      <c r="Z21" s="21"/>
      <c r="AA21" s="25"/>
      <c r="AB21" s="25"/>
    </row>
    <row r="22" spans="2:28" ht="18" customHeight="1">
      <c r="B22" s="30" t="s">
        <v>30</v>
      </c>
      <c r="C22" s="31">
        <v>35.5</v>
      </c>
      <c r="D22" s="31">
        <v>64.3</v>
      </c>
      <c r="E22" s="31">
        <v>99.5</v>
      </c>
      <c r="F22" s="31">
        <v>77.8</v>
      </c>
      <c r="G22" s="31">
        <v>103.3</v>
      </c>
      <c r="H22" s="31">
        <v>83.5</v>
      </c>
      <c r="I22" s="31">
        <v>147.30000000000001</v>
      </c>
      <c r="J22" s="31">
        <v>162.30000000000001</v>
      </c>
      <c r="K22" s="31">
        <v>119.3</v>
      </c>
      <c r="L22" s="28">
        <f t="shared" si="9"/>
        <v>892.8</v>
      </c>
      <c r="M22" s="28">
        <v>79.3</v>
      </c>
      <c r="N22" s="28">
        <v>102.1</v>
      </c>
      <c r="O22" s="28">
        <v>147.30000000000001</v>
      </c>
      <c r="P22" s="28">
        <v>127.4</v>
      </c>
      <c r="Q22" s="28">
        <v>101.3</v>
      </c>
      <c r="R22" s="28">
        <v>117</v>
      </c>
      <c r="S22" s="28">
        <v>91.2</v>
      </c>
      <c r="T22" s="28">
        <v>113.1</v>
      </c>
      <c r="U22" s="28">
        <v>221.5</v>
      </c>
      <c r="V22" s="28">
        <f t="shared" si="10"/>
        <v>1100.2</v>
      </c>
      <c r="W22" s="28">
        <f t="shared" si="1"/>
        <v>207.40000000000009</v>
      </c>
      <c r="X22" s="28">
        <f t="shared" si="2"/>
        <v>23.230286738351268</v>
      </c>
      <c r="Y22" s="21"/>
      <c r="Z22" s="21"/>
      <c r="AA22" s="25"/>
    </row>
    <row r="23" spans="2:28" ht="18" customHeight="1">
      <c r="B23" s="32" t="s">
        <v>31</v>
      </c>
      <c r="C23" s="27">
        <f>+[1]PP!C21</f>
        <v>773.8</v>
      </c>
      <c r="D23" s="27">
        <f>+[1]PP!D21</f>
        <v>777.5</v>
      </c>
      <c r="E23" s="27">
        <f>+[1]PP!E21</f>
        <v>795.8</v>
      </c>
      <c r="F23" s="27">
        <f>+[1]PP!F21</f>
        <v>986.5</v>
      </c>
      <c r="G23" s="27">
        <f>+[1]PP!G21</f>
        <v>832</v>
      </c>
      <c r="H23" s="27">
        <f>+[1]PP!H21</f>
        <v>802.7</v>
      </c>
      <c r="I23" s="27">
        <f>+[1]PP!I21</f>
        <v>1074</v>
      </c>
      <c r="J23" s="27">
        <f>+[1]PP!J21</f>
        <v>828</v>
      </c>
      <c r="K23" s="27">
        <f>+[1]PP!K21</f>
        <v>909.9</v>
      </c>
      <c r="L23" s="28">
        <f t="shared" si="9"/>
        <v>7780.2</v>
      </c>
      <c r="M23" s="28">
        <f>+[1]PP!M21</f>
        <v>833.9</v>
      </c>
      <c r="N23" s="28">
        <f>+[1]PP!N21</f>
        <v>1008.5</v>
      </c>
      <c r="O23" s="28">
        <f>+[1]PP!O21</f>
        <v>1007.9</v>
      </c>
      <c r="P23" s="28">
        <f>+[1]PP!P21</f>
        <v>1287.3</v>
      </c>
      <c r="Q23" s="28">
        <f>+[1]PP!Q21</f>
        <v>1032.5999999999999</v>
      </c>
      <c r="R23" s="28">
        <f>+[1]PP!R21</f>
        <v>1029.5</v>
      </c>
      <c r="S23" s="28">
        <f>+[1]PP!S21</f>
        <v>1328</v>
      </c>
      <c r="T23" s="28">
        <f>+[1]PP!T21</f>
        <v>996.7</v>
      </c>
      <c r="U23" s="28">
        <f>+[1]PP!U21</f>
        <v>1294.5999999999999</v>
      </c>
      <c r="V23" s="28">
        <f t="shared" si="10"/>
        <v>9819.0000000000018</v>
      </c>
      <c r="W23" s="28">
        <f t="shared" si="1"/>
        <v>2038.800000000002</v>
      </c>
      <c r="X23" s="28">
        <f t="shared" si="2"/>
        <v>26.204981877072598</v>
      </c>
      <c r="Y23" s="21"/>
      <c r="Z23" s="21"/>
      <c r="AA23" s="25"/>
    </row>
    <row r="24" spans="2:28" ht="18" customHeight="1">
      <c r="B24" s="32" t="s">
        <v>32</v>
      </c>
      <c r="C24" s="31">
        <v>16.2</v>
      </c>
      <c r="D24" s="31">
        <v>64.099999999999994</v>
      </c>
      <c r="E24" s="31">
        <v>106.6</v>
      </c>
      <c r="F24" s="31">
        <v>114.5</v>
      </c>
      <c r="G24" s="31">
        <v>183.6</v>
      </c>
      <c r="H24" s="31">
        <v>101.5</v>
      </c>
      <c r="I24" s="31">
        <v>58.1</v>
      </c>
      <c r="J24" s="31">
        <v>77.7</v>
      </c>
      <c r="K24" s="31">
        <v>58.6</v>
      </c>
      <c r="L24" s="28">
        <f t="shared" si="9"/>
        <v>780.90000000000009</v>
      </c>
      <c r="M24" s="28">
        <v>68.099999999999994</v>
      </c>
      <c r="N24" s="28">
        <v>113.4</v>
      </c>
      <c r="O24" s="28">
        <v>214.1</v>
      </c>
      <c r="P24" s="28">
        <v>157.1</v>
      </c>
      <c r="Q24" s="28">
        <v>105.5</v>
      </c>
      <c r="R24" s="28">
        <v>214.8</v>
      </c>
      <c r="S24" s="28">
        <v>83.9</v>
      </c>
      <c r="T24" s="28">
        <v>104.6</v>
      </c>
      <c r="U24" s="28">
        <v>133.5</v>
      </c>
      <c r="V24" s="28">
        <f t="shared" si="10"/>
        <v>1195</v>
      </c>
      <c r="W24" s="28">
        <f t="shared" si="1"/>
        <v>414.09999999999991</v>
      </c>
      <c r="X24" s="28">
        <f t="shared" si="2"/>
        <v>53.02855679344345</v>
      </c>
      <c r="Y24" s="33"/>
      <c r="Z24" s="21"/>
      <c r="AA24" s="25"/>
    </row>
    <row r="25" spans="2:28" ht="18" customHeight="1">
      <c r="B25" s="29" t="s">
        <v>33</v>
      </c>
      <c r="C25" s="23">
        <f>+[1]PP!C23</f>
        <v>56.1</v>
      </c>
      <c r="D25" s="23">
        <f>+[1]PP!D23</f>
        <v>80.2</v>
      </c>
      <c r="E25" s="23">
        <f>+[1]PP!E23</f>
        <v>94.4</v>
      </c>
      <c r="F25" s="23">
        <f>+[1]PP!F23</f>
        <v>93.3</v>
      </c>
      <c r="G25" s="23">
        <f>+[1]PP!G23</f>
        <v>132.19999999999999</v>
      </c>
      <c r="H25" s="23">
        <f>+[1]PP!H23</f>
        <v>141.9</v>
      </c>
      <c r="I25" s="23">
        <f>+[1]PP!I23</f>
        <v>208.1</v>
      </c>
      <c r="J25" s="23">
        <f>+[1]PP!J23</f>
        <v>178.2</v>
      </c>
      <c r="K25" s="23">
        <f>+[1]PP!K23</f>
        <v>219.9</v>
      </c>
      <c r="L25" s="24">
        <f t="shared" si="9"/>
        <v>1204.3000000000002</v>
      </c>
      <c r="M25" s="24">
        <f>+[1]PP!M23</f>
        <v>128.69999999999999</v>
      </c>
      <c r="N25" s="24">
        <f>+[1]PP!N23</f>
        <v>194.2</v>
      </c>
      <c r="O25" s="24">
        <f>+[1]PP!O23</f>
        <v>246</v>
      </c>
      <c r="P25" s="24">
        <f>+[1]PP!P23</f>
        <v>184.8</v>
      </c>
      <c r="Q25" s="24">
        <f>+[1]PP!Q23</f>
        <v>220.6</v>
      </c>
      <c r="R25" s="24">
        <f>+[1]PP!R23</f>
        <v>202</v>
      </c>
      <c r="S25" s="24">
        <f>+[1]PP!S23</f>
        <v>194.2</v>
      </c>
      <c r="T25" s="24">
        <f>+[1]PP!T23</f>
        <v>190.7</v>
      </c>
      <c r="U25" s="24">
        <f>+[1]PP!U23</f>
        <v>195.2</v>
      </c>
      <c r="V25" s="24">
        <f t="shared" si="10"/>
        <v>1756.4000000000003</v>
      </c>
      <c r="W25" s="24">
        <f t="shared" si="1"/>
        <v>552.10000000000014</v>
      </c>
      <c r="X25" s="24">
        <f t="shared" si="2"/>
        <v>45.844058789338213</v>
      </c>
      <c r="Y25" s="33"/>
      <c r="Z25" s="21"/>
      <c r="AA25" s="25"/>
    </row>
    <row r="26" spans="2:28" ht="18" customHeight="1">
      <c r="B26" s="22" t="s">
        <v>34</v>
      </c>
      <c r="C26" s="23">
        <f t="shared" ref="C26:V26" si="11">+C27+C29+C38+C43</f>
        <v>22703</v>
      </c>
      <c r="D26" s="23">
        <f t="shared" si="11"/>
        <v>18964.800000000003</v>
      </c>
      <c r="E26" s="23">
        <f t="shared" si="11"/>
        <v>20547.500000000004</v>
      </c>
      <c r="F26" s="23">
        <f t="shared" si="11"/>
        <v>21713.999999999996</v>
      </c>
      <c r="G26" s="23">
        <f t="shared" si="11"/>
        <v>21303.999999999996</v>
      </c>
      <c r="H26" s="23">
        <f t="shared" si="11"/>
        <v>21159.699999999997</v>
      </c>
      <c r="I26" s="23">
        <f t="shared" si="11"/>
        <v>23219.4</v>
      </c>
      <c r="J26" s="23">
        <f t="shared" si="11"/>
        <v>22591.199999999997</v>
      </c>
      <c r="K26" s="23">
        <f t="shared" si="11"/>
        <v>24009.399999999998</v>
      </c>
      <c r="L26" s="24">
        <f t="shared" si="11"/>
        <v>196213.00000000003</v>
      </c>
      <c r="M26" s="24">
        <f t="shared" si="11"/>
        <v>27800.799999999999</v>
      </c>
      <c r="N26" s="24">
        <f t="shared" si="11"/>
        <v>23784.5</v>
      </c>
      <c r="O26" s="24">
        <f t="shared" si="11"/>
        <v>24638.5</v>
      </c>
      <c r="P26" s="24">
        <f t="shared" si="11"/>
        <v>25268.699999999997</v>
      </c>
      <c r="Q26" s="24">
        <f t="shared" si="11"/>
        <v>24716.3</v>
      </c>
      <c r="R26" s="24">
        <f t="shared" si="11"/>
        <v>25990</v>
      </c>
      <c r="S26" s="24">
        <f t="shared" si="11"/>
        <v>24693.899999999994</v>
      </c>
      <c r="T26" s="24">
        <f t="shared" si="11"/>
        <v>24779.9</v>
      </c>
      <c r="U26" s="24">
        <f t="shared" si="11"/>
        <v>25862.799999999999</v>
      </c>
      <c r="V26" s="24">
        <f t="shared" si="11"/>
        <v>227535.4</v>
      </c>
      <c r="W26" s="24">
        <f t="shared" si="1"/>
        <v>31322.399999999965</v>
      </c>
      <c r="X26" s="24">
        <f t="shared" si="2"/>
        <v>15.963468271725095</v>
      </c>
      <c r="Y26" s="33"/>
      <c r="Z26" s="21"/>
      <c r="AA26" s="25"/>
    </row>
    <row r="27" spans="2:28" ht="18" customHeight="1">
      <c r="B27" s="29" t="s">
        <v>35</v>
      </c>
      <c r="C27" s="23">
        <f t="shared" ref="C27:V27" si="12">+C28</f>
        <v>12113.7</v>
      </c>
      <c r="D27" s="23">
        <f t="shared" si="12"/>
        <v>9274.2000000000007</v>
      </c>
      <c r="E27" s="23">
        <f t="shared" si="12"/>
        <v>9410.5</v>
      </c>
      <c r="F27" s="23">
        <f t="shared" si="12"/>
        <v>11287.9</v>
      </c>
      <c r="G27" s="23">
        <f t="shared" si="12"/>
        <v>11011.3</v>
      </c>
      <c r="H27" s="23">
        <f t="shared" si="12"/>
        <v>11301.3</v>
      </c>
      <c r="I27" s="23">
        <f t="shared" si="12"/>
        <v>11912.6</v>
      </c>
      <c r="J27" s="23">
        <f t="shared" si="12"/>
        <v>11634.3</v>
      </c>
      <c r="K27" s="23">
        <f t="shared" si="12"/>
        <v>11841.9</v>
      </c>
      <c r="L27" s="24">
        <f t="shared" si="12"/>
        <v>99787.700000000012</v>
      </c>
      <c r="M27" s="24">
        <f t="shared" si="12"/>
        <v>15662.9</v>
      </c>
      <c r="N27" s="24">
        <f t="shared" si="12"/>
        <v>11723.7</v>
      </c>
      <c r="O27" s="24">
        <f t="shared" si="12"/>
        <v>11686.7</v>
      </c>
      <c r="P27" s="24">
        <f t="shared" si="12"/>
        <v>13848.8</v>
      </c>
      <c r="Q27" s="24">
        <f t="shared" si="12"/>
        <v>12830.5</v>
      </c>
      <c r="R27" s="24">
        <f t="shared" si="12"/>
        <v>13337.9</v>
      </c>
      <c r="S27" s="24">
        <f t="shared" si="12"/>
        <v>12961.8</v>
      </c>
      <c r="T27" s="24">
        <f t="shared" si="12"/>
        <v>13257.7</v>
      </c>
      <c r="U27" s="24">
        <f t="shared" si="12"/>
        <v>13104.3</v>
      </c>
      <c r="V27" s="24">
        <f t="shared" si="12"/>
        <v>118414.3</v>
      </c>
      <c r="W27" s="24">
        <f t="shared" si="1"/>
        <v>18626.599999999991</v>
      </c>
      <c r="X27" s="24">
        <f t="shared" si="2"/>
        <v>18.666228402899343</v>
      </c>
      <c r="Y27" s="33"/>
      <c r="Z27" s="21"/>
      <c r="AA27" s="25"/>
    </row>
    <row r="28" spans="2:28" ht="18" customHeight="1">
      <c r="B28" s="34" t="s">
        <v>36</v>
      </c>
      <c r="C28" s="27">
        <f>+[1]PP!C26</f>
        <v>12113.7</v>
      </c>
      <c r="D28" s="27">
        <f>+[1]PP!D26</f>
        <v>9274.2000000000007</v>
      </c>
      <c r="E28" s="27">
        <f>+[1]PP!E26</f>
        <v>9410.5</v>
      </c>
      <c r="F28" s="27">
        <f>+[1]PP!F26</f>
        <v>11287.9</v>
      </c>
      <c r="G28" s="27">
        <f>+[1]PP!G26</f>
        <v>11011.3</v>
      </c>
      <c r="H28" s="27">
        <f>+[1]PP!H26</f>
        <v>11301.3</v>
      </c>
      <c r="I28" s="27">
        <f>+[1]PP!I26</f>
        <v>11912.6</v>
      </c>
      <c r="J28" s="27">
        <f>+[1]PP!J26</f>
        <v>11634.3</v>
      </c>
      <c r="K28" s="27">
        <f>+[1]PP!K26</f>
        <v>11841.9</v>
      </c>
      <c r="L28" s="28">
        <f>SUM(C28:K28)</f>
        <v>99787.700000000012</v>
      </c>
      <c r="M28" s="28">
        <f>+[1]PP!M26</f>
        <v>15662.9</v>
      </c>
      <c r="N28" s="28">
        <f>+[1]PP!N26</f>
        <v>11723.7</v>
      </c>
      <c r="O28" s="28">
        <f>+[1]PP!O26</f>
        <v>11686.7</v>
      </c>
      <c r="P28" s="28">
        <f>+[1]PP!P26</f>
        <v>13848.8</v>
      </c>
      <c r="Q28" s="28">
        <f>+[1]PP!Q26</f>
        <v>12830.5</v>
      </c>
      <c r="R28" s="28">
        <f>+[1]PP!R26</f>
        <v>13337.9</v>
      </c>
      <c r="S28" s="28">
        <f>+[1]PP!S26</f>
        <v>12961.8</v>
      </c>
      <c r="T28" s="28">
        <f>+[1]PP!T26</f>
        <v>13257.7</v>
      </c>
      <c r="U28" s="28">
        <f>+[1]PP!U26</f>
        <v>13104.3</v>
      </c>
      <c r="V28" s="28">
        <f>SUM(M28:U28)</f>
        <v>118414.3</v>
      </c>
      <c r="W28" s="28">
        <f t="shared" si="1"/>
        <v>18626.599999999991</v>
      </c>
      <c r="X28" s="28">
        <f t="shared" si="2"/>
        <v>18.666228402899343</v>
      </c>
      <c r="Y28" s="33"/>
      <c r="Z28" s="21"/>
      <c r="AA28" s="25"/>
    </row>
    <row r="29" spans="2:28" ht="18" customHeight="1">
      <c r="B29" s="35" t="s">
        <v>37</v>
      </c>
      <c r="C29" s="23">
        <f t="shared" ref="C29:V29" si="13">SUM(C30:C37)</f>
        <v>8863.8000000000011</v>
      </c>
      <c r="D29" s="23">
        <f t="shared" si="13"/>
        <v>7621.1000000000013</v>
      </c>
      <c r="E29" s="23">
        <f t="shared" si="13"/>
        <v>9414.6000000000022</v>
      </c>
      <c r="F29" s="23">
        <f t="shared" si="13"/>
        <v>9054.2000000000007</v>
      </c>
      <c r="G29" s="23">
        <f t="shared" si="13"/>
        <v>8827.3000000000011</v>
      </c>
      <c r="H29" s="23">
        <f t="shared" si="13"/>
        <v>8379.2999999999993</v>
      </c>
      <c r="I29" s="23">
        <f t="shared" si="13"/>
        <v>9767.1999999999989</v>
      </c>
      <c r="J29" s="23">
        <f t="shared" si="13"/>
        <v>9039.3999999999978</v>
      </c>
      <c r="K29" s="23">
        <f t="shared" si="13"/>
        <v>10629.8</v>
      </c>
      <c r="L29" s="24">
        <f t="shared" si="13"/>
        <v>81596.7</v>
      </c>
      <c r="M29" s="24">
        <f t="shared" si="13"/>
        <v>10048.000000000002</v>
      </c>
      <c r="N29" s="24">
        <f t="shared" si="13"/>
        <v>9575.7999999999993</v>
      </c>
      <c r="O29" s="24">
        <f t="shared" si="13"/>
        <v>10954.5</v>
      </c>
      <c r="P29" s="24">
        <f t="shared" si="13"/>
        <v>9963.2999999999993</v>
      </c>
      <c r="Q29" s="24">
        <f t="shared" si="13"/>
        <v>10207.900000000001</v>
      </c>
      <c r="R29" s="24">
        <f t="shared" si="13"/>
        <v>10981.699999999997</v>
      </c>
      <c r="S29" s="24">
        <f t="shared" si="13"/>
        <v>10133.9</v>
      </c>
      <c r="T29" s="24">
        <f t="shared" si="13"/>
        <v>9881.7999999999993</v>
      </c>
      <c r="U29" s="24">
        <f t="shared" si="13"/>
        <v>11251.7</v>
      </c>
      <c r="V29" s="24">
        <f t="shared" si="13"/>
        <v>92998.599999999991</v>
      </c>
      <c r="W29" s="24">
        <f t="shared" si="1"/>
        <v>11401.899999999994</v>
      </c>
      <c r="X29" s="24">
        <f t="shared" si="2"/>
        <v>13.973481770708856</v>
      </c>
      <c r="Y29" s="33"/>
      <c r="Z29" s="21"/>
      <c r="AA29" s="25"/>
    </row>
    <row r="30" spans="2:28" ht="18" customHeight="1">
      <c r="B30" s="34" t="s">
        <v>38</v>
      </c>
      <c r="C30" s="27">
        <f>+[1]PP!C29</f>
        <v>3073.3</v>
      </c>
      <c r="D30" s="27">
        <f>+[1]PP!D29</f>
        <v>3024.6</v>
      </c>
      <c r="E30" s="27">
        <f>+[1]PP!E29</f>
        <v>3906</v>
      </c>
      <c r="F30" s="27">
        <f>+[1]PP!F29</f>
        <v>3223.3</v>
      </c>
      <c r="G30" s="27">
        <f>+[1]PP!G29</f>
        <v>3326.2</v>
      </c>
      <c r="H30" s="27">
        <f>+[1]PP!H29</f>
        <v>3294.7</v>
      </c>
      <c r="I30" s="27">
        <f>+[1]PP!I29</f>
        <v>4042.6</v>
      </c>
      <c r="J30" s="27">
        <f>+[1]PP!J29</f>
        <v>3442.7</v>
      </c>
      <c r="K30" s="27">
        <f>+[1]PP!K29</f>
        <v>4389.2</v>
      </c>
      <c r="L30" s="28">
        <f t="shared" ref="L30:L37" si="14">SUM(C30:K30)</f>
        <v>31722.600000000002</v>
      </c>
      <c r="M30" s="28">
        <f>+[1]PP!M29</f>
        <v>3331.9</v>
      </c>
      <c r="N30" s="28">
        <f>+[1]PP!N29</f>
        <v>3380.1</v>
      </c>
      <c r="O30" s="28">
        <f>+[1]PP!O29</f>
        <v>4348.7</v>
      </c>
      <c r="P30" s="28">
        <f>+[1]PP!P29</f>
        <v>3361</v>
      </c>
      <c r="Q30" s="28">
        <f>+[1]PP!Q29</f>
        <v>3609.5</v>
      </c>
      <c r="R30" s="28">
        <f>+[1]PP!R29</f>
        <v>4276.2</v>
      </c>
      <c r="S30" s="28">
        <f>+[1]PP!S29</f>
        <v>3528.5</v>
      </c>
      <c r="T30" s="28">
        <f>+[1]PP!T29</f>
        <v>3615.1</v>
      </c>
      <c r="U30" s="28">
        <f>+[1]PP!U29</f>
        <v>4322.6000000000004</v>
      </c>
      <c r="V30" s="28">
        <f t="shared" ref="V30:V37" si="15">SUM(M30:U30)</f>
        <v>33773.599999999999</v>
      </c>
      <c r="W30" s="28">
        <f t="shared" si="1"/>
        <v>2050.9999999999964</v>
      </c>
      <c r="X30" s="28">
        <f t="shared" si="2"/>
        <v>6.4654221280727189</v>
      </c>
      <c r="Y30" s="33"/>
      <c r="Z30" s="21"/>
      <c r="AA30" s="25"/>
    </row>
    <row r="31" spans="2:28" ht="18" customHeight="1">
      <c r="B31" s="34" t="s">
        <v>39</v>
      </c>
      <c r="C31" s="27">
        <f>+[1]PP!C30</f>
        <v>1429.9</v>
      </c>
      <c r="D31" s="27">
        <f>+[1]PP!D30</f>
        <v>1585.9</v>
      </c>
      <c r="E31" s="27">
        <f>+[1]PP!E30</f>
        <v>2115.8000000000002</v>
      </c>
      <c r="F31" s="27">
        <f>+[1]PP!F30</f>
        <v>1712.4</v>
      </c>
      <c r="G31" s="27">
        <f>+[1]PP!G30</f>
        <v>1853.4</v>
      </c>
      <c r="H31" s="27">
        <f>+[1]PP!H30</f>
        <v>1842.8</v>
      </c>
      <c r="I31" s="27">
        <f>+[1]PP!I30</f>
        <v>2327.4</v>
      </c>
      <c r="J31" s="27">
        <f>+[1]PP!J30</f>
        <v>1925.1</v>
      </c>
      <c r="K31" s="27">
        <f>+[1]PP!K30</f>
        <v>2535.3000000000002</v>
      </c>
      <c r="L31" s="28">
        <f t="shared" si="14"/>
        <v>17328</v>
      </c>
      <c r="M31" s="28">
        <f>+[1]PP!M30</f>
        <v>2150.6999999999998</v>
      </c>
      <c r="N31" s="28">
        <f>+[1]PP!N30</f>
        <v>2365.4</v>
      </c>
      <c r="O31" s="28">
        <f>+[1]PP!O30</f>
        <v>3121.7</v>
      </c>
      <c r="P31" s="28">
        <f>+[1]PP!P30</f>
        <v>2418.1</v>
      </c>
      <c r="Q31" s="28">
        <f>+[1]PP!Q30</f>
        <v>2772.3</v>
      </c>
      <c r="R31" s="28">
        <f>+[1]PP!R30</f>
        <v>3073.6</v>
      </c>
      <c r="S31" s="28">
        <f>+[1]PP!S30</f>
        <v>2693.2</v>
      </c>
      <c r="T31" s="28">
        <f>+[1]PP!T30</f>
        <v>2548.8000000000002</v>
      </c>
      <c r="U31" s="28">
        <f>+[1]PP!U30</f>
        <v>3267.4</v>
      </c>
      <c r="V31" s="28">
        <f t="shared" si="15"/>
        <v>24411.200000000001</v>
      </c>
      <c r="W31" s="28">
        <f t="shared" si="1"/>
        <v>7083.2000000000007</v>
      </c>
      <c r="X31" s="28">
        <f t="shared" si="2"/>
        <v>40.877192982456144</v>
      </c>
      <c r="Y31" s="33"/>
      <c r="Z31" s="21"/>
      <c r="AA31" s="25"/>
    </row>
    <row r="32" spans="2:28" ht="18" customHeight="1">
      <c r="B32" s="34" t="s">
        <v>40</v>
      </c>
      <c r="C32" s="31">
        <v>1162.8</v>
      </c>
      <c r="D32" s="31">
        <v>509.1</v>
      </c>
      <c r="E32" s="31">
        <v>752.3</v>
      </c>
      <c r="F32" s="31">
        <v>891.4</v>
      </c>
      <c r="G32" s="31">
        <v>864.1</v>
      </c>
      <c r="H32" s="31">
        <v>415.5</v>
      </c>
      <c r="I32" s="31">
        <v>429.4</v>
      </c>
      <c r="J32" s="31">
        <v>645.70000000000005</v>
      </c>
      <c r="K32" s="31">
        <v>790.9</v>
      </c>
      <c r="L32" s="28">
        <f t="shared" si="14"/>
        <v>6461.1999999999989</v>
      </c>
      <c r="M32" s="28">
        <v>1295.8</v>
      </c>
      <c r="N32" s="28">
        <v>1135.9000000000001</v>
      </c>
      <c r="O32" s="28">
        <v>721.7</v>
      </c>
      <c r="P32" s="28">
        <v>937</v>
      </c>
      <c r="Q32" s="28">
        <v>866.1</v>
      </c>
      <c r="R32" s="28">
        <v>627.1</v>
      </c>
      <c r="S32" s="28">
        <v>659.7</v>
      </c>
      <c r="T32" s="28">
        <v>776</v>
      </c>
      <c r="U32" s="28">
        <v>696</v>
      </c>
      <c r="V32" s="28">
        <f t="shared" si="15"/>
        <v>7715.3</v>
      </c>
      <c r="W32" s="28">
        <f t="shared" si="1"/>
        <v>1254.1000000000013</v>
      </c>
      <c r="X32" s="28">
        <f t="shared" si="2"/>
        <v>19.409707175137768</v>
      </c>
      <c r="Y32" s="33"/>
      <c r="Z32" s="21"/>
      <c r="AA32" s="25"/>
    </row>
    <row r="33" spans="1:27" ht="18" customHeight="1">
      <c r="B33" s="34" t="s">
        <v>41</v>
      </c>
      <c r="C33" s="36">
        <v>1771.6</v>
      </c>
      <c r="D33" s="36">
        <v>1253.5</v>
      </c>
      <c r="E33" s="36">
        <v>1252.8</v>
      </c>
      <c r="F33" s="36">
        <v>1449.6</v>
      </c>
      <c r="G33" s="36">
        <v>1414.8</v>
      </c>
      <c r="H33" s="36">
        <v>1427.2</v>
      </c>
      <c r="I33" s="36">
        <v>1497.8</v>
      </c>
      <c r="J33" s="36">
        <v>1543.1</v>
      </c>
      <c r="K33" s="36">
        <v>1480</v>
      </c>
      <c r="L33" s="28">
        <f t="shared" si="14"/>
        <v>13090.4</v>
      </c>
      <c r="M33" s="28">
        <v>1603.5</v>
      </c>
      <c r="N33" s="28">
        <v>1327.9</v>
      </c>
      <c r="O33" s="28">
        <v>1265.8</v>
      </c>
      <c r="P33" s="28">
        <v>1323</v>
      </c>
      <c r="Q33" s="28">
        <v>1385.3</v>
      </c>
      <c r="R33" s="28">
        <v>1532.8</v>
      </c>
      <c r="S33" s="28">
        <v>1640.2</v>
      </c>
      <c r="T33" s="28">
        <v>1309.4000000000001</v>
      </c>
      <c r="U33" s="28">
        <v>1412.2</v>
      </c>
      <c r="V33" s="28">
        <f t="shared" si="15"/>
        <v>12800.1</v>
      </c>
      <c r="W33" s="28">
        <f t="shared" si="1"/>
        <v>-290.29999999999927</v>
      </c>
      <c r="X33" s="28">
        <f t="shared" si="2"/>
        <v>-2.2176556866100294</v>
      </c>
      <c r="Y33" s="33"/>
      <c r="Z33" s="21"/>
      <c r="AA33" s="25"/>
    </row>
    <row r="34" spans="1:27" ht="18" customHeight="1">
      <c r="B34" s="34" t="s">
        <v>42</v>
      </c>
      <c r="C34" s="31">
        <v>45.5</v>
      </c>
      <c r="D34" s="31">
        <v>40.799999999999997</v>
      </c>
      <c r="E34" s="31">
        <v>39.799999999999997</v>
      </c>
      <c r="F34" s="31">
        <v>45.3</v>
      </c>
      <c r="G34" s="31">
        <v>41.6</v>
      </c>
      <c r="H34" s="31">
        <v>41.5</v>
      </c>
      <c r="I34" s="31">
        <v>41.8</v>
      </c>
      <c r="J34" s="31">
        <v>43</v>
      </c>
      <c r="K34" s="31">
        <v>43.3</v>
      </c>
      <c r="L34" s="28">
        <f t="shared" si="14"/>
        <v>382.59999999999997</v>
      </c>
      <c r="M34" s="28">
        <v>45.9</v>
      </c>
      <c r="N34" s="28">
        <v>42.2</v>
      </c>
      <c r="O34" s="28">
        <v>43.9</v>
      </c>
      <c r="P34" s="28">
        <v>44.7</v>
      </c>
      <c r="Q34" s="28">
        <v>56.2</v>
      </c>
      <c r="R34" s="28">
        <v>32.5</v>
      </c>
      <c r="S34" s="28">
        <v>37.6</v>
      </c>
      <c r="T34" s="28">
        <v>37.5</v>
      </c>
      <c r="U34" s="28">
        <v>42.9</v>
      </c>
      <c r="V34" s="28">
        <f t="shared" si="15"/>
        <v>383.4</v>
      </c>
      <c r="W34" s="28">
        <f t="shared" si="1"/>
        <v>0.80000000000001137</v>
      </c>
      <c r="X34" s="28">
        <f t="shared" si="2"/>
        <v>0.20909566126503173</v>
      </c>
      <c r="Y34" s="33"/>
      <c r="Z34" s="21"/>
      <c r="AA34" s="25"/>
    </row>
    <row r="35" spans="1:27" ht="18" customHeight="1">
      <c r="B35" s="34" t="s">
        <v>43</v>
      </c>
      <c r="C35" s="27">
        <f>+[1]PP!C33</f>
        <v>670.1</v>
      </c>
      <c r="D35" s="27">
        <f>+[1]PP!D33</f>
        <v>660.3</v>
      </c>
      <c r="E35" s="27">
        <f>+[1]PP!E33</f>
        <v>657.5</v>
      </c>
      <c r="F35" s="27">
        <f>+[1]PP!F33</f>
        <v>666</v>
      </c>
      <c r="G35" s="27">
        <f>+[1]PP!G33</f>
        <v>658.9</v>
      </c>
      <c r="H35" s="27">
        <f>+[1]PP!H33</f>
        <v>684.3</v>
      </c>
      <c r="I35" s="27">
        <f>+[1]PP!I33</f>
        <v>669.9</v>
      </c>
      <c r="J35" s="27">
        <f>+[1]PP!J33</f>
        <v>751.8</v>
      </c>
      <c r="K35" s="27">
        <f>+[1]PP!K33</f>
        <v>688.7</v>
      </c>
      <c r="L35" s="28">
        <f t="shared" si="14"/>
        <v>6107.5</v>
      </c>
      <c r="M35" s="28">
        <f>+[1]PP!M33</f>
        <v>746</v>
      </c>
      <c r="N35" s="28">
        <f>+[1]PP!N33</f>
        <v>692.8</v>
      </c>
      <c r="O35" s="28">
        <f>+[1]PP!O33</f>
        <v>704</v>
      </c>
      <c r="P35" s="28">
        <f>+[1]PP!P33</f>
        <v>726.7</v>
      </c>
      <c r="Q35" s="28">
        <f>+[1]PP!Q33</f>
        <v>718.1</v>
      </c>
      <c r="R35" s="28">
        <f>+[1]PP!R33</f>
        <v>727.8</v>
      </c>
      <c r="S35" s="28">
        <f>+[1]PP!S33</f>
        <v>722.4</v>
      </c>
      <c r="T35" s="28">
        <f>+[1]PP!T33</f>
        <v>738.1</v>
      </c>
      <c r="U35" s="28">
        <f>+[1]PP!U33</f>
        <v>728.5</v>
      </c>
      <c r="V35" s="28">
        <f t="shared" si="15"/>
        <v>6504.4</v>
      </c>
      <c r="W35" s="28">
        <f t="shared" si="1"/>
        <v>396.89999999999964</v>
      </c>
      <c r="X35" s="28">
        <f t="shared" si="2"/>
        <v>6.498567335243548</v>
      </c>
      <c r="Y35" s="33"/>
      <c r="Z35" s="21"/>
      <c r="AA35" s="25"/>
    </row>
    <row r="36" spans="1:27" ht="18" customHeight="1">
      <c r="B36" s="34" t="s">
        <v>44</v>
      </c>
      <c r="C36" s="27">
        <f>+[1]PP!C34</f>
        <v>710.6</v>
      </c>
      <c r="D36" s="27">
        <f>+[1]PP!D34</f>
        <v>543.6</v>
      </c>
      <c r="E36" s="27">
        <f>+[1]PP!E34</f>
        <v>689.7</v>
      </c>
      <c r="F36" s="27">
        <f>+[1]PP!F34</f>
        <v>1065.5</v>
      </c>
      <c r="G36" s="27">
        <f>+[1]PP!G34</f>
        <v>667.6</v>
      </c>
      <c r="H36" s="27">
        <f>+[1]PP!H34</f>
        <v>672.4</v>
      </c>
      <c r="I36" s="27">
        <f>+[1]PP!I34</f>
        <v>757.6</v>
      </c>
      <c r="J36" s="27">
        <f>+[1]PP!J34</f>
        <v>687.3</v>
      </c>
      <c r="K36" s="27">
        <f>+[1]PP!K34</f>
        <v>698.4</v>
      </c>
      <c r="L36" s="28">
        <f t="shared" si="14"/>
        <v>6492.7</v>
      </c>
      <c r="M36" s="28">
        <f>+[1]PP!M34</f>
        <v>873.5</v>
      </c>
      <c r="N36" s="28">
        <f>+[1]PP!N34</f>
        <v>631.5</v>
      </c>
      <c r="O36" s="28">
        <f>+[1]PP!O34</f>
        <v>748.5</v>
      </c>
      <c r="P36" s="28">
        <f>+[1]PP!P34</f>
        <v>1152.8</v>
      </c>
      <c r="Q36" s="28">
        <f>+[1]PP!Q34</f>
        <v>793.5</v>
      </c>
      <c r="R36" s="28">
        <f>+[1]PP!R34</f>
        <v>708.3</v>
      </c>
      <c r="S36" s="28">
        <f>+[1]PP!S34</f>
        <v>848.9</v>
      </c>
      <c r="T36" s="28">
        <f>+[1]PP!T34</f>
        <v>853.5</v>
      </c>
      <c r="U36" s="28">
        <f>+[1]PP!U34</f>
        <v>778.7</v>
      </c>
      <c r="V36" s="28">
        <f t="shared" si="15"/>
        <v>7389.2</v>
      </c>
      <c r="W36" s="28">
        <f t="shared" si="1"/>
        <v>896.5</v>
      </c>
      <c r="X36" s="28">
        <f t="shared" si="2"/>
        <v>13.807814930614381</v>
      </c>
      <c r="Y36" s="33"/>
      <c r="Z36" s="21"/>
      <c r="AA36" s="25"/>
    </row>
    <row r="37" spans="1:27" ht="18" customHeight="1">
      <c r="B37" s="34" t="s">
        <v>32</v>
      </c>
      <c r="C37" s="31">
        <v>0</v>
      </c>
      <c r="D37" s="31">
        <v>3.3</v>
      </c>
      <c r="E37" s="31">
        <v>0.7</v>
      </c>
      <c r="F37" s="31">
        <v>0.7</v>
      </c>
      <c r="G37" s="31">
        <v>0.7</v>
      </c>
      <c r="H37" s="31">
        <v>0.9</v>
      </c>
      <c r="I37" s="31">
        <v>0.7</v>
      </c>
      <c r="J37" s="31">
        <v>0.7</v>
      </c>
      <c r="K37" s="31">
        <v>4</v>
      </c>
      <c r="L37" s="28">
        <f t="shared" si="14"/>
        <v>11.700000000000001</v>
      </c>
      <c r="M37" s="28">
        <v>0.7</v>
      </c>
      <c r="N37" s="28">
        <v>0</v>
      </c>
      <c r="O37" s="28">
        <v>0.2</v>
      </c>
      <c r="P37" s="28">
        <v>0</v>
      </c>
      <c r="Q37" s="28">
        <v>6.9</v>
      </c>
      <c r="R37" s="28">
        <v>3.4</v>
      </c>
      <c r="S37" s="28">
        <v>3.4</v>
      </c>
      <c r="T37" s="28">
        <v>3.4</v>
      </c>
      <c r="U37" s="28">
        <v>3.4</v>
      </c>
      <c r="V37" s="28">
        <f t="shared" si="15"/>
        <v>21.4</v>
      </c>
      <c r="W37" s="28">
        <f t="shared" si="1"/>
        <v>9.6999999999999975</v>
      </c>
      <c r="X37" s="28">
        <f t="shared" si="2"/>
        <v>82.905982905982881</v>
      </c>
      <c r="Y37" s="33"/>
      <c r="Z37" s="21"/>
      <c r="AA37" s="25"/>
    </row>
    <row r="38" spans="1:27" ht="18" customHeight="1">
      <c r="B38" s="35" t="s">
        <v>45</v>
      </c>
      <c r="C38" s="23">
        <f t="shared" ref="C38:V38" si="16">SUM(C39:C42)</f>
        <v>1687.6</v>
      </c>
      <c r="D38" s="23">
        <f t="shared" si="16"/>
        <v>2025.4999999999998</v>
      </c>
      <c r="E38" s="23">
        <f t="shared" si="16"/>
        <v>1677.2</v>
      </c>
      <c r="F38" s="23">
        <f t="shared" si="16"/>
        <v>1317.3</v>
      </c>
      <c r="G38" s="23">
        <f t="shared" si="16"/>
        <v>1410.3</v>
      </c>
      <c r="H38" s="23">
        <f t="shared" si="16"/>
        <v>1429.8</v>
      </c>
      <c r="I38" s="23">
        <f t="shared" si="16"/>
        <v>1473.1999999999998</v>
      </c>
      <c r="J38" s="23">
        <f t="shared" si="16"/>
        <v>1435.2</v>
      </c>
      <c r="K38" s="23">
        <f t="shared" si="16"/>
        <v>1351.9999999999998</v>
      </c>
      <c r="L38" s="24">
        <f t="shared" si="16"/>
        <v>13808.099999999999</v>
      </c>
      <c r="M38" s="24">
        <f t="shared" si="16"/>
        <v>2038.6000000000001</v>
      </c>
      <c r="N38" s="24">
        <f t="shared" si="16"/>
        <v>2292.1999999999998</v>
      </c>
      <c r="O38" s="24">
        <f t="shared" si="16"/>
        <v>1926</v>
      </c>
      <c r="P38" s="24">
        <f t="shared" si="16"/>
        <v>1396.5</v>
      </c>
      <c r="Q38" s="24">
        <f t="shared" si="16"/>
        <v>1610.8000000000002</v>
      </c>
      <c r="R38" s="24">
        <f t="shared" si="16"/>
        <v>1603.4</v>
      </c>
      <c r="S38" s="24">
        <f t="shared" si="16"/>
        <v>1533.1</v>
      </c>
      <c r="T38" s="24">
        <f t="shared" si="16"/>
        <v>1540.4999999999998</v>
      </c>
      <c r="U38" s="24">
        <f t="shared" si="16"/>
        <v>1441.4999999999998</v>
      </c>
      <c r="V38" s="24">
        <f t="shared" si="16"/>
        <v>15382.599999999999</v>
      </c>
      <c r="W38" s="24">
        <f t="shared" si="1"/>
        <v>1574.5</v>
      </c>
      <c r="X38" s="24">
        <f t="shared" si="2"/>
        <v>11.402727384651039</v>
      </c>
      <c r="Y38" s="33"/>
      <c r="Z38" s="21"/>
      <c r="AA38" s="25"/>
    </row>
    <row r="39" spans="1:27" ht="18" customHeight="1">
      <c r="B39" s="37" t="s">
        <v>46</v>
      </c>
      <c r="C39" s="27">
        <f>+[1]PP!C37</f>
        <v>797.8</v>
      </c>
      <c r="D39" s="27">
        <f>+[1]PP!D37</f>
        <v>1147.8</v>
      </c>
      <c r="E39" s="27">
        <f>+[1]PP!E37</f>
        <v>1420.9</v>
      </c>
      <c r="F39" s="27">
        <f>+[1]PP!F37</f>
        <v>1145.5</v>
      </c>
      <c r="G39" s="27">
        <f>+[1]PP!G37</f>
        <v>1242.5</v>
      </c>
      <c r="H39" s="27">
        <f>+[1]PP!H37</f>
        <v>1262.8</v>
      </c>
      <c r="I39" s="27">
        <f>+[1]PP!I37</f>
        <v>1267.5999999999999</v>
      </c>
      <c r="J39" s="27">
        <f>+[1]PP!J37</f>
        <v>1263</v>
      </c>
      <c r="K39" s="27">
        <f>+[1]PP!K37</f>
        <v>1196</v>
      </c>
      <c r="L39" s="28">
        <f>SUM(C39:K39)</f>
        <v>10743.9</v>
      </c>
      <c r="M39" s="28">
        <f>+[1]PP!M37</f>
        <v>1169.5</v>
      </c>
      <c r="N39" s="28">
        <f>+[1]PP!N37</f>
        <v>1542.1</v>
      </c>
      <c r="O39" s="28">
        <f>+[1]PP!O37</f>
        <v>1576.3</v>
      </c>
      <c r="P39" s="28">
        <f>+[1]PP!P37</f>
        <v>1231.0999999999999</v>
      </c>
      <c r="Q39" s="28">
        <f>+[1]PP!Q37</f>
        <v>1448.9</v>
      </c>
      <c r="R39" s="28">
        <f>+[1]PP!R37</f>
        <v>1428.9</v>
      </c>
      <c r="S39" s="28">
        <f>+[1]PP!S37</f>
        <v>1373.3</v>
      </c>
      <c r="T39" s="28">
        <f>+[1]PP!T37</f>
        <v>1383.1</v>
      </c>
      <c r="U39" s="28">
        <f>+[1]PP!U37</f>
        <v>1285.0999999999999</v>
      </c>
      <c r="V39" s="28">
        <f>SUM(M39:U39)</f>
        <v>12438.3</v>
      </c>
      <c r="W39" s="28">
        <f t="shared" si="1"/>
        <v>1694.3999999999996</v>
      </c>
      <c r="X39" s="28">
        <f t="shared" si="2"/>
        <v>15.770809482590117</v>
      </c>
      <c r="Y39" s="33"/>
      <c r="Z39" s="21"/>
      <c r="AA39" s="25"/>
    </row>
    <row r="40" spans="1:27" ht="18" customHeight="1">
      <c r="B40" s="37" t="s">
        <v>47</v>
      </c>
      <c r="C40" s="27">
        <f>+[1]PP!C38</f>
        <v>781.9</v>
      </c>
      <c r="D40" s="27">
        <f>+[1]PP!D38</f>
        <v>779.4</v>
      </c>
      <c r="E40" s="27">
        <f>+[1]PP!E38</f>
        <v>148.6</v>
      </c>
      <c r="F40" s="27">
        <f>+[1]PP!F38</f>
        <v>54.8</v>
      </c>
      <c r="G40" s="27">
        <f>+[1]PP!G38</f>
        <v>55.3</v>
      </c>
      <c r="H40" s="27">
        <f>+[1]PP!H38</f>
        <v>51.2</v>
      </c>
      <c r="I40" s="27">
        <f>+[1]PP!I38</f>
        <v>48.8</v>
      </c>
      <c r="J40" s="27">
        <f>+[1]PP!J38</f>
        <v>47.7</v>
      </c>
      <c r="K40" s="27">
        <f>+[1]PP!K38</f>
        <v>45.1</v>
      </c>
      <c r="L40" s="28">
        <f>SUM(C40:K40)</f>
        <v>2012.7999999999997</v>
      </c>
      <c r="M40" s="28">
        <f>+[1]PP!M38</f>
        <v>759.7</v>
      </c>
      <c r="N40" s="28">
        <f>+[1]PP!N38</f>
        <v>640.1</v>
      </c>
      <c r="O40" s="28">
        <f>+[1]PP!O38</f>
        <v>229.9</v>
      </c>
      <c r="P40" s="28">
        <f>+[1]PP!P38</f>
        <v>44.1</v>
      </c>
      <c r="Q40" s="28">
        <f>+[1]PP!Q38</f>
        <v>42.6</v>
      </c>
      <c r="R40" s="28">
        <f>+[1]PP!R38</f>
        <v>51.1</v>
      </c>
      <c r="S40" s="28">
        <f>+[1]PP!S38</f>
        <v>38.200000000000003</v>
      </c>
      <c r="T40" s="28">
        <f>+[1]PP!T38</f>
        <v>38.299999999999997</v>
      </c>
      <c r="U40" s="28">
        <f>+[1]PP!U38</f>
        <v>35</v>
      </c>
      <c r="V40" s="28">
        <f>SUM(M40:U40)</f>
        <v>1879</v>
      </c>
      <c r="W40" s="28">
        <f t="shared" si="1"/>
        <v>-133.79999999999973</v>
      </c>
      <c r="X40" s="28">
        <f t="shared" si="2"/>
        <v>-6.6474562798092078</v>
      </c>
      <c r="Y40" s="33"/>
      <c r="Z40" s="21"/>
      <c r="AA40" s="25"/>
    </row>
    <row r="41" spans="1:27" ht="18" customHeight="1">
      <c r="B41" s="34" t="s">
        <v>48</v>
      </c>
      <c r="C41" s="27">
        <f>+[1]PP!C42</f>
        <v>82.2</v>
      </c>
      <c r="D41" s="27">
        <f>+[1]PP!D42</f>
        <v>72.5</v>
      </c>
      <c r="E41" s="27">
        <f>+[1]PP!E42</f>
        <v>80.8</v>
      </c>
      <c r="F41" s="27">
        <f>+[1]PP!F42</f>
        <v>91.1</v>
      </c>
      <c r="G41" s="27">
        <f>+[1]PP!G42</f>
        <v>82.8</v>
      </c>
      <c r="H41" s="27">
        <f>+[1]PP!H42</f>
        <v>87.8</v>
      </c>
      <c r="I41" s="27">
        <f>+[1]PP!I42</f>
        <v>116.2</v>
      </c>
      <c r="J41" s="27">
        <f>+[1]PP!J42</f>
        <v>83.7</v>
      </c>
      <c r="K41" s="27">
        <f>+[1]PP!K42</f>
        <v>84.8</v>
      </c>
      <c r="L41" s="28">
        <f>SUM(C41:K41)</f>
        <v>781.90000000000009</v>
      </c>
      <c r="M41" s="28">
        <f>+[1]PP!M42</f>
        <v>83.2</v>
      </c>
      <c r="N41" s="28">
        <f>+[1]PP!N42</f>
        <v>83.2</v>
      </c>
      <c r="O41" s="28">
        <f>+[1]PP!O42</f>
        <v>89.2</v>
      </c>
      <c r="P41" s="28">
        <f>+[1]PP!P42</f>
        <v>90.9</v>
      </c>
      <c r="Q41" s="28">
        <f>+[1]PP!Q42</f>
        <v>90.9</v>
      </c>
      <c r="R41" s="28">
        <f>+[1]PP!R42</f>
        <v>94.7</v>
      </c>
      <c r="S41" s="28">
        <f>+[1]PP!S42</f>
        <v>93.3</v>
      </c>
      <c r="T41" s="28">
        <f>+[1]PP!T42</f>
        <v>91</v>
      </c>
      <c r="U41" s="28">
        <f>+[1]PP!U42</f>
        <v>92.6</v>
      </c>
      <c r="V41" s="28">
        <f>SUM(M41:U41)</f>
        <v>809</v>
      </c>
      <c r="W41" s="28">
        <f t="shared" si="1"/>
        <v>27.099999999999909</v>
      </c>
      <c r="X41" s="28">
        <f t="shared" si="2"/>
        <v>3.4659163575904728</v>
      </c>
      <c r="Y41" s="33"/>
      <c r="Z41" s="21"/>
      <c r="AA41" s="25"/>
    </row>
    <row r="42" spans="1:27" ht="18" customHeight="1">
      <c r="B42" s="34" t="s">
        <v>49</v>
      </c>
      <c r="C42" s="27">
        <f>+[1]PP!C43</f>
        <v>25.7</v>
      </c>
      <c r="D42" s="27">
        <f>+[1]PP!D43</f>
        <v>25.8</v>
      </c>
      <c r="E42" s="27">
        <f>+[1]PP!E43</f>
        <v>26.9</v>
      </c>
      <c r="F42" s="27">
        <f>+[1]PP!F43</f>
        <v>25.9</v>
      </c>
      <c r="G42" s="27">
        <f>+[1]PP!G43</f>
        <v>29.7</v>
      </c>
      <c r="H42" s="27">
        <f>+[1]PP!H43</f>
        <v>28</v>
      </c>
      <c r="I42" s="27">
        <f>+[1]PP!I43</f>
        <v>40.6</v>
      </c>
      <c r="J42" s="27">
        <f>+[1]PP!J43</f>
        <v>40.799999999999997</v>
      </c>
      <c r="K42" s="27">
        <f>+[1]PP!K43</f>
        <v>26.1</v>
      </c>
      <c r="L42" s="28">
        <f>SUM(C42:K42)</f>
        <v>269.5</v>
      </c>
      <c r="M42" s="28">
        <f>+[1]PP!M43</f>
        <v>26.2</v>
      </c>
      <c r="N42" s="28">
        <v>26.8</v>
      </c>
      <c r="O42" s="28">
        <f>+[1]PP!O43</f>
        <v>30.6</v>
      </c>
      <c r="P42" s="28">
        <f>+[1]PP!P43</f>
        <v>30.4</v>
      </c>
      <c r="Q42" s="28">
        <f>+[1]PP!Q43</f>
        <v>28.4</v>
      </c>
      <c r="R42" s="28">
        <f>+[1]PP!R43</f>
        <v>28.7</v>
      </c>
      <c r="S42" s="28">
        <f>+[1]PP!S43</f>
        <v>28.3</v>
      </c>
      <c r="T42" s="28">
        <f>+[1]PP!T43</f>
        <v>28.1</v>
      </c>
      <c r="U42" s="28">
        <f>+[1]PP!U43</f>
        <v>28.8</v>
      </c>
      <c r="V42" s="28">
        <f>SUM(M42:U42)</f>
        <v>256.3</v>
      </c>
      <c r="W42" s="28">
        <f t="shared" si="1"/>
        <v>-13.199999999999989</v>
      </c>
      <c r="X42" s="28">
        <f t="shared" si="2"/>
        <v>-4.8979591836734651</v>
      </c>
      <c r="Y42" s="33"/>
      <c r="Z42" s="21"/>
      <c r="AA42" s="25"/>
    </row>
    <row r="43" spans="1:27" ht="18" customHeight="1">
      <c r="B43" s="29" t="s">
        <v>50</v>
      </c>
      <c r="C43" s="38">
        <v>37.9</v>
      </c>
      <c r="D43" s="38">
        <v>44</v>
      </c>
      <c r="E43" s="38">
        <v>45.2</v>
      </c>
      <c r="F43" s="38">
        <v>54.6</v>
      </c>
      <c r="G43" s="38">
        <v>55.1</v>
      </c>
      <c r="H43" s="38">
        <v>49.3</v>
      </c>
      <c r="I43" s="38">
        <v>66.400000000000006</v>
      </c>
      <c r="J43" s="38">
        <v>482.3</v>
      </c>
      <c r="K43" s="38">
        <v>185.7</v>
      </c>
      <c r="L43" s="24">
        <f>SUM(C43:K43)</f>
        <v>1020.5</v>
      </c>
      <c r="M43" s="24">
        <v>51.3</v>
      </c>
      <c r="N43" s="24">
        <v>192.8</v>
      </c>
      <c r="O43" s="24">
        <v>71.3</v>
      </c>
      <c r="P43" s="24">
        <v>60.1</v>
      </c>
      <c r="Q43" s="24">
        <v>67.099999999999994</v>
      </c>
      <c r="R43" s="24">
        <v>67</v>
      </c>
      <c r="S43" s="24">
        <v>65.099999999999994</v>
      </c>
      <c r="T43" s="24">
        <v>99.9</v>
      </c>
      <c r="U43" s="24">
        <v>65.3</v>
      </c>
      <c r="V43" s="24">
        <f>SUM(M43:U43)</f>
        <v>739.9</v>
      </c>
      <c r="W43" s="24">
        <f t="shared" si="1"/>
        <v>-280.60000000000002</v>
      </c>
      <c r="X43" s="24">
        <f t="shared" si="2"/>
        <v>-27.496325330720239</v>
      </c>
      <c r="Y43" s="33"/>
      <c r="Z43" s="21"/>
      <c r="AA43" s="25"/>
    </row>
    <row r="44" spans="1:27" ht="18" customHeight="1">
      <c r="B44" s="39" t="s">
        <v>51</v>
      </c>
      <c r="C44" s="23">
        <f t="shared" ref="C44:V44" si="17">SUM(C45:C46)</f>
        <v>356.90000000000003</v>
      </c>
      <c r="D44" s="23">
        <f t="shared" si="17"/>
        <v>322.60000000000002</v>
      </c>
      <c r="E44" s="23">
        <f t="shared" si="17"/>
        <v>287.3</v>
      </c>
      <c r="F44" s="23">
        <f t="shared" si="17"/>
        <v>415.5</v>
      </c>
      <c r="G44" s="23">
        <f t="shared" si="17"/>
        <v>423.8</v>
      </c>
      <c r="H44" s="23">
        <f t="shared" si="17"/>
        <v>499.09999999999997</v>
      </c>
      <c r="I44" s="23">
        <f t="shared" si="17"/>
        <v>553</v>
      </c>
      <c r="J44" s="23">
        <f t="shared" si="17"/>
        <v>680.4</v>
      </c>
      <c r="K44" s="23">
        <f t="shared" si="17"/>
        <v>625.5</v>
      </c>
      <c r="L44" s="24">
        <f t="shared" si="17"/>
        <v>4164.0999999999995</v>
      </c>
      <c r="M44" s="24">
        <f t="shared" si="17"/>
        <v>757.6</v>
      </c>
      <c r="N44" s="24">
        <f t="shared" si="17"/>
        <v>724.9</v>
      </c>
      <c r="O44" s="24">
        <f t="shared" si="17"/>
        <v>684.7</v>
      </c>
      <c r="P44" s="24">
        <f t="shared" si="17"/>
        <v>754.30000000000007</v>
      </c>
      <c r="Q44" s="24">
        <f t="shared" si="17"/>
        <v>721.1</v>
      </c>
      <c r="R44" s="24">
        <f t="shared" si="17"/>
        <v>694.9</v>
      </c>
      <c r="S44" s="24">
        <f t="shared" si="17"/>
        <v>719.9</v>
      </c>
      <c r="T44" s="24">
        <f t="shared" si="17"/>
        <v>794.30000000000007</v>
      </c>
      <c r="U44" s="24">
        <f t="shared" si="17"/>
        <v>733.1</v>
      </c>
      <c r="V44" s="24">
        <f t="shared" si="17"/>
        <v>6584.7999999999993</v>
      </c>
      <c r="W44" s="24">
        <f t="shared" si="1"/>
        <v>2420.6999999999998</v>
      </c>
      <c r="X44" s="24">
        <f t="shared" si="2"/>
        <v>58.132609687567552</v>
      </c>
      <c r="Y44" s="33"/>
      <c r="Z44" s="21"/>
      <c r="AA44" s="25"/>
    </row>
    <row r="45" spans="1:27" ht="18" customHeight="1">
      <c r="B45" s="34" t="s">
        <v>52</v>
      </c>
      <c r="C45" s="27">
        <f>+[1]PP!C51</f>
        <v>356.8</v>
      </c>
      <c r="D45" s="27">
        <f>+[1]PP!D51</f>
        <v>322.3</v>
      </c>
      <c r="E45" s="27">
        <f>+[1]PP!E51</f>
        <v>287.10000000000002</v>
      </c>
      <c r="F45" s="27">
        <f>+[1]PP!F51</f>
        <v>415.3</v>
      </c>
      <c r="G45" s="27">
        <f>+[1]PP!G51</f>
        <v>422.6</v>
      </c>
      <c r="H45" s="27">
        <f>+[1]PP!H51</f>
        <v>498.7</v>
      </c>
      <c r="I45" s="27">
        <f>+[1]PP!I51</f>
        <v>552.9</v>
      </c>
      <c r="J45" s="27">
        <f>+[1]PP!J51</f>
        <v>679.9</v>
      </c>
      <c r="K45" s="27">
        <f>+[1]PP!K51</f>
        <v>625.29999999999995</v>
      </c>
      <c r="L45" s="28">
        <f>SUM(C45:K45)</f>
        <v>4160.8999999999996</v>
      </c>
      <c r="M45" s="28">
        <f>+[1]PP!M51</f>
        <v>757.5</v>
      </c>
      <c r="N45" s="28">
        <f>+[1]PP!N51</f>
        <v>724.9</v>
      </c>
      <c r="O45" s="28">
        <f>+[1]PP!O51</f>
        <v>684.6</v>
      </c>
      <c r="P45" s="28">
        <f>+[1]PP!P51</f>
        <v>753.7</v>
      </c>
      <c r="Q45" s="28">
        <f>+[1]PP!Q51</f>
        <v>721.1</v>
      </c>
      <c r="R45" s="28">
        <f>+[1]PP!R51</f>
        <v>694.5</v>
      </c>
      <c r="S45" s="28">
        <f>+[1]PP!S51</f>
        <v>719.8</v>
      </c>
      <c r="T45" s="28">
        <f>+[1]PP!T51</f>
        <v>794.2</v>
      </c>
      <c r="U45" s="28">
        <f>+[1]PP!U51</f>
        <v>732.7</v>
      </c>
      <c r="V45" s="28">
        <f>SUM(M45:U45)</f>
        <v>6582.9999999999991</v>
      </c>
      <c r="W45" s="28">
        <f t="shared" si="1"/>
        <v>2422.0999999999995</v>
      </c>
      <c r="X45" s="28">
        <f t="shared" si="2"/>
        <v>58.210963974140206</v>
      </c>
      <c r="Y45" s="33"/>
      <c r="Z45" s="21"/>
      <c r="AA45" s="25"/>
    </row>
    <row r="46" spans="1:27" ht="18" customHeight="1">
      <c r="B46" s="34" t="s">
        <v>32</v>
      </c>
      <c r="C46" s="27">
        <v>0.1</v>
      </c>
      <c r="D46" s="27">
        <v>0.3</v>
      </c>
      <c r="E46" s="27">
        <v>0.2</v>
      </c>
      <c r="F46" s="27">
        <v>0.2</v>
      </c>
      <c r="G46" s="27">
        <v>1.2</v>
      </c>
      <c r="H46" s="27">
        <v>0.4</v>
      </c>
      <c r="I46" s="27">
        <v>0.1</v>
      </c>
      <c r="J46" s="27">
        <v>0.5</v>
      </c>
      <c r="K46" s="27">
        <v>0.2</v>
      </c>
      <c r="L46" s="28">
        <f>SUM(C46:K46)</f>
        <v>3.2</v>
      </c>
      <c r="M46" s="28">
        <v>0.1</v>
      </c>
      <c r="N46" s="28">
        <v>0</v>
      </c>
      <c r="O46" s="28">
        <v>0.1</v>
      </c>
      <c r="P46" s="28">
        <v>0.6</v>
      </c>
      <c r="Q46" s="28">
        <v>0</v>
      </c>
      <c r="R46" s="28">
        <v>0.4</v>
      </c>
      <c r="S46" s="28">
        <v>0.1</v>
      </c>
      <c r="T46" s="28">
        <v>0.1</v>
      </c>
      <c r="U46" s="28">
        <v>0.4</v>
      </c>
      <c r="V46" s="28">
        <f>SUM(M46:U46)</f>
        <v>1.8000000000000003</v>
      </c>
      <c r="W46" s="28">
        <f t="shared" si="1"/>
        <v>-1.4</v>
      </c>
      <c r="X46" s="28">
        <f t="shared" si="2"/>
        <v>-43.749999999999993</v>
      </c>
      <c r="Y46" s="33"/>
      <c r="Z46" s="21"/>
      <c r="AA46" s="25"/>
    </row>
    <row r="47" spans="1:27" ht="18" customHeight="1">
      <c r="B47" s="39" t="s">
        <v>53</v>
      </c>
      <c r="C47" s="23">
        <f>+[1]PP!C54</f>
        <v>56.4</v>
      </c>
      <c r="D47" s="23">
        <f>+[1]PP!D54</f>
        <v>83.9</v>
      </c>
      <c r="E47" s="23">
        <f>+[1]PP!E54</f>
        <v>101.7</v>
      </c>
      <c r="F47" s="23">
        <f>+[1]PP!F54</f>
        <v>81.3</v>
      </c>
      <c r="G47" s="23">
        <f>+[1]PP!G54</f>
        <v>91.5</v>
      </c>
      <c r="H47" s="23">
        <f>+[1]PP!H54</f>
        <v>92.8</v>
      </c>
      <c r="I47" s="23">
        <f>+[1]PP!I54</f>
        <v>91.4</v>
      </c>
      <c r="J47" s="23">
        <f>+[1]PP!J54</f>
        <v>92.9</v>
      </c>
      <c r="K47" s="23">
        <f>+[1]PP!K54</f>
        <v>89.9</v>
      </c>
      <c r="L47" s="24">
        <f>SUM(C47:K47)</f>
        <v>781.8</v>
      </c>
      <c r="M47" s="24">
        <f>+[1]PP!M54</f>
        <v>82.7</v>
      </c>
      <c r="N47" s="24">
        <f>+[1]PP!N54</f>
        <v>106.1</v>
      </c>
      <c r="O47" s="24">
        <f>+[1]PP!O54</f>
        <v>108.8</v>
      </c>
      <c r="P47" s="24">
        <f>+[1]PP!P54</f>
        <v>86.8</v>
      </c>
      <c r="Q47" s="24">
        <f>+[1]PP!Q54</f>
        <v>102.5</v>
      </c>
      <c r="R47" s="24">
        <f>+[1]PP!R54</f>
        <v>104.3</v>
      </c>
      <c r="S47" s="24">
        <f>+[1]PP!S54</f>
        <v>98.9</v>
      </c>
      <c r="T47" s="24">
        <f>+[1]PP!T54</f>
        <v>92.9</v>
      </c>
      <c r="U47" s="24">
        <f>+[1]PP!U54</f>
        <v>93.2</v>
      </c>
      <c r="V47" s="24">
        <f>SUM(M47:U47)</f>
        <v>876.2</v>
      </c>
      <c r="W47" s="24">
        <f t="shared" si="1"/>
        <v>94.400000000000091</v>
      </c>
      <c r="X47" s="24">
        <f t="shared" si="2"/>
        <v>12.074699411614235</v>
      </c>
      <c r="Y47" s="21"/>
      <c r="Z47" s="21"/>
      <c r="AA47" s="25"/>
    </row>
    <row r="48" spans="1:27" ht="18" customHeight="1">
      <c r="A48" s="40"/>
      <c r="B48" s="39" t="s">
        <v>54</v>
      </c>
      <c r="C48" s="23">
        <f>+[1]PP!C55</f>
        <v>0</v>
      </c>
      <c r="D48" s="23">
        <f>+[1]PP!D55</f>
        <v>0.2</v>
      </c>
      <c r="E48" s="23">
        <f>+[1]PP!E55</f>
        <v>0.1</v>
      </c>
      <c r="F48" s="23">
        <f>+[1]PP!F55</f>
        <v>0</v>
      </c>
      <c r="G48" s="23">
        <f>+[1]PP!G55</f>
        <v>0.1</v>
      </c>
      <c r="H48" s="23">
        <f>+[1]PP!H55</f>
        <v>0.1</v>
      </c>
      <c r="I48" s="23">
        <f>+[1]PP!I55</f>
        <v>0.3</v>
      </c>
      <c r="J48" s="23">
        <f>+[1]PP!J55</f>
        <v>0.2</v>
      </c>
      <c r="K48" s="23">
        <f>+[1]PP!K55</f>
        <v>0.1</v>
      </c>
      <c r="L48" s="24">
        <f>SUM(C48:K48)</f>
        <v>1.1000000000000001</v>
      </c>
      <c r="M48" s="24">
        <v>0.2</v>
      </c>
      <c r="N48" s="24">
        <f>+[1]PP!N55</f>
        <v>0.6</v>
      </c>
      <c r="O48" s="24">
        <f>+[1]PP!O55</f>
        <v>0.2</v>
      </c>
      <c r="P48" s="24">
        <f>+[1]PP!P55</f>
        <v>0.1</v>
      </c>
      <c r="Q48" s="24">
        <f>+[1]PP!Q55</f>
        <v>0.3</v>
      </c>
      <c r="R48" s="24">
        <f>+[1]PP!R55</f>
        <v>0.2</v>
      </c>
      <c r="S48" s="24">
        <f>+[1]PP!S55</f>
        <v>0.3</v>
      </c>
      <c r="T48" s="24">
        <f>+[1]PP!T55</f>
        <v>0.2</v>
      </c>
      <c r="U48" s="24">
        <f>+[1]PP!U55</f>
        <v>0.1</v>
      </c>
      <c r="V48" s="24">
        <f>SUM(M48:U48)</f>
        <v>2.2000000000000002</v>
      </c>
      <c r="W48" s="24">
        <f t="shared" si="1"/>
        <v>1.1000000000000001</v>
      </c>
      <c r="X48" s="24">
        <f t="shared" si="2"/>
        <v>100</v>
      </c>
      <c r="Y48" s="21"/>
      <c r="Z48" s="21"/>
      <c r="AA48" s="25"/>
    </row>
    <row r="49" spans="1:183" ht="18" customHeight="1">
      <c r="B49" s="22" t="s">
        <v>55</v>
      </c>
      <c r="C49" s="23">
        <f t="shared" ref="C49:V49" si="18">+C50+C53+C56</f>
        <v>189.89999999999998</v>
      </c>
      <c r="D49" s="23">
        <f t="shared" si="18"/>
        <v>181.9</v>
      </c>
      <c r="E49" s="23">
        <f t="shared" si="18"/>
        <v>208.30000000000004</v>
      </c>
      <c r="F49" s="23">
        <f t="shared" si="18"/>
        <v>340.5</v>
      </c>
      <c r="G49" s="23">
        <f t="shared" si="18"/>
        <v>341.90000000000003</v>
      </c>
      <c r="H49" s="23">
        <f t="shared" si="18"/>
        <v>338.6</v>
      </c>
      <c r="I49" s="23">
        <f t="shared" si="18"/>
        <v>328.3</v>
      </c>
      <c r="J49" s="23">
        <f t="shared" si="18"/>
        <v>303.3</v>
      </c>
      <c r="K49" s="23">
        <f t="shared" si="18"/>
        <v>282.40000000000003</v>
      </c>
      <c r="L49" s="24">
        <f t="shared" si="18"/>
        <v>2515.1000000000004</v>
      </c>
      <c r="M49" s="24">
        <f t="shared" si="18"/>
        <v>323.60000000000002</v>
      </c>
      <c r="N49" s="24">
        <f t="shared" si="18"/>
        <v>394.3</v>
      </c>
      <c r="O49" s="24">
        <f t="shared" si="18"/>
        <v>400.80000000000007</v>
      </c>
      <c r="P49" s="24">
        <f t="shared" si="18"/>
        <v>462.9</v>
      </c>
      <c r="Q49" s="24">
        <f t="shared" si="18"/>
        <v>391.8</v>
      </c>
      <c r="R49" s="24">
        <f t="shared" si="18"/>
        <v>372.9</v>
      </c>
      <c r="S49" s="24">
        <f t="shared" si="18"/>
        <v>355.8</v>
      </c>
      <c r="T49" s="24">
        <f t="shared" si="18"/>
        <v>347.7</v>
      </c>
      <c r="U49" s="24">
        <f t="shared" si="18"/>
        <v>350.1</v>
      </c>
      <c r="V49" s="24">
        <f t="shared" si="18"/>
        <v>3399.9</v>
      </c>
      <c r="W49" s="24">
        <f t="shared" si="1"/>
        <v>884.79999999999973</v>
      </c>
      <c r="X49" s="24">
        <f>+W49/L49*100</f>
        <v>35.179515725020863</v>
      </c>
      <c r="Y49" s="21"/>
      <c r="Z49" s="21"/>
      <c r="AA49" s="25"/>
    </row>
    <row r="50" spans="1:183" ht="18" customHeight="1">
      <c r="B50" s="41" t="s">
        <v>56</v>
      </c>
      <c r="C50" s="23">
        <f t="shared" ref="C50:V50" si="19">+C51+C52</f>
        <v>0.1</v>
      </c>
      <c r="D50" s="23">
        <f t="shared" si="19"/>
        <v>0.1</v>
      </c>
      <c r="E50" s="23">
        <f t="shared" si="19"/>
        <v>1.4</v>
      </c>
      <c r="F50" s="23">
        <f t="shared" si="19"/>
        <v>0</v>
      </c>
      <c r="G50" s="23">
        <f t="shared" si="19"/>
        <v>0</v>
      </c>
      <c r="H50" s="23">
        <f t="shared" si="19"/>
        <v>0.1</v>
      </c>
      <c r="I50" s="23">
        <f t="shared" si="19"/>
        <v>1.9</v>
      </c>
      <c r="J50" s="23">
        <f t="shared" si="19"/>
        <v>0.1</v>
      </c>
      <c r="K50" s="23">
        <f t="shared" si="19"/>
        <v>0.1</v>
      </c>
      <c r="L50" s="24">
        <f t="shared" si="19"/>
        <v>3.8</v>
      </c>
      <c r="M50" s="24">
        <f t="shared" si="19"/>
        <v>0</v>
      </c>
      <c r="N50" s="24">
        <f t="shared" si="19"/>
        <v>0.1</v>
      </c>
      <c r="O50" s="24">
        <f t="shared" si="19"/>
        <v>0.1</v>
      </c>
      <c r="P50" s="24">
        <f t="shared" si="19"/>
        <v>0.2</v>
      </c>
      <c r="Q50" s="24">
        <f t="shared" si="19"/>
        <v>1.6</v>
      </c>
      <c r="R50" s="24">
        <f t="shared" si="19"/>
        <v>0.1</v>
      </c>
      <c r="S50" s="24">
        <f t="shared" si="19"/>
        <v>0.1</v>
      </c>
      <c r="T50" s="24">
        <f t="shared" si="19"/>
        <v>0.1</v>
      </c>
      <c r="U50" s="24">
        <f t="shared" si="19"/>
        <v>0.1</v>
      </c>
      <c r="V50" s="24">
        <f t="shared" si="19"/>
        <v>2.4000000000000004</v>
      </c>
      <c r="W50" s="24">
        <f t="shared" si="1"/>
        <v>-1.3999999999999995</v>
      </c>
      <c r="X50" s="24">
        <f>+W50/L50*100</f>
        <v>-36.842105263157883</v>
      </c>
      <c r="Y50" s="21"/>
      <c r="Z50" s="21"/>
      <c r="AA50" s="25"/>
    </row>
    <row r="51" spans="1:183" ht="18" customHeight="1">
      <c r="B51" s="37" t="s">
        <v>57</v>
      </c>
      <c r="C51" s="31">
        <v>0.1</v>
      </c>
      <c r="D51" s="31">
        <v>0.1</v>
      </c>
      <c r="E51" s="31">
        <v>1.4</v>
      </c>
      <c r="F51" s="31">
        <v>0</v>
      </c>
      <c r="G51" s="31">
        <v>0</v>
      </c>
      <c r="H51" s="31">
        <v>0.1</v>
      </c>
      <c r="I51" s="31">
        <v>1.9</v>
      </c>
      <c r="J51" s="31">
        <v>0.1</v>
      </c>
      <c r="K51" s="31">
        <v>0.1</v>
      </c>
      <c r="L51" s="28">
        <f>SUM(C51:K51)</f>
        <v>3.8</v>
      </c>
      <c r="M51" s="28">
        <v>0</v>
      </c>
      <c r="N51" s="28">
        <v>0.1</v>
      </c>
      <c r="O51" s="28">
        <v>0.1</v>
      </c>
      <c r="P51" s="28">
        <v>0.2</v>
      </c>
      <c r="Q51" s="28">
        <v>1.6</v>
      </c>
      <c r="R51" s="28">
        <v>0.1</v>
      </c>
      <c r="S51" s="28">
        <v>0.1</v>
      </c>
      <c r="T51" s="28">
        <v>0.1</v>
      </c>
      <c r="U51" s="28">
        <v>0.1</v>
      </c>
      <c r="V51" s="28">
        <f>SUM(M51:U51)</f>
        <v>2.4000000000000004</v>
      </c>
      <c r="W51" s="28">
        <f t="shared" si="1"/>
        <v>-1.3999999999999995</v>
      </c>
      <c r="X51" s="28">
        <f>+W51/L51*100</f>
        <v>-36.842105263157883</v>
      </c>
      <c r="Y51" s="21"/>
      <c r="Z51" s="21"/>
      <c r="AA51" s="25"/>
    </row>
    <row r="52" spans="1:183" ht="18" customHeight="1">
      <c r="B52" s="37" t="s">
        <v>58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8">
        <f>SUM(C52:K52)</f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f>SUM(M52:U52)</f>
        <v>0</v>
      </c>
      <c r="W52" s="28">
        <f t="shared" si="1"/>
        <v>0</v>
      </c>
      <c r="X52" s="42">
        <v>0</v>
      </c>
      <c r="Y52" s="21"/>
      <c r="Z52" s="21"/>
      <c r="AA52" s="25"/>
    </row>
    <row r="53" spans="1:183" ht="18" customHeight="1">
      <c r="B53" s="41" t="s">
        <v>59</v>
      </c>
      <c r="C53" s="23">
        <f t="shared" ref="C53:V53" si="20">+C54+C55</f>
        <v>186.1</v>
      </c>
      <c r="D53" s="23">
        <f t="shared" si="20"/>
        <v>177.8</v>
      </c>
      <c r="E53" s="23">
        <f t="shared" si="20"/>
        <v>201.60000000000002</v>
      </c>
      <c r="F53" s="23">
        <f t="shared" si="20"/>
        <v>336.1</v>
      </c>
      <c r="G53" s="23">
        <f t="shared" si="20"/>
        <v>336.90000000000003</v>
      </c>
      <c r="H53" s="23">
        <f t="shared" si="20"/>
        <v>334</v>
      </c>
      <c r="I53" s="23">
        <f t="shared" si="20"/>
        <v>322.20000000000005</v>
      </c>
      <c r="J53" s="23">
        <f t="shared" si="20"/>
        <v>298.8</v>
      </c>
      <c r="K53" s="23">
        <f t="shared" si="20"/>
        <v>278.2</v>
      </c>
      <c r="L53" s="24">
        <f t="shared" si="20"/>
        <v>2471.7000000000003</v>
      </c>
      <c r="M53" s="24">
        <f t="shared" si="20"/>
        <v>320.3</v>
      </c>
      <c r="N53" s="24">
        <f t="shared" si="20"/>
        <v>390.4</v>
      </c>
      <c r="O53" s="24">
        <f t="shared" si="20"/>
        <v>395.1</v>
      </c>
      <c r="P53" s="24">
        <f t="shared" si="20"/>
        <v>459.09999999999997</v>
      </c>
      <c r="Q53" s="24">
        <f t="shared" si="20"/>
        <v>385</v>
      </c>
      <c r="R53" s="24">
        <f t="shared" si="20"/>
        <v>367.9</v>
      </c>
      <c r="S53" s="24">
        <f t="shared" si="20"/>
        <v>351.2</v>
      </c>
      <c r="T53" s="24">
        <f t="shared" si="20"/>
        <v>343.4</v>
      </c>
      <c r="U53" s="24">
        <f t="shared" si="20"/>
        <v>345.4</v>
      </c>
      <c r="V53" s="24">
        <f t="shared" si="20"/>
        <v>3357.8</v>
      </c>
      <c r="W53" s="24">
        <f t="shared" si="1"/>
        <v>886.09999999999991</v>
      </c>
      <c r="X53" s="24">
        <f t="shared" ref="X53:X64" si="21">+W53/L53*100</f>
        <v>35.849819961969487</v>
      </c>
      <c r="Y53" s="21"/>
      <c r="Z53" s="21"/>
      <c r="AA53" s="25"/>
    </row>
    <row r="54" spans="1:183" ht="18" customHeight="1">
      <c r="A54" s="43"/>
      <c r="B54" s="34" t="s">
        <v>60</v>
      </c>
      <c r="C54" s="27">
        <f>+[1]PP!C76</f>
        <v>184.5</v>
      </c>
      <c r="D54" s="27">
        <f>+[1]PP!D76</f>
        <v>175.3</v>
      </c>
      <c r="E54" s="27">
        <f>+[1]PP!E76</f>
        <v>198.8</v>
      </c>
      <c r="F54" s="27">
        <f>+[1]PP!F76</f>
        <v>333.5</v>
      </c>
      <c r="G54" s="27">
        <f>+[1]PP!G76</f>
        <v>334.3</v>
      </c>
      <c r="H54" s="27">
        <f>+[1]PP!H76</f>
        <v>331.2</v>
      </c>
      <c r="I54" s="27">
        <f>+[1]PP!I76</f>
        <v>319.60000000000002</v>
      </c>
      <c r="J54" s="27">
        <f>+[1]PP!J76</f>
        <v>296.2</v>
      </c>
      <c r="K54" s="27">
        <f>+[1]PP!K76</f>
        <v>275.39999999999998</v>
      </c>
      <c r="L54" s="28">
        <f>SUM(C54:K54)</f>
        <v>2448.8000000000002</v>
      </c>
      <c r="M54" s="28">
        <f>+[1]PP!M76</f>
        <v>318.10000000000002</v>
      </c>
      <c r="N54" s="28">
        <f>+[1]PP!N76</f>
        <v>387.7</v>
      </c>
      <c r="O54" s="28">
        <f>+[1]PP!O76</f>
        <v>391.8</v>
      </c>
      <c r="P54" s="28">
        <f>+[1]PP!P76</f>
        <v>456.7</v>
      </c>
      <c r="Q54" s="28">
        <f>+[1]PP!Q76</f>
        <v>382.1</v>
      </c>
      <c r="R54" s="28">
        <f>+[1]PP!R76</f>
        <v>365</v>
      </c>
      <c r="S54" s="28">
        <f>+[1]PP!S76</f>
        <v>348.2</v>
      </c>
      <c r="T54" s="28">
        <f>+[1]PP!T76</f>
        <v>340.4</v>
      </c>
      <c r="U54" s="28">
        <f>+[1]PP!U76</f>
        <v>342.5</v>
      </c>
      <c r="V54" s="28">
        <f>SUM(M54:U54)</f>
        <v>3332.5</v>
      </c>
      <c r="W54" s="28">
        <f t="shared" si="1"/>
        <v>883.69999999999982</v>
      </c>
      <c r="X54" s="28">
        <f t="shared" si="21"/>
        <v>36.087063051290421</v>
      </c>
      <c r="Y54" s="21"/>
      <c r="Z54" s="21"/>
      <c r="AA54" s="25"/>
    </row>
    <row r="55" spans="1:183" ht="18" customHeight="1">
      <c r="B55" s="34" t="s">
        <v>32</v>
      </c>
      <c r="C55" s="27">
        <v>1.6</v>
      </c>
      <c r="D55" s="27">
        <v>2.5</v>
      </c>
      <c r="E55" s="27">
        <v>2.8</v>
      </c>
      <c r="F55" s="27">
        <v>2.6</v>
      </c>
      <c r="G55" s="27">
        <v>2.6</v>
      </c>
      <c r="H55" s="27">
        <v>2.8</v>
      </c>
      <c r="I55" s="27">
        <v>2.6</v>
      </c>
      <c r="J55" s="27">
        <v>2.6</v>
      </c>
      <c r="K55" s="27">
        <v>2.8</v>
      </c>
      <c r="L55" s="28">
        <f>SUM(C55:K55)</f>
        <v>22.900000000000002</v>
      </c>
      <c r="M55" s="28">
        <f>+[1]PP!M78</f>
        <v>2.2000000000000002</v>
      </c>
      <c r="N55" s="28">
        <f>+[1]PP!N78</f>
        <v>2.7</v>
      </c>
      <c r="O55" s="28">
        <f>+[1]PP!O78</f>
        <v>3.3</v>
      </c>
      <c r="P55" s="28">
        <f>+[1]PP!P78</f>
        <v>2.4</v>
      </c>
      <c r="Q55" s="28">
        <f>+[1]PP!Q78</f>
        <v>2.9</v>
      </c>
      <c r="R55" s="28">
        <f>+[1]PP!R78</f>
        <v>2.9</v>
      </c>
      <c r="S55" s="28">
        <f>+[1]PP!S78</f>
        <v>3</v>
      </c>
      <c r="T55" s="28">
        <f>+[1]PP!T78</f>
        <v>3</v>
      </c>
      <c r="U55" s="28">
        <f>+[1]PP!U78</f>
        <v>2.9</v>
      </c>
      <c r="V55" s="28">
        <f>SUM(M55:U55)</f>
        <v>25.299999999999997</v>
      </c>
      <c r="W55" s="28">
        <f t="shared" si="1"/>
        <v>2.399999999999995</v>
      </c>
      <c r="X55" s="28">
        <f t="shared" si="21"/>
        <v>10.480349344978142</v>
      </c>
      <c r="Y55" s="21"/>
      <c r="Z55" s="21"/>
      <c r="AA55" s="25"/>
    </row>
    <row r="56" spans="1:183" ht="18" customHeight="1">
      <c r="B56" s="41" t="s">
        <v>61</v>
      </c>
      <c r="C56" s="23">
        <f>+[1]PP!C82</f>
        <v>3.7</v>
      </c>
      <c r="D56" s="23">
        <f>+[1]PP!D82</f>
        <v>4</v>
      </c>
      <c r="E56" s="23">
        <f>+[1]PP!E82</f>
        <v>5.3</v>
      </c>
      <c r="F56" s="23">
        <f>+[1]PP!F82</f>
        <v>4.4000000000000004</v>
      </c>
      <c r="G56" s="23">
        <f>+[1]PP!G82</f>
        <v>5</v>
      </c>
      <c r="H56" s="23">
        <f>+[1]PP!H82</f>
        <v>4.5</v>
      </c>
      <c r="I56" s="23">
        <f>+[1]PP!I82</f>
        <v>4.2</v>
      </c>
      <c r="J56" s="23">
        <f>+[1]PP!J82</f>
        <v>4.4000000000000004</v>
      </c>
      <c r="K56" s="23">
        <f>+[1]PP!K82</f>
        <v>4.0999999999999996</v>
      </c>
      <c r="L56" s="44">
        <f>SUM(C56:K56)</f>
        <v>39.6</v>
      </c>
      <c r="M56" s="44">
        <v>3.3</v>
      </c>
      <c r="N56" s="44">
        <f>+[1]PP!N82</f>
        <v>3.8</v>
      </c>
      <c r="O56" s="44">
        <f>+[1]PP!O82</f>
        <v>5.6</v>
      </c>
      <c r="P56" s="44">
        <f>+[1]PP!P82</f>
        <v>3.6</v>
      </c>
      <c r="Q56" s="44">
        <v>5.2</v>
      </c>
      <c r="R56" s="44">
        <f>+[1]PP!R82</f>
        <v>4.9000000000000004</v>
      </c>
      <c r="S56" s="44">
        <f>+[1]PP!S82</f>
        <v>4.5</v>
      </c>
      <c r="T56" s="44">
        <f>+[1]PP!T82</f>
        <v>4.2</v>
      </c>
      <c r="U56" s="44">
        <f>+[1]PP!U82</f>
        <v>4.5999999999999996</v>
      </c>
      <c r="V56" s="44">
        <f>SUM(M56:U56)</f>
        <v>39.700000000000003</v>
      </c>
      <c r="W56" s="44">
        <f t="shared" si="1"/>
        <v>0.10000000000000142</v>
      </c>
      <c r="X56" s="44">
        <f t="shared" si="21"/>
        <v>0.25252525252525609</v>
      </c>
      <c r="Y56" s="21"/>
      <c r="Z56" s="21"/>
      <c r="AA56" s="25"/>
    </row>
    <row r="57" spans="1:183" ht="18" customHeight="1">
      <c r="B57" s="45" t="s">
        <v>62</v>
      </c>
      <c r="C57" s="23">
        <f t="shared" ref="C57:R57" si="22">+C58+C62+C63</f>
        <v>1073.5999999999999</v>
      </c>
      <c r="D57" s="23">
        <f t="shared" si="22"/>
        <v>754.9</v>
      </c>
      <c r="E57" s="23">
        <f t="shared" si="22"/>
        <v>841.59999999999991</v>
      </c>
      <c r="F57" s="23">
        <f t="shared" si="22"/>
        <v>890.69999999999993</v>
      </c>
      <c r="G57" s="23">
        <f t="shared" si="22"/>
        <v>802</v>
      </c>
      <c r="H57" s="23">
        <f t="shared" si="22"/>
        <v>6151.4</v>
      </c>
      <c r="I57" s="23">
        <f t="shared" si="22"/>
        <v>1014.6</v>
      </c>
      <c r="J57" s="23">
        <f t="shared" si="22"/>
        <v>829.30000000000007</v>
      </c>
      <c r="K57" s="23">
        <f t="shared" si="22"/>
        <v>939</v>
      </c>
      <c r="L57" s="24">
        <f t="shared" si="22"/>
        <v>13297.1</v>
      </c>
      <c r="M57" s="24">
        <f t="shared" si="22"/>
        <v>918.1</v>
      </c>
      <c r="N57" s="24">
        <f t="shared" si="22"/>
        <v>868.69999999999993</v>
      </c>
      <c r="O57" s="24">
        <f t="shared" si="22"/>
        <v>938.2</v>
      </c>
      <c r="P57" s="24">
        <f t="shared" si="22"/>
        <v>739.30000000000007</v>
      </c>
      <c r="Q57" s="24">
        <f t="shared" si="22"/>
        <v>729.69999999999993</v>
      </c>
      <c r="R57" s="24">
        <f t="shared" si="22"/>
        <v>942.2</v>
      </c>
      <c r="S57" s="24">
        <f>+S58+S62+S63</f>
        <v>715.5</v>
      </c>
      <c r="T57" s="24">
        <f>+T58+T62+T63</f>
        <v>743</v>
      </c>
      <c r="U57" s="24">
        <f>+U58+U62+U63</f>
        <v>850.19999999999993</v>
      </c>
      <c r="V57" s="24">
        <f t="shared" ref="V57" si="23">+V58+V62+V63</f>
        <v>7444.9</v>
      </c>
      <c r="W57" s="24">
        <f t="shared" si="1"/>
        <v>-5852.2000000000007</v>
      </c>
      <c r="X57" s="24">
        <f t="shared" si="21"/>
        <v>-44.011100164697567</v>
      </c>
      <c r="Y57" s="21"/>
      <c r="Z57" s="21"/>
      <c r="AA57" s="25"/>
    </row>
    <row r="58" spans="1:183" s="46" customFormat="1" ht="18" customHeight="1">
      <c r="B58" s="45" t="s">
        <v>63</v>
      </c>
      <c r="C58" s="23">
        <f t="shared" ref="C58:V58" si="24">+C59</f>
        <v>336.8</v>
      </c>
      <c r="D58" s="23">
        <f t="shared" si="24"/>
        <v>0</v>
      </c>
      <c r="E58" s="23">
        <f t="shared" si="24"/>
        <v>0</v>
      </c>
      <c r="F58" s="23">
        <f t="shared" si="24"/>
        <v>0</v>
      </c>
      <c r="G58" s="23">
        <f t="shared" si="24"/>
        <v>0</v>
      </c>
      <c r="H58" s="23">
        <f t="shared" si="24"/>
        <v>5402.9</v>
      </c>
      <c r="I58" s="23">
        <f t="shared" si="24"/>
        <v>0</v>
      </c>
      <c r="J58" s="23">
        <f t="shared" si="24"/>
        <v>0</v>
      </c>
      <c r="K58" s="23">
        <f t="shared" si="24"/>
        <v>0</v>
      </c>
      <c r="L58" s="24">
        <f t="shared" si="24"/>
        <v>5739.7</v>
      </c>
      <c r="M58" s="24">
        <f t="shared" si="24"/>
        <v>207.1</v>
      </c>
      <c r="N58" s="24">
        <f t="shared" si="24"/>
        <v>0</v>
      </c>
      <c r="O58" s="24">
        <f t="shared" si="24"/>
        <v>0</v>
      </c>
      <c r="P58" s="24">
        <f t="shared" si="24"/>
        <v>0</v>
      </c>
      <c r="Q58" s="24">
        <f t="shared" si="24"/>
        <v>0</v>
      </c>
      <c r="R58" s="24">
        <f t="shared" si="24"/>
        <v>0</v>
      </c>
      <c r="S58" s="24">
        <f t="shared" si="24"/>
        <v>0</v>
      </c>
      <c r="T58" s="24">
        <f t="shared" si="24"/>
        <v>0</v>
      </c>
      <c r="U58" s="24">
        <f t="shared" si="24"/>
        <v>0</v>
      </c>
      <c r="V58" s="24">
        <f t="shared" si="24"/>
        <v>207.1</v>
      </c>
      <c r="W58" s="24">
        <f t="shared" si="1"/>
        <v>-5532.5999999999995</v>
      </c>
      <c r="X58" s="24">
        <f t="shared" si="21"/>
        <v>-96.391797480704554</v>
      </c>
      <c r="Y58" s="47"/>
      <c r="Z58" s="21"/>
      <c r="AA58" s="25"/>
    </row>
    <row r="59" spans="1:183" ht="18" customHeight="1">
      <c r="B59" s="41" t="s">
        <v>64</v>
      </c>
      <c r="C59" s="23">
        <f t="shared" ref="C59:V59" si="25">+C60+C61</f>
        <v>336.8</v>
      </c>
      <c r="D59" s="23">
        <f t="shared" si="25"/>
        <v>0</v>
      </c>
      <c r="E59" s="23">
        <f t="shared" si="25"/>
        <v>0</v>
      </c>
      <c r="F59" s="23">
        <f t="shared" si="25"/>
        <v>0</v>
      </c>
      <c r="G59" s="23">
        <f t="shared" si="25"/>
        <v>0</v>
      </c>
      <c r="H59" s="23">
        <f t="shared" si="25"/>
        <v>5402.9</v>
      </c>
      <c r="I59" s="23">
        <f t="shared" si="25"/>
        <v>0</v>
      </c>
      <c r="J59" s="23">
        <f t="shared" si="25"/>
        <v>0</v>
      </c>
      <c r="K59" s="23">
        <f t="shared" si="25"/>
        <v>0</v>
      </c>
      <c r="L59" s="24">
        <f t="shared" si="25"/>
        <v>5739.7</v>
      </c>
      <c r="M59" s="24">
        <f t="shared" si="25"/>
        <v>207.1</v>
      </c>
      <c r="N59" s="24">
        <f t="shared" si="25"/>
        <v>0</v>
      </c>
      <c r="O59" s="24">
        <f t="shared" si="25"/>
        <v>0</v>
      </c>
      <c r="P59" s="24">
        <f t="shared" si="25"/>
        <v>0</v>
      </c>
      <c r="Q59" s="24">
        <f t="shared" si="25"/>
        <v>0</v>
      </c>
      <c r="R59" s="24">
        <f t="shared" si="25"/>
        <v>0</v>
      </c>
      <c r="S59" s="24">
        <f t="shared" si="25"/>
        <v>0</v>
      </c>
      <c r="T59" s="24">
        <f t="shared" si="25"/>
        <v>0</v>
      </c>
      <c r="U59" s="24">
        <f t="shared" si="25"/>
        <v>0</v>
      </c>
      <c r="V59" s="24">
        <f t="shared" si="25"/>
        <v>207.1</v>
      </c>
      <c r="W59" s="24">
        <f t="shared" si="1"/>
        <v>-5532.5999999999995</v>
      </c>
      <c r="X59" s="24">
        <f t="shared" si="21"/>
        <v>-96.391797480704554</v>
      </c>
      <c r="Y59" s="21"/>
      <c r="Z59" s="21"/>
      <c r="AA59" s="25"/>
    </row>
    <row r="60" spans="1:183" s="48" customFormat="1" ht="18" customHeight="1">
      <c r="B60" s="34" t="s">
        <v>65</v>
      </c>
      <c r="C60" s="31">
        <v>336.7</v>
      </c>
      <c r="D60" s="31">
        <v>0</v>
      </c>
      <c r="E60" s="31">
        <v>0</v>
      </c>
      <c r="F60" s="31">
        <v>0</v>
      </c>
      <c r="G60" s="31">
        <v>0</v>
      </c>
      <c r="H60" s="31">
        <v>5402.9</v>
      </c>
      <c r="I60" s="31">
        <v>0</v>
      </c>
      <c r="J60" s="31">
        <v>0</v>
      </c>
      <c r="K60" s="31">
        <v>0</v>
      </c>
      <c r="L60" s="28">
        <f t="shared" ref="L60:L64" si="26">SUM(C60:K60)</f>
        <v>5739.5999999999995</v>
      </c>
      <c r="M60" s="28">
        <v>207.1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f t="shared" ref="V60:V64" si="27">SUM(M60:U60)</f>
        <v>207.1</v>
      </c>
      <c r="W60" s="28">
        <f t="shared" si="1"/>
        <v>-5532.4999999999991</v>
      </c>
      <c r="X60" s="28">
        <f t="shared" si="21"/>
        <v>-96.391734615652652</v>
      </c>
      <c r="Y60" s="49"/>
      <c r="Z60" s="21"/>
      <c r="AA60" s="25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</row>
    <row r="61" spans="1:183" ht="18" customHeight="1">
      <c r="B61" s="34" t="s">
        <v>32</v>
      </c>
      <c r="C61" s="31">
        <v>0.1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28">
        <f t="shared" si="26"/>
        <v>0.1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f t="shared" si="27"/>
        <v>0</v>
      </c>
      <c r="W61" s="28">
        <f t="shared" si="1"/>
        <v>-0.1</v>
      </c>
      <c r="X61" s="28">
        <f t="shared" si="21"/>
        <v>-100</v>
      </c>
      <c r="Y61" s="21"/>
      <c r="Z61" s="21"/>
      <c r="AA61" s="25"/>
    </row>
    <row r="62" spans="1:183" ht="18" customHeight="1">
      <c r="B62" s="41" t="s">
        <v>66</v>
      </c>
      <c r="C62" s="38">
        <v>35.299999999999997</v>
      </c>
      <c r="D62" s="38">
        <v>29.1</v>
      </c>
      <c r="E62" s="38">
        <v>20.8</v>
      </c>
      <c r="F62" s="38">
        <v>20.3</v>
      </c>
      <c r="G62" s="38">
        <v>21</v>
      </c>
      <c r="H62" s="38">
        <v>17.7</v>
      </c>
      <c r="I62" s="38">
        <v>90.4</v>
      </c>
      <c r="J62" s="38">
        <v>64.7</v>
      </c>
      <c r="K62" s="38">
        <v>20.5</v>
      </c>
      <c r="L62" s="24">
        <f t="shared" si="26"/>
        <v>319.8</v>
      </c>
      <c r="M62" s="24">
        <v>14.9</v>
      </c>
      <c r="N62" s="24">
        <v>70.8</v>
      </c>
      <c r="O62" s="24">
        <v>25</v>
      </c>
      <c r="P62" s="24">
        <v>26.1</v>
      </c>
      <c r="Q62" s="24">
        <v>20.5</v>
      </c>
      <c r="R62" s="24">
        <v>25.7</v>
      </c>
      <c r="S62" s="24">
        <v>13.7</v>
      </c>
      <c r="T62" s="24">
        <v>18.3</v>
      </c>
      <c r="U62" s="24">
        <v>13.5</v>
      </c>
      <c r="V62" s="24">
        <f t="shared" si="27"/>
        <v>228.5</v>
      </c>
      <c r="W62" s="24">
        <f t="shared" si="1"/>
        <v>-91.300000000000011</v>
      </c>
      <c r="X62" s="24">
        <f t="shared" si="21"/>
        <v>-28.549093183239528</v>
      </c>
      <c r="Y62" s="21"/>
      <c r="Z62" s="21"/>
      <c r="AA62" s="25"/>
    </row>
    <row r="63" spans="1:183" ht="18" customHeight="1">
      <c r="B63" s="41" t="s">
        <v>67</v>
      </c>
      <c r="C63" s="38">
        <v>701.5</v>
      </c>
      <c r="D63" s="38">
        <v>725.8</v>
      </c>
      <c r="E63" s="38">
        <v>820.8</v>
      </c>
      <c r="F63" s="38">
        <v>870.4</v>
      </c>
      <c r="G63" s="38">
        <v>781</v>
      </c>
      <c r="H63" s="38">
        <v>730.8</v>
      </c>
      <c r="I63" s="38">
        <v>924.2</v>
      </c>
      <c r="J63" s="38">
        <v>764.6</v>
      </c>
      <c r="K63" s="38">
        <v>918.5</v>
      </c>
      <c r="L63" s="24">
        <f t="shared" si="26"/>
        <v>7237.6</v>
      </c>
      <c r="M63" s="24">
        <v>696.1</v>
      </c>
      <c r="N63" s="24">
        <f>+[1]PP!N92</f>
        <v>797.9</v>
      </c>
      <c r="O63" s="24">
        <f>+[1]PP!O92</f>
        <v>913.2</v>
      </c>
      <c r="P63" s="24">
        <f>+[1]PP!P92</f>
        <v>713.2</v>
      </c>
      <c r="Q63" s="24">
        <f>+[1]PP!Q92</f>
        <v>709.19999999999993</v>
      </c>
      <c r="R63" s="24">
        <v>916.5</v>
      </c>
      <c r="S63" s="24">
        <f>+[1]PP!S92</f>
        <v>701.8</v>
      </c>
      <c r="T63" s="24">
        <f>+[1]PP!T92</f>
        <v>724.7</v>
      </c>
      <c r="U63" s="24">
        <f>+[1]PP!U92</f>
        <v>836.69999999999993</v>
      </c>
      <c r="V63" s="24">
        <f t="shared" si="27"/>
        <v>7009.2999999999993</v>
      </c>
      <c r="W63" s="24">
        <f t="shared" si="1"/>
        <v>-228.30000000000109</v>
      </c>
      <c r="X63" s="24">
        <f t="shared" si="21"/>
        <v>-3.1543605615121186</v>
      </c>
      <c r="Y63" s="21"/>
      <c r="Z63" s="21"/>
      <c r="AA63" s="25"/>
    </row>
    <row r="64" spans="1:183" ht="18" customHeight="1">
      <c r="B64" s="37" t="s">
        <v>68</v>
      </c>
      <c r="C64" s="31">
        <v>694.6</v>
      </c>
      <c r="D64" s="31">
        <v>721.7</v>
      </c>
      <c r="E64" s="31">
        <v>794.3</v>
      </c>
      <c r="F64" s="31">
        <v>861.9</v>
      </c>
      <c r="G64" s="31">
        <v>776.3</v>
      </c>
      <c r="H64" s="31">
        <v>726.4</v>
      </c>
      <c r="I64" s="31">
        <v>918.4</v>
      </c>
      <c r="J64" s="31">
        <v>761</v>
      </c>
      <c r="K64" s="31">
        <v>913</v>
      </c>
      <c r="L64" s="28">
        <f t="shared" si="26"/>
        <v>7167.5999999999995</v>
      </c>
      <c r="M64" s="28">
        <v>693.1</v>
      </c>
      <c r="N64" s="28">
        <f>+[1]PP!N93</f>
        <v>785.9</v>
      </c>
      <c r="O64" s="28">
        <f>+[1]PP!O93</f>
        <v>908.1</v>
      </c>
      <c r="P64" s="28">
        <f>+[1]PP!P93</f>
        <v>705.1</v>
      </c>
      <c r="Q64" s="28">
        <f>+[1]PP!Q93</f>
        <v>701.8</v>
      </c>
      <c r="R64" s="28">
        <f>+[1]PP!R93</f>
        <v>912.2</v>
      </c>
      <c r="S64" s="28">
        <f>+[1]PP!S93</f>
        <v>695.3</v>
      </c>
      <c r="T64" s="28">
        <f>+[1]PP!T93</f>
        <v>712.9</v>
      </c>
      <c r="U64" s="28">
        <f>+[1]PP!U93</f>
        <v>832.9</v>
      </c>
      <c r="V64" s="28">
        <f t="shared" si="27"/>
        <v>6947.2999999999993</v>
      </c>
      <c r="W64" s="28">
        <f t="shared" si="1"/>
        <v>-220.30000000000018</v>
      </c>
      <c r="X64" s="28">
        <f t="shared" si="21"/>
        <v>-3.0735532116747613</v>
      </c>
      <c r="Y64" s="21"/>
      <c r="Z64" s="21"/>
      <c r="AA64" s="25"/>
    </row>
    <row r="65" spans="2:27" ht="18" customHeight="1" thickBot="1">
      <c r="B65" s="51" t="s">
        <v>69</v>
      </c>
      <c r="C65" s="52">
        <f>+C9</f>
        <v>48049.8</v>
      </c>
      <c r="D65" s="52">
        <f t="shared" ref="D65:V65" si="28">+D9</f>
        <v>42273.200000000004</v>
      </c>
      <c r="E65" s="52">
        <f t="shared" si="28"/>
        <v>41046.300000000003</v>
      </c>
      <c r="F65" s="52">
        <f t="shared" si="28"/>
        <v>68797.399999999994</v>
      </c>
      <c r="G65" s="52">
        <f t="shared" si="28"/>
        <v>48715.3</v>
      </c>
      <c r="H65" s="52">
        <f t="shared" si="28"/>
        <v>50061.2</v>
      </c>
      <c r="I65" s="52">
        <f>+I9</f>
        <v>59668.600000000006</v>
      </c>
      <c r="J65" s="52">
        <f>+J9</f>
        <v>49300.2</v>
      </c>
      <c r="K65" s="52">
        <f>+K9</f>
        <v>46613.299999999996</v>
      </c>
      <c r="L65" s="52">
        <f t="shared" si="28"/>
        <v>454525.29999999993</v>
      </c>
      <c r="M65" s="52">
        <f t="shared" si="28"/>
        <v>57187.899999999987</v>
      </c>
      <c r="N65" s="52">
        <f t="shared" si="28"/>
        <v>45286.1</v>
      </c>
      <c r="O65" s="52">
        <f t="shared" si="28"/>
        <v>49563.899999999994</v>
      </c>
      <c r="P65" s="52">
        <f t="shared" si="28"/>
        <v>68198.900000000009</v>
      </c>
      <c r="Q65" s="52">
        <f t="shared" si="28"/>
        <v>62484.1</v>
      </c>
      <c r="R65" s="52">
        <f t="shared" si="28"/>
        <v>52766.7</v>
      </c>
      <c r="S65" s="52">
        <f t="shared" si="28"/>
        <v>54421.400000000009</v>
      </c>
      <c r="T65" s="52">
        <f t="shared" si="28"/>
        <v>49882.700000000004</v>
      </c>
      <c r="U65" s="52">
        <f t="shared" si="28"/>
        <v>54245.999999999993</v>
      </c>
      <c r="V65" s="52">
        <f t="shared" si="28"/>
        <v>494037.7</v>
      </c>
      <c r="W65" s="52">
        <f t="shared" si="1"/>
        <v>39512.400000000081</v>
      </c>
      <c r="X65" s="52">
        <f>+W65/L65*100</f>
        <v>8.6931134526505094</v>
      </c>
      <c r="Y65" s="21"/>
      <c r="Z65" s="21"/>
      <c r="AA65" s="25"/>
    </row>
    <row r="66" spans="2:27" ht="18" customHeight="1" thickTop="1">
      <c r="B66" s="53" t="s">
        <v>70</v>
      </c>
      <c r="C66" s="54">
        <f t="shared" ref="C66:V66" si="29">SUM(C67:C70)</f>
        <v>241.1</v>
      </c>
      <c r="D66" s="54">
        <f t="shared" si="29"/>
        <v>261.90000000000003</v>
      </c>
      <c r="E66" s="54">
        <f t="shared" si="29"/>
        <v>324.39999999999998</v>
      </c>
      <c r="F66" s="54">
        <f t="shared" si="29"/>
        <v>265.40000000000003</v>
      </c>
      <c r="G66" s="54">
        <f t="shared" ref="G66:H66" si="30">SUM(G67:G70)</f>
        <v>276.90000000000003</v>
      </c>
      <c r="H66" s="54">
        <f t="shared" si="30"/>
        <v>279.59999999999997</v>
      </c>
      <c r="I66" s="54">
        <f>SUM(I67:I70)</f>
        <v>424.6</v>
      </c>
      <c r="J66" s="54">
        <f>SUM(J67:J70)</f>
        <v>309.7</v>
      </c>
      <c r="K66" s="54">
        <f>SUM(K67:K70)</f>
        <v>388.59999999999997</v>
      </c>
      <c r="L66" s="54">
        <f t="shared" si="29"/>
        <v>2772.2000000000003</v>
      </c>
      <c r="M66" s="54">
        <f t="shared" si="29"/>
        <v>360.3</v>
      </c>
      <c r="N66" s="54">
        <f t="shared" si="29"/>
        <v>328.49999999999994</v>
      </c>
      <c r="O66" s="54">
        <f t="shared" si="29"/>
        <v>449.79999999999995</v>
      </c>
      <c r="P66" s="54">
        <f t="shared" si="29"/>
        <v>940.90000000000009</v>
      </c>
      <c r="Q66" s="54">
        <f t="shared" si="29"/>
        <v>1327.3999999999999</v>
      </c>
      <c r="R66" s="54">
        <f t="shared" ref="R66:T66" si="31">SUM(R67:R70)</f>
        <v>497.3</v>
      </c>
      <c r="S66" s="54">
        <f t="shared" si="31"/>
        <v>482.79999999999995</v>
      </c>
      <c r="T66" s="54">
        <f t="shared" si="31"/>
        <v>380.8</v>
      </c>
      <c r="U66" s="54">
        <f t="shared" si="29"/>
        <v>434</v>
      </c>
      <c r="V66" s="54">
        <f t="shared" si="29"/>
        <v>5201.7999999999993</v>
      </c>
      <c r="W66" s="54">
        <f t="shared" si="1"/>
        <v>2429.599999999999</v>
      </c>
      <c r="X66" s="54">
        <f>+W66/L66*100</f>
        <v>87.641584301276922</v>
      </c>
      <c r="Z66" s="21"/>
    </row>
    <row r="67" spans="2:27" ht="18" customHeight="1">
      <c r="B67" s="55" t="s">
        <v>71</v>
      </c>
      <c r="C67" s="56">
        <v>4.2</v>
      </c>
      <c r="D67" s="56">
        <v>19.100000000000001</v>
      </c>
      <c r="E67" s="56">
        <v>7.3</v>
      </c>
      <c r="F67" s="56">
        <v>5.6</v>
      </c>
      <c r="G67" s="56">
        <v>3.8</v>
      </c>
      <c r="H67" s="56">
        <v>10</v>
      </c>
      <c r="I67" s="56">
        <v>25.8</v>
      </c>
      <c r="J67" s="56">
        <v>14.6</v>
      </c>
      <c r="K67" s="56">
        <v>15.6</v>
      </c>
      <c r="L67" s="57">
        <f>SUM(C67:K67)</f>
        <v>105.99999999999999</v>
      </c>
      <c r="M67" s="57">
        <v>22.7</v>
      </c>
      <c r="N67" s="57">
        <v>11.1</v>
      </c>
      <c r="O67" s="57">
        <v>14.7</v>
      </c>
      <c r="P67" s="57">
        <v>9.1999999999999993</v>
      </c>
      <c r="Q67" s="57">
        <v>27.3</v>
      </c>
      <c r="R67" s="57">
        <v>22.1</v>
      </c>
      <c r="S67" s="57">
        <v>26.2</v>
      </c>
      <c r="T67" s="57">
        <v>22.2</v>
      </c>
      <c r="U67" s="57">
        <v>14.5</v>
      </c>
      <c r="V67" s="57">
        <f>SUM(M67:U67)</f>
        <v>169.99999999999997</v>
      </c>
      <c r="W67" s="57">
        <f t="shared" si="1"/>
        <v>63.999999999999986</v>
      </c>
      <c r="X67" s="57">
        <f>+W67/L67*100</f>
        <v>60.377358490566039</v>
      </c>
      <c r="Z67" s="21"/>
    </row>
    <row r="68" spans="2:27" ht="18" customHeight="1">
      <c r="B68" s="55" t="s">
        <v>72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63</v>
      </c>
      <c r="J68" s="56">
        <v>12.6</v>
      </c>
      <c r="K68" s="56">
        <v>8.6</v>
      </c>
      <c r="L68" s="57">
        <f>SUM(C68:K68)</f>
        <v>84.199999999999989</v>
      </c>
      <c r="M68" s="57">
        <v>49</v>
      </c>
      <c r="N68" s="57">
        <v>14.6</v>
      </c>
      <c r="O68" s="57">
        <v>41.9</v>
      </c>
      <c r="P68" s="57">
        <v>627.5</v>
      </c>
      <c r="Q68" s="57">
        <v>964</v>
      </c>
      <c r="R68" s="57">
        <v>88.4</v>
      </c>
      <c r="S68" s="57">
        <v>129.1</v>
      </c>
      <c r="T68" s="57">
        <v>32.6</v>
      </c>
      <c r="U68" s="57">
        <v>19.899999999999999</v>
      </c>
      <c r="V68" s="57">
        <f>SUM(M68:U68)</f>
        <v>1967</v>
      </c>
      <c r="W68" s="57">
        <f t="shared" si="1"/>
        <v>1882.8</v>
      </c>
      <c r="X68" s="57">
        <v>0</v>
      </c>
      <c r="Z68" s="21"/>
    </row>
    <row r="69" spans="2:27" ht="15.75" customHeight="1">
      <c r="B69" s="55" t="s">
        <v>73</v>
      </c>
      <c r="C69" s="58">
        <f>+[1]PP!C133</f>
        <v>236.9</v>
      </c>
      <c r="D69" s="58">
        <f>+[1]PP!D133</f>
        <v>242.7</v>
      </c>
      <c r="E69" s="58">
        <f>+[1]PP!E133</f>
        <v>316.89999999999998</v>
      </c>
      <c r="F69" s="58">
        <f>+[1]PP!F133</f>
        <v>259.8</v>
      </c>
      <c r="G69" s="58">
        <f>+[1]PP!G133</f>
        <v>272.60000000000002</v>
      </c>
      <c r="H69" s="58">
        <f>+[1]PP!H133</f>
        <v>270.39999999999998</v>
      </c>
      <c r="I69" s="58">
        <f>+[1]PP!I133</f>
        <v>335.8</v>
      </c>
      <c r="J69" s="58">
        <v>282.5</v>
      </c>
      <c r="K69" s="58">
        <v>364.4</v>
      </c>
      <c r="L69" s="59">
        <f>SUM(C69:K69)</f>
        <v>2582.0000000000005</v>
      </c>
      <c r="M69" s="59">
        <f>+[1]PP!M133</f>
        <v>288.60000000000002</v>
      </c>
      <c r="N69" s="59">
        <f>+[1]PP!N133</f>
        <v>302.39999999999998</v>
      </c>
      <c r="O69" s="59">
        <f>+[1]PP!O133</f>
        <v>393.2</v>
      </c>
      <c r="P69" s="59">
        <f>+[1]PP!P133</f>
        <v>304.2</v>
      </c>
      <c r="Q69" s="59">
        <f>+[1]PP!Q133</f>
        <v>335.9</v>
      </c>
      <c r="R69" s="59">
        <f>+[1]PP!R133</f>
        <v>386.8</v>
      </c>
      <c r="S69" s="59">
        <f>+[1]PP!S133</f>
        <v>327.39999999999998</v>
      </c>
      <c r="T69" s="59">
        <f>+[1]PP!T133</f>
        <v>324.39999999999998</v>
      </c>
      <c r="U69" s="59">
        <f>+[1]PP!U133</f>
        <v>399.5</v>
      </c>
      <c r="V69" s="59">
        <f>SUM(M69:U69)</f>
        <v>3062.4</v>
      </c>
      <c r="W69" s="59">
        <f t="shared" si="1"/>
        <v>480.39999999999964</v>
      </c>
      <c r="X69" s="59">
        <f>+W69/L69*100</f>
        <v>18.605731990704864</v>
      </c>
      <c r="Z69" s="21"/>
    </row>
    <row r="70" spans="2:27" ht="18.75" customHeight="1" thickBot="1">
      <c r="B70" s="60" t="s">
        <v>74</v>
      </c>
      <c r="C70" s="61">
        <v>0</v>
      </c>
      <c r="D70" s="61">
        <v>0.1</v>
      </c>
      <c r="E70" s="61">
        <v>0.2</v>
      </c>
      <c r="F70" s="61">
        <v>0</v>
      </c>
      <c r="G70" s="61">
        <v>0.5</v>
      </c>
      <c r="H70" s="61">
        <v>-0.8</v>
      </c>
      <c r="I70" s="61">
        <v>0</v>
      </c>
      <c r="J70" s="61">
        <v>0</v>
      </c>
      <c r="K70" s="61">
        <v>0</v>
      </c>
      <c r="L70" s="57">
        <f>SUM(C70:K70)</f>
        <v>0</v>
      </c>
      <c r="M70" s="57">
        <v>0</v>
      </c>
      <c r="N70" s="57">
        <v>0.4</v>
      </c>
      <c r="O70" s="57">
        <v>0</v>
      </c>
      <c r="P70" s="57">
        <v>0</v>
      </c>
      <c r="Q70" s="57">
        <v>0.2</v>
      </c>
      <c r="R70" s="57">
        <v>0</v>
      </c>
      <c r="S70" s="57">
        <v>0.1</v>
      </c>
      <c r="T70" s="57">
        <v>1.6</v>
      </c>
      <c r="U70" s="57">
        <v>0.1</v>
      </c>
      <c r="V70" s="57">
        <f>SUM(M70:U70)</f>
        <v>2.4000000000000004</v>
      </c>
      <c r="W70" s="57">
        <f>+V70-L70</f>
        <v>2.4000000000000004</v>
      </c>
      <c r="X70" s="62">
        <v>0</v>
      </c>
      <c r="Z70" s="21"/>
    </row>
    <row r="71" spans="2:27" ht="26.25" customHeight="1" thickTop="1">
      <c r="B71" s="63" t="s">
        <v>75</v>
      </c>
      <c r="C71" s="64">
        <f>+C66+C65</f>
        <v>48290.9</v>
      </c>
      <c r="D71" s="64">
        <f t="shared" ref="D71:U71" si="32">+D66+D65</f>
        <v>42535.100000000006</v>
      </c>
      <c r="E71" s="64">
        <f t="shared" si="32"/>
        <v>41370.700000000004</v>
      </c>
      <c r="F71" s="64">
        <f t="shared" si="32"/>
        <v>69062.799999999988</v>
      </c>
      <c r="G71" s="64">
        <f t="shared" si="32"/>
        <v>48992.200000000004</v>
      </c>
      <c r="H71" s="64">
        <f t="shared" si="32"/>
        <v>50340.799999999996</v>
      </c>
      <c r="I71" s="64">
        <f t="shared" si="32"/>
        <v>60093.200000000004</v>
      </c>
      <c r="J71" s="64">
        <f t="shared" si="32"/>
        <v>49609.899999999994</v>
      </c>
      <c r="K71" s="64">
        <f t="shared" si="32"/>
        <v>47001.899999999994</v>
      </c>
      <c r="L71" s="64">
        <f t="shared" si="32"/>
        <v>457297.49999999994</v>
      </c>
      <c r="M71" s="64">
        <f t="shared" si="32"/>
        <v>57548.19999999999</v>
      </c>
      <c r="N71" s="64">
        <f t="shared" si="32"/>
        <v>45614.6</v>
      </c>
      <c r="O71" s="64">
        <f t="shared" si="32"/>
        <v>50013.7</v>
      </c>
      <c r="P71" s="64">
        <f t="shared" si="32"/>
        <v>69139.8</v>
      </c>
      <c r="Q71" s="64">
        <f t="shared" si="32"/>
        <v>63811.5</v>
      </c>
      <c r="R71" s="64">
        <f t="shared" si="32"/>
        <v>53264</v>
      </c>
      <c r="S71" s="64">
        <f t="shared" si="32"/>
        <v>54904.200000000012</v>
      </c>
      <c r="T71" s="64">
        <f t="shared" si="32"/>
        <v>50263.500000000007</v>
      </c>
      <c r="U71" s="64">
        <f t="shared" si="32"/>
        <v>54679.999999999993</v>
      </c>
      <c r="V71" s="64">
        <f t="shared" ref="V71" si="33">+V70+V69+V67+V65+V68</f>
        <v>499239.5</v>
      </c>
      <c r="W71" s="64">
        <f>+V71-L71</f>
        <v>41942.000000000058</v>
      </c>
      <c r="X71" s="64">
        <f>+W71/L71*100</f>
        <v>9.1717098825163177</v>
      </c>
      <c r="Z71" s="21"/>
    </row>
    <row r="72" spans="2:27" ht="14.25" customHeight="1">
      <c r="B72" s="65" t="s">
        <v>76</v>
      </c>
      <c r="C72" s="66"/>
      <c r="D72" s="66"/>
      <c r="E72" s="66"/>
      <c r="F72" s="66"/>
      <c r="G72" s="66"/>
      <c r="H72" s="66"/>
      <c r="I72" s="66"/>
      <c r="J72" s="66"/>
      <c r="K72" s="66"/>
      <c r="L72" s="67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6"/>
      <c r="X72" s="69"/>
    </row>
    <row r="73" spans="2:27" ht="15" customHeight="1">
      <c r="B73" s="70" t="s">
        <v>77</v>
      </c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  <c r="X73" s="73"/>
    </row>
    <row r="74" spans="2:27" ht="17.25" customHeight="1">
      <c r="B74" s="74" t="s">
        <v>78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7"/>
      <c r="X74" s="77"/>
    </row>
    <row r="75" spans="2:27" ht="12" customHeight="1">
      <c r="B75" s="74" t="s">
        <v>79</v>
      </c>
      <c r="C75" s="78"/>
      <c r="D75" s="78"/>
      <c r="E75" s="78"/>
      <c r="F75" s="78"/>
      <c r="G75" s="78"/>
      <c r="H75" s="78"/>
      <c r="I75" s="78"/>
      <c r="J75" s="78"/>
      <c r="K75" s="78"/>
      <c r="L75" s="79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</row>
    <row r="76" spans="2:27" ht="14.25">
      <c r="B76" s="74" t="s">
        <v>80</v>
      </c>
      <c r="C76" s="78"/>
      <c r="D76" s="78"/>
      <c r="E76" s="78"/>
      <c r="F76" s="78"/>
      <c r="G76" s="78"/>
      <c r="H76" s="78"/>
      <c r="I76" s="78"/>
      <c r="J76" s="78"/>
      <c r="K76" s="78"/>
      <c r="L76" s="82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83"/>
      <c r="X76" s="82"/>
    </row>
    <row r="77" spans="2:27" ht="14.25">
      <c r="B77" s="84" t="s">
        <v>81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3"/>
      <c r="X77" s="86"/>
    </row>
    <row r="78" spans="2:27" ht="14.25">
      <c r="B78" s="83"/>
      <c r="C78" s="85"/>
      <c r="D78" s="85"/>
      <c r="E78" s="85"/>
      <c r="F78" s="85"/>
      <c r="G78" s="85"/>
      <c r="H78" s="85"/>
      <c r="I78" s="85"/>
      <c r="J78" s="85"/>
      <c r="K78" s="85"/>
      <c r="L78" s="87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83"/>
      <c r="X78" s="82"/>
    </row>
    <row r="79" spans="2:27" ht="14.25">
      <c r="B79" s="83"/>
      <c r="C79" s="78"/>
      <c r="D79" s="72"/>
      <c r="E79" s="72"/>
      <c r="F79" s="72"/>
      <c r="G79" s="72"/>
      <c r="H79" s="72"/>
      <c r="I79" s="72"/>
      <c r="J79" s="72"/>
      <c r="K79" s="78"/>
      <c r="L79" s="82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86"/>
    </row>
    <row r="80" spans="2:27" ht="14.25">
      <c r="B80" s="83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3"/>
      <c r="X80" s="86"/>
    </row>
    <row r="81" spans="2:24" ht="14.25">
      <c r="B81" s="83"/>
      <c r="C81" s="78"/>
      <c r="D81" s="78"/>
      <c r="E81" s="78"/>
      <c r="F81" s="78"/>
      <c r="G81" s="78"/>
      <c r="H81" s="78"/>
      <c r="I81" s="78"/>
      <c r="J81" s="78"/>
      <c r="K81" s="78"/>
      <c r="L81" s="82"/>
      <c r="M81" s="90"/>
      <c r="N81" s="90"/>
      <c r="O81" s="90"/>
      <c r="P81" s="90"/>
      <c r="Q81" s="90"/>
      <c r="R81" s="90"/>
      <c r="S81" s="90"/>
      <c r="T81" s="90"/>
      <c r="U81" s="90"/>
      <c r="V81" s="91"/>
      <c r="W81" s="78"/>
      <c r="X81" s="82"/>
    </row>
    <row r="82" spans="2:24" ht="14.25">
      <c r="B82" s="83"/>
      <c r="C82" s="78"/>
      <c r="D82" s="78"/>
      <c r="E82" s="78"/>
      <c r="F82" s="78"/>
      <c r="G82" s="78"/>
      <c r="H82" s="78"/>
      <c r="I82" s="78"/>
      <c r="J82" s="78"/>
      <c r="K82" s="78"/>
      <c r="L82" s="86"/>
      <c r="M82" s="92"/>
      <c r="N82" s="92"/>
      <c r="O82" s="92"/>
      <c r="P82" s="92"/>
      <c r="Q82" s="92"/>
      <c r="R82" s="92"/>
      <c r="S82" s="92"/>
      <c r="T82" s="92"/>
      <c r="U82" s="92"/>
      <c r="V82" s="93"/>
      <c r="W82" s="86"/>
      <c r="X82" s="86"/>
    </row>
    <row r="83" spans="2:24" ht="14.2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6"/>
      <c r="M83" s="94"/>
      <c r="N83" s="94"/>
      <c r="O83" s="94"/>
      <c r="P83" s="94"/>
      <c r="Q83" s="94"/>
      <c r="R83" s="94"/>
      <c r="S83" s="94"/>
      <c r="T83" s="94"/>
      <c r="U83" s="94"/>
      <c r="V83" s="93"/>
      <c r="W83" s="86"/>
      <c r="X83" s="86"/>
    </row>
    <row r="84" spans="2:24" ht="14.2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6"/>
      <c r="M84" s="95"/>
      <c r="N84" s="95"/>
      <c r="O84" s="95"/>
      <c r="P84" s="95"/>
      <c r="Q84" s="95"/>
      <c r="R84" s="95"/>
      <c r="S84" s="95"/>
      <c r="T84" s="95"/>
      <c r="U84" s="95"/>
      <c r="V84" s="93"/>
      <c r="W84" s="86"/>
      <c r="X84" s="86"/>
    </row>
    <row r="85" spans="2:24" ht="14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6"/>
      <c r="M85" s="92"/>
      <c r="N85" s="92"/>
      <c r="O85" s="92"/>
      <c r="P85" s="92"/>
      <c r="Q85" s="92"/>
      <c r="R85" s="92"/>
      <c r="S85" s="92"/>
      <c r="T85" s="92"/>
      <c r="U85" s="92"/>
      <c r="V85" s="93"/>
      <c r="W85" s="86"/>
      <c r="X85" s="86"/>
    </row>
    <row r="86" spans="2:24" ht="14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6"/>
      <c r="M86" s="92"/>
      <c r="N86" s="92"/>
      <c r="O86" s="92"/>
      <c r="P86" s="92"/>
      <c r="Q86" s="92"/>
      <c r="R86" s="92"/>
      <c r="S86" s="92"/>
      <c r="T86" s="92"/>
      <c r="U86" s="92"/>
      <c r="V86" s="93"/>
      <c r="W86" s="86"/>
      <c r="X86" s="86"/>
    </row>
    <row r="87" spans="2:24" ht="14.2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2:24" ht="14.2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86"/>
      <c r="X88" s="86"/>
    </row>
    <row r="89" spans="2:24" ht="14.2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6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86"/>
      <c r="X89" s="86"/>
    </row>
    <row r="90" spans="2:24" ht="14.2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6"/>
      <c r="M90" s="97"/>
      <c r="N90" s="97"/>
      <c r="O90" s="97"/>
      <c r="P90" s="97"/>
      <c r="Q90" s="97"/>
      <c r="R90" s="97"/>
      <c r="S90" s="97"/>
      <c r="T90" s="97"/>
      <c r="U90" s="97"/>
      <c r="V90" s="96"/>
      <c r="W90" s="86"/>
      <c r="X90" s="86"/>
    </row>
    <row r="91" spans="2:24" ht="14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6"/>
      <c r="V91" s="86"/>
      <c r="W91" s="86"/>
      <c r="X91" s="86"/>
    </row>
    <row r="92" spans="2:24" ht="14.2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6"/>
      <c r="V92" s="86"/>
      <c r="W92" s="86"/>
      <c r="X92" s="86"/>
    </row>
    <row r="93" spans="2:24" ht="14.2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6"/>
      <c r="V93" s="98"/>
      <c r="W93" s="86"/>
      <c r="X93" s="86"/>
    </row>
    <row r="94" spans="2:24" ht="14.2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6"/>
      <c r="V94" s="98"/>
      <c r="W94" s="86"/>
      <c r="X94" s="86"/>
    </row>
    <row r="95" spans="2:24" ht="14.2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6"/>
      <c r="W95" s="83"/>
      <c r="X95" s="83"/>
    </row>
    <row r="96" spans="2:24" ht="14.2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6"/>
      <c r="V96" s="98"/>
      <c r="W96" s="83"/>
      <c r="X96" s="83"/>
    </row>
    <row r="97" spans="2:24" ht="14.2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6"/>
      <c r="V97" s="83"/>
      <c r="W97" s="83"/>
      <c r="X97" s="83"/>
    </row>
    <row r="98" spans="2:24" ht="14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6"/>
      <c r="V98" s="83"/>
      <c r="W98" s="83"/>
      <c r="X98" s="83"/>
    </row>
    <row r="99" spans="2:24" ht="14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3"/>
      <c r="W99" s="83"/>
      <c r="X99" s="83"/>
    </row>
    <row r="100" spans="2:24" ht="14.2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3"/>
      <c r="W100" s="83"/>
      <c r="X100" s="83"/>
    </row>
    <row r="101" spans="2:24" ht="14.2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3"/>
      <c r="W101" s="83"/>
      <c r="X101" s="83"/>
    </row>
    <row r="102" spans="2:24" ht="14.2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3"/>
      <c r="W102" s="83"/>
      <c r="X102" s="83"/>
    </row>
    <row r="103" spans="2:24" ht="14.2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3"/>
      <c r="W103" s="83"/>
      <c r="X103" s="83"/>
    </row>
    <row r="104" spans="2:24" ht="14.2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3"/>
      <c r="W104" s="83"/>
      <c r="X104" s="83"/>
    </row>
    <row r="105" spans="2:24" ht="14.2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3"/>
      <c r="W105" s="83"/>
      <c r="X105" s="83"/>
    </row>
    <row r="106" spans="2:24" ht="14.2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3"/>
      <c r="W106" s="83"/>
      <c r="X106" s="83"/>
    </row>
    <row r="107" spans="2:24" ht="14.2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3"/>
      <c r="W107" s="83"/>
      <c r="X107" s="83"/>
    </row>
    <row r="108" spans="2:24" ht="14.2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3"/>
      <c r="W108" s="83"/>
      <c r="X108" s="83"/>
    </row>
    <row r="109" spans="2:24" ht="14.2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3"/>
      <c r="W109" s="83"/>
      <c r="X109" s="83"/>
    </row>
    <row r="110" spans="2:24" ht="14.2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3"/>
      <c r="W110" s="83"/>
      <c r="X110" s="83"/>
    </row>
    <row r="111" spans="2:24" ht="14.2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3"/>
      <c r="W111" s="83"/>
      <c r="X111" s="83"/>
    </row>
    <row r="112" spans="2:24" ht="14.2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3"/>
      <c r="W112" s="83"/>
      <c r="X112" s="83"/>
    </row>
    <row r="113" spans="2:24" ht="14.2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3"/>
      <c r="W113" s="83"/>
      <c r="X113" s="83"/>
    </row>
    <row r="114" spans="2:24" ht="14.2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3"/>
      <c r="W114" s="83"/>
      <c r="X114" s="83"/>
    </row>
    <row r="115" spans="2:24" ht="14.2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3"/>
      <c r="W115" s="83"/>
      <c r="X115" s="83"/>
    </row>
    <row r="116" spans="2:24" ht="14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3"/>
      <c r="W116" s="83"/>
      <c r="X116" s="83"/>
    </row>
    <row r="117" spans="2:24" ht="14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3"/>
      <c r="W117" s="83"/>
      <c r="X117" s="83"/>
    </row>
    <row r="118" spans="2:24" ht="14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3"/>
      <c r="W118" s="83"/>
      <c r="X118" s="83"/>
    </row>
    <row r="119" spans="2:24" ht="14.2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3"/>
      <c r="W119" s="83"/>
      <c r="X119" s="83"/>
    </row>
    <row r="120" spans="2:24" ht="14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3"/>
      <c r="W120" s="83"/>
      <c r="X120" s="83"/>
    </row>
    <row r="121" spans="2:24" ht="14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3"/>
      <c r="W121" s="83"/>
      <c r="X121" s="83"/>
    </row>
    <row r="122" spans="2:24" ht="14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3"/>
      <c r="W122" s="83"/>
      <c r="X122" s="83"/>
    </row>
    <row r="123" spans="2:24" ht="14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3"/>
      <c r="W123" s="83"/>
      <c r="X123" s="83"/>
    </row>
    <row r="124" spans="2:24" ht="14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3"/>
      <c r="W124" s="83"/>
      <c r="X124" s="83"/>
    </row>
    <row r="125" spans="2:24" ht="14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3"/>
      <c r="W125" s="83"/>
      <c r="X125" s="83"/>
    </row>
    <row r="126" spans="2:24" ht="14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3"/>
      <c r="W126" s="83"/>
      <c r="X126" s="83"/>
    </row>
    <row r="127" spans="2:24" ht="14.2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3"/>
      <c r="W127" s="83"/>
      <c r="X127" s="83"/>
    </row>
    <row r="128" spans="2:24" ht="14.25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3"/>
      <c r="W128" s="83"/>
      <c r="X128" s="83"/>
    </row>
    <row r="129" spans="2:24" ht="14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3"/>
      <c r="W129" s="83"/>
      <c r="X129" s="83"/>
    </row>
    <row r="130" spans="2:24" ht="14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3"/>
      <c r="W130" s="83"/>
      <c r="X130" s="83"/>
    </row>
    <row r="131" spans="2:24" ht="14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3"/>
      <c r="W131" s="83"/>
      <c r="X131" s="83"/>
    </row>
    <row r="132" spans="2:24" ht="14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3"/>
      <c r="W132" s="83"/>
      <c r="X132" s="83"/>
    </row>
    <row r="133" spans="2:24" ht="14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3"/>
      <c r="W133" s="83"/>
      <c r="X133" s="83"/>
    </row>
    <row r="134" spans="2:24" ht="14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3"/>
      <c r="W134" s="83"/>
      <c r="X134" s="83"/>
    </row>
    <row r="135" spans="2:24" ht="14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3"/>
      <c r="W135" s="83"/>
      <c r="X135" s="83"/>
    </row>
    <row r="136" spans="2:24" ht="14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3"/>
      <c r="W136" s="83"/>
      <c r="X136" s="83"/>
    </row>
    <row r="137" spans="2:24" ht="14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3"/>
      <c r="W137" s="83"/>
      <c r="X137" s="83"/>
    </row>
    <row r="138" spans="2:24" ht="14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3"/>
      <c r="W138" s="83"/>
      <c r="X138" s="83"/>
    </row>
    <row r="139" spans="2:24" ht="14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3"/>
      <c r="W139" s="83"/>
      <c r="X139" s="83"/>
    </row>
    <row r="140" spans="2:24" ht="14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3"/>
      <c r="W140" s="83"/>
      <c r="X140" s="83"/>
    </row>
    <row r="141" spans="2:24" ht="14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3"/>
      <c r="W141" s="83"/>
      <c r="X141" s="83"/>
    </row>
    <row r="142" spans="2:24" ht="14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3"/>
      <c r="W142" s="83"/>
      <c r="X142" s="83"/>
    </row>
    <row r="143" spans="2:24" ht="14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3"/>
      <c r="W143" s="83"/>
      <c r="X143" s="83"/>
    </row>
    <row r="144" spans="2:24" ht="14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3"/>
      <c r="W144" s="83"/>
      <c r="X144" s="83"/>
    </row>
    <row r="145" spans="2:24" ht="14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3"/>
      <c r="W145" s="83"/>
      <c r="X145" s="83"/>
    </row>
    <row r="146" spans="2:24" ht="14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3"/>
      <c r="W146" s="83"/>
      <c r="X146" s="83"/>
    </row>
    <row r="147" spans="2:24" ht="14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3"/>
      <c r="W147" s="83"/>
      <c r="X147" s="83"/>
    </row>
    <row r="148" spans="2:24" ht="14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3"/>
      <c r="W148" s="83"/>
      <c r="X148" s="83"/>
    </row>
    <row r="149" spans="2:24" ht="14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3"/>
      <c r="W149" s="83"/>
      <c r="X149" s="83"/>
    </row>
    <row r="150" spans="2:24" ht="14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3"/>
      <c r="W150" s="83"/>
      <c r="X150" s="83"/>
    </row>
    <row r="151" spans="2:24" ht="14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3"/>
      <c r="W151" s="83"/>
      <c r="X151" s="83"/>
    </row>
    <row r="152" spans="2:24" ht="14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3"/>
      <c r="W152" s="83"/>
      <c r="X152" s="83"/>
    </row>
    <row r="153" spans="2:24" ht="14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3"/>
      <c r="W153" s="83"/>
      <c r="X153" s="83"/>
    </row>
    <row r="154" spans="2:24" ht="14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3"/>
      <c r="W154" s="83"/>
      <c r="X154" s="83"/>
    </row>
    <row r="155" spans="2:24" ht="14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3"/>
      <c r="W155" s="83"/>
      <c r="X155" s="83"/>
    </row>
    <row r="156" spans="2:24" ht="14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3"/>
      <c r="W156" s="83"/>
      <c r="X156" s="83"/>
    </row>
    <row r="157" spans="2:24" ht="14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3"/>
      <c r="W157" s="83"/>
      <c r="X157" s="83"/>
    </row>
    <row r="158" spans="2:24" ht="14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3"/>
      <c r="W158" s="83"/>
      <c r="X158" s="83"/>
    </row>
    <row r="159" spans="2:24" ht="14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3"/>
      <c r="W159" s="83"/>
      <c r="X159" s="83"/>
    </row>
    <row r="160" spans="2:24" ht="14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3"/>
      <c r="W160" s="83"/>
      <c r="X160" s="83"/>
    </row>
    <row r="161" spans="2:24" ht="14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3"/>
      <c r="W161" s="83"/>
      <c r="X161" s="83"/>
    </row>
    <row r="162" spans="2:24" ht="14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3"/>
      <c r="W162" s="83"/>
      <c r="X162" s="83"/>
    </row>
    <row r="163" spans="2:24" ht="14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3"/>
      <c r="W163" s="83"/>
      <c r="X163" s="83"/>
    </row>
    <row r="164" spans="2:24" ht="14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3"/>
      <c r="W164" s="83"/>
      <c r="X164" s="83"/>
    </row>
    <row r="165" spans="2:24" ht="14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3"/>
      <c r="W165" s="83"/>
      <c r="X165" s="83"/>
    </row>
    <row r="166" spans="2:24" ht="14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3"/>
      <c r="W166" s="83"/>
      <c r="X166" s="83"/>
    </row>
    <row r="167" spans="2:24" ht="14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3"/>
      <c r="W167" s="83"/>
      <c r="X167" s="83"/>
    </row>
    <row r="168" spans="2:24" ht="14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3"/>
      <c r="W168" s="83"/>
      <c r="X168" s="83"/>
    </row>
    <row r="169" spans="2:24" ht="14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3"/>
      <c r="W169" s="83"/>
      <c r="X169" s="83"/>
    </row>
    <row r="170" spans="2:24" ht="14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3"/>
      <c r="W170" s="83"/>
      <c r="X170" s="83"/>
    </row>
    <row r="171" spans="2:24" ht="14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3"/>
      <c r="W171" s="83"/>
      <c r="X171" s="83"/>
    </row>
    <row r="172" spans="2:24" ht="14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3"/>
      <c r="W172" s="83"/>
      <c r="X172" s="83"/>
    </row>
    <row r="173" spans="2:24" ht="14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3"/>
      <c r="W173" s="83"/>
      <c r="X173" s="83"/>
    </row>
    <row r="174" spans="2:24" ht="14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3"/>
      <c r="W174" s="83"/>
      <c r="X174" s="83"/>
    </row>
    <row r="175" spans="2:24" ht="14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3"/>
      <c r="W175" s="83"/>
      <c r="X175" s="83"/>
    </row>
    <row r="176" spans="2:24" ht="14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3"/>
      <c r="W176" s="83"/>
      <c r="X176" s="83"/>
    </row>
    <row r="177" spans="2:24" ht="14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3"/>
      <c r="W177" s="83"/>
      <c r="X177" s="83"/>
    </row>
    <row r="178" spans="2:24" ht="14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3"/>
      <c r="W178" s="83"/>
      <c r="X178" s="83"/>
    </row>
    <row r="179" spans="2:24" ht="14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3"/>
      <c r="W179" s="83"/>
      <c r="X179" s="83"/>
    </row>
    <row r="180" spans="2:24" ht="14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3"/>
      <c r="W180" s="83"/>
      <c r="X180" s="83"/>
    </row>
    <row r="181" spans="2:24" ht="14.2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3"/>
      <c r="W181" s="83"/>
      <c r="X181" s="83"/>
    </row>
    <row r="182" spans="2:24" ht="14.2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3"/>
      <c r="W182" s="83"/>
      <c r="X182" s="83"/>
    </row>
    <row r="183" spans="2:24" ht="14.2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3"/>
      <c r="W183" s="83"/>
      <c r="X183" s="83"/>
    </row>
    <row r="184" spans="2:24" ht="14.2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3"/>
      <c r="W184" s="83"/>
      <c r="X184" s="83"/>
    </row>
    <row r="185" spans="2:24" ht="14.2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3"/>
      <c r="W185" s="83"/>
      <c r="X185" s="83"/>
    </row>
    <row r="186" spans="2:24" ht="14.2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3"/>
      <c r="W186" s="83"/>
      <c r="X186" s="83"/>
    </row>
    <row r="187" spans="2:24" ht="14.2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3"/>
      <c r="W187" s="83"/>
      <c r="X187" s="83"/>
    </row>
    <row r="188" spans="2:24" ht="14.2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3"/>
      <c r="W188" s="83"/>
      <c r="X188" s="83"/>
    </row>
    <row r="189" spans="2:24" ht="14.2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3"/>
      <c r="W189" s="83"/>
      <c r="X189" s="83"/>
    </row>
    <row r="190" spans="2:24" ht="14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3"/>
      <c r="W190" s="83"/>
      <c r="X190" s="83"/>
    </row>
    <row r="191" spans="2:24" ht="14.2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3"/>
      <c r="W191" s="83"/>
      <c r="X191" s="83"/>
    </row>
    <row r="192" spans="2:24" ht="14.2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3"/>
      <c r="W192" s="83"/>
      <c r="X192" s="83"/>
    </row>
    <row r="193" spans="2:24" ht="14.2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3"/>
      <c r="W193" s="83"/>
      <c r="X193" s="83"/>
    </row>
    <row r="194" spans="2:24" ht="14.2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3"/>
      <c r="W194" s="83"/>
      <c r="X194" s="83"/>
    </row>
    <row r="195" spans="2:24" ht="14.2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3"/>
      <c r="W195" s="83"/>
      <c r="X195" s="83"/>
    </row>
    <row r="196" spans="2:24" ht="14.2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3"/>
      <c r="W196" s="83"/>
      <c r="X196" s="83"/>
    </row>
    <row r="197" spans="2:24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3"/>
      <c r="X197" s="3"/>
    </row>
    <row r="198" spans="2:24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3"/>
      <c r="X198" s="3"/>
    </row>
    <row r="199" spans="2:24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3"/>
      <c r="X199" s="3"/>
    </row>
    <row r="200" spans="2:24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3"/>
      <c r="X200" s="3"/>
    </row>
    <row r="201" spans="2:24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3"/>
      <c r="X201" s="3"/>
    </row>
    <row r="202" spans="2:24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3"/>
      <c r="X202" s="3"/>
    </row>
    <row r="203" spans="2:24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3"/>
      <c r="X203" s="3"/>
    </row>
    <row r="204" spans="2:24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3"/>
      <c r="X204" s="3"/>
    </row>
    <row r="205" spans="2:24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3"/>
      <c r="X205" s="3"/>
    </row>
    <row r="206" spans="2:24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3"/>
      <c r="X206" s="3"/>
    </row>
    <row r="207" spans="2:24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3"/>
      <c r="X207" s="3"/>
    </row>
    <row r="208" spans="2:24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3"/>
      <c r="X208" s="3"/>
    </row>
    <row r="209" spans="2:24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3"/>
      <c r="X209" s="3"/>
    </row>
    <row r="210" spans="2:24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3"/>
      <c r="X210" s="3"/>
    </row>
    <row r="211" spans="2:24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3"/>
      <c r="X211" s="3"/>
    </row>
    <row r="212" spans="2:24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3"/>
      <c r="X212" s="3"/>
    </row>
    <row r="213" spans="2:24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3"/>
      <c r="X213" s="3"/>
    </row>
    <row r="214" spans="2:24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3"/>
      <c r="X214" s="3"/>
    </row>
    <row r="215" spans="2:24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3"/>
      <c r="X215" s="3"/>
    </row>
    <row r="216" spans="2:24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3"/>
      <c r="X216" s="3"/>
    </row>
    <row r="217" spans="2:24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3"/>
      <c r="X217" s="3"/>
    </row>
    <row r="218" spans="2:24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3"/>
      <c r="X218" s="3"/>
    </row>
    <row r="219" spans="2:24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3"/>
      <c r="X219" s="3"/>
    </row>
    <row r="220" spans="2:24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3"/>
      <c r="X220" s="3"/>
    </row>
    <row r="221" spans="2:24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3"/>
      <c r="X221" s="3"/>
    </row>
    <row r="222" spans="2:24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3"/>
      <c r="X222" s="3"/>
    </row>
    <row r="223" spans="2:24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3"/>
      <c r="X223" s="3"/>
    </row>
    <row r="224" spans="2:24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3"/>
      <c r="X224" s="3"/>
    </row>
    <row r="225" spans="2:24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3"/>
      <c r="X225" s="3"/>
    </row>
    <row r="226" spans="2:24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3"/>
      <c r="X226" s="3"/>
    </row>
    <row r="227" spans="2:24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3"/>
      <c r="X227" s="3"/>
    </row>
    <row r="228" spans="2:24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3"/>
      <c r="X228" s="3"/>
    </row>
    <row r="229" spans="2:24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3"/>
      <c r="X229" s="3"/>
    </row>
    <row r="230" spans="2:24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3"/>
      <c r="X230" s="3"/>
    </row>
    <row r="231" spans="2:24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3"/>
      <c r="X231" s="3"/>
    </row>
    <row r="232" spans="2:24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3"/>
      <c r="X232" s="3"/>
    </row>
    <row r="233" spans="2:24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"/>
      <c r="W233" s="3"/>
      <c r="X233" s="3"/>
    </row>
    <row r="234" spans="2:24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"/>
      <c r="W234" s="3"/>
      <c r="X234" s="3"/>
    </row>
    <row r="235" spans="2:24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"/>
      <c r="W235" s="3"/>
      <c r="X235" s="3"/>
    </row>
    <row r="236" spans="2:24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3"/>
      <c r="W236" s="3"/>
      <c r="X236" s="3"/>
    </row>
    <row r="237" spans="2:24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3"/>
      <c r="W237" s="3"/>
      <c r="X237" s="3"/>
    </row>
    <row r="238" spans="2:24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3"/>
      <c r="W238" s="3"/>
      <c r="X238" s="3"/>
    </row>
    <row r="239" spans="2:24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3"/>
      <c r="W239" s="3"/>
      <c r="X239" s="3"/>
    </row>
    <row r="240" spans="2:24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3"/>
      <c r="W240" s="3"/>
      <c r="X240" s="3"/>
    </row>
    <row r="241" spans="2:24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3"/>
      <c r="W241" s="3"/>
      <c r="X241" s="3"/>
    </row>
    <row r="242" spans="2:24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3"/>
      <c r="W242" s="3"/>
      <c r="X242" s="3"/>
    </row>
    <row r="243" spans="2:24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3"/>
      <c r="W243" s="3"/>
      <c r="X243" s="3"/>
    </row>
    <row r="244" spans="2:24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3"/>
      <c r="W244" s="3"/>
      <c r="X244" s="3"/>
    </row>
    <row r="245" spans="2:24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"/>
      <c r="W245" s="3"/>
      <c r="X245" s="3"/>
    </row>
    <row r="246" spans="2:24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"/>
      <c r="W246" s="3"/>
      <c r="X246" s="3"/>
    </row>
    <row r="247" spans="2:24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"/>
      <c r="W247" s="3"/>
      <c r="X247" s="3"/>
    </row>
    <row r="248" spans="2:24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"/>
      <c r="W248" s="3"/>
      <c r="X248" s="3"/>
    </row>
    <row r="249" spans="2:24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"/>
      <c r="W249" s="3"/>
      <c r="X249" s="3"/>
    </row>
    <row r="250" spans="2:24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"/>
      <c r="W250" s="3"/>
      <c r="X250" s="3"/>
    </row>
    <row r="251" spans="2:24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"/>
      <c r="W251" s="3"/>
      <c r="X251" s="3"/>
    </row>
    <row r="252" spans="2:24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"/>
      <c r="W252" s="3"/>
      <c r="X252" s="3"/>
    </row>
    <row r="253" spans="2:24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"/>
      <c r="W253" s="3"/>
      <c r="X253" s="3"/>
    </row>
    <row r="254" spans="2:24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"/>
      <c r="W254" s="3"/>
      <c r="X254" s="3"/>
    </row>
    <row r="255" spans="2:24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"/>
      <c r="W255" s="3"/>
      <c r="X255" s="3"/>
    </row>
    <row r="256" spans="2:24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"/>
      <c r="W256" s="3"/>
      <c r="X256" s="3"/>
    </row>
    <row r="257" spans="2:24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"/>
      <c r="W257" s="3"/>
      <c r="X257" s="3"/>
    </row>
    <row r="258" spans="2:24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"/>
      <c r="W258" s="3"/>
      <c r="X258" s="3"/>
    </row>
    <row r="259" spans="2:24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"/>
      <c r="W259" s="3"/>
      <c r="X259" s="3"/>
    </row>
    <row r="260" spans="2:24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3"/>
      <c r="W260" s="3"/>
      <c r="X260" s="3"/>
    </row>
    <row r="261" spans="2:24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3"/>
      <c r="W261" s="3"/>
      <c r="X261" s="3"/>
    </row>
    <row r="262" spans="2:24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3"/>
      <c r="W262" s="3"/>
      <c r="X262" s="3"/>
    </row>
    <row r="263" spans="2:24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3"/>
      <c r="W263" s="3"/>
      <c r="X263" s="3"/>
    </row>
    <row r="264" spans="2:24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3"/>
      <c r="W264" s="3"/>
      <c r="X264" s="3"/>
    </row>
    <row r="265" spans="2:24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3"/>
      <c r="W265" s="3"/>
      <c r="X265" s="3"/>
    </row>
    <row r="266" spans="2:24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3"/>
      <c r="W266" s="3"/>
      <c r="X266" s="3"/>
    </row>
    <row r="267" spans="2:24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3"/>
      <c r="W267" s="3"/>
      <c r="X267" s="3"/>
    </row>
    <row r="268" spans="2:24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3"/>
      <c r="W268" s="3"/>
      <c r="X268" s="3"/>
    </row>
    <row r="269" spans="2:24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3"/>
      <c r="W269" s="3"/>
      <c r="X269" s="3"/>
    </row>
    <row r="270" spans="2:24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3"/>
      <c r="W270" s="3"/>
      <c r="X270" s="3"/>
    </row>
    <row r="271" spans="2:24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3"/>
      <c r="W271" s="3"/>
      <c r="X271" s="3"/>
    </row>
    <row r="272" spans="2:24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3"/>
      <c r="W272" s="3"/>
      <c r="X272" s="3"/>
    </row>
    <row r="273" spans="2:24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3"/>
      <c r="W273" s="3"/>
      <c r="X273" s="3"/>
    </row>
    <row r="274" spans="2:24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3"/>
      <c r="W274" s="3"/>
      <c r="X274" s="3"/>
    </row>
    <row r="275" spans="2:24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3"/>
      <c r="W275" s="3"/>
      <c r="X275" s="3"/>
    </row>
    <row r="276" spans="2:24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3"/>
      <c r="W276" s="3"/>
      <c r="X276" s="3"/>
    </row>
    <row r="277" spans="2:24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3"/>
      <c r="W277" s="3"/>
      <c r="X277" s="3"/>
    </row>
    <row r="278" spans="2:24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3"/>
      <c r="W278" s="3"/>
      <c r="X278" s="3"/>
    </row>
    <row r="279" spans="2:24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3"/>
      <c r="W279" s="3"/>
      <c r="X279" s="3"/>
    </row>
    <row r="280" spans="2:24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3"/>
      <c r="W280" s="3"/>
      <c r="X280" s="3"/>
    </row>
    <row r="281" spans="2:24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3"/>
      <c r="W281" s="3"/>
      <c r="X281" s="3"/>
    </row>
    <row r="282" spans="2:24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3"/>
      <c r="W282" s="3"/>
      <c r="X282" s="3"/>
    </row>
    <row r="283" spans="2:24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3"/>
      <c r="W283" s="3"/>
      <c r="X283" s="3"/>
    </row>
    <row r="284" spans="2:24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3"/>
      <c r="W284" s="3"/>
      <c r="X284" s="3"/>
    </row>
    <row r="285" spans="2:24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3"/>
      <c r="W285" s="3"/>
      <c r="X285" s="3"/>
    </row>
    <row r="286" spans="2:24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3"/>
      <c r="W286" s="3"/>
      <c r="X286" s="3"/>
    </row>
    <row r="287" spans="2:24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3"/>
      <c r="W287" s="3"/>
      <c r="X287" s="3"/>
    </row>
    <row r="288" spans="2:24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3"/>
      <c r="W288" s="3"/>
      <c r="X288" s="3"/>
    </row>
    <row r="289" spans="2:24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3"/>
      <c r="W289" s="3"/>
      <c r="X289" s="3"/>
    </row>
    <row r="290" spans="2:24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3"/>
      <c r="W290" s="3"/>
      <c r="X290" s="3"/>
    </row>
    <row r="291" spans="2:24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3"/>
      <c r="W291" s="3"/>
      <c r="X291" s="3"/>
    </row>
    <row r="292" spans="2:24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3"/>
      <c r="W292" s="3"/>
      <c r="X292" s="3"/>
    </row>
    <row r="293" spans="2:24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3"/>
      <c r="W293" s="3"/>
      <c r="X293" s="3"/>
    </row>
    <row r="294" spans="2:24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3"/>
      <c r="W294" s="3"/>
      <c r="X294" s="3"/>
    </row>
    <row r="295" spans="2:24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3"/>
      <c r="W295" s="3"/>
      <c r="X295" s="3"/>
    </row>
    <row r="296" spans="2:24">
      <c r="B296" s="99"/>
    </row>
    <row r="297" spans="2:24">
      <c r="B297" s="99"/>
    </row>
    <row r="298" spans="2:24">
      <c r="B298" s="99"/>
    </row>
    <row r="299" spans="2:24">
      <c r="B299" s="99"/>
    </row>
    <row r="300" spans="2:24">
      <c r="B300" s="99"/>
    </row>
    <row r="301" spans="2:24">
      <c r="B301" s="99"/>
    </row>
    <row r="302" spans="2:24">
      <c r="B302" s="99"/>
    </row>
    <row r="303" spans="2:24">
      <c r="B303" s="99"/>
    </row>
    <row r="304" spans="2:24">
      <c r="B304" s="99"/>
    </row>
    <row r="305" spans="2:2">
      <c r="B305" s="99"/>
    </row>
    <row r="306" spans="2:2">
      <c r="B306" s="99"/>
    </row>
    <row r="307" spans="2:2">
      <c r="B307" s="99"/>
    </row>
    <row r="308" spans="2:2">
      <c r="B308" s="99"/>
    </row>
    <row r="309" spans="2:2">
      <c r="B309" s="99"/>
    </row>
    <row r="310" spans="2:2">
      <c r="B310" s="99"/>
    </row>
    <row r="311" spans="2:2">
      <c r="B311" s="99"/>
    </row>
    <row r="312" spans="2:2">
      <c r="B312" s="99"/>
    </row>
    <row r="313" spans="2:2">
      <c r="B313" s="99"/>
    </row>
    <row r="314" spans="2:2">
      <c r="B314" s="99"/>
    </row>
    <row r="315" spans="2:2">
      <c r="B315" s="99"/>
    </row>
    <row r="316" spans="2:2">
      <c r="B316" s="99"/>
    </row>
    <row r="317" spans="2:2">
      <c r="B317" s="99"/>
    </row>
    <row r="318" spans="2:2">
      <c r="B318" s="99"/>
    </row>
    <row r="319" spans="2:2">
      <c r="B319" s="99"/>
    </row>
    <row r="320" spans="2:2">
      <c r="B320" s="99"/>
    </row>
    <row r="321" spans="2:2">
      <c r="B321" s="99"/>
    </row>
    <row r="322" spans="2:2">
      <c r="B322" s="99"/>
    </row>
    <row r="323" spans="2:2">
      <c r="B323" s="99"/>
    </row>
    <row r="324" spans="2:2">
      <c r="B324" s="99"/>
    </row>
    <row r="325" spans="2:2">
      <c r="B325" s="99"/>
    </row>
    <row r="326" spans="2:2">
      <c r="B326" s="99"/>
    </row>
    <row r="327" spans="2:2">
      <c r="B327" s="99"/>
    </row>
    <row r="328" spans="2:2">
      <c r="B328" s="99"/>
    </row>
    <row r="329" spans="2:2">
      <c r="B329" s="99"/>
    </row>
    <row r="330" spans="2:2">
      <c r="B330" s="99"/>
    </row>
    <row r="331" spans="2:2">
      <c r="B331" s="99"/>
    </row>
    <row r="332" spans="2:2">
      <c r="B332" s="99"/>
    </row>
    <row r="333" spans="2:2">
      <c r="B333" s="99"/>
    </row>
    <row r="334" spans="2:2">
      <c r="B334" s="99"/>
    </row>
    <row r="335" spans="2:2">
      <c r="B335" s="99"/>
    </row>
    <row r="336" spans="2:2">
      <c r="B336" s="99"/>
    </row>
    <row r="337" spans="2:2">
      <c r="B337" s="99"/>
    </row>
    <row r="338" spans="2:2">
      <c r="B338" s="99"/>
    </row>
    <row r="339" spans="2:2">
      <c r="B339" s="99"/>
    </row>
    <row r="340" spans="2:2">
      <c r="B340" s="99"/>
    </row>
    <row r="341" spans="2:2">
      <c r="B341" s="99"/>
    </row>
    <row r="342" spans="2:2">
      <c r="B342" s="99"/>
    </row>
    <row r="343" spans="2:2">
      <c r="B343" s="99"/>
    </row>
    <row r="344" spans="2:2">
      <c r="B344" s="99"/>
    </row>
    <row r="345" spans="2:2">
      <c r="B345" s="99"/>
    </row>
    <row r="346" spans="2:2">
      <c r="B346" s="99"/>
    </row>
    <row r="347" spans="2:2">
      <c r="B347" s="99"/>
    </row>
    <row r="348" spans="2:2">
      <c r="B348" s="99"/>
    </row>
    <row r="349" spans="2:2">
      <c r="B349" s="99"/>
    </row>
    <row r="350" spans="2:2">
      <c r="B350" s="99"/>
    </row>
    <row r="351" spans="2:2">
      <c r="B351" s="99"/>
    </row>
    <row r="352" spans="2:2">
      <c r="B352" s="99"/>
    </row>
    <row r="353" spans="2:2">
      <c r="B353" s="99"/>
    </row>
    <row r="354" spans="2:2">
      <c r="B354" s="99"/>
    </row>
    <row r="355" spans="2:2">
      <c r="B355" s="99"/>
    </row>
    <row r="356" spans="2:2">
      <c r="B356" s="99"/>
    </row>
    <row r="357" spans="2:2">
      <c r="B357" s="99"/>
    </row>
    <row r="358" spans="2:2">
      <c r="B358" s="99"/>
    </row>
    <row r="359" spans="2:2">
      <c r="B359" s="99"/>
    </row>
    <row r="360" spans="2:2">
      <c r="B360" s="99"/>
    </row>
    <row r="361" spans="2:2">
      <c r="B361" s="99"/>
    </row>
    <row r="362" spans="2:2">
      <c r="B362" s="99"/>
    </row>
    <row r="363" spans="2:2">
      <c r="B363" s="99"/>
    </row>
    <row r="364" spans="2:2">
      <c r="B364" s="99"/>
    </row>
    <row r="365" spans="2:2">
      <c r="B365" s="99"/>
    </row>
    <row r="366" spans="2:2">
      <c r="B366" s="99"/>
    </row>
    <row r="367" spans="2:2">
      <c r="B367" s="99"/>
    </row>
    <row r="368" spans="2:2">
      <c r="B368" s="99"/>
    </row>
    <row r="369" spans="2:2">
      <c r="B369" s="99"/>
    </row>
    <row r="370" spans="2:2">
      <c r="B370" s="99"/>
    </row>
    <row r="371" spans="2:2">
      <c r="B371" s="99"/>
    </row>
    <row r="372" spans="2:2">
      <c r="B372" s="99"/>
    </row>
    <row r="373" spans="2:2">
      <c r="B373" s="99"/>
    </row>
    <row r="374" spans="2:2">
      <c r="B374" s="99"/>
    </row>
    <row r="375" spans="2:2">
      <c r="B375" s="99"/>
    </row>
    <row r="376" spans="2:2">
      <c r="B376" s="99"/>
    </row>
    <row r="377" spans="2:2">
      <c r="B377" s="99"/>
    </row>
    <row r="378" spans="2:2">
      <c r="B378" s="99"/>
    </row>
    <row r="379" spans="2:2">
      <c r="B379" s="99"/>
    </row>
    <row r="380" spans="2:2">
      <c r="B380" s="99"/>
    </row>
    <row r="381" spans="2:2">
      <c r="B381" s="99"/>
    </row>
    <row r="382" spans="2:2">
      <c r="B382" s="99"/>
    </row>
    <row r="383" spans="2:2">
      <c r="B383" s="99"/>
    </row>
    <row r="384" spans="2:2">
      <c r="B384" s="99"/>
    </row>
  </sheetData>
  <mergeCells count="10">
    <mergeCell ref="B2:X2"/>
    <mergeCell ref="B4:X4"/>
    <mergeCell ref="B5:X5"/>
    <mergeCell ref="B6:X6"/>
    <mergeCell ref="B7:B8"/>
    <mergeCell ref="C7:K7"/>
    <mergeCell ref="L7:L8"/>
    <mergeCell ref="M7:U7"/>
    <mergeCell ref="V7:V8"/>
    <mergeCell ref="W7:X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4E97-192F-40CA-A062-1F59AD7C20F8}">
  <sheetPr>
    <pageSetUpPr fitToPage="1"/>
  </sheetPr>
  <dimension ref="A1:BK216"/>
  <sheetViews>
    <sheetView showGridLines="0" topLeftCell="A6" zoomScaleNormal="100" workbookViewId="0">
      <pane xSplit="2" ySplit="2" topLeftCell="C17" activePane="bottomRight" state="frozen"/>
      <selection activeCell="A6" sqref="A6"/>
      <selection pane="topRight" activeCell="C6" sqref="C6"/>
      <selection pane="bottomLeft" activeCell="A8" sqref="A8"/>
      <selection pane="bottomRight" activeCell="E43" sqref="E43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11" width="10.7109375" customWidth="1"/>
    <col min="12" max="12" width="11.28515625" customWidth="1"/>
    <col min="13" max="20" width="10" customWidth="1"/>
    <col min="21" max="21" width="11.85546875" bestFit="1" customWidth="1"/>
    <col min="22" max="22" width="11.140625" customWidth="1"/>
    <col min="23" max="23" width="9.28515625" customWidth="1"/>
    <col min="24" max="24" width="9" customWidth="1"/>
  </cols>
  <sheetData>
    <row r="1" spans="2:63" ht="17.25">
      <c r="B1" s="4" t="s">
        <v>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2:63" ht="17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2:63" ht="16.5" customHeight="1">
      <c r="B3" s="8" t="s">
        <v>83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2:63" ht="16.5" customHeight="1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2:63" ht="16.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16.5" customHeight="1">
      <c r="B6" s="101" t="s">
        <v>4</v>
      </c>
      <c r="C6" s="11">
        <v>2021</v>
      </c>
      <c r="D6" s="12"/>
      <c r="E6" s="12"/>
      <c r="F6" s="12"/>
      <c r="G6" s="12"/>
      <c r="H6" s="12"/>
      <c r="I6" s="12"/>
      <c r="J6" s="12"/>
      <c r="K6" s="12"/>
      <c r="L6" s="101">
        <v>2021</v>
      </c>
      <c r="M6" s="11">
        <v>2022</v>
      </c>
      <c r="N6" s="12"/>
      <c r="O6" s="12"/>
      <c r="P6" s="12"/>
      <c r="Q6" s="12"/>
      <c r="R6" s="12"/>
      <c r="S6" s="12"/>
      <c r="T6" s="12"/>
      <c r="U6" s="12"/>
      <c r="V6" s="101">
        <v>2022</v>
      </c>
      <c r="W6" s="12" t="s">
        <v>5</v>
      </c>
      <c r="X6" s="10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ht="22.5" customHeight="1" thickBot="1">
      <c r="B7" s="103"/>
      <c r="C7" s="104" t="s">
        <v>6</v>
      </c>
      <c r="D7" s="104" t="s">
        <v>7</v>
      </c>
      <c r="E7" s="104" t="s">
        <v>8</v>
      </c>
      <c r="F7" s="104" t="s">
        <v>9</v>
      </c>
      <c r="G7" s="104" t="s">
        <v>10</v>
      </c>
      <c r="H7" s="104" t="s">
        <v>11</v>
      </c>
      <c r="I7" s="104" t="s">
        <v>12</v>
      </c>
      <c r="J7" s="104" t="s">
        <v>13</v>
      </c>
      <c r="K7" s="104" t="s">
        <v>14</v>
      </c>
      <c r="L7" s="103"/>
      <c r="M7" s="104" t="s">
        <v>6</v>
      </c>
      <c r="N7" s="104" t="s">
        <v>7</v>
      </c>
      <c r="O7" s="104" t="s">
        <v>8</v>
      </c>
      <c r="P7" s="104" t="s">
        <v>9</v>
      </c>
      <c r="Q7" s="104" t="s">
        <v>10</v>
      </c>
      <c r="R7" s="104" t="s">
        <v>11</v>
      </c>
      <c r="S7" s="104" t="s">
        <v>12</v>
      </c>
      <c r="T7" s="104" t="s">
        <v>13</v>
      </c>
      <c r="U7" s="104" t="s">
        <v>14</v>
      </c>
      <c r="V7" s="103"/>
      <c r="W7" s="105" t="s">
        <v>15</v>
      </c>
      <c r="X7" s="106" t="s">
        <v>16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ht="18" customHeight="1" thickTop="1">
      <c r="B8" s="107" t="s">
        <v>18</v>
      </c>
      <c r="C8" s="108">
        <f t="shared" ref="C8:V8" si="0">+C9+C19</f>
        <v>12176.399999999998</v>
      </c>
      <c r="D8" s="108">
        <f t="shared" si="0"/>
        <v>12714.3</v>
      </c>
      <c r="E8" s="108">
        <f t="shared" si="0"/>
        <v>14277.900000000001</v>
      </c>
      <c r="F8" s="108">
        <f t="shared" si="0"/>
        <v>13523.3</v>
      </c>
      <c r="G8" s="108">
        <f t="shared" si="0"/>
        <v>15464.199999999999</v>
      </c>
      <c r="H8" s="108">
        <f t="shared" si="0"/>
        <v>15494.3</v>
      </c>
      <c r="I8" s="108">
        <f t="shared" si="0"/>
        <v>15386.1</v>
      </c>
      <c r="J8" s="108">
        <f t="shared" si="0"/>
        <v>15579.3</v>
      </c>
      <c r="K8" s="108">
        <f t="shared" si="0"/>
        <v>15895.199999999999</v>
      </c>
      <c r="L8" s="109">
        <f t="shared" si="0"/>
        <v>130511.00000000003</v>
      </c>
      <c r="M8" s="108">
        <f t="shared" si="0"/>
        <v>17526.2</v>
      </c>
      <c r="N8" s="108">
        <f t="shared" si="0"/>
        <v>17562.400000000001</v>
      </c>
      <c r="O8" s="108">
        <f t="shared" si="0"/>
        <v>18796.400000000001</v>
      </c>
      <c r="P8" s="108">
        <f t="shared" si="0"/>
        <v>16488.5</v>
      </c>
      <c r="Q8" s="108">
        <f t="shared" si="0"/>
        <v>19148.400000000001</v>
      </c>
      <c r="R8" s="108">
        <f t="shared" si="0"/>
        <v>20446.8</v>
      </c>
      <c r="S8" s="108">
        <f t="shared" si="0"/>
        <v>18938.400000000001</v>
      </c>
      <c r="T8" s="108">
        <f t="shared" si="0"/>
        <v>21126.199999999997</v>
      </c>
      <c r="U8" s="108">
        <f t="shared" si="0"/>
        <v>20357.400000000001</v>
      </c>
      <c r="V8" s="109">
        <f t="shared" si="0"/>
        <v>170390.69999999998</v>
      </c>
      <c r="W8" s="108">
        <f t="shared" ref="W8:W33" si="1">+V8-L8</f>
        <v>39879.699999999953</v>
      </c>
      <c r="X8" s="109">
        <f t="shared" ref="X8:X13" si="2">+W8/L8*100</f>
        <v>30.556581437579933</v>
      </c>
      <c r="Y8" s="110"/>
      <c r="Z8" s="11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2:63" ht="18" customHeight="1">
      <c r="B9" s="112" t="s">
        <v>84</v>
      </c>
      <c r="C9" s="23">
        <f t="shared" ref="C9:U9" si="3">+C11+C12+C18</f>
        <v>9435.5999999999985</v>
      </c>
      <c r="D9" s="23">
        <f t="shared" si="3"/>
        <v>9745.7999999999993</v>
      </c>
      <c r="E9" s="23">
        <f t="shared" si="3"/>
        <v>11000.300000000001</v>
      </c>
      <c r="F9" s="23">
        <f t="shared" si="3"/>
        <v>10491.4</v>
      </c>
      <c r="G9" s="23">
        <f t="shared" si="3"/>
        <v>12283.599999999999</v>
      </c>
      <c r="H9" s="23">
        <f t="shared" si="3"/>
        <v>11911.4</v>
      </c>
      <c r="I9" s="23">
        <f>+I11+I12+I18</f>
        <v>11956.7</v>
      </c>
      <c r="J9" s="23">
        <f>+J11+J12+J18</f>
        <v>11933</v>
      </c>
      <c r="K9" s="23">
        <f>+K11+K12+K18</f>
        <v>12268.8</v>
      </c>
      <c r="L9" s="23">
        <f t="shared" si="3"/>
        <v>101026.60000000002</v>
      </c>
      <c r="M9" s="23">
        <f t="shared" si="3"/>
        <v>13499.9</v>
      </c>
      <c r="N9" s="23">
        <f t="shared" si="3"/>
        <v>13514.300000000001</v>
      </c>
      <c r="O9" s="23">
        <f t="shared" si="3"/>
        <v>14497.5</v>
      </c>
      <c r="P9" s="23">
        <f t="shared" si="3"/>
        <v>12812.5</v>
      </c>
      <c r="Q9" s="23">
        <f t="shared" si="3"/>
        <v>14869.9</v>
      </c>
      <c r="R9" s="23">
        <f t="shared" si="3"/>
        <v>15737.2</v>
      </c>
      <c r="S9" s="23">
        <f t="shared" si="3"/>
        <v>14918.800000000001</v>
      </c>
      <c r="T9" s="23">
        <f t="shared" si="3"/>
        <v>16516.599999999999</v>
      </c>
      <c r="U9" s="23">
        <f t="shared" si="3"/>
        <v>15837.400000000001</v>
      </c>
      <c r="V9" s="23">
        <f>+V10+V12+V18</f>
        <v>132204.09999999998</v>
      </c>
      <c r="W9" s="23">
        <f t="shared" si="1"/>
        <v>31177.499999999956</v>
      </c>
      <c r="X9" s="109">
        <f t="shared" si="2"/>
        <v>30.860684215840134</v>
      </c>
      <c r="Y9" s="110"/>
      <c r="Z9" s="111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2:63" ht="18" customHeight="1">
      <c r="B10" s="113" t="s">
        <v>35</v>
      </c>
      <c r="C10" s="23">
        <f t="shared" ref="C10:V10" si="4">+C11</f>
        <v>7976.4</v>
      </c>
      <c r="D10" s="23">
        <f t="shared" si="4"/>
        <v>8538.7999999999993</v>
      </c>
      <c r="E10" s="23">
        <f t="shared" si="4"/>
        <v>9633.1</v>
      </c>
      <c r="F10" s="23">
        <f t="shared" si="4"/>
        <v>9039.4</v>
      </c>
      <c r="G10" s="23">
        <f t="shared" si="4"/>
        <v>10820.3</v>
      </c>
      <c r="H10" s="23">
        <f t="shared" si="4"/>
        <v>10453.799999999999</v>
      </c>
      <c r="I10" s="23">
        <f t="shared" si="4"/>
        <v>10262.6</v>
      </c>
      <c r="J10" s="23">
        <f t="shared" si="4"/>
        <v>10164.1</v>
      </c>
      <c r="K10" s="23">
        <f t="shared" si="4"/>
        <v>10403.299999999999</v>
      </c>
      <c r="L10" s="109">
        <f t="shared" si="4"/>
        <v>87291.800000000017</v>
      </c>
      <c r="M10" s="23">
        <f t="shared" si="4"/>
        <v>11744.6</v>
      </c>
      <c r="N10" s="23">
        <f t="shared" si="4"/>
        <v>11918.2</v>
      </c>
      <c r="O10" s="23">
        <f t="shared" si="4"/>
        <v>12451.5</v>
      </c>
      <c r="P10" s="23">
        <f t="shared" si="4"/>
        <v>11048.7</v>
      </c>
      <c r="Q10" s="23">
        <f t="shared" si="4"/>
        <v>12753.5</v>
      </c>
      <c r="R10" s="23">
        <f t="shared" si="4"/>
        <v>13919.7</v>
      </c>
      <c r="S10" s="23">
        <f t="shared" si="4"/>
        <v>12816.7</v>
      </c>
      <c r="T10" s="23">
        <f t="shared" si="4"/>
        <v>14542.9</v>
      </c>
      <c r="U10" s="23">
        <f t="shared" si="4"/>
        <v>13751</v>
      </c>
      <c r="V10" s="109">
        <f t="shared" si="4"/>
        <v>114946.79999999999</v>
      </c>
      <c r="W10" s="23">
        <f t="shared" si="1"/>
        <v>27654.999999999971</v>
      </c>
      <c r="X10" s="109">
        <f t="shared" si="2"/>
        <v>31.681097193550791</v>
      </c>
      <c r="Y10" s="110"/>
      <c r="Z10" s="111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2:63" ht="18" customHeight="1">
      <c r="B11" s="114" t="s">
        <v>36</v>
      </c>
      <c r="C11" s="115">
        <f>+[1]PP!C27</f>
        <v>7976.4</v>
      </c>
      <c r="D11" s="115">
        <f>+[1]PP!D27</f>
        <v>8538.7999999999993</v>
      </c>
      <c r="E11" s="115">
        <f>+[1]PP!E27</f>
        <v>9633.1</v>
      </c>
      <c r="F11" s="115">
        <f>+[1]PP!F27</f>
        <v>9039.4</v>
      </c>
      <c r="G11" s="115">
        <f>+[1]PP!G27</f>
        <v>10820.3</v>
      </c>
      <c r="H11" s="115">
        <f>+[1]PP!H27</f>
        <v>10453.799999999999</v>
      </c>
      <c r="I11" s="115">
        <f>+[1]PP!I27</f>
        <v>10262.6</v>
      </c>
      <c r="J11" s="115">
        <f>+[1]PP!J27</f>
        <v>10164.1</v>
      </c>
      <c r="K11" s="115">
        <f>+[1]PP!K27</f>
        <v>10403.299999999999</v>
      </c>
      <c r="L11" s="116">
        <f>SUM(C11:K11)</f>
        <v>87291.800000000017</v>
      </c>
      <c r="M11" s="115">
        <f>+[1]PP!M27</f>
        <v>11744.6</v>
      </c>
      <c r="N11" s="115">
        <f>+[1]PP!N27</f>
        <v>11918.2</v>
      </c>
      <c r="O11" s="115">
        <f>+[1]PP!O27</f>
        <v>12451.5</v>
      </c>
      <c r="P11" s="115">
        <f>+[1]PP!P27</f>
        <v>11048.7</v>
      </c>
      <c r="Q11" s="115">
        <f>+[1]PP!Q27</f>
        <v>12753.5</v>
      </c>
      <c r="R11" s="115">
        <f>+[1]PP!R27</f>
        <v>13919.7</v>
      </c>
      <c r="S11" s="115">
        <f>+[1]PP!S27</f>
        <v>12816.7</v>
      </c>
      <c r="T11" s="115">
        <f>+[1]PP!T27</f>
        <v>14542.9</v>
      </c>
      <c r="U11" s="115">
        <f>+[1]PP!U27</f>
        <v>13751</v>
      </c>
      <c r="V11" s="116">
        <f>SUM(M11:U11)</f>
        <v>114946.79999999999</v>
      </c>
      <c r="W11" s="115">
        <f t="shared" si="1"/>
        <v>27654.999999999971</v>
      </c>
      <c r="X11" s="116">
        <f t="shared" si="2"/>
        <v>31.681097193550791</v>
      </c>
      <c r="Y11" s="110"/>
      <c r="Z11" s="111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2:63" ht="18" customHeight="1">
      <c r="B12" s="29" t="s">
        <v>37</v>
      </c>
      <c r="C12" s="117">
        <f t="shared" ref="C12:V12" si="5">SUM(C13:C17)</f>
        <v>1407.4</v>
      </c>
      <c r="D12" s="117">
        <f t="shared" si="5"/>
        <v>1125.8</v>
      </c>
      <c r="E12" s="117">
        <f t="shared" si="5"/>
        <v>1330.8000000000002</v>
      </c>
      <c r="F12" s="117">
        <f t="shared" si="5"/>
        <v>1425.6</v>
      </c>
      <c r="G12" s="117">
        <f t="shared" si="5"/>
        <v>1435.3</v>
      </c>
      <c r="H12" s="117">
        <f t="shared" si="5"/>
        <v>1429.6000000000001</v>
      </c>
      <c r="I12" s="117">
        <f t="shared" si="5"/>
        <v>1666.7000000000003</v>
      </c>
      <c r="J12" s="117">
        <f t="shared" si="5"/>
        <v>1739.3</v>
      </c>
      <c r="K12" s="117">
        <f t="shared" si="5"/>
        <v>1842</v>
      </c>
      <c r="L12" s="117">
        <f t="shared" si="5"/>
        <v>13402.500000000002</v>
      </c>
      <c r="M12" s="117">
        <f t="shared" si="5"/>
        <v>1710.9</v>
      </c>
      <c r="N12" s="117">
        <f t="shared" si="5"/>
        <v>1562.4</v>
      </c>
      <c r="O12" s="117">
        <f t="shared" si="5"/>
        <v>1990.5</v>
      </c>
      <c r="P12" s="117">
        <f t="shared" si="5"/>
        <v>1724.5</v>
      </c>
      <c r="Q12" s="117">
        <f t="shared" si="5"/>
        <v>2090.9</v>
      </c>
      <c r="R12" s="117">
        <f t="shared" si="5"/>
        <v>1781.4</v>
      </c>
      <c r="S12" s="117">
        <f t="shared" si="5"/>
        <v>2063.5</v>
      </c>
      <c r="T12" s="117">
        <f t="shared" si="5"/>
        <v>1933.4999999999998</v>
      </c>
      <c r="U12" s="117">
        <f t="shared" si="5"/>
        <v>2025.1999999999998</v>
      </c>
      <c r="V12" s="117">
        <f t="shared" si="5"/>
        <v>16882.8</v>
      </c>
      <c r="W12" s="117">
        <f t="shared" si="1"/>
        <v>3480.2999999999975</v>
      </c>
      <c r="X12" s="118">
        <f t="shared" si="2"/>
        <v>25.967543368774461</v>
      </c>
      <c r="Y12" s="110"/>
      <c r="Z12" s="111"/>
      <c r="AA12" s="11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2:63" ht="18" customHeight="1">
      <c r="B13" s="119" t="s">
        <v>40</v>
      </c>
      <c r="C13" s="120">
        <v>822</v>
      </c>
      <c r="D13" s="120">
        <v>642.20000000000005</v>
      </c>
      <c r="E13" s="120">
        <v>788.7</v>
      </c>
      <c r="F13" s="120">
        <v>871.4</v>
      </c>
      <c r="G13" s="120">
        <v>878.7</v>
      </c>
      <c r="H13" s="120">
        <v>984</v>
      </c>
      <c r="I13" s="120">
        <v>1057.2</v>
      </c>
      <c r="J13" s="120">
        <v>1163.0999999999999</v>
      </c>
      <c r="K13" s="120">
        <v>1154.5999999999999</v>
      </c>
      <c r="L13" s="116">
        <f t="shared" ref="L13:L18" si="6">SUM(C13:K13)</f>
        <v>8361.9</v>
      </c>
      <c r="M13" s="115">
        <v>1350.4</v>
      </c>
      <c r="N13" s="115">
        <v>1159.2</v>
      </c>
      <c r="O13" s="115">
        <v>1386</v>
      </c>
      <c r="P13" s="115">
        <v>1223.4000000000001</v>
      </c>
      <c r="Q13" s="115">
        <v>1375.6</v>
      </c>
      <c r="R13" s="115">
        <v>995.2</v>
      </c>
      <c r="S13" s="115">
        <v>1434.1</v>
      </c>
      <c r="T13" s="115">
        <v>1330.6</v>
      </c>
      <c r="U13" s="115">
        <v>1250</v>
      </c>
      <c r="V13" s="116">
        <f t="shared" ref="V13:V18" si="7">SUM(M13:U13)</f>
        <v>11504.5</v>
      </c>
      <c r="W13" s="115">
        <f t="shared" si="1"/>
        <v>3142.6000000000004</v>
      </c>
      <c r="X13" s="116">
        <f t="shared" si="2"/>
        <v>37.58236764371734</v>
      </c>
      <c r="Y13" s="110"/>
      <c r="Z13" s="111"/>
      <c r="AA13" s="110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2:63" ht="18" customHeight="1">
      <c r="B14" s="119" t="s">
        <v>42</v>
      </c>
      <c r="C14" s="120">
        <v>301</v>
      </c>
      <c r="D14" s="120">
        <v>194.1</v>
      </c>
      <c r="E14" s="120">
        <v>218.9</v>
      </c>
      <c r="F14" s="120">
        <v>237.3</v>
      </c>
      <c r="G14" s="120">
        <v>227.6</v>
      </c>
      <c r="H14" s="120">
        <v>116.4</v>
      </c>
      <c r="I14" s="120">
        <v>263.10000000000002</v>
      </c>
      <c r="J14" s="120">
        <v>194.9</v>
      </c>
      <c r="K14" s="120">
        <v>298.5</v>
      </c>
      <c r="L14" s="116">
        <f t="shared" si="6"/>
        <v>2051.8000000000002</v>
      </c>
      <c r="M14" s="115">
        <v>83.4</v>
      </c>
      <c r="N14" s="115">
        <v>86.2</v>
      </c>
      <c r="O14" s="115">
        <v>201</v>
      </c>
      <c r="P14" s="115">
        <v>162.9</v>
      </c>
      <c r="Q14" s="115">
        <v>323.89999999999998</v>
      </c>
      <c r="R14" s="115">
        <v>298.2</v>
      </c>
      <c r="S14" s="115">
        <v>237</v>
      </c>
      <c r="T14" s="115">
        <v>159.30000000000001</v>
      </c>
      <c r="U14" s="115">
        <v>323.8</v>
      </c>
      <c r="V14" s="116">
        <f t="shared" si="7"/>
        <v>1875.6999999999998</v>
      </c>
      <c r="W14" s="115">
        <f t="shared" si="1"/>
        <v>-176.10000000000036</v>
      </c>
      <c r="X14" s="116">
        <f>+W14/L14*100</f>
        <v>-8.5827078662637852</v>
      </c>
      <c r="Y14" s="110"/>
      <c r="Z14" s="111"/>
      <c r="AA14" s="110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2:63" ht="18" customHeight="1">
      <c r="B15" s="119" t="s">
        <v>85</v>
      </c>
      <c r="C15" s="120">
        <v>169.5</v>
      </c>
      <c r="D15" s="120">
        <v>197.9</v>
      </c>
      <c r="E15" s="120">
        <v>192.8</v>
      </c>
      <c r="F15" s="120">
        <v>157.1</v>
      </c>
      <c r="G15" s="120">
        <v>202.8</v>
      </c>
      <c r="H15" s="120">
        <v>190.2</v>
      </c>
      <c r="I15" s="120">
        <v>207.9</v>
      </c>
      <c r="J15" s="120">
        <v>205.1</v>
      </c>
      <c r="K15" s="120">
        <v>205.4</v>
      </c>
      <c r="L15" s="116">
        <f t="shared" si="6"/>
        <v>1728.7000000000003</v>
      </c>
      <c r="M15" s="115">
        <v>170</v>
      </c>
      <c r="N15" s="121">
        <v>181.7</v>
      </c>
      <c r="O15" s="121">
        <v>208.3</v>
      </c>
      <c r="P15" s="115">
        <v>205.6</v>
      </c>
      <c r="Q15" s="115">
        <v>253.4</v>
      </c>
      <c r="R15" s="115">
        <v>313.5</v>
      </c>
      <c r="S15" s="115">
        <v>231.9</v>
      </c>
      <c r="T15" s="115">
        <v>296.7</v>
      </c>
      <c r="U15" s="115">
        <v>267.89999999999998</v>
      </c>
      <c r="V15" s="116">
        <f t="shared" si="7"/>
        <v>2129</v>
      </c>
      <c r="W15" s="115">
        <f t="shared" si="1"/>
        <v>400.29999999999973</v>
      </c>
      <c r="X15" s="116">
        <f>+W15/L15*100</f>
        <v>23.156128882975626</v>
      </c>
      <c r="Y15" s="110"/>
      <c r="Z15" s="111"/>
      <c r="AA15" s="110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2:63" s="125" customFormat="1" ht="18" customHeight="1">
      <c r="B16" s="122" t="s">
        <v>86</v>
      </c>
      <c r="C16" s="120">
        <v>114.9</v>
      </c>
      <c r="D16" s="120">
        <v>91.6</v>
      </c>
      <c r="E16" s="120">
        <v>130.4</v>
      </c>
      <c r="F16" s="120">
        <v>159.80000000000001</v>
      </c>
      <c r="G16" s="120">
        <v>126.2</v>
      </c>
      <c r="H16" s="123">
        <v>139</v>
      </c>
      <c r="I16" s="123">
        <v>138.5</v>
      </c>
      <c r="J16" s="123">
        <v>176.2</v>
      </c>
      <c r="K16" s="123">
        <v>183.5</v>
      </c>
      <c r="L16" s="116">
        <f t="shared" si="6"/>
        <v>1260.0999999999999</v>
      </c>
      <c r="M16" s="115">
        <v>107.1</v>
      </c>
      <c r="N16" s="115">
        <v>134.19999999999999</v>
      </c>
      <c r="O16" s="115">
        <v>193.7</v>
      </c>
      <c r="P16" s="115">
        <v>130.30000000000001</v>
      </c>
      <c r="Q16" s="115">
        <v>137.5</v>
      </c>
      <c r="R16" s="115">
        <v>170.7</v>
      </c>
      <c r="S16" s="115">
        <v>159.5</v>
      </c>
      <c r="T16" s="115">
        <v>146.6</v>
      </c>
      <c r="U16" s="115">
        <v>183.4</v>
      </c>
      <c r="V16" s="116">
        <f t="shared" si="7"/>
        <v>1363</v>
      </c>
      <c r="W16" s="115">
        <f t="shared" si="1"/>
        <v>102.90000000000009</v>
      </c>
      <c r="X16" s="116">
        <f>+W16/L16*100</f>
        <v>8.1660185699547743</v>
      </c>
      <c r="Y16" s="110"/>
      <c r="Z16" s="111"/>
      <c r="AA16" s="124"/>
    </row>
    <row r="17" spans="1:63" ht="18" customHeight="1">
      <c r="B17" s="119" t="s">
        <v>32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16">
        <f t="shared" si="6"/>
        <v>0</v>
      </c>
      <c r="M17" s="115">
        <v>0</v>
      </c>
      <c r="N17" s="115">
        <v>1.1000000000000001</v>
      </c>
      <c r="O17" s="115">
        <v>1.5</v>
      </c>
      <c r="P17" s="115">
        <v>2.2999999999999998</v>
      </c>
      <c r="Q17" s="115">
        <v>0.5</v>
      </c>
      <c r="R17" s="115">
        <v>3.8</v>
      </c>
      <c r="S17" s="115">
        <v>1</v>
      </c>
      <c r="T17" s="115">
        <v>0.3</v>
      </c>
      <c r="U17" s="115">
        <v>0.1</v>
      </c>
      <c r="V17" s="116">
        <f t="shared" si="7"/>
        <v>10.6</v>
      </c>
      <c r="W17" s="126">
        <f t="shared" si="1"/>
        <v>10.6</v>
      </c>
      <c r="X17" s="127">
        <v>0</v>
      </c>
      <c r="Y17" s="124"/>
      <c r="Z17" s="111"/>
      <c r="AA17" s="110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8" customHeight="1">
      <c r="B18" s="128" t="s">
        <v>50</v>
      </c>
      <c r="C18" s="129">
        <v>51.8</v>
      </c>
      <c r="D18" s="129">
        <v>81.2</v>
      </c>
      <c r="E18" s="129">
        <v>36.4</v>
      </c>
      <c r="F18" s="129">
        <v>26.4</v>
      </c>
      <c r="G18" s="129">
        <v>28</v>
      </c>
      <c r="H18" s="129">
        <v>28</v>
      </c>
      <c r="I18" s="129">
        <v>27.4</v>
      </c>
      <c r="J18" s="129">
        <v>29.6</v>
      </c>
      <c r="K18" s="129">
        <v>23.5</v>
      </c>
      <c r="L18" s="118">
        <f t="shared" si="6"/>
        <v>332.3</v>
      </c>
      <c r="M18" s="117">
        <v>44.4</v>
      </c>
      <c r="N18" s="117">
        <v>33.700000000000003</v>
      </c>
      <c r="O18" s="117">
        <v>55.5</v>
      </c>
      <c r="P18" s="117">
        <v>39.299999999999997</v>
      </c>
      <c r="Q18" s="117">
        <v>25.5</v>
      </c>
      <c r="R18" s="117">
        <v>36.1</v>
      </c>
      <c r="S18" s="117">
        <v>38.6</v>
      </c>
      <c r="T18" s="117">
        <v>40.200000000000003</v>
      </c>
      <c r="U18" s="117">
        <v>61.2</v>
      </c>
      <c r="V18" s="118">
        <f t="shared" si="7"/>
        <v>374.49999999999994</v>
      </c>
      <c r="W18" s="117">
        <f t="shared" si="1"/>
        <v>42.199999999999932</v>
      </c>
      <c r="X18" s="118">
        <f>+W18/L18*100</f>
        <v>12.699368040926853</v>
      </c>
      <c r="Y18" s="110"/>
      <c r="Z18" s="111"/>
      <c r="AA18" s="110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8" customHeight="1">
      <c r="B19" s="39" t="s">
        <v>87</v>
      </c>
      <c r="C19" s="117">
        <f t="shared" ref="C19:V19" si="8">+C20+C22+C23</f>
        <v>2740.7999999999997</v>
      </c>
      <c r="D19" s="117">
        <f t="shared" si="8"/>
        <v>2968.5</v>
      </c>
      <c r="E19" s="117">
        <f t="shared" si="8"/>
        <v>3277.6000000000004</v>
      </c>
      <c r="F19" s="117">
        <f t="shared" si="8"/>
        <v>3031.9</v>
      </c>
      <c r="G19" s="117">
        <f t="shared" si="8"/>
        <v>3180.6</v>
      </c>
      <c r="H19" s="117">
        <f t="shared" si="8"/>
        <v>3582.9</v>
      </c>
      <c r="I19" s="117">
        <f t="shared" si="8"/>
        <v>3429.3999999999996</v>
      </c>
      <c r="J19" s="117">
        <f t="shared" si="8"/>
        <v>3646.2999999999997</v>
      </c>
      <c r="K19" s="117">
        <f t="shared" si="8"/>
        <v>3626.3999999999996</v>
      </c>
      <c r="L19" s="118">
        <f t="shared" si="8"/>
        <v>29484.400000000001</v>
      </c>
      <c r="M19" s="117">
        <f t="shared" si="8"/>
        <v>4026.2999999999997</v>
      </c>
      <c r="N19" s="117">
        <f t="shared" si="8"/>
        <v>4048.1</v>
      </c>
      <c r="O19" s="117">
        <f t="shared" si="8"/>
        <v>4298.8999999999996</v>
      </c>
      <c r="P19" s="117">
        <f t="shared" si="8"/>
        <v>3676</v>
      </c>
      <c r="Q19" s="117">
        <f t="shared" si="8"/>
        <v>4278.5</v>
      </c>
      <c r="R19" s="117">
        <f t="shared" si="8"/>
        <v>4709.5999999999995</v>
      </c>
      <c r="S19" s="117">
        <f t="shared" si="8"/>
        <v>4019.6000000000004</v>
      </c>
      <c r="T19" s="117">
        <f t="shared" si="8"/>
        <v>4609.5999999999995</v>
      </c>
      <c r="U19" s="117">
        <f t="shared" si="8"/>
        <v>4520</v>
      </c>
      <c r="V19" s="118">
        <f t="shared" si="8"/>
        <v>38186.6</v>
      </c>
      <c r="W19" s="117">
        <f t="shared" si="1"/>
        <v>8702.1999999999971</v>
      </c>
      <c r="X19" s="118">
        <f>+W19/L19*100</f>
        <v>29.514590766642691</v>
      </c>
      <c r="Y19" s="110"/>
      <c r="Z19" s="111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B20" s="113" t="s">
        <v>88</v>
      </c>
      <c r="C20" s="117">
        <f>+C21</f>
        <v>2709.6</v>
      </c>
      <c r="D20" s="117">
        <f t="shared" ref="D20:L20" si="9">+D21</f>
        <v>2948.2</v>
      </c>
      <c r="E20" s="117">
        <f t="shared" si="9"/>
        <v>3253.8</v>
      </c>
      <c r="F20" s="117">
        <f t="shared" si="9"/>
        <v>3010</v>
      </c>
      <c r="G20" s="117">
        <f t="shared" si="9"/>
        <v>3155.7</v>
      </c>
      <c r="H20" s="117">
        <f t="shared" si="9"/>
        <v>3560.9</v>
      </c>
      <c r="I20" s="117">
        <f t="shared" si="9"/>
        <v>3412.2</v>
      </c>
      <c r="J20" s="117">
        <f t="shared" si="9"/>
        <v>3620.1</v>
      </c>
      <c r="K20" s="117">
        <f t="shared" si="9"/>
        <v>3602.7</v>
      </c>
      <c r="L20" s="117">
        <f t="shared" si="9"/>
        <v>29273.200000000001</v>
      </c>
      <c r="M20" s="117">
        <f>+M21</f>
        <v>4000.2</v>
      </c>
      <c r="N20" s="117">
        <f t="shared" ref="N20:W20" si="10">+N21</f>
        <v>4024.5</v>
      </c>
      <c r="O20" s="117">
        <f t="shared" si="10"/>
        <v>4272.2</v>
      </c>
      <c r="P20" s="117">
        <f t="shared" si="10"/>
        <v>3651.2</v>
      </c>
      <c r="Q20" s="117">
        <f t="shared" si="10"/>
        <v>4256</v>
      </c>
      <c r="R20" s="117">
        <f t="shared" si="10"/>
        <v>4688.2</v>
      </c>
      <c r="S20" s="117">
        <f t="shared" si="10"/>
        <v>3995.8</v>
      </c>
      <c r="T20" s="117">
        <f t="shared" si="10"/>
        <v>4583.8999999999996</v>
      </c>
      <c r="U20" s="117">
        <f t="shared" si="10"/>
        <v>4503.6000000000004</v>
      </c>
      <c r="V20" s="117">
        <f t="shared" si="10"/>
        <v>37975.599999999999</v>
      </c>
      <c r="W20" s="117">
        <f t="shared" si="10"/>
        <v>8702.3999999999978</v>
      </c>
      <c r="X20" s="118">
        <f>+W20/L20*100</f>
        <v>29.728215569189558</v>
      </c>
      <c r="Y20" s="110"/>
      <c r="Z20" s="111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" customHeight="1">
      <c r="B21" s="34" t="s">
        <v>89</v>
      </c>
      <c r="C21" s="115">
        <f>+[1]PP!C47</f>
        <v>2709.6</v>
      </c>
      <c r="D21" s="115">
        <f>+[1]PP!D47</f>
        <v>2948.2</v>
      </c>
      <c r="E21" s="115">
        <f>+[1]PP!E47</f>
        <v>3253.8</v>
      </c>
      <c r="F21" s="115">
        <f>+[1]PP!F47</f>
        <v>3010</v>
      </c>
      <c r="G21" s="115">
        <f>+[1]PP!G47</f>
        <v>3155.7</v>
      </c>
      <c r="H21" s="115">
        <f>+[1]PP!H47</f>
        <v>3560.9</v>
      </c>
      <c r="I21" s="115">
        <f>+[1]PP!I47</f>
        <v>3412.2</v>
      </c>
      <c r="J21" s="115">
        <f>+[1]PP!J47</f>
        <v>3620.1</v>
      </c>
      <c r="K21" s="115">
        <f>+[1]PP!K47</f>
        <v>3602.7</v>
      </c>
      <c r="L21" s="116">
        <f>SUM(C21:K21)</f>
        <v>29273.200000000001</v>
      </c>
      <c r="M21" s="115">
        <f>+[1]PP!M47</f>
        <v>4000.2</v>
      </c>
      <c r="N21" s="115">
        <f>+[1]PP!N47</f>
        <v>4024.5</v>
      </c>
      <c r="O21" s="115">
        <f>+[1]PP!O47</f>
        <v>4272.2</v>
      </c>
      <c r="P21" s="115">
        <f>+[1]PP!P47</f>
        <v>3651.2</v>
      </c>
      <c r="Q21" s="115">
        <f>+[1]PP!Q47</f>
        <v>4256</v>
      </c>
      <c r="R21" s="115">
        <f>+[1]PP!R47</f>
        <v>4688.2</v>
      </c>
      <c r="S21" s="115">
        <f>+[1]PP!S47</f>
        <v>3995.8</v>
      </c>
      <c r="T21" s="115">
        <f>+[1]PP!T47</f>
        <v>4583.8999999999996</v>
      </c>
      <c r="U21" s="115">
        <f>+[1]PP!U47</f>
        <v>4503.6000000000004</v>
      </c>
      <c r="V21" s="116">
        <f>SUM(M21:U21)</f>
        <v>37975.599999999999</v>
      </c>
      <c r="W21" s="115">
        <f t="shared" si="1"/>
        <v>8702.3999999999978</v>
      </c>
      <c r="X21" s="116">
        <f>+W21/L21*100</f>
        <v>29.728215569189558</v>
      </c>
      <c r="Y21" s="110"/>
      <c r="Z21" s="11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8" hidden="1" customHeight="1">
      <c r="B22" s="113" t="s">
        <v>90</v>
      </c>
      <c r="C22" s="130">
        <f>+[1]PP!C49</f>
        <v>0</v>
      </c>
      <c r="D22" s="130">
        <f>+[1]PP!D49</f>
        <v>0</v>
      </c>
      <c r="E22" s="130">
        <f>+[1]PP!E49</f>
        <v>0</v>
      </c>
      <c r="F22" s="130">
        <f>+[1]PP!F49</f>
        <v>0</v>
      </c>
      <c r="G22" s="130">
        <f>+[1]PP!G49</f>
        <v>0</v>
      </c>
      <c r="H22" s="130">
        <f>+[1]PP!H49</f>
        <v>0</v>
      </c>
      <c r="I22" s="130">
        <f>+[1]PP!I49</f>
        <v>0</v>
      </c>
      <c r="J22" s="130">
        <f>+[1]PP!J49</f>
        <v>0</v>
      </c>
      <c r="K22" s="130">
        <f>+[1]PP!K49</f>
        <v>0</v>
      </c>
      <c r="L22" s="118">
        <f>SUM(C22:K22)</f>
        <v>0</v>
      </c>
      <c r="M22" s="117">
        <f>+[1]PP!M49</f>
        <v>0</v>
      </c>
      <c r="N22" s="117">
        <f>+[1]PP!N49</f>
        <v>0</v>
      </c>
      <c r="O22" s="117">
        <f>+[1]PP!O49</f>
        <v>0</v>
      </c>
      <c r="P22" s="117">
        <f>+[1]PP!P49</f>
        <v>0</v>
      </c>
      <c r="Q22" s="117">
        <f>+[1]PP!Q49</f>
        <v>0</v>
      </c>
      <c r="R22" s="117">
        <f>+[1]PP!R49</f>
        <v>0</v>
      </c>
      <c r="S22" s="117">
        <f>+[1]PP!S49</f>
        <v>0</v>
      </c>
      <c r="T22" s="117">
        <f>+[1]PP!T49</f>
        <v>0</v>
      </c>
      <c r="U22" s="117">
        <f>+[1]PP!U49</f>
        <v>0</v>
      </c>
      <c r="V22" s="118">
        <f>SUM(M22:U22)</f>
        <v>0</v>
      </c>
      <c r="W22" s="117">
        <f t="shared" si="1"/>
        <v>0</v>
      </c>
      <c r="X22" s="131">
        <v>0</v>
      </c>
      <c r="Y22" s="110"/>
      <c r="Z22" s="111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8" customHeight="1">
      <c r="B23" s="113" t="s">
        <v>91</v>
      </c>
      <c r="C23" s="23">
        <f t="shared" ref="C23:V23" si="11">+C24+C25</f>
        <v>31.2</v>
      </c>
      <c r="D23" s="23">
        <f t="shared" si="11"/>
        <v>20.3</v>
      </c>
      <c r="E23" s="23">
        <f t="shared" si="11"/>
        <v>23.8</v>
      </c>
      <c r="F23" s="23">
        <f t="shared" si="11"/>
        <v>21.9</v>
      </c>
      <c r="G23" s="23">
        <f t="shared" si="11"/>
        <v>24.900000000000002</v>
      </c>
      <c r="H23" s="23">
        <f t="shared" si="11"/>
        <v>22</v>
      </c>
      <c r="I23" s="23">
        <f t="shared" si="11"/>
        <v>17.2</v>
      </c>
      <c r="J23" s="23">
        <f t="shared" si="11"/>
        <v>26.2</v>
      </c>
      <c r="K23" s="23">
        <f t="shared" si="11"/>
        <v>23.7</v>
      </c>
      <c r="L23" s="109">
        <f t="shared" si="11"/>
        <v>211.2</v>
      </c>
      <c r="M23" s="23">
        <f t="shared" si="11"/>
        <v>26.1</v>
      </c>
      <c r="N23" s="23">
        <f t="shared" si="11"/>
        <v>23.599999999999998</v>
      </c>
      <c r="O23" s="23">
        <f t="shared" si="11"/>
        <v>26.700000000000003</v>
      </c>
      <c r="P23" s="23">
        <f t="shared" si="11"/>
        <v>24.799999999999997</v>
      </c>
      <c r="Q23" s="23">
        <f t="shared" si="11"/>
        <v>22.5</v>
      </c>
      <c r="R23" s="23">
        <f t="shared" si="11"/>
        <v>21.4</v>
      </c>
      <c r="S23" s="23">
        <f t="shared" si="11"/>
        <v>23.8</v>
      </c>
      <c r="T23" s="23">
        <f t="shared" si="11"/>
        <v>25.7</v>
      </c>
      <c r="U23" s="23">
        <f t="shared" si="11"/>
        <v>16.400000000000002</v>
      </c>
      <c r="V23" s="109">
        <f t="shared" si="11"/>
        <v>211</v>
      </c>
      <c r="W23" s="23">
        <f t="shared" si="1"/>
        <v>-0.19999999999998863</v>
      </c>
      <c r="X23" s="109">
        <f t="shared" ref="X23:X31" si="12">+W23/L23*100</f>
        <v>-9.4696969696964325E-2</v>
      </c>
      <c r="Y23" s="110"/>
      <c r="Z23" s="11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8" customHeight="1">
      <c r="B24" s="34" t="s">
        <v>92</v>
      </c>
      <c r="C24" s="132">
        <v>30.5</v>
      </c>
      <c r="D24" s="132">
        <v>19.3</v>
      </c>
      <c r="E24" s="132">
        <v>22.5</v>
      </c>
      <c r="F24" s="132">
        <v>20.9</v>
      </c>
      <c r="G24" s="132">
        <v>24.3</v>
      </c>
      <c r="H24" s="132">
        <v>20.9</v>
      </c>
      <c r="I24" s="132">
        <v>16.3</v>
      </c>
      <c r="J24" s="132">
        <v>25.4</v>
      </c>
      <c r="K24" s="132">
        <v>22.4</v>
      </c>
      <c r="L24" s="116">
        <f>SUM(C24:K24)</f>
        <v>202.5</v>
      </c>
      <c r="M24" s="27">
        <v>24.8</v>
      </c>
      <c r="N24" s="27">
        <v>22.2</v>
      </c>
      <c r="O24" s="27">
        <v>24.6</v>
      </c>
      <c r="P24" s="115">
        <v>23.9</v>
      </c>
      <c r="Q24" s="115">
        <v>20</v>
      </c>
      <c r="R24" s="115">
        <v>20.399999999999999</v>
      </c>
      <c r="S24" s="115">
        <v>21.7</v>
      </c>
      <c r="T24" s="115">
        <v>24.4</v>
      </c>
      <c r="U24" s="115">
        <v>14.8</v>
      </c>
      <c r="V24" s="116">
        <f>SUM(M24:U24)</f>
        <v>196.8</v>
      </c>
      <c r="W24" s="115">
        <f t="shared" si="1"/>
        <v>-5.6999999999999886</v>
      </c>
      <c r="X24" s="116">
        <f t="shared" si="12"/>
        <v>-2.8148148148148091</v>
      </c>
      <c r="Y24" s="110"/>
      <c r="Z24" s="11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8" customHeight="1">
      <c r="B25" s="133" t="s">
        <v>32</v>
      </c>
      <c r="C25" s="132">
        <v>0.7</v>
      </c>
      <c r="D25" s="132">
        <v>1</v>
      </c>
      <c r="E25" s="132">
        <v>1.3</v>
      </c>
      <c r="F25" s="132">
        <v>1</v>
      </c>
      <c r="G25" s="132">
        <v>0.6</v>
      </c>
      <c r="H25" s="132">
        <v>1.1000000000000001</v>
      </c>
      <c r="I25" s="132">
        <v>0.9</v>
      </c>
      <c r="J25" s="132">
        <v>0.8</v>
      </c>
      <c r="K25" s="132">
        <v>1.3</v>
      </c>
      <c r="L25" s="116">
        <f>SUM(C25:K25)</f>
        <v>8.6999999999999993</v>
      </c>
      <c r="M25" s="27">
        <v>1.3</v>
      </c>
      <c r="N25" s="27">
        <v>1.4</v>
      </c>
      <c r="O25" s="27">
        <v>2.1</v>
      </c>
      <c r="P25" s="27">
        <v>0.9</v>
      </c>
      <c r="Q25" s="27">
        <v>2.5</v>
      </c>
      <c r="R25" s="27">
        <v>1</v>
      </c>
      <c r="S25" s="27">
        <v>2.1</v>
      </c>
      <c r="T25" s="27">
        <v>1.3</v>
      </c>
      <c r="U25" s="27">
        <v>1.6</v>
      </c>
      <c r="V25" s="116">
        <f>SUM(M25:U25)</f>
        <v>14.200000000000001</v>
      </c>
      <c r="W25" s="115">
        <f t="shared" si="1"/>
        <v>5.5000000000000018</v>
      </c>
      <c r="X25" s="116">
        <f t="shared" si="12"/>
        <v>63.218390804597725</v>
      </c>
      <c r="Y25" s="110"/>
      <c r="Z25" s="111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8" customHeight="1">
      <c r="B26" s="107" t="s">
        <v>93</v>
      </c>
      <c r="C26" s="23">
        <v>0</v>
      </c>
      <c r="D26" s="23">
        <v>0.2</v>
      </c>
      <c r="E26" s="23">
        <v>0.1</v>
      </c>
      <c r="F26" s="23">
        <v>0</v>
      </c>
      <c r="G26" s="23">
        <v>0.2</v>
      </c>
      <c r="H26" s="23">
        <v>0</v>
      </c>
      <c r="I26" s="134">
        <v>0.1</v>
      </c>
      <c r="J26" s="134">
        <v>0</v>
      </c>
      <c r="K26" s="134">
        <v>0.1</v>
      </c>
      <c r="L26" s="118">
        <f>SUM(C26:K26)</f>
        <v>0.7</v>
      </c>
      <c r="M26" s="23">
        <v>0</v>
      </c>
      <c r="N26" s="23">
        <v>0.2</v>
      </c>
      <c r="O26" s="23">
        <v>0</v>
      </c>
      <c r="P26" s="23">
        <v>0.1</v>
      </c>
      <c r="Q26" s="23">
        <v>0.1</v>
      </c>
      <c r="R26" s="23">
        <v>0</v>
      </c>
      <c r="S26" s="23">
        <v>0.1</v>
      </c>
      <c r="T26" s="23">
        <v>0</v>
      </c>
      <c r="U26" s="23">
        <v>0</v>
      </c>
      <c r="V26" s="118">
        <f>SUM(M26:U26)</f>
        <v>0.5</v>
      </c>
      <c r="W26" s="23">
        <f t="shared" si="1"/>
        <v>-0.19999999999999996</v>
      </c>
      <c r="X26" s="116">
        <f t="shared" si="12"/>
        <v>-28.571428571428566</v>
      </c>
      <c r="Y26" s="110"/>
      <c r="Z26" s="111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" customHeight="1">
      <c r="B27" s="135" t="s">
        <v>94</v>
      </c>
      <c r="C27" s="23">
        <f t="shared" ref="C27:U28" si="13">+C28</f>
        <v>286.5</v>
      </c>
      <c r="D27" s="23">
        <f t="shared" si="13"/>
        <v>251.7</v>
      </c>
      <c r="E27" s="23">
        <f t="shared" si="13"/>
        <v>145.30000000000001</v>
      </c>
      <c r="F27" s="23">
        <f t="shared" si="13"/>
        <v>145.4</v>
      </c>
      <c r="G27" s="23">
        <f t="shared" si="13"/>
        <v>178.5</v>
      </c>
      <c r="H27" s="23">
        <f t="shared" si="13"/>
        <v>177.2</v>
      </c>
      <c r="I27" s="23">
        <f t="shared" si="13"/>
        <v>202.8</v>
      </c>
      <c r="J27" s="23">
        <f t="shared" si="13"/>
        <v>324.2</v>
      </c>
      <c r="K27" s="23">
        <f t="shared" si="13"/>
        <v>308.10000000000002</v>
      </c>
      <c r="L27" s="23">
        <f t="shared" si="13"/>
        <v>2019.6999999999998</v>
      </c>
      <c r="M27" s="23">
        <f t="shared" si="13"/>
        <v>154.30000000000001</v>
      </c>
      <c r="N27" s="23">
        <f t="shared" si="13"/>
        <v>219.3</v>
      </c>
      <c r="O27" s="23">
        <f t="shared" si="13"/>
        <v>235.4</v>
      </c>
      <c r="P27" s="23">
        <f t="shared" si="13"/>
        <v>56.3</v>
      </c>
      <c r="Q27" s="23">
        <f t="shared" si="13"/>
        <v>204.7</v>
      </c>
      <c r="R27" s="23">
        <f t="shared" si="13"/>
        <v>107.9</v>
      </c>
      <c r="S27" s="23">
        <f t="shared" si="13"/>
        <v>354.8</v>
      </c>
      <c r="T27" s="23">
        <f t="shared" si="13"/>
        <v>6.8</v>
      </c>
      <c r="U27" s="23">
        <f t="shared" si="13"/>
        <v>709.7</v>
      </c>
      <c r="V27" s="23">
        <f>+V28</f>
        <v>2049.1999999999998</v>
      </c>
      <c r="W27" s="23">
        <f t="shared" si="1"/>
        <v>29.5</v>
      </c>
      <c r="X27" s="109">
        <f t="shared" si="12"/>
        <v>1.4606129623211368</v>
      </c>
      <c r="Y27" s="110"/>
      <c r="Z27" s="11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8" customHeight="1">
      <c r="B28" s="136" t="s">
        <v>56</v>
      </c>
      <c r="C28" s="23">
        <f t="shared" si="13"/>
        <v>286.5</v>
      </c>
      <c r="D28" s="23">
        <f t="shared" si="13"/>
        <v>251.7</v>
      </c>
      <c r="E28" s="23">
        <f t="shared" si="13"/>
        <v>145.30000000000001</v>
      </c>
      <c r="F28" s="23">
        <f t="shared" si="13"/>
        <v>145.4</v>
      </c>
      <c r="G28" s="23">
        <f t="shared" si="13"/>
        <v>178.5</v>
      </c>
      <c r="H28" s="23">
        <f t="shared" si="13"/>
        <v>177.2</v>
      </c>
      <c r="I28" s="23">
        <f t="shared" si="13"/>
        <v>202.8</v>
      </c>
      <c r="J28" s="23">
        <f t="shared" si="13"/>
        <v>324.2</v>
      </c>
      <c r="K28" s="23">
        <f t="shared" si="13"/>
        <v>308.10000000000002</v>
      </c>
      <c r="L28" s="109">
        <f t="shared" si="13"/>
        <v>2019.6999999999998</v>
      </c>
      <c r="M28" s="23">
        <f t="shared" si="13"/>
        <v>154.30000000000001</v>
      </c>
      <c r="N28" s="23">
        <f t="shared" si="13"/>
        <v>219.3</v>
      </c>
      <c r="O28" s="23">
        <f t="shared" si="13"/>
        <v>235.4</v>
      </c>
      <c r="P28" s="23">
        <f t="shared" si="13"/>
        <v>56.3</v>
      </c>
      <c r="Q28" s="23">
        <f t="shared" si="13"/>
        <v>204.7</v>
      </c>
      <c r="R28" s="23">
        <f t="shared" si="13"/>
        <v>107.9</v>
      </c>
      <c r="S28" s="23">
        <f t="shared" si="13"/>
        <v>354.8</v>
      </c>
      <c r="T28" s="23">
        <f t="shared" si="13"/>
        <v>6.8</v>
      </c>
      <c r="U28" s="23">
        <f t="shared" si="13"/>
        <v>709.7</v>
      </c>
      <c r="V28" s="109">
        <f>+V29</f>
        <v>2049.1999999999998</v>
      </c>
      <c r="W28" s="23">
        <f t="shared" si="1"/>
        <v>29.5</v>
      </c>
      <c r="X28" s="109">
        <f t="shared" si="12"/>
        <v>1.4606129623211368</v>
      </c>
      <c r="Y28" s="110"/>
      <c r="Z28" s="11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8" customHeight="1">
      <c r="B29" s="137" t="s">
        <v>58</v>
      </c>
      <c r="C29" s="132">
        <v>286.5</v>
      </c>
      <c r="D29" s="132">
        <v>251.7</v>
      </c>
      <c r="E29" s="132">
        <v>145.30000000000001</v>
      </c>
      <c r="F29" s="132">
        <v>145.4</v>
      </c>
      <c r="G29" s="132">
        <v>178.5</v>
      </c>
      <c r="H29" s="132">
        <v>177.2</v>
      </c>
      <c r="I29" s="132">
        <v>202.8</v>
      </c>
      <c r="J29" s="132">
        <v>324.2</v>
      </c>
      <c r="K29" s="132">
        <v>308.10000000000002</v>
      </c>
      <c r="L29" s="116">
        <f>SUM(C29:K29)</f>
        <v>2019.6999999999998</v>
      </c>
      <c r="M29" s="27">
        <v>154.30000000000001</v>
      </c>
      <c r="N29" s="27">
        <v>219.3</v>
      </c>
      <c r="O29" s="27">
        <v>235.4</v>
      </c>
      <c r="P29" s="27">
        <v>56.3</v>
      </c>
      <c r="Q29" s="27">
        <v>204.7</v>
      </c>
      <c r="R29" s="27">
        <v>107.9</v>
      </c>
      <c r="S29" s="27">
        <v>354.8</v>
      </c>
      <c r="T29" s="27">
        <v>6.8</v>
      </c>
      <c r="U29" s="27">
        <v>709.7</v>
      </c>
      <c r="V29" s="116">
        <f>SUM(M29:U29)</f>
        <v>2049.1999999999998</v>
      </c>
      <c r="W29" s="115">
        <f t="shared" si="1"/>
        <v>29.5</v>
      </c>
      <c r="X29" s="116">
        <f t="shared" si="12"/>
        <v>1.4606129623211368</v>
      </c>
      <c r="Y29" s="110"/>
      <c r="Z29" s="111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8" customHeight="1">
      <c r="B30" s="39" t="s">
        <v>95</v>
      </c>
      <c r="C30" s="134">
        <v>23.4</v>
      </c>
      <c r="D30" s="134">
        <v>0</v>
      </c>
      <c r="E30" s="134">
        <v>0</v>
      </c>
      <c r="F30" s="134">
        <v>34.6</v>
      </c>
      <c r="G30" s="134">
        <v>0</v>
      </c>
      <c r="H30" s="134">
        <v>0</v>
      </c>
      <c r="I30" s="134">
        <v>44.5</v>
      </c>
      <c r="J30" s="134">
        <v>0</v>
      </c>
      <c r="K30" s="134">
        <v>0</v>
      </c>
      <c r="L30" s="118">
        <f>SUM(C30:K30)</f>
        <v>102.5</v>
      </c>
      <c r="M30" s="23">
        <v>38</v>
      </c>
      <c r="N30" s="23">
        <v>0</v>
      </c>
      <c r="O30" s="23">
        <v>0</v>
      </c>
      <c r="P30" s="23">
        <v>32.5</v>
      </c>
      <c r="Q30" s="23">
        <v>0</v>
      </c>
      <c r="R30" s="23">
        <v>0</v>
      </c>
      <c r="S30" s="23">
        <v>73</v>
      </c>
      <c r="T30" s="23">
        <v>0</v>
      </c>
      <c r="U30" s="23">
        <v>0</v>
      </c>
      <c r="V30" s="118">
        <f>SUM(M30:U30)</f>
        <v>143.5</v>
      </c>
      <c r="W30" s="117">
        <f t="shared" si="1"/>
        <v>41</v>
      </c>
      <c r="X30" s="118">
        <f t="shared" si="12"/>
        <v>40</v>
      </c>
      <c r="Y30" s="110"/>
      <c r="Z30" s="111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8" customHeight="1" thickBot="1">
      <c r="A31" s="138"/>
      <c r="B31" s="51" t="s">
        <v>96</v>
      </c>
      <c r="C31" s="52">
        <f t="shared" ref="C31:V31" si="14">+C8+C26+C27+C30</f>
        <v>12486.299999999997</v>
      </c>
      <c r="D31" s="52">
        <f t="shared" si="14"/>
        <v>12966.2</v>
      </c>
      <c r="E31" s="52">
        <f t="shared" si="14"/>
        <v>14423.300000000001</v>
      </c>
      <c r="F31" s="52">
        <f t="shared" si="14"/>
        <v>13703.3</v>
      </c>
      <c r="G31" s="52">
        <f t="shared" si="14"/>
        <v>15642.9</v>
      </c>
      <c r="H31" s="52">
        <f t="shared" si="14"/>
        <v>15671.5</v>
      </c>
      <c r="I31" s="52">
        <f t="shared" si="14"/>
        <v>15633.5</v>
      </c>
      <c r="J31" s="52">
        <f t="shared" si="14"/>
        <v>15903.5</v>
      </c>
      <c r="K31" s="52">
        <f t="shared" si="14"/>
        <v>16203.4</v>
      </c>
      <c r="L31" s="139">
        <f t="shared" si="14"/>
        <v>132633.90000000002</v>
      </c>
      <c r="M31" s="52">
        <f t="shared" si="14"/>
        <v>17718.5</v>
      </c>
      <c r="N31" s="52">
        <f t="shared" si="14"/>
        <v>17781.900000000001</v>
      </c>
      <c r="O31" s="52">
        <f t="shared" si="14"/>
        <v>19031.800000000003</v>
      </c>
      <c r="P31" s="52">
        <f t="shared" si="14"/>
        <v>16577.399999999998</v>
      </c>
      <c r="Q31" s="52">
        <f t="shared" si="14"/>
        <v>19353.2</v>
      </c>
      <c r="R31" s="52">
        <f t="shared" si="14"/>
        <v>20554.7</v>
      </c>
      <c r="S31" s="52">
        <f t="shared" si="14"/>
        <v>19366.3</v>
      </c>
      <c r="T31" s="52">
        <f t="shared" si="14"/>
        <v>21132.999999999996</v>
      </c>
      <c r="U31" s="52">
        <f t="shared" si="14"/>
        <v>21067.100000000002</v>
      </c>
      <c r="V31" s="139">
        <f t="shared" si="14"/>
        <v>172583.9</v>
      </c>
      <c r="W31" s="52">
        <f t="shared" si="1"/>
        <v>39949.999999999971</v>
      </c>
      <c r="X31" s="139">
        <f t="shared" si="12"/>
        <v>30.120504637200568</v>
      </c>
      <c r="Y31" s="110"/>
      <c r="Z31" s="11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8" customHeight="1" thickTop="1" thickBot="1">
      <c r="A32" s="138"/>
      <c r="B32" s="140" t="s">
        <v>97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f>SUM(M32:U32)</f>
        <v>0</v>
      </c>
      <c r="W32" s="142">
        <f t="shared" si="1"/>
        <v>0</v>
      </c>
      <c r="X32" s="143">
        <v>0</v>
      </c>
      <c r="Y32" s="110"/>
      <c r="Z32" s="111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1.75" customHeight="1" thickTop="1" thickBot="1">
      <c r="A33" s="138"/>
      <c r="B33" s="144" t="s">
        <v>75</v>
      </c>
      <c r="C33" s="145">
        <f t="shared" ref="C33:V33" si="15">+C32+C31</f>
        <v>12486.299999999997</v>
      </c>
      <c r="D33" s="145">
        <f t="shared" si="15"/>
        <v>12966.2</v>
      </c>
      <c r="E33" s="145">
        <f t="shared" si="15"/>
        <v>14423.300000000001</v>
      </c>
      <c r="F33" s="145">
        <f t="shared" si="15"/>
        <v>13703.3</v>
      </c>
      <c r="G33" s="145">
        <f t="shared" si="15"/>
        <v>15642.9</v>
      </c>
      <c r="H33" s="145">
        <f t="shared" si="15"/>
        <v>15671.5</v>
      </c>
      <c r="I33" s="145">
        <f t="shared" si="15"/>
        <v>15633.5</v>
      </c>
      <c r="J33" s="145">
        <f t="shared" si="15"/>
        <v>15903.5</v>
      </c>
      <c r="K33" s="145">
        <f t="shared" si="15"/>
        <v>16203.4</v>
      </c>
      <c r="L33" s="146">
        <f t="shared" si="15"/>
        <v>132633.90000000002</v>
      </c>
      <c r="M33" s="146">
        <f t="shared" si="15"/>
        <v>17718.5</v>
      </c>
      <c r="N33" s="146">
        <f t="shared" si="15"/>
        <v>17781.900000000001</v>
      </c>
      <c r="O33" s="146">
        <f t="shared" si="15"/>
        <v>19031.800000000003</v>
      </c>
      <c r="P33" s="146">
        <f t="shared" si="15"/>
        <v>16577.399999999998</v>
      </c>
      <c r="Q33" s="146">
        <f t="shared" si="15"/>
        <v>19353.2</v>
      </c>
      <c r="R33" s="146">
        <f t="shared" si="15"/>
        <v>20554.7</v>
      </c>
      <c r="S33" s="146">
        <f t="shared" si="15"/>
        <v>19366.3</v>
      </c>
      <c r="T33" s="146">
        <f t="shared" si="15"/>
        <v>21132.999999999996</v>
      </c>
      <c r="U33" s="146">
        <f t="shared" si="15"/>
        <v>21067.100000000002</v>
      </c>
      <c r="V33" s="146">
        <f t="shared" si="15"/>
        <v>172583.9</v>
      </c>
      <c r="W33" s="147">
        <f t="shared" si="1"/>
        <v>39949.999999999971</v>
      </c>
      <c r="X33" s="147">
        <f>+W33/L33*100</f>
        <v>30.120504637200568</v>
      </c>
      <c r="Y33" s="3"/>
      <c r="Z33" s="111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8" customHeight="1" thickTop="1">
      <c r="A34" s="138"/>
      <c r="B34" s="65" t="s">
        <v>76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X34" s="14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4.25">
      <c r="B35" s="70" t="s">
        <v>77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2" customHeight="1">
      <c r="B36" s="74" t="s">
        <v>78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2" customHeight="1">
      <c r="B37" s="74" t="s">
        <v>98</v>
      </c>
      <c r="C37" s="78"/>
      <c r="D37" s="78"/>
      <c r="E37" s="78"/>
      <c r="F37" s="78"/>
      <c r="G37" s="78"/>
      <c r="H37" s="78"/>
      <c r="I37" s="78"/>
      <c r="J37" s="78"/>
      <c r="K37" s="78"/>
      <c r="L37" s="83"/>
      <c r="M37" s="78"/>
      <c r="N37" s="78"/>
      <c r="O37" s="78"/>
      <c r="P37" s="78"/>
      <c r="Q37" s="78"/>
      <c r="R37" s="78"/>
      <c r="S37" s="78"/>
      <c r="T37" s="78"/>
      <c r="U37" s="78"/>
      <c r="V37" s="83"/>
      <c r="W37" s="78"/>
      <c r="X37" s="7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4.25">
      <c r="B38" s="84" t="s">
        <v>81</v>
      </c>
      <c r="C38" s="78"/>
      <c r="D38" s="78"/>
      <c r="E38" s="78"/>
      <c r="F38" s="78"/>
      <c r="G38" s="78"/>
      <c r="H38" s="78"/>
      <c r="I38" s="78"/>
      <c r="J38" s="78"/>
      <c r="K38" s="78"/>
      <c r="L38" s="149"/>
      <c r="M38" s="78"/>
      <c r="N38" s="78"/>
      <c r="O38" s="78"/>
      <c r="P38" s="78"/>
      <c r="Q38" s="78"/>
      <c r="R38" s="78"/>
      <c r="S38" s="78"/>
      <c r="T38" s="78"/>
      <c r="U38" s="78"/>
      <c r="V38" s="66"/>
      <c r="W38" s="83"/>
      <c r="X38" s="8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4.25">
      <c r="B39" s="8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50"/>
      <c r="W39" s="83"/>
      <c r="X39" s="8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4.25">
      <c r="B40" s="8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78"/>
      <c r="X40" s="8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4.25">
      <c r="B41" s="83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3"/>
      <c r="X41" s="8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4.25">
      <c r="B42" s="152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90"/>
      <c r="N42" s="90"/>
      <c r="O42" s="90"/>
      <c r="P42" s="90"/>
      <c r="Q42" s="90"/>
      <c r="R42" s="90"/>
      <c r="S42" s="90"/>
      <c r="T42" s="90"/>
      <c r="U42" s="90"/>
      <c r="V42" s="91"/>
      <c r="W42" s="78"/>
      <c r="X42" s="7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4.25">
      <c r="B43" s="152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153"/>
      <c r="N43" s="153"/>
      <c r="O43" s="153"/>
      <c r="P43" s="153"/>
      <c r="Q43" s="153"/>
      <c r="R43" s="153"/>
      <c r="S43" s="153"/>
      <c r="T43" s="153"/>
      <c r="U43" s="153"/>
      <c r="V43" s="154"/>
      <c r="W43" s="83"/>
      <c r="X43" s="8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4.2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55"/>
      <c r="M44" s="156"/>
      <c r="N44" s="156"/>
      <c r="O44" s="156"/>
      <c r="P44" s="156"/>
      <c r="Q44" s="156"/>
      <c r="R44" s="156"/>
      <c r="S44" s="156"/>
      <c r="T44" s="156"/>
      <c r="U44" s="156"/>
      <c r="V44" s="154"/>
      <c r="W44" s="83"/>
      <c r="X44" s="8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4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155"/>
      <c r="M45" s="90"/>
      <c r="N45" s="90"/>
      <c r="O45" s="90"/>
      <c r="P45" s="90"/>
      <c r="Q45" s="90"/>
      <c r="R45" s="90"/>
      <c r="S45" s="90"/>
      <c r="T45" s="90"/>
      <c r="U45" s="90"/>
      <c r="V45" s="154"/>
      <c r="W45" s="83"/>
      <c r="X45" s="8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4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55"/>
      <c r="M46" s="157"/>
      <c r="N46" s="157"/>
      <c r="O46" s="157"/>
      <c r="P46" s="157"/>
      <c r="Q46" s="157"/>
      <c r="R46" s="157"/>
      <c r="S46" s="157"/>
      <c r="T46" s="157"/>
      <c r="U46" s="157"/>
      <c r="V46" s="154"/>
      <c r="W46" s="83"/>
      <c r="X46" s="8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4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157"/>
      <c r="N47" s="157"/>
      <c r="O47" s="157"/>
      <c r="P47" s="157"/>
      <c r="Q47" s="157"/>
      <c r="R47" s="157"/>
      <c r="S47" s="157"/>
      <c r="T47" s="157"/>
      <c r="U47" s="157"/>
      <c r="V47" s="154"/>
      <c r="W47" s="83"/>
      <c r="X47" s="8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4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2:63" ht="14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2:63" ht="14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83"/>
      <c r="X50" s="8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2:63" ht="14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83"/>
      <c r="X51" s="8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2:63" ht="14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2:63" ht="14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2:63" ht="14.2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2:63" ht="14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2:63" ht="14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2:63" ht="14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2:63" ht="14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2:63" ht="14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2:63" ht="14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2:63" ht="14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2:63" ht="14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2:63" ht="14.2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2:63" ht="14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2:63" ht="14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2:63" ht="14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2:63" ht="14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2:63" ht="14.2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2:63" ht="14.2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2:63" ht="14.2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2:63" ht="14.2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2:63" ht="14.2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2:63" ht="14.2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2:63" ht="14.2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2:63" ht="14.2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2:63" ht="14.2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2:63" ht="14.2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2:63" ht="14.2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2:63" ht="14.2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2:63" ht="14.2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2:63" ht="14.2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2:63" ht="14.2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2:63" ht="14.2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2:63" ht="14.2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2:63" ht="14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2:63" ht="14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ht="14.2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ht="14.2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ht="14.2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ht="14.2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ht="14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ht="14.2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ht="14.2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ht="14.2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ht="14.2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ht="14.2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ht="14.2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ht="14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ht="14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ht="14.2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ht="14.2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ht="14.2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ht="14.2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ht="14.2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ht="14.2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ht="14.2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ht="14.2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ht="14.2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ht="14.2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ht="14.2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ht="14.2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ht="14.2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ht="14.2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ht="14.2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ht="14.2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ht="14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ht="14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ht="14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ht="14.2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ht="14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ht="14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ht="14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ht="14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ht="14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ht="14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ht="14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ht="14.2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ht="14.25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ht="14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ht="14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ht="14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ht="14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ht="14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ht="14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ht="14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ht="14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ht="14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ht="14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ht="14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ht="14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ht="14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ht="14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ht="14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2:63" ht="14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2:63" ht="14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2:63" ht="14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2:63" ht="14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2:63" ht="14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2:63" ht="14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2:63" ht="14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2:63" ht="14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2:63" ht="14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2:63" ht="14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2:63" ht="14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2:63" ht="14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2:63" ht="14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2:63" ht="14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2:63" ht="14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2:63" ht="14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2:63" ht="14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2:63" ht="14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2:63" ht="14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2:63" ht="14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2:63" ht="14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2:63" ht="14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2:63" ht="14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2:63" ht="14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2:63" ht="14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2:63" ht="14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2:63" ht="14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2:63" ht="14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2:63" ht="14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2:63" ht="14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2:63" ht="14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2:63" ht="14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2:63" ht="14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2:63" ht="14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2:63" ht="14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2:6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2:6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2:6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2:6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2:6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2:6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2:6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2:6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2:6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2:6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2:6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2:6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2:6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2:6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2:6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2:6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2:6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2:6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2:6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2:6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2:6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2:6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2:6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2:6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2:6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2:6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2:6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2:6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2:6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2:6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2:6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2:6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2:6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2:6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2:6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2:6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2:6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2:6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</sheetData>
  <mergeCells count="10">
    <mergeCell ref="B1:X1"/>
    <mergeCell ref="B3:X3"/>
    <mergeCell ref="B4:X4"/>
    <mergeCell ref="B5:X5"/>
    <mergeCell ref="B6:B7"/>
    <mergeCell ref="C6:K6"/>
    <mergeCell ref="L6:L7"/>
    <mergeCell ref="M6:U6"/>
    <mergeCell ref="V6:V7"/>
    <mergeCell ref="W6:X6"/>
  </mergeCells>
  <printOptions horizontalCentered="1"/>
  <pageMargins left="0" right="0" top="0.19685039370078741" bottom="0.19685039370078741" header="0" footer="0.19685039370078741"/>
  <pageSetup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BF2E-93D2-4DCB-9D3F-51FF3EB38F4A}">
  <dimension ref="B1:DW346"/>
  <sheetViews>
    <sheetView showGridLines="0" topLeftCell="A92" zoomScaleNormal="100" workbookViewId="0">
      <selection activeCell="B117" sqref="B117"/>
    </sheetView>
  </sheetViews>
  <sheetFormatPr baseColWidth="10" defaultColWidth="11.42578125" defaultRowHeight="12.75"/>
  <cols>
    <col min="1" max="1" width="3.42578125" customWidth="1"/>
    <col min="2" max="2" width="91.7109375" customWidth="1"/>
    <col min="3" max="3" width="11.140625" customWidth="1"/>
    <col min="4" max="10" width="9.28515625" customWidth="1"/>
    <col min="11" max="11" width="11.85546875" bestFit="1" customWidth="1"/>
    <col min="12" max="12" width="10.28515625" customWidth="1"/>
    <col min="13" max="13" width="11" style="98" customWidth="1"/>
    <col min="14" max="20" width="10" style="98" customWidth="1"/>
    <col min="21" max="21" width="11.85546875" bestFit="1" customWidth="1"/>
    <col min="22" max="22" width="11.7109375" customWidth="1"/>
    <col min="23" max="23" width="10.5703125" bestFit="1" customWidth="1"/>
    <col min="24" max="24" width="8.85546875" customWidth="1"/>
  </cols>
  <sheetData>
    <row r="1" spans="2:28" ht="17.25">
      <c r="B1" s="4" t="s">
        <v>99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8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8"/>
      <c r="N2" s="158"/>
      <c r="O2" s="158"/>
      <c r="P2" s="158"/>
      <c r="Q2" s="158"/>
      <c r="R2" s="158"/>
      <c r="S2" s="158"/>
      <c r="T2" s="158"/>
      <c r="U2" s="5"/>
      <c r="V2" s="5"/>
      <c r="W2" s="5"/>
      <c r="X2" s="5"/>
    </row>
    <row r="3" spans="2:28" s="138" customFormat="1" ht="17.25">
      <c r="B3" s="8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8" s="138" customFormat="1" ht="17.25" customHeight="1">
      <c r="B4" s="9" t="s">
        <v>101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8" s="138" customFormat="1" ht="14.25" customHeight="1">
      <c r="B5" s="9" t="s">
        <v>102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8" s="138" customFormat="1" ht="17.25" customHeight="1">
      <c r="B6" s="101" t="s">
        <v>4</v>
      </c>
      <c r="C6" s="11">
        <v>2021</v>
      </c>
      <c r="D6" s="12"/>
      <c r="E6" s="12"/>
      <c r="F6" s="12"/>
      <c r="G6" s="12"/>
      <c r="H6" s="12"/>
      <c r="I6" s="12"/>
      <c r="J6" s="12"/>
      <c r="K6" s="12"/>
      <c r="L6" s="101">
        <v>2021</v>
      </c>
      <c r="M6" s="11">
        <v>2022</v>
      </c>
      <c r="N6" s="12"/>
      <c r="O6" s="12"/>
      <c r="P6" s="12"/>
      <c r="Q6" s="12"/>
      <c r="R6" s="12"/>
      <c r="S6" s="12"/>
      <c r="T6" s="12"/>
      <c r="U6" s="12"/>
      <c r="V6" s="101">
        <v>2022</v>
      </c>
      <c r="W6" s="11" t="s">
        <v>5</v>
      </c>
      <c r="X6" s="102"/>
    </row>
    <row r="7" spans="2:28" ht="24" customHeight="1">
      <c r="B7" s="159"/>
      <c r="C7" s="160" t="s">
        <v>6</v>
      </c>
      <c r="D7" s="160" t="s">
        <v>7</v>
      </c>
      <c r="E7" s="160" t="s">
        <v>8</v>
      </c>
      <c r="F7" s="160" t="s">
        <v>9</v>
      </c>
      <c r="G7" s="160" t="s">
        <v>10</v>
      </c>
      <c r="H7" s="160" t="s">
        <v>11</v>
      </c>
      <c r="I7" s="160" t="s">
        <v>12</v>
      </c>
      <c r="J7" s="160" t="s">
        <v>13</v>
      </c>
      <c r="K7" s="160" t="s">
        <v>14</v>
      </c>
      <c r="L7" s="159"/>
      <c r="M7" s="160" t="s">
        <v>6</v>
      </c>
      <c r="N7" s="160" t="s">
        <v>7</v>
      </c>
      <c r="O7" s="160" t="s">
        <v>8</v>
      </c>
      <c r="P7" s="160" t="s">
        <v>9</v>
      </c>
      <c r="Q7" s="160" t="s">
        <v>10</v>
      </c>
      <c r="R7" s="160" t="s">
        <v>11</v>
      </c>
      <c r="S7" s="160" t="s">
        <v>12</v>
      </c>
      <c r="T7" s="160" t="s">
        <v>13</v>
      </c>
      <c r="U7" s="160" t="s">
        <v>14</v>
      </c>
      <c r="V7" s="159"/>
      <c r="W7" s="161" t="s">
        <v>15</v>
      </c>
      <c r="X7" s="162" t="s">
        <v>16</v>
      </c>
    </row>
    <row r="8" spans="2:28" ht="18" customHeight="1">
      <c r="B8" s="18" t="s">
        <v>17</v>
      </c>
      <c r="C8" s="19">
        <f t="shared" ref="C8:V8" si="0">+C9+C21+C22+C28+C47</f>
        <v>3224.7000000000007</v>
      </c>
      <c r="D8" s="19">
        <f t="shared" si="0"/>
        <v>1534</v>
      </c>
      <c r="E8" s="19">
        <f t="shared" si="0"/>
        <v>2098.6</v>
      </c>
      <c r="F8" s="19">
        <f t="shared" si="0"/>
        <v>1562.8999999999999</v>
      </c>
      <c r="G8" s="19">
        <f t="shared" si="0"/>
        <v>1860.3</v>
      </c>
      <c r="H8" s="19">
        <f t="shared" si="0"/>
        <v>2649.3999999999996</v>
      </c>
      <c r="I8" s="19">
        <f t="shared" si="0"/>
        <v>2145.1999999999998</v>
      </c>
      <c r="J8" s="19">
        <f t="shared" si="0"/>
        <v>2493.7000000000003</v>
      </c>
      <c r="K8" s="19">
        <f t="shared" si="0"/>
        <v>2964.6</v>
      </c>
      <c r="L8" s="19">
        <f t="shared" si="0"/>
        <v>20533.400000000001</v>
      </c>
      <c r="M8" s="20">
        <f t="shared" si="0"/>
        <v>5961.3</v>
      </c>
      <c r="N8" s="19">
        <f t="shared" si="0"/>
        <v>3205.5</v>
      </c>
      <c r="O8" s="19">
        <f t="shared" si="0"/>
        <v>3227.1000000000004</v>
      </c>
      <c r="P8" s="19">
        <f t="shared" si="0"/>
        <v>2626.2</v>
      </c>
      <c r="Q8" s="19">
        <f t="shared" si="0"/>
        <v>3183.3</v>
      </c>
      <c r="R8" s="19">
        <f t="shared" si="0"/>
        <v>5450.9</v>
      </c>
      <c r="S8" s="19">
        <f t="shared" si="0"/>
        <v>3083.7</v>
      </c>
      <c r="T8" s="19">
        <f t="shared" si="0"/>
        <v>7389.7999999999993</v>
      </c>
      <c r="U8" s="19">
        <f t="shared" si="0"/>
        <v>3641.2</v>
      </c>
      <c r="V8" s="19">
        <f t="shared" si="0"/>
        <v>37769</v>
      </c>
      <c r="W8" s="163">
        <f t="shared" ref="W8:W22" si="1">+V8-L8</f>
        <v>17235.599999999999</v>
      </c>
      <c r="X8" s="163">
        <f t="shared" ref="X8:X16" si="2">+W8/L8*100</f>
        <v>83.93933785929265</v>
      </c>
      <c r="AA8" s="21"/>
      <c r="AB8" s="25"/>
    </row>
    <row r="9" spans="2:28" ht="18" customHeight="1">
      <c r="B9" s="164" t="s">
        <v>18</v>
      </c>
      <c r="C9" s="23">
        <f t="shared" ref="C9:V9" si="3">+C10+C19</f>
        <v>6.7</v>
      </c>
      <c r="D9" s="23">
        <f t="shared" si="3"/>
        <v>94.5</v>
      </c>
      <c r="E9" s="23">
        <f t="shared" si="3"/>
        <v>188.4</v>
      </c>
      <c r="F9" s="23">
        <f t="shared" si="3"/>
        <v>18.100000000000001</v>
      </c>
      <c r="G9" s="23">
        <f t="shared" si="3"/>
        <v>151.70000000000002</v>
      </c>
      <c r="H9" s="23">
        <f t="shared" si="3"/>
        <v>228.79999999999998</v>
      </c>
      <c r="I9" s="23">
        <f t="shared" si="3"/>
        <v>112.7</v>
      </c>
      <c r="J9" s="23">
        <f t="shared" si="3"/>
        <v>226.70000000000002</v>
      </c>
      <c r="K9" s="23">
        <f t="shared" si="3"/>
        <v>299.79999999999995</v>
      </c>
      <c r="L9" s="109">
        <f t="shared" si="3"/>
        <v>1327.4000000000003</v>
      </c>
      <c r="M9" s="44">
        <f t="shared" si="3"/>
        <v>38</v>
      </c>
      <c r="N9" s="23">
        <f t="shared" si="3"/>
        <v>294.79999999999995</v>
      </c>
      <c r="O9" s="23">
        <f t="shared" si="3"/>
        <v>97.3</v>
      </c>
      <c r="P9" s="23">
        <f t="shared" si="3"/>
        <v>212.5</v>
      </c>
      <c r="Q9" s="23">
        <f t="shared" si="3"/>
        <v>24.6</v>
      </c>
      <c r="R9" s="23">
        <f t="shared" si="3"/>
        <v>235.49999999999997</v>
      </c>
      <c r="S9" s="23">
        <f t="shared" si="3"/>
        <v>83.800000000000011</v>
      </c>
      <c r="T9" s="23">
        <f t="shared" si="3"/>
        <v>183</v>
      </c>
      <c r="U9" s="23">
        <f t="shared" si="3"/>
        <v>290.09999999999997</v>
      </c>
      <c r="V9" s="23">
        <f t="shared" si="3"/>
        <v>1459.6</v>
      </c>
      <c r="W9" s="23">
        <f t="shared" si="1"/>
        <v>132.19999999999959</v>
      </c>
      <c r="X9" s="23">
        <f t="shared" si="2"/>
        <v>9.9593189694138591</v>
      </c>
      <c r="AA9" s="21"/>
      <c r="AB9" s="25"/>
    </row>
    <row r="10" spans="2:28" ht="18" customHeight="1">
      <c r="B10" s="164" t="s">
        <v>84</v>
      </c>
      <c r="C10" s="23">
        <f t="shared" ref="C10:V10" si="4">+C11+C14</f>
        <v>1.7</v>
      </c>
      <c r="D10" s="23">
        <f t="shared" si="4"/>
        <v>88.8</v>
      </c>
      <c r="E10" s="23">
        <f t="shared" si="4"/>
        <v>182.20000000000002</v>
      </c>
      <c r="F10" s="23">
        <f t="shared" si="4"/>
        <v>12.700000000000001</v>
      </c>
      <c r="G10" s="23">
        <f t="shared" si="4"/>
        <v>146.70000000000002</v>
      </c>
      <c r="H10" s="23">
        <f t="shared" si="4"/>
        <v>223.89999999999998</v>
      </c>
      <c r="I10" s="23">
        <f t="shared" si="4"/>
        <v>107.8</v>
      </c>
      <c r="J10" s="23">
        <f t="shared" si="4"/>
        <v>221.4</v>
      </c>
      <c r="K10" s="23">
        <f t="shared" si="4"/>
        <v>293.79999999999995</v>
      </c>
      <c r="L10" s="109">
        <f t="shared" si="4"/>
        <v>1279.0000000000002</v>
      </c>
      <c r="M10" s="44">
        <f t="shared" si="4"/>
        <v>33.200000000000003</v>
      </c>
      <c r="N10" s="23">
        <f t="shared" si="4"/>
        <v>289.79999999999995</v>
      </c>
      <c r="O10" s="23">
        <f t="shared" si="4"/>
        <v>91.5</v>
      </c>
      <c r="P10" s="23">
        <f t="shared" si="4"/>
        <v>208.3</v>
      </c>
      <c r="Q10" s="23">
        <f t="shared" si="4"/>
        <v>18.200000000000003</v>
      </c>
      <c r="R10" s="23">
        <f t="shared" si="4"/>
        <v>226.59999999999997</v>
      </c>
      <c r="S10" s="23">
        <f t="shared" si="4"/>
        <v>67.400000000000006</v>
      </c>
      <c r="T10" s="23">
        <f t="shared" si="4"/>
        <v>164.3</v>
      </c>
      <c r="U10" s="23">
        <f t="shared" si="4"/>
        <v>273.2</v>
      </c>
      <c r="V10" s="23">
        <f t="shared" si="4"/>
        <v>1372.5</v>
      </c>
      <c r="W10" s="23">
        <f t="shared" si="1"/>
        <v>93.499999999999773</v>
      </c>
      <c r="X10" s="23">
        <f t="shared" si="2"/>
        <v>7.3103987490226547</v>
      </c>
      <c r="AA10" s="21"/>
      <c r="AB10" s="25"/>
    </row>
    <row r="11" spans="2:28" ht="18" customHeight="1">
      <c r="B11" s="165" t="s">
        <v>37</v>
      </c>
      <c r="C11" s="23">
        <f t="shared" ref="C11:V11" si="5">+C12+C13</f>
        <v>0</v>
      </c>
      <c r="D11" s="23">
        <f t="shared" si="5"/>
        <v>87.2</v>
      </c>
      <c r="E11" s="23">
        <f t="shared" si="5"/>
        <v>157.30000000000001</v>
      </c>
      <c r="F11" s="23">
        <f t="shared" si="5"/>
        <v>0</v>
      </c>
      <c r="G11" s="23">
        <f t="shared" si="5"/>
        <v>142.80000000000001</v>
      </c>
      <c r="H11" s="23">
        <f t="shared" si="5"/>
        <v>217.79999999999998</v>
      </c>
      <c r="I11" s="23">
        <f t="shared" si="5"/>
        <v>77.3</v>
      </c>
      <c r="J11" s="23">
        <f t="shared" si="5"/>
        <v>215.6</v>
      </c>
      <c r="K11" s="23">
        <f t="shared" si="5"/>
        <v>286.79999999999995</v>
      </c>
      <c r="L11" s="23">
        <f t="shared" si="5"/>
        <v>1184.8000000000002</v>
      </c>
      <c r="M11" s="44">
        <f t="shared" si="5"/>
        <v>0</v>
      </c>
      <c r="N11" s="23">
        <f t="shared" si="5"/>
        <v>272.39999999999998</v>
      </c>
      <c r="O11" s="23">
        <f t="shared" si="5"/>
        <v>71.400000000000006</v>
      </c>
      <c r="P11" s="23">
        <f t="shared" si="5"/>
        <v>192</v>
      </c>
      <c r="Q11" s="23">
        <f>+Q12+Q13</f>
        <v>0</v>
      </c>
      <c r="R11" s="23">
        <f>+R12+R13</f>
        <v>201.79999999999998</v>
      </c>
      <c r="S11" s="23">
        <f>+S12+S13</f>
        <v>56.1</v>
      </c>
      <c r="T11" s="23">
        <f>+T12+T13</f>
        <v>132</v>
      </c>
      <c r="U11" s="23">
        <f>+U12+U13</f>
        <v>259.3</v>
      </c>
      <c r="V11" s="23">
        <f t="shared" si="5"/>
        <v>1185</v>
      </c>
      <c r="W11" s="23">
        <f t="shared" si="1"/>
        <v>0.1999999999998181</v>
      </c>
      <c r="X11" s="23">
        <f t="shared" si="2"/>
        <v>1.6880486157985992E-2</v>
      </c>
      <c r="AA11" s="21"/>
      <c r="AB11" s="25"/>
    </row>
    <row r="12" spans="2:28" ht="18" customHeight="1">
      <c r="B12" s="166" t="s">
        <v>103</v>
      </c>
      <c r="C12" s="132">
        <v>0</v>
      </c>
      <c r="D12" s="132">
        <v>0</v>
      </c>
      <c r="E12" s="31">
        <v>69.099999999999994</v>
      </c>
      <c r="F12" s="31">
        <v>0</v>
      </c>
      <c r="G12" s="31">
        <v>65.7</v>
      </c>
      <c r="H12" s="31">
        <v>131.69999999999999</v>
      </c>
      <c r="I12" s="31">
        <v>0</v>
      </c>
      <c r="J12" s="31">
        <v>135.19999999999999</v>
      </c>
      <c r="K12" s="31">
        <v>136.19999999999999</v>
      </c>
      <c r="L12" s="167">
        <f>SUM(C12:K12)</f>
        <v>537.9</v>
      </c>
      <c r="M12" s="168">
        <v>0</v>
      </c>
      <c r="N12" s="27">
        <v>144.5</v>
      </c>
      <c r="O12" s="27">
        <v>71.400000000000006</v>
      </c>
      <c r="P12" s="27">
        <v>71.5</v>
      </c>
      <c r="Q12" s="27">
        <v>0</v>
      </c>
      <c r="R12" s="27">
        <v>145.19999999999999</v>
      </c>
      <c r="S12" s="27">
        <v>0</v>
      </c>
      <c r="T12" s="27">
        <v>73.3</v>
      </c>
      <c r="U12" s="27">
        <v>148.4</v>
      </c>
      <c r="V12" s="168">
        <f>SUM(M12:U12)</f>
        <v>654.29999999999995</v>
      </c>
      <c r="W12" s="27">
        <f t="shared" si="1"/>
        <v>116.39999999999998</v>
      </c>
      <c r="X12" s="27">
        <f t="shared" si="2"/>
        <v>21.639709983268261</v>
      </c>
      <c r="AA12" s="21"/>
      <c r="AB12" s="25"/>
    </row>
    <row r="13" spans="2:28" ht="18" customHeight="1">
      <c r="B13" s="32" t="s">
        <v>104</v>
      </c>
      <c r="C13" s="132">
        <v>0</v>
      </c>
      <c r="D13" s="132">
        <v>87.2</v>
      </c>
      <c r="E13" s="132">
        <v>88.2</v>
      </c>
      <c r="F13" s="132">
        <v>0</v>
      </c>
      <c r="G13" s="132">
        <v>77.099999999999994</v>
      </c>
      <c r="H13" s="132">
        <v>86.1</v>
      </c>
      <c r="I13" s="132">
        <v>77.3</v>
      </c>
      <c r="J13" s="132">
        <v>80.400000000000006</v>
      </c>
      <c r="K13" s="132">
        <v>150.6</v>
      </c>
      <c r="L13" s="167">
        <f>SUM(C13:K13)</f>
        <v>646.90000000000009</v>
      </c>
      <c r="M13" s="168">
        <v>0</v>
      </c>
      <c r="N13" s="27">
        <v>127.9</v>
      </c>
      <c r="O13" s="27">
        <v>0</v>
      </c>
      <c r="P13" s="27">
        <v>120.5</v>
      </c>
      <c r="Q13" s="27">
        <v>0</v>
      </c>
      <c r="R13" s="27">
        <v>56.6</v>
      </c>
      <c r="S13" s="27">
        <v>56.1</v>
      </c>
      <c r="T13" s="27">
        <v>58.7</v>
      </c>
      <c r="U13" s="27">
        <v>110.9</v>
      </c>
      <c r="V13" s="27">
        <f>SUM(M13:U13)</f>
        <v>530.70000000000005</v>
      </c>
      <c r="W13" s="27">
        <f t="shared" si="1"/>
        <v>-116.20000000000005</v>
      </c>
      <c r="X13" s="27">
        <f t="shared" si="2"/>
        <v>-17.962590817746179</v>
      </c>
      <c r="AA13" s="21"/>
      <c r="AB13" s="25"/>
    </row>
    <row r="14" spans="2:28" ht="18" customHeight="1">
      <c r="B14" s="165" t="s">
        <v>105</v>
      </c>
      <c r="C14" s="23">
        <f t="shared" ref="C14:U14" si="6">+C15</f>
        <v>1.7</v>
      </c>
      <c r="D14" s="23">
        <f t="shared" si="6"/>
        <v>1.6</v>
      </c>
      <c r="E14" s="23">
        <f t="shared" si="6"/>
        <v>24.9</v>
      </c>
      <c r="F14" s="23">
        <f t="shared" si="6"/>
        <v>12.700000000000001</v>
      </c>
      <c r="G14" s="23">
        <f t="shared" si="6"/>
        <v>3.9</v>
      </c>
      <c r="H14" s="23">
        <f t="shared" si="6"/>
        <v>6.1</v>
      </c>
      <c r="I14" s="23">
        <f t="shared" si="6"/>
        <v>30.5</v>
      </c>
      <c r="J14" s="23">
        <f t="shared" si="6"/>
        <v>5.8</v>
      </c>
      <c r="K14" s="23">
        <f t="shared" si="6"/>
        <v>7</v>
      </c>
      <c r="L14" s="23">
        <f>+L15+L18</f>
        <v>94.199999999999989</v>
      </c>
      <c r="M14" s="44">
        <f t="shared" si="6"/>
        <v>33.200000000000003</v>
      </c>
      <c r="N14" s="23">
        <f t="shared" si="6"/>
        <v>17.399999999999999</v>
      </c>
      <c r="O14" s="23">
        <f t="shared" si="6"/>
        <v>20.100000000000001</v>
      </c>
      <c r="P14" s="23">
        <f t="shared" si="6"/>
        <v>16.3</v>
      </c>
      <c r="Q14" s="23">
        <f t="shared" si="6"/>
        <v>18.200000000000003</v>
      </c>
      <c r="R14" s="23">
        <f t="shared" si="6"/>
        <v>24.799999999999997</v>
      </c>
      <c r="S14" s="23">
        <f t="shared" si="6"/>
        <v>11.3</v>
      </c>
      <c r="T14" s="23">
        <f t="shared" si="6"/>
        <v>32.299999999999997</v>
      </c>
      <c r="U14" s="23">
        <f t="shared" si="6"/>
        <v>13.9</v>
      </c>
      <c r="V14" s="23">
        <f>+V15+V18</f>
        <v>187.5</v>
      </c>
      <c r="W14" s="23">
        <f t="shared" si="1"/>
        <v>93.300000000000011</v>
      </c>
      <c r="X14" s="23">
        <f t="shared" si="2"/>
        <v>99.044585987261172</v>
      </c>
      <c r="AA14" s="21"/>
    </row>
    <row r="15" spans="2:28" ht="18" customHeight="1">
      <c r="B15" s="32" t="s">
        <v>106</v>
      </c>
      <c r="C15" s="132">
        <f>+C17+C16</f>
        <v>1.7</v>
      </c>
      <c r="D15" s="132">
        <f t="shared" ref="D15:K15" si="7">+D17+D16</f>
        <v>1.6</v>
      </c>
      <c r="E15" s="132">
        <f t="shared" si="7"/>
        <v>24.9</v>
      </c>
      <c r="F15" s="132">
        <f t="shared" si="7"/>
        <v>12.700000000000001</v>
      </c>
      <c r="G15" s="132">
        <f t="shared" si="7"/>
        <v>3.9</v>
      </c>
      <c r="H15" s="132">
        <f t="shared" si="7"/>
        <v>6.1</v>
      </c>
      <c r="I15" s="132">
        <f t="shared" si="7"/>
        <v>30.5</v>
      </c>
      <c r="J15" s="132">
        <f t="shared" si="7"/>
        <v>5.8</v>
      </c>
      <c r="K15" s="132">
        <f t="shared" si="7"/>
        <v>7</v>
      </c>
      <c r="L15" s="27">
        <f t="shared" ref="L15:U15" si="8">+L16+L17</f>
        <v>94.199999999999989</v>
      </c>
      <c r="M15" s="168">
        <f t="shared" si="8"/>
        <v>33.200000000000003</v>
      </c>
      <c r="N15" s="27">
        <f t="shared" si="8"/>
        <v>17.399999999999999</v>
      </c>
      <c r="O15" s="27">
        <f t="shared" si="8"/>
        <v>20.100000000000001</v>
      </c>
      <c r="P15" s="27">
        <f t="shared" si="8"/>
        <v>16.3</v>
      </c>
      <c r="Q15" s="27">
        <f t="shared" si="8"/>
        <v>18.200000000000003</v>
      </c>
      <c r="R15" s="27">
        <f t="shared" si="8"/>
        <v>24.799999999999997</v>
      </c>
      <c r="S15" s="27">
        <f t="shared" si="8"/>
        <v>11.3</v>
      </c>
      <c r="T15" s="27">
        <f t="shared" si="8"/>
        <v>32.299999999999997</v>
      </c>
      <c r="U15" s="27">
        <f t="shared" si="8"/>
        <v>13.9</v>
      </c>
      <c r="V15" s="27">
        <f>+V16+V17</f>
        <v>187.5</v>
      </c>
      <c r="W15" s="27">
        <f t="shared" si="1"/>
        <v>93.300000000000011</v>
      </c>
      <c r="X15" s="27">
        <f t="shared" si="2"/>
        <v>99.044585987261172</v>
      </c>
    </row>
    <row r="16" spans="2:28" ht="18" customHeight="1">
      <c r="B16" s="169" t="s">
        <v>107</v>
      </c>
      <c r="C16" s="132">
        <f>+[1]PP!C40</f>
        <v>0</v>
      </c>
      <c r="D16" s="132">
        <f>+[1]PP!D40</f>
        <v>0</v>
      </c>
      <c r="E16" s="132">
        <f>+[1]PP!E40</f>
        <v>20.9</v>
      </c>
      <c r="F16" s="132">
        <f>+[1]PP!F40</f>
        <v>10.8</v>
      </c>
      <c r="G16" s="132">
        <f>+[1]PP!G40</f>
        <v>0</v>
      </c>
      <c r="H16" s="132">
        <f>+[1]PP!H40</f>
        <v>0</v>
      </c>
      <c r="I16" s="132">
        <f>+[1]PP!I40</f>
        <v>22.4</v>
      </c>
      <c r="J16" s="132">
        <f>+[1]PP!J40</f>
        <v>0</v>
      </c>
      <c r="K16" s="132">
        <f>+[1]PP!K40</f>
        <v>0</v>
      </c>
      <c r="L16" s="167">
        <f>SUM(C16:K16)</f>
        <v>54.099999999999994</v>
      </c>
      <c r="M16" s="31">
        <f>+[1]PP!M40</f>
        <v>24.6</v>
      </c>
      <c r="N16" s="132">
        <f>+[1]PP!N40</f>
        <v>9.1999999999999993</v>
      </c>
      <c r="O16" s="132">
        <f>+[1]PP!O40</f>
        <v>10.7</v>
      </c>
      <c r="P16" s="132">
        <f>+[1]PP!P40</f>
        <v>8.5</v>
      </c>
      <c r="Q16" s="132">
        <f>+[1]PP!Q40</f>
        <v>9.9</v>
      </c>
      <c r="R16" s="132">
        <f>+[1]PP!R40</f>
        <v>9.6999999999999993</v>
      </c>
      <c r="S16" s="132">
        <f>+[1]PP!S40</f>
        <v>0</v>
      </c>
      <c r="T16" s="132">
        <f>+[1]PP!T40</f>
        <v>22.5</v>
      </c>
      <c r="U16" s="132">
        <f>+[1]PP!U40</f>
        <v>4.4000000000000004</v>
      </c>
      <c r="V16" s="132">
        <f>SUM(M16:U16)</f>
        <v>99.5</v>
      </c>
      <c r="W16" s="27">
        <f t="shared" si="1"/>
        <v>45.400000000000006</v>
      </c>
      <c r="X16" s="27">
        <f t="shared" si="2"/>
        <v>83.91866913123846</v>
      </c>
    </row>
    <row r="17" spans="2:127" ht="18" customHeight="1">
      <c r="B17" s="170" t="s">
        <v>108</v>
      </c>
      <c r="C17" s="171">
        <f>+[1]PP!C41</f>
        <v>1.7</v>
      </c>
      <c r="D17" s="171">
        <f>+[1]PP!D41</f>
        <v>1.6</v>
      </c>
      <c r="E17" s="171">
        <f>+[1]PP!E41</f>
        <v>4</v>
      </c>
      <c r="F17" s="171">
        <f>+[1]PP!F41</f>
        <v>1.9</v>
      </c>
      <c r="G17" s="171">
        <f>+[1]PP!G41</f>
        <v>3.9</v>
      </c>
      <c r="H17" s="171">
        <f>+[1]PP!H41</f>
        <v>6.1</v>
      </c>
      <c r="I17" s="171">
        <f>+[1]PP!I41</f>
        <v>8.1</v>
      </c>
      <c r="J17" s="171">
        <f>+[1]PP!J41</f>
        <v>5.8</v>
      </c>
      <c r="K17" s="171">
        <f>+[1]PP!K41</f>
        <v>7</v>
      </c>
      <c r="L17" s="172">
        <f>SUM(C17:K17)</f>
        <v>40.099999999999994</v>
      </c>
      <c r="M17" s="172">
        <f>+[1]PP!M41</f>
        <v>8.6</v>
      </c>
      <c r="N17" s="172">
        <f>+[1]PP!N41</f>
        <v>8.1999999999999993</v>
      </c>
      <c r="O17" s="172">
        <f>+[1]PP!O41</f>
        <v>9.4</v>
      </c>
      <c r="P17" s="172">
        <f>+[1]PP!P41</f>
        <v>7.8</v>
      </c>
      <c r="Q17" s="172">
        <f>+[1]PP!Q41</f>
        <v>8.3000000000000007</v>
      </c>
      <c r="R17" s="172">
        <f>+[1]PP!R41</f>
        <v>15.1</v>
      </c>
      <c r="S17" s="172">
        <f>+[1]PP!S41</f>
        <v>11.3</v>
      </c>
      <c r="T17" s="172">
        <f>+[1]PP!T41</f>
        <v>9.8000000000000007</v>
      </c>
      <c r="U17" s="172">
        <f>+[1]PP!U41</f>
        <v>9.5</v>
      </c>
      <c r="V17" s="172">
        <f>SUM(M17:U17)</f>
        <v>88</v>
      </c>
      <c r="W17" s="173">
        <f t="shared" si="1"/>
        <v>47.900000000000006</v>
      </c>
      <c r="X17" s="173">
        <f>+W17/L17*100</f>
        <v>119.45137157107236</v>
      </c>
    </row>
    <row r="18" spans="2:127" ht="18" customHeight="1">
      <c r="B18" s="32" t="s">
        <v>32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67">
        <f>SUM(C18:K18)</f>
        <v>0</v>
      </c>
      <c r="M18" s="168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f>SUM(M18:U18)</f>
        <v>0</v>
      </c>
      <c r="W18" s="174">
        <f t="shared" si="1"/>
        <v>0</v>
      </c>
      <c r="X18" s="174">
        <v>0</v>
      </c>
    </row>
    <row r="19" spans="2:127" ht="18" customHeight="1">
      <c r="B19" s="165" t="s">
        <v>109</v>
      </c>
      <c r="C19" s="23">
        <f t="shared" ref="C19:U19" si="9">+C20</f>
        <v>5</v>
      </c>
      <c r="D19" s="23">
        <f t="shared" si="9"/>
        <v>5.7</v>
      </c>
      <c r="E19" s="23">
        <f t="shared" si="9"/>
        <v>6.2</v>
      </c>
      <c r="F19" s="23">
        <f t="shared" si="9"/>
        <v>5.4</v>
      </c>
      <c r="G19" s="23">
        <f t="shared" si="9"/>
        <v>5</v>
      </c>
      <c r="H19" s="23">
        <f t="shared" si="9"/>
        <v>4.9000000000000004</v>
      </c>
      <c r="I19" s="23">
        <f t="shared" si="9"/>
        <v>4.9000000000000004</v>
      </c>
      <c r="J19" s="23">
        <f t="shared" si="9"/>
        <v>5.3</v>
      </c>
      <c r="K19" s="23">
        <f t="shared" si="9"/>
        <v>6</v>
      </c>
      <c r="L19" s="109">
        <f t="shared" si="9"/>
        <v>48.399999999999991</v>
      </c>
      <c r="M19" s="44">
        <f t="shared" si="9"/>
        <v>4.8</v>
      </c>
      <c r="N19" s="23">
        <f t="shared" si="9"/>
        <v>5</v>
      </c>
      <c r="O19" s="23">
        <f t="shared" si="9"/>
        <v>5.8</v>
      </c>
      <c r="P19" s="23">
        <f t="shared" si="9"/>
        <v>4.2</v>
      </c>
      <c r="Q19" s="23">
        <f t="shared" si="9"/>
        <v>6.4</v>
      </c>
      <c r="R19" s="23">
        <f t="shared" si="9"/>
        <v>8.9</v>
      </c>
      <c r="S19" s="23">
        <f t="shared" si="9"/>
        <v>16.399999999999999</v>
      </c>
      <c r="T19" s="23">
        <f t="shared" si="9"/>
        <v>18.7</v>
      </c>
      <c r="U19" s="23">
        <f t="shared" si="9"/>
        <v>16.899999999999999</v>
      </c>
      <c r="V19" s="23">
        <f>+V20</f>
        <v>87.1</v>
      </c>
      <c r="W19" s="23">
        <f t="shared" si="1"/>
        <v>38.700000000000003</v>
      </c>
      <c r="X19" s="23">
        <f t="shared" ref="X19:X26" si="10">+W19/L19*100</f>
        <v>79.958677685950434</v>
      </c>
    </row>
    <row r="20" spans="2:127" ht="18" customHeight="1">
      <c r="B20" s="32" t="s">
        <v>110</v>
      </c>
      <c r="C20" s="27">
        <f>+[1]PP!C52</f>
        <v>5</v>
      </c>
      <c r="D20" s="27">
        <f>+[1]PP!D52</f>
        <v>5.7</v>
      </c>
      <c r="E20" s="27">
        <f>+[1]PP!E52</f>
        <v>6.2</v>
      </c>
      <c r="F20" s="27">
        <f>+[1]PP!F52</f>
        <v>5.4</v>
      </c>
      <c r="G20" s="27">
        <f>+[1]PP!G52</f>
        <v>5</v>
      </c>
      <c r="H20" s="27">
        <f>+[1]PP!H52</f>
        <v>4.9000000000000004</v>
      </c>
      <c r="I20" s="27">
        <f>+[1]PP!I52</f>
        <v>4.9000000000000004</v>
      </c>
      <c r="J20" s="27">
        <f>+[1]PP!J52</f>
        <v>5.3</v>
      </c>
      <c r="K20" s="27">
        <f>+[1]PP!K52</f>
        <v>6</v>
      </c>
      <c r="L20" s="167">
        <f>SUM(C20:K20)</f>
        <v>48.399999999999991</v>
      </c>
      <c r="M20" s="168">
        <f>+[1]PP!M52</f>
        <v>4.8</v>
      </c>
      <c r="N20" s="27">
        <f>+[1]PP!N52</f>
        <v>5</v>
      </c>
      <c r="O20" s="27">
        <f>+[1]PP!O52</f>
        <v>5.8</v>
      </c>
      <c r="P20" s="27">
        <f>+[1]PP!P52</f>
        <v>4.2</v>
      </c>
      <c r="Q20" s="27">
        <f>+[1]PP!Q52</f>
        <v>6.4</v>
      </c>
      <c r="R20" s="27">
        <f>+[1]PP!R52</f>
        <v>8.9</v>
      </c>
      <c r="S20" s="27">
        <f>+[1]PP!S52</f>
        <v>16.399999999999999</v>
      </c>
      <c r="T20" s="27">
        <f>+[1]PP!T52</f>
        <v>18.7</v>
      </c>
      <c r="U20" s="27">
        <f>+[1]PP!U52</f>
        <v>16.899999999999999</v>
      </c>
      <c r="V20" s="27">
        <f>SUM(M20:U20)</f>
        <v>87.1</v>
      </c>
      <c r="W20" s="27">
        <f t="shared" si="1"/>
        <v>38.700000000000003</v>
      </c>
      <c r="X20" s="27">
        <f t="shared" si="10"/>
        <v>79.958677685950434</v>
      </c>
    </row>
    <row r="21" spans="2:127" ht="18" customHeight="1">
      <c r="B21" s="175" t="s">
        <v>111</v>
      </c>
      <c r="C21" s="163">
        <f>+[1]PP!C56</f>
        <v>180.2</v>
      </c>
      <c r="D21" s="163">
        <f>+[1]PP!D56</f>
        <v>204.5</v>
      </c>
      <c r="E21" s="163">
        <f>+[1]PP!E56</f>
        <v>205.2</v>
      </c>
      <c r="F21" s="163">
        <f>+[1]PP!F56</f>
        <v>200</v>
      </c>
      <c r="G21" s="163">
        <f>+[1]PP!G56</f>
        <v>200.8</v>
      </c>
      <c r="H21" s="163">
        <f>+[1]PP!H56</f>
        <v>523.6</v>
      </c>
      <c r="I21" s="163">
        <f>+[1]PP!I56</f>
        <v>216.9</v>
      </c>
      <c r="J21" s="163">
        <f>+[1]PP!J56</f>
        <v>400</v>
      </c>
      <c r="K21" s="163">
        <f>+[1]PP!K56</f>
        <v>218.4</v>
      </c>
      <c r="L21" s="163">
        <f>SUM(C21:K21)</f>
        <v>2349.6000000000004</v>
      </c>
      <c r="M21" s="176">
        <f>+[1]PP!M56</f>
        <v>686.2</v>
      </c>
      <c r="N21" s="163">
        <f>+[1]PP!N56</f>
        <v>405.9</v>
      </c>
      <c r="O21" s="163">
        <f>+[1]PP!O56</f>
        <v>692</v>
      </c>
      <c r="P21" s="163">
        <f>+[1]PP!P56</f>
        <v>469.2</v>
      </c>
      <c r="Q21" s="163">
        <f>+[1]PP!Q56</f>
        <v>283.5</v>
      </c>
      <c r="R21" s="163">
        <f>+[1]PP!R56</f>
        <v>417.5</v>
      </c>
      <c r="S21" s="163">
        <f>+[1]PP!S56</f>
        <v>428.3</v>
      </c>
      <c r="T21" s="163">
        <f>+[1]PP!T56</f>
        <v>320.2</v>
      </c>
      <c r="U21" s="163">
        <f>+[1]PP!U56</f>
        <v>309.2</v>
      </c>
      <c r="V21" s="163">
        <f>SUM(M21:U21)</f>
        <v>4011.9999999999995</v>
      </c>
      <c r="W21" s="23">
        <f t="shared" si="1"/>
        <v>1662.3999999999992</v>
      </c>
      <c r="X21" s="23">
        <f t="shared" si="10"/>
        <v>70.752468505277449</v>
      </c>
    </row>
    <row r="22" spans="2:127" ht="18" customHeight="1">
      <c r="B22" s="177" t="s">
        <v>112</v>
      </c>
      <c r="C22" s="23">
        <f>+C23</f>
        <v>1648.9</v>
      </c>
      <c r="D22" s="23">
        <f t="shared" ref="D22:L22" si="11">+D23</f>
        <v>0</v>
      </c>
      <c r="E22" s="23">
        <f t="shared" si="11"/>
        <v>341.8</v>
      </c>
      <c r="F22" s="23">
        <f t="shared" si="11"/>
        <v>0</v>
      </c>
      <c r="G22" s="23">
        <f t="shared" si="11"/>
        <v>0</v>
      </c>
      <c r="H22" s="23">
        <f t="shared" si="11"/>
        <v>330</v>
      </c>
      <c r="I22" s="23">
        <f t="shared" si="11"/>
        <v>0</v>
      </c>
      <c r="J22" s="23">
        <f t="shared" si="11"/>
        <v>0</v>
      </c>
      <c r="K22" s="23">
        <f t="shared" si="11"/>
        <v>340</v>
      </c>
      <c r="L22" s="23">
        <f t="shared" si="11"/>
        <v>2660.7000000000003</v>
      </c>
      <c r="M22" s="44">
        <f>+M23</f>
        <v>0</v>
      </c>
      <c r="N22" s="23">
        <f t="shared" ref="N22:U22" si="12">+N23</f>
        <v>0</v>
      </c>
      <c r="O22" s="23">
        <f t="shared" si="12"/>
        <v>330</v>
      </c>
      <c r="P22" s="23">
        <f t="shared" si="12"/>
        <v>0</v>
      </c>
      <c r="Q22" s="23">
        <f t="shared" si="12"/>
        <v>0</v>
      </c>
      <c r="R22" s="23">
        <f t="shared" si="12"/>
        <v>330</v>
      </c>
      <c r="S22" s="23">
        <f t="shared" si="12"/>
        <v>0</v>
      </c>
      <c r="T22" s="23">
        <f t="shared" si="12"/>
        <v>0.1</v>
      </c>
      <c r="U22" s="23">
        <f t="shared" si="12"/>
        <v>340</v>
      </c>
      <c r="V22" s="23">
        <f>+V23</f>
        <v>1000.1</v>
      </c>
      <c r="W22" s="178">
        <f t="shared" si="1"/>
        <v>-1660.6000000000004</v>
      </c>
      <c r="X22" s="178">
        <f t="shared" si="10"/>
        <v>-62.412147179313727</v>
      </c>
    </row>
    <row r="23" spans="2:127" s="3" customFormat="1" ht="18" customHeight="1">
      <c r="B23" s="179" t="s">
        <v>113</v>
      </c>
      <c r="C23" s="180">
        <f t="shared" ref="C23:W23" si="13">SUM(C24:C27)</f>
        <v>1648.9</v>
      </c>
      <c r="D23" s="180">
        <f t="shared" si="13"/>
        <v>0</v>
      </c>
      <c r="E23" s="180">
        <f t="shared" si="13"/>
        <v>341.8</v>
      </c>
      <c r="F23" s="180">
        <f t="shared" si="13"/>
        <v>0</v>
      </c>
      <c r="G23" s="180">
        <f t="shared" si="13"/>
        <v>0</v>
      </c>
      <c r="H23" s="180">
        <f t="shared" si="13"/>
        <v>330</v>
      </c>
      <c r="I23" s="180">
        <f t="shared" si="13"/>
        <v>0</v>
      </c>
      <c r="J23" s="180">
        <f t="shared" si="13"/>
        <v>0</v>
      </c>
      <c r="K23" s="180">
        <f t="shared" si="13"/>
        <v>340</v>
      </c>
      <c r="L23" s="180">
        <f t="shared" si="13"/>
        <v>2660.7000000000003</v>
      </c>
      <c r="M23" s="181">
        <f t="shared" si="13"/>
        <v>0</v>
      </c>
      <c r="N23" s="180">
        <f t="shared" si="13"/>
        <v>0</v>
      </c>
      <c r="O23" s="180">
        <f t="shared" si="13"/>
        <v>330</v>
      </c>
      <c r="P23" s="180">
        <f t="shared" si="13"/>
        <v>0</v>
      </c>
      <c r="Q23" s="180">
        <f t="shared" si="13"/>
        <v>0</v>
      </c>
      <c r="R23" s="180">
        <f t="shared" si="13"/>
        <v>330</v>
      </c>
      <c r="S23" s="180">
        <f t="shared" si="13"/>
        <v>0</v>
      </c>
      <c r="T23" s="180">
        <f t="shared" si="13"/>
        <v>0.1</v>
      </c>
      <c r="U23" s="180">
        <f t="shared" si="13"/>
        <v>340</v>
      </c>
      <c r="V23" s="180">
        <f t="shared" si="13"/>
        <v>1000.1</v>
      </c>
      <c r="W23" s="180">
        <f t="shared" si="13"/>
        <v>-1660.6000000000001</v>
      </c>
      <c r="X23" s="180">
        <f t="shared" si="10"/>
        <v>-62.412147179313713</v>
      </c>
    </row>
    <row r="24" spans="2:127" s="98" customFormat="1" ht="18" customHeight="1">
      <c r="B24" s="182" t="s">
        <v>114</v>
      </c>
      <c r="C24" s="183">
        <v>1648.9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f t="shared" ref="L24:L27" si="14">SUM(C24:K24)</f>
        <v>1648.9</v>
      </c>
      <c r="M24" s="184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f t="shared" ref="V24:V27" si="15">SUM(M24:U24)</f>
        <v>0</v>
      </c>
      <c r="W24" s="185">
        <f t="shared" ref="W24:W50" si="16">+V24-L24</f>
        <v>-1648.9</v>
      </c>
      <c r="X24" s="185">
        <f t="shared" si="10"/>
        <v>-100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98" customFormat="1" ht="18" customHeight="1">
      <c r="B25" s="182" t="s">
        <v>115</v>
      </c>
      <c r="C25" s="183">
        <v>0</v>
      </c>
      <c r="D25" s="183">
        <v>0</v>
      </c>
      <c r="E25" s="183">
        <v>330</v>
      </c>
      <c r="F25" s="183">
        <v>0</v>
      </c>
      <c r="G25" s="183">
        <v>0</v>
      </c>
      <c r="H25" s="183">
        <v>330</v>
      </c>
      <c r="I25" s="183">
        <v>0</v>
      </c>
      <c r="J25" s="183">
        <v>0</v>
      </c>
      <c r="K25" s="183">
        <v>340</v>
      </c>
      <c r="L25" s="183">
        <f t="shared" si="14"/>
        <v>1000</v>
      </c>
      <c r="M25" s="184">
        <v>0</v>
      </c>
      <c r="N25" s="183">
        <v>0</v>
      </c>
      <c r="O25" s="183">
        <v>330</v>
      </c>
      <c r="P25" s="183">
        <v>0</v>
      </c>
      <c r="Q25" s="183">
        <v>0</v>
      </c>
      <c r="R25" s="183">
        <v>330</v>
      </c>
      <c r="S25" s="183">
        <v>0</v>
      </c>
      <c r="T25" s="183">
        <v>0</v>
      </c>
      <c r="U25" s="183">
        <v>340</v>
      </c>
      <c r="V25" s="183">
        <f t="shared" si="15"/>
        <v>1000</v>
      </c>
      <c r="W25" s="185">
        <f t="shared" si="16"/>
        <v>0</v>
      </c>
      <c r="X25" s="186">
        <f t="shared" si="10"/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98" customFormat="1" ht="18" customHeight="1">
      <c r="B26" s="182" t="s">
        <v>116</v>
      </c>
      <c r="C26" s="183">
        <v>0</v>
      </c>
      <c r="D26" s="183">
        <v>0</v>
      </c>
      <c r="E26" s="183">
        <v>11.8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f t="shared" si="14"/>
        <v>11.8</v>
      </c>
      <c r="M26" s="184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83">
        <f t="shared" si="15"/>
        <v>0</v>
      </c>
      <c r="W26" s="185">
        <f t="shared" si="16"/>
        <v>-11.8</v>
      </c>
      <c r="X26" s="185">
        <f t="shared" si="10"/>
        <v>-100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98" customFormat="1" ht="18" customHeight="1">
      <c r="B27" s="187" t="s">
        <v>32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f t="shared" si="14"/>
        <v>0</v>
      </c>
      <c r="M27" s="184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0.1</v>
      </c>
      <c r="U27" s="183">
        <v>0</v>
      </c>
      <c r="V27" s="183">
        <f t="shared" si="15"/>
        <v>0.1</v>
      </c>
      <c r="W27" s="185">
        <f t="shared" si="16"/>
        <v>0.1</v>
      </c>
      <c r="X27" s="186">
        <v>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ht="18" customHeight="1">
      <c r="B28" s="177" t="s">
        <v>117</v>
      </c>
      <c r="C28" s="134">
        <f t="shared" ref="C28:V28" si="17">+C29+C40+C43</f>
        <v>1202.6000000000001</v>
      </c>
      <c r="D28" s="134">
        <f t="shared" si="17"/>
        <v>1022.4999999999999</v>
      </c>
      <c r="E28" s="134">
        <f t="shared" si="17"/>
        <v>1107.5</v>
      </c>
      <c r="F28" s="134">
        <f t="shared" si="17"/>
        <v>1106.5999999999999</v>
      </c>
      <c r="G28" s="134">
        <f t="shared" si="17"/>
        <v>1248.5999999999999</v>
      </c>
      <c r="H28" s="134">
        <f t="shared" si="17"/>
        <v>1312.2999999999997</v>
      </c>
      <c r="I28" s="134">
        <f t="shared" si="17"/>
        <v>1501</v>
      </c>
      <c r="J28" s="134">
        <f t="shared" si="17"/>
        <v>1581.6</v>
      </c>
      <c r="K28" s="134">
        <f t="shared" si="17"/>
        <v>1635.8</v>
      </c>
      <c r="L28" s="23">
        <f t="shared" si="17"/>
        <v>11718.5</v>
      </c>
      <c r="M28" s="44">
        <f t="shared" si="17"/>
        <v>1747.6</v>
      </c>
      <c r="N28" s="23">
        <f t="shared" si="17"/>
        <v>2025.3999999999999</v>
      </c>
      <c r="O28" s="23">
        <f t="shared" si="17"/>
        <v>1697.1000000000001</v>
      </c>
      <c r="P28" s="23">
        <f t="shared" si="17"/>
        <v>1462.3999999999999</v>
      </c>
      <c r="Q28" s="23">
        <f t="shared" si="17"/>
        <v>1972.4</v>
      </c>
      <c r="R28" s="23">
        <f t="shared" si="17"/>
        <v>1831.3000000000002</v>
      </c>
      <c r="S28" s="23">
        <f t="shared" si="17"/>
        <v>1829</v>
      </c>
      <c r="T28" s="23">
        <f t="shared" si="17"/>
        <v>2026.6999999999998</v>
      </c>
      <c r="U28" s="23">
        <f t="shared" si="17"/>
        <v>1500.7</v>
      </c>
      <c r="V28" s="23">
        <f t="shared" si="17"/>
        <v>16092.6</v>
      </c>
      <c r="W28" s="23">
        <f t="shared" si="16"/>
        <v>4374.1000000000004</v>
      </c>
      <c r="X28" s="23">
        <f>+W28/L28*100</f>
        <v>37.32644963092546</v>
      </c>
    </row>
    <row r="29" spans="2:127" ht="18" customHeight="1">
      <c r="B29" s="188" t="s">
        <v>56</v>
      </c>
      <c r="C29" s="134">
        <f t="shared" ref="C29:V29" si="18">+C30+C36</f>
        <v>1142.7</v>
      </c>
      <c r="D29" s="134">
        <f t="shared" si="18"/>
        <v>961.09999999999991</v>
      </c>
      <c r="E29" s="134">
        <f t="shared" si="18"/>
        <v>1025.8</v>
      </c>
      <c r="F29" s="134">
        <f t="shared" si="18"/>
        <v>1023.6</v>
      </c>
      <c r="G29" s="134">
        <f t="shared" si="18"/>
        <v>1166.0999999999999</v>
      </c>
      <c r="H29" s="134">
        <f t="shared" si="18"/>
        <v>1217.6999999999998</v>
      </c>
      <c r="I29" s="134">
        <f t="shared" si="18"/>
        <v>1412.1</v>
      </c>
      <c r="J29" s="134">
        <f t="shared" si="18"/>
        <v>1473.2</v>
      </c>
      <c r="K29" s="134">
        <f t="shared" si="18"/>
        <v>1554.3999999999999</v>
      </c>
      <c r="L29" s="109">
        <f t="shared" si="18"/>
        <v>10976.699999999999</v>
      </c>
      <c r="M29" s="44">
        <f t="shared" si="18"/>
        <v>1667.7</v>
      </c>
      <c r="N29" s="23">
        <f t="shared" si="18"/>
        <v>1899.3999999999999</v>
      </c>
      <c r="O29" s="23">
        <f t="shared" si="18"/>
        <v>1556.7</v>
      </c>
      <c r="P29" s="23">
        <f t="shared" si="18"/>
        <v>1332.6</v>
      </c>
      <c r="Q29" s="23">
        <f t="shared" si="18"/>
        <v>1830.4</v>
      </c>
      <c r="R29" s="23">
        <f t="shared" si="18"/>
        <v>1650.1000000000001</v>
      </c>
      <c r="S29" s="23">
        <f t="shared" si="18"/>
        <v>1617</v>
      </c>
      <c r="T29" s="23">
        <f t="shared" si="18"/>
        <v>1890</v>
      </c>
      <c r="U29" s="23">
        <f t="shared" si="18"/>
        <v>1321.5</v>
      </c>
      <c r="V29" s="23">
        <f t="shared" si="18"/>
        <v>14765.400000000001</v>
      </c>
      <c r="W29" s="23">
        <f t="shared" si="16"/>
        <v>3788.7000000000025</v>
      </c>
      <c r="X29" s="23">
        <f>+W29/L29*100</f>
        <v>34.515838093416079</v>
      </c>
    </row>
    <row r="30" spans="2:127" ht="18" customHeight="1">
      <c r="B30" s="189" t="s">
        <v>57</v>
      </c>
      <c r="C30" s="23">
        <f>+C31+C34+C35</f>
        <v>76.800000000000011</v>
      </c>
      <c r="D30" s="23">
        <f t="shared" ref="D30:V30" si="19">+D31+D34+D35</f>
        <v>91.8</v>
      </c>
      <c r="E30" s="23">
        <f t="shared" si="19"/>
        <v>107.8</v>
      </c>
      <c r="F30" s="23">
        <f t="shared" si="19"/>
        <v>148.5</v>
      </c>
      <c r="G30" s="23">
        <f t="shared" si="19"/>
        <v>146.80000000000001</v>
      </c>
      <c r="H30" s="23">
        <f t="shared" si="19"/>
        <v>175.6</v>
      </c>
      <c r="I30" s="23">
        <f t="shared" si="19"/>
        <v>90.1</v>
      </c>
      <c r="J30" s="23">
        <f t="shared" si="19"/>
        <v>231.4</v>
      </c>
      <c r="K30" s="23">
        <f t="shared" si="19"/>
        <v>146.5</v>
      </c>
      <c r="L30" s="23">
        <f t="shared" si="19"/>
        <v>1215.3</v>
      </c>
      <c r="M30" s="23">
        <f t="shared" si="19"/>
        <v>87.5</v>
      </c>
      <c r="N30" s="23">
        <f t="shared" si="19"/>
        <v>478</v>
      </c>
      <c r="O30" s="23">
        <f t="shared" si="19"/>
        <v>189.6</v>
      </c>
      <c r="P30" s="23">
        <f t="shared" si="19"/>
        <v>82.3</v>
      </c>
      <c r="Q30" s="23">
        <f t="shared" si="19"/>
        <v>87.9</v>
      </c>
      <c r="R30" s="23">
        <f t="shared" si="19"/>
        <v>259.2</v>
      </c>
      <c r="S30" s="23">
        <f t="shared" si="19"/>
        <v>185.7</v>
      </c>
      <c r="T30" s="23">
        <f t="shared" si="19"/>
        <v>177.5</v>
      </c>
      <c r="U30" s="23">
        <f t="shared" si="19"/>
        <v>282.39999999999998</v>
      </c>
      <c r="V30" s="23">
        <f t="shared" si="19"/>
        <v>1830.1000000000001</v>
      </c>
      <c r="W30" s="23">
        <f t="shared" si="16"/>
        <v>614.80000000000018</v>
      </c>
      <c r="X30" s="23">
        <f>+W30/L30*100</f>
        <v>50.588332099070207</v>
      </c>
    </row>
    <row r="31" spans="2:127" s="40" customFormat="1" ht="18" customHeight="1">
      <c r="B31" s="190" t="s">
        <v>118</v>
      </c>
      <c r="C31" s="191">
        <f>+C32+C33</f>
        <v>74.900000000000006</v>
      </c>
      <c r="D31" s="191">
        <f t="shared" ref="D31:V31" si="20">+D32+D33</f>
        <v>91.8</v>
      </c>
      <c r="E31" s="191">
        <f t="shared" si="20"/>
        <v>100.7</v>
      </c>
      <c r="F31" s="191">
        <f t="shared" si="20"/>
        <v>89</v>
      </c>
      <c r="G31" s="191">
        <f t="shared" si="20"/>
        <v>87.3</v>
      </c>
      <c r="H31" s="191">
        <f t="shared" si="20"/>
        <v>93.1</v>
      </c>
      <c r="I31" s="191">
        <f t="shared" si="20"/>
        <v>89.5</v>
      </c>
      <c r="J31" s="191">
        <f t="shared" si="20"/>
        <v>80</v>
      </c>
      <c r="K31" s="191">
        <f t="shared" si="20"/>
        <v>83.6</v>
      </c>
      <c r="L31" s="191">
        <f t="shared" si="20"/>
        <v>789.9</v>
      </c>
      <c r="M31" s="191">
        <f t="shared" si="20"/>
        <v>85.7</v>
      </c>
      <c r="N31" s="191">
        <f t="shared" si="20"/>
        <v>83.6</v>
      </c>
      <c r="O31" s="191">
        <f t="shared" si="20"/>
        <v>96.8</v>
      </c>
      <c r="P31" s="191">
        <f t="shared" si="20"/>
        <v>79.8</v>
      </c>
      <c r="Q31" s="191">
        <f t="shared" si="20"/>
        <v>71.5</v>
      </c>
      <c r="R31" s="191">
        <f t="shared" si="20"/>
        <v>79.2</v>
      </c>
      <c r="S31" s="191">
        <f t="shared" si="20"/>
        <v>80.599999999999994</v>
      </c>
      <c r="T31" s="191">
        <f t="shared" si="20"/>
        <v>91.3</v>
      </c>
      <c r="U31" s="191">
        <f t="shared" si="20"/>
        <v>273.29999999999995</v>
      </c>
      <c r="V31" s="191">
        <f t="shared" si="20"/>
        <v>941.80000000000007</v>
      </c>
      <c r="W31" s="130">
        <f t="shared" si="16"/>
        <v>151.90000000000009</v>
      </c>
      <c r="X31" s="192">
        <f t="shared" ref="X31:X34" si="21">+W31/L31*100</f>
        <v>19.230282314217</v>
      </c>
    </row>
    <row r="32" spans="2:127" ht="18" customHeight="1">
      <c r="B32" s="193" t="s">
        <v>119</v>
      </c>
      <c r="C32" s="132">
        <f>+[1]PP!C67</f>
        <v>74.900000000000006</v>
      </c>
      <c r="D32" s="132">
        <f>+[1]PP!D67</f>
        <v>91.8</v>
      </c>
      <c r="E32" s="132">
        <f>+[1]PP!E67</f>
        <v>100.7</v>
      </c>
      <c r="F32" s="132">
        <f>+[1]PP!F67</f>
        <v>89</v>
      </c>
      <c r="G32" s="132">
        <f>+[1]PP!G67</f>
        <v>87.3</v>
      </c>
      <c r="H32" s="132">
        <f>+[1]PP!H67</f>
        <v>93.1</v>
      </c>
      <c r="I32" s="132">
        <f>+[1]PP!I67</f>
        <v>89.5</v>
      </c>
      <c r="J32" s="132">
        <f>+[1]PP!J67</f>
        <v>80</v>
      </c>
      <c r="K32" s="132">
        <v>83.6</v>
      </c>
      <c r="L32" s="167">
        <f>SUM(C32:K32)</f>
        <v>789.9</v>
      </c>
      <c r="M32" s="132">
        <f>+[1]PP!M67</f>
        <v>85.7</v>
      </c>
      <c r="N32" s="132">
        <f>+[1]PP!N67</f>
        <v>83.6</v>
      </c>
      <c r="O32" s="132">
        <f>+[1]PP!O67</f>
        <v>96.8</v>
      </c>
      <c r="P32" s="132">
        <f>+[1]PP!P67</f>
        <v>79.8</v>
      </c>
      <c r="Q32" s="132">
        <f>+[1]PP!Q67</f>
        <v>71.5</v>
      </c>
      <c r="R32" s="132">
        <f>+[1]PP!R67</f>
        <v>79.2</v>
      </c>
      <c r="S32" s="132">
        <f>+[1]PP!S67</f>
        <v>78.5</v>
      </c>
      <c r="T32" s="132">
        <f>+[1]PP!T67</f>
        <v>85.7</v>
      </c>
      <c r="U32" s="132">
        <f>+[1]PP!U67</f>
        <v>81.099999999999994</v>
      </c>
      <c r="V32" s="27">
        <f>SUM(M32:U32)</f>
        <v>741.90000000000009</v>
      </c>
      <c r="W32" s="185">
        <f t="shared" si="16"/>
        <v>-47.999999999999886</v>
      </c>
      <c r="X32" s="185">
        <f t="shared" si="21"/>
        <v>-6.0767185719711216</v>
      </c>
    </row>
    <row r="33" spans="2:24" ht="18" customHeight="1">
      <c r="B33" s="194" t="s">
        <v>120</v>
      </c>
      <c r="C33" s="173">
        <f>+[1]PP!C68</f>
        <v>0</v>
      </c>
      <c r="D33" s="173">
        <f>+[1]PP!D68</f>
        <v>0</v>
      </c>
      <c r="E33" s="173">
        <f>+[1]PP!E68</f>
        <v>0</v>
      </c>
      <c r="F33" s="173">
        <f>+[1]PP!F68</f>
        <v>0</v>
      </c>
      <c r="G33" s="173">
        <f>+[1]PP!G68</f>
        <v>0</v>
      </c>
      <c r="H33" s="173">
        <f>+[1]PP!H68</f>
        <v>0</v>
      </c>
      <c r="I33" s="173">
        <f>+[1]PP!I68</f>
        <v>0</v>
      </c>
      <c r="J33" s="173">
        <f>+[1]PP!J68</f>
        <v>0</v>
      </c>
      <c r="K33" s="173">
        <v>0</v>
      </c>
      <c r="L33" s="173">
        <f>SUM(C33:K33)</f>
        <v>0</v>
      </c>
      <c r="M33" s="173">
        <f>+[1]PP!M68</f>
        <v>0</v>
      </c>
      <c r="N33" s="173">
        <f>+[1]PP!N68</f>
        <v>0</v>
      </c>
      <c r="O33" s="173">
        <f>+[1]PP!O68</f>
        <v>0</v>
      </c>
      <c r="P33" s="173">
        <f>+[1]PP!P68</f>
        <v>0</v>
      </c>
      <c r="Q33" s="173">
        <f>+[1]PP!Q68</f>
        <v>0</v>
      </c>
      <c r="R33" s="173">
        <f>+[1]PP!R68</f>
        <v>0</v>
      </c>
      <c r="S33" s="173">
        <f>+[1]PP!S68</f>
        <v>2.1</v>
      </c>
      <c r="T33" s="173">
        <f>+[1]PP!T68</f>
        <v>5.6</v>
      </c>
      <c r="U33" s="173">
        <f>+[1]PP!U68</f>
        <v>192.2</v>
      </c>
      <c r="V33" s="173">
        <f>SUM(M33:U33)</f>
        <v>199.89999999999998</v>
      </c>
      <c r="W33" s="173">
        <f t="shared" si="16"/>
        <v>199.89999999999998</v>
      </c>
      <c r="X33" s="195">
        <v>0</v>
      </c>
    </row>
    <row r="34" spans="2:24" ht="18" customHeight="1">
      <c r="B34" s="196" t="s">
        <v>121</v>
      </c>
      <c r="C34" s="173">
        <f>+[1]PP!C69</f>
        <v>1.9</v>
      </c>
      <c r="D34" s="173">
        <f>+[1]PP!D69</f>
        <v>0</v>
      </c>
      <c r="E34" s="173">
        <f>+[1]PP!E69</f>
        <v>7.1</v>
      </c>
      <c r="F34" s="173">
        <f>+[1]PP!F69</f>
        <v>59.5</v>
      </c>
      <c r="G34" s="173">
        <f>+[1]PP!G69</f>
        <v>59.5</v>
      </c>
      <c r="H34" s="173">
        <f>+[1]PP!H69</f>
        <v>82.5</v>
      </c>
      <c r="I34" s="173">
        <f>+[1]PP!I69</f>
        <v>0.6</v>
      </c>
      <c r="J34" s="173">
        <f>+[1]PP!J69</f>
        <v>151.4</v>
      </c>
      <c r="K34" s="173">
        <f>+[1]PP!K69</f>
        <v>62.9</v>
      </c>
      <c r="L34" s="172">
        <f>SUM(C34:K34)</f>
        <v>425.4</v>
      </c>
      <c r="M34" s="173">
        <f>+[1]PP!M69</f>
        <v>1.8</v>
      </c>
      <c r="N34" s="173">
        <f>+[1]PP!N69</f>
        <v>394.4</v>
      </c>
      <c r="O34" s="173">
        <f>+[1]PP!O69</f>
        <v>92.8</v>
      </c>
      <c r="P34" s="173">
        <f>+[1]PP!P69</f>
        <v>2.5</v>
      </c>
      <c r="Q34" s="173">
        <f>+[1]PP!Q69</f>
        <v>16.399999999999999</v>
      </c>
      <c r="R34" s="173">
        <f>+[1]PP!R69</f>
        <v>180</v>
      </c>
      <c r="S34" s="173">
        <f>+[1]PP!S69</f>
        <v>105.1</v>
      </c>
      <c r="T34" s="173">
        <f>+[1]PP!T69</f>
        <v>86.2</v>
      </c>
      <c r="U34" s="173">
        <f>+[1]PP!U69</f>
        <v>9.1</v>
      </c>
      <c r="V34" s="173">
        <f>SUM(M34:U34)</f>
        <v>888.30000000000007</v>
      </c>
      <c r="W34" s="173">
        <f t="shared" si="16"/>
        <v>462.90000000000009</v>
      </c>
      <c r="X34" s="197">
        <f t="shared" si="21"/>
        <v>108.81523272214389</v>
      </c>
    </row>
    <row r="35" spans="2:24" ht="18" customHeight="1">
      <c r="B35" s="198" t="s">
        <v>122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167">
        <f>SUM(C35:K35)</f>
        <v>0</v>
      </c>
      <c r="M35" s="168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f>SUM(M35:U35)</f>
        <v>0</v>
      </c>
      <c r="W35" s="199">
        <f t="shared" si="16"/>
        <v>0</v>
      </c>
      <c r="X35" s="199">
        <v>0</v>
      </c>
    </row>
    <row r="36" spans="2:24" ht="18" customHeight="1">
      <c r="B36" s="189" t="s">
        <v>58</v>
      </c>
      <c r="C36" s="23">
        <f t="shared" ref="C36:K36" si="22">+C37+C38+C39</f>
        <v>1065.9000000000001</v>
      </c>
      <c r="D36" s="23">
        <f t="shared" si="22"/>
        <v>869.3</v>
      </c>
      <c r="E36" s="23">
        <f t="shared" si="22"/>
        <v>918</v>
      </c>
      <c r="F36" s="23">
        <f t="shared" si="22"/>
        <v>875.1</v>
      </c>
      <c r="G36" s="23">
        <f t="shared" si="22"/>
        <v>1019.3</v>
      </c>
      <c r="H36" s="23">
        <f t="shared" si="22"/>
        <v>1042.0999999999999</v>
      </c>
      <c r="I36" s="23">
        <f t="shared" si="22"/>
        <v>1322</v>
      </c>
      <c r="J36" s="23">
        <f t="shared" si="22"/>
        <v>1241.8</v>
      </c>
      <c r="K36" s="23">
        <f t="shared" si="22"/>
        <v>1407.8999999999999</v>
      </c>
      <c r="L36" s="23">
        <f t="shared" ref="L36:V36" si="23">SUM(L37:L39)</f>
        <v>9761.4</v>
      </c>
      <c r="M36" s="44">
        <f t="shared" si="23"/>
        <v>1580.2</v>
      </c>
      <c r="N36" s="23">
        <f t="shared" ref="N36:U36" si="24">SUM(N37:N39)</f>
        <v>1421.3999999999999</v>
      </c>
      <c r="O36" s="23">
        <f t="shared" si="24"/>
        <v>1367.1000000000001</v>
      </c>
      <c r="P36" s="23">
        <f t="shared" si="24"/>
        <v>1250.3</v>
      </c>
      <c r="Q36" s="23">
        <f t="shared" si="24"/>
        <v>1742.5</v>
      </c>
      <c r="R36" s="23">
        <f t="shared" si="24"/>
        <v>1390.9</v>
      </c>
      <c r="S36" s="23">
        <f t="shared" si="24"/>
        <v>1431.3</v>
      </c>
      <c r="T36" s="23">
        <f t="shared" si="24"/>
        <v>1712.5</v>
      </c>
      <c r="U36" s="23">
        <f t="shared" si="24"/>
        <v>1039.0999999999999</v>
      </c>
      <c r="V36" s="23">
        <f t="shared" si="23"/>
        <v>12935.300000000001</v>
      </c>
      <c r="W36" s="23">
        <f t="shared" si="16"/>
        <v>3173.9000000000015</v>
      </c>
      <c r="X36" s="23">
        <f>+W36/L36*100</f>
        <v>32.514803204458396</v>
      </c>
    </row>
    <row r="37" spans="2:24" ht="18" customHeight="1">
      <c r="B37" s="198" t="s">
        <v>123</v>
      </c>
      <c r="C37" s="27">
        <f>+[1]PP!C72</f>
        <v>23.2</v>
      </c>
      <c r="D37" s="27">
        <f>+[1]PP!D72</f>
        <v>30.9</v>
      </c>
      <c r="E37" s="27">
        <f>+[1]PP!E72</f>
        <v>28.9</v>
      </c>
      <c r="F37" s="27">
        <f>+[1]PP!F72</f>
        <v>25.4</v>
      </c>
      <c r="G37" s="27">
        <f>+[1]PP!G72</f>
        <v>23.3</v>
      </c>
      <c r="H37" s="27">
        <f>+[1]PP!H72</f>
        <v>24.5</v>
      </c>
      <c r="I37" s="27">
        <f>+[1]PP!I72</f>
        <v>31.8</v>
      </c>
      <c r="J37" s="27">
        <f>+[1]PP!J72</f>
        <v>56</v>
      </c>
      <c r="K37" s="27">
        <f>+[1]PP!K72</f>
        <v>35.799999999999997</v>
      </c>
      <c r="L37" s="167">
        <f>SUM(C37:K37)</f>
        <v>279.8</v>
      </c>
      <c r="M37" s="168">
        <f>+[1]PP!M72</f>
        <v>45</v>
      </c>
      <c r="N37" s="27">
        <f>+[1]PP!N72</f>
        <v>38.1</v>
      </c>
      <c r="O37" s="27">
        <f>+[1]PP!O72</f>
        <v>36.9</v>
      </c>
      <c r="P37" s="27">
        <f>+[1]PP!P72</f>
        <v>35.200000000000003</v>
      </c>
      <c r="Q37" s="27">
        <f>+[1]PP!Q72</f>
        <v>29.9</v>
      </c>
      <c r="R37" s="27">
        <f>+[1]PP!R72</f>
        <v>33.5</v>
      </c>
      <c r="S37" s="27">
        <f>+[1]PP!S72</f>
        <v>21.6</v>
      </c>
      <c r="T37" s="27">
        <f>+[1]PP!T72</f>
        <v>94.8</v>
      </c>
      <c r="U37" s="27">
        <f>+[1]PP!U72</f>
        <v>20</v>
      </c>
      <c r="V37" s="27">
        <f>SUM(M37:U37)</f>
        <v>355</v>
      </c>
      <c r="W37" s="27">
        <f t="shared" si="16"/>
        <v>75.199999999999989</v>
      </c>
      <c r="X37" s="27">
        <f>+W37/L37*100</f>
        <v>26.876340243030732</v>
      </c>
    </row>
    <row r="38" spans="2:24" ht="18" customHeight="1">
      <c r="B38" s="196" t="s">
        <v>124</v>
      </c>
      <c r="C38" s="173">
        <f>+[1]PP!C73</f>
        <v>1042.7</v>
      </c>
      <c r="D38" s="173">
        <f>+[1]PP!D73</f>
        <v>838.4</v>
      </c>
      <c r="E38" s="173">
        <f>+[1]PP!E73</f>
        <v>889.1</v>
      </c>
      <c r="F38" s="173">
        <f>+[1]PP!F73</f>
        <v>849.7</v>
      </c>
      <c r="G38" s="173">
        <f>+[1]PP!G73</f>
        <v>996</v>
      </c>
      <c r="H38" s="173">
        <f>+[1]PP!H73</f>
        <v>1017.6</v>
      </c>
      <c r="I38" s="173">
        <f>+[1]PP!I73</f>
        <v>1290.2</v>
      </c>
      <c r="J38" s="173">
        <f>+[1]PP!J73</f>
        <v>1185.8</v>
      </c>
      <c r="K38" s="173">
        <f>+[1]PP!K73</f>
        <v>1372.1</v>
      </c>
      <c r="L38" s="172">
        <f>SUM(C38:K38)</f>
        <v>9481.6</v>
      </c>
      <c r="M38" s="173">
        <f>+[1]PP!M73</f>
        <v>1535.2</v>
      </c>
      <c r="N38" s="173">
        <f>+[1]PP!N73</f>
        <v>1383.3</v>
      </c>
      <c r="O38" s="173">
        <f>+[1]PP!O73</f>
        <v>1330.2</v>
      </c>
      <c r="P38" s="173">
        <f>+[1]PP!P73</f>
        <v>1215.0999999999999</v>
      </c>
      <c r="Q38" s="173">
        <f>+[1]PP!Q73</f>
        <v>1712.6</v>
      </c>
      <c r="R38" s="173">
        <f>+[1]PP!R73</f>
        <v>1357.4</v>
      </c>
      <c r="S38" s="173">
        <f>+[1]PP!S73</f>
        <v>1409.7</v>
      </c>
      <c r="T38" s="173">
        <f>+[1]PP!T73</f>
        <v>1617.7</v>
      </c>
      <c r="U38" s="173">
        <f>+[1]PP!U73</f>
        <v>1019.1</v>
      </c>
      <c r="V38" s="173">
        <f>SUM(M38:U38)</f>
        <v>12580.300000000001</v>
      </c>
      <c r="W38" s="173">
        <f t="shared" si="16"/>
        <v>3098.7000000000007</v>
      </c>
      <c r="X38" s="173">
        <f>+W38/L38*100</f>
        <v>32.681193047586909</v>
      </c>
    </row>
    <row r="39" spans="2:24" ht="18" customHeight="1">
      <c r="B39" s="198" t="s">
        <v>32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67">
        <f>SUM(C39:K39)</f>
        <v>0</v>
      </c>
      <c r="M39" s="168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f>SUM(M39:U39)</f>
        <v>0</v>
      </c>
      <c r="W39" s="27">
        <f t="shared" si="16"/>
        <v>0</v>
      </c>
      <c r="X39" s="200">
        <v>0</v>
      </c>
    </row>
    <row r="40" spans="2:24" ht="18" customHeight="1">
      <c r="B40" s="189" t="s">
        <v>59</v>
      </c>
      <c r="C40" s="23">
        <f t="shared" ref="C40:V40" si="25">+C41+C42</f>
        <v>57.9</v>
      </c>
      <c r="D40" s="23">
        <f t="shared" si="25"/>
        <v>59</v>
      </c>
      <c r="E40" s="23">
        <f t="shared" si="25"/>
        <v>78.400000000000006</v>
      </c>
      <c r="F40" s="23">
        <f t="shared" si="25"/>
        <v>80.5</v>
      </c>
      <c r="G40" s="23">
        <f t="shared" si="25"/>
        <v>79.599999999999994</v>
      </c>
      <c r="H40" s="23">
        <f t="shared" si="25"/>
        <v>80.3</v>
      </c>
      <c r="I40" s="23">
        <f t="shared" si="25"/>
        <v>85.5</v>
      </c>
      <c r="J40" s="23">
        <f t="shared" si="25"/>
        <v>87.3</v>
      </c>
      <c r="K40" s="23">
        <f t="shared" si="25"/>
        <v>77.7</v>
      </c>
      <c r="L40" s="109">
        <f t="shared" si="25"/>
        <v>686.2</v>
      </c>
      <c r="M40" s="44">
        <f t="shared" si="25"/>
        <v>76.8</v>
      </c>
      <c r="N40" s="23">
        <f t="shared" si="25"/>
        <v>80.5</v>
      </c>
      <c r="O40" s="23">
        <f t="shared" si="25"/>
        <v>111.5</v>
      </c>
      <c r="P40" s="23">
        <f t="shared" si="25"/>
        <v>91.6</v>
      </c>
      <c r="Q40" s="23">
        <f t="shared" si="25"/>
        <v>104.7</v>
      </c>
      <c r="R40" s="23">
        <f t="shared" si="25"/>
        <v>112.4</v>
      </c>
      <c r="S40" s="23">
        <f t="shared" si="25"/>
        <v>100.7</v>
      </c>
      <c r="T40" s="23">
        <f t="shared" si="25"/>
        <v>105.1</v>
      </c>
      <c r="U40" s="23">
        <f t="shared" si="25"/>
        <v>96.5</v>
      </c>
      <c r="V40" s="23">
        <f t="shared" si="25"/>
        <v>879.80000000000007</v>
      </c>
      <c r="W40" s="23">
        <f t="shared" si="16"/>
        <v>193.60000000000002</v>
      </c>
      <c r="X40" s="23">
        <f>+W40/L40*100</f>
        <v>28.213348877878168</v>
      </c>
    </row>
    <row r="41" spans="2:24" ht="18" customHeight="1">
      <c r="B41" s="198" t="s">
        <v>125</v>
      </c>
      <c r="C41" s="27">
        <f>+[1]PP!C77</f>
        <v>57.9</v>
      </c>
      <c r="D41" s="27">
        <f>+[1]PP!D77</f>
        <v>59</v>
      </c>
      <c r="E41" s="27">
        <f>+[1]PP!E77</f>
        <v>78.400000000000006</v>
      </c>
      <c r="F41" s="27">
        <f>+[1]PP!F77</f>
        <v>80.5</v>
      </c>
      <c r="G41" s="27">
        <f>+[1]PP!G77</f>
        <v>79.599999999999994</v>
      </c>
      <c r="H41" s="27">
        <f>+[1]PP!H77</f>
        <v>80.3</v>
      </c>
      <c r="I41" s="27">
        <f>+[1]PP!I77</f>
        <v>85.5</v>
      </c>
      <c r="J41" s="27">
        <f>+[1]PP!J77</f>
        <v>87.3</v>
      </c>
      <c r="K41" s="27">
        <f>+[1]PP!K77</f>
        <v>77.7</v>
      </c>
      <c r="L41" s="167">
        <f>SUM(C41:K41)</f>
        <v>686.2</v>
      </c>
      <c r="M41" s="168">
        <f>+[1]PP!M77</f>
        <v>76.8</v>
      </c>
      <c r="N41" s="27">
        <f>+[1]PP!N77</f>
        <v>80.5</v>
      </c>
      <c r="O41" s="27">
        <f>+[1]PP!O77</f>
        <v>111.5</v>
      </c>
      <c r="P41" s="27">
        <f>+[1]PP!P77</f>
        <v>91.6</v>
      </c>
      <c r="Q41" s="27">
        <f>+[1]PP!Q77</f>
        <v>104.7</v>
      </c>
      <c r="R41" s="27">
        <f>+[1]PP!R77</f>
        <v>112.4</v>
      </c>
      <c r="S41" s="27">
        <f>+[1]PP!S77</f>
        <v>100.7</v>
      </c>
      <c r="T41" s="27">
        <f>+[1]PP!T77</f>
        <v>105.1</v>
      </c>
      <c r="U41" s="27">
        <f>+[1]PP!U77</f>
        <v>96.5</v>
      </c>
      <c r="V41" s="27">
        <f>SUM(M41:U41)</f>
        <v>879.80000000000007</v>
      </c>
      <c r="W41" s="27">
        <f t="shared" si="16"/>
        <v>193.60000000000002</v>
      </c>
      <c r="X41" s="27">
        <f>+W41/L41*100</f>
        <v>28.213348877878168</v>
      </c>
    </row>
    <row r="42" spans="2:24" ht="18" customHeight="1">
      <c r="B42" s="198" t="s">
        <v>32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167">
        <f>SUM(C42:K42)</f>
        <v>0</v>
      </c>
      <c r="M42" s="168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f>SUM(M42:U42)</f>
        <v>0</v>
      </c>
      <c r="W42" s="174">
        <f t="shared" si="16"/>
        <v>0</v>
      </c>
      <c r="X42" s="174">
        <v>0</v>
      </c>
    </row>
    <row r="43" spans="2:24" ht="18" customHeight="1">
      <c r="B43" s="189" t="s">
        <v>61</v>
      </c>
      <c r="C43" s="23">
        <f t="shared" ref="C43:V43" si="26">SUM(C44:C46)</f>
        <v>2</v>
      </c>
      <c r="D43" s="23">
        <f t="shared" si="26"/>
        <v>2.4</v>
      </c>
      <c r="E43" s="23">
        <f t="shared" si="26"/>
        <v>3.3</v>
      </c>
      <c r="F43" s="23">
        <f t="shared" si="26"/>
        <v>2.5</v>
      </c>
      <c r="G43" s="23">
        <f t="shared" si="26"/>
        <v>2.9</v>
      </c>
      <c r="H43" s="23">
        <f t="shared" si="26"/>
        <v>14.299999999999999</v>
      </c>
      <c r="I43" s="23">
        <f t="shared" si="26"/>
        <v>3.4</v>
      </c>
      <c r="J43" s="23">
        <f t="shared" si="26"/>
        <v>21.1</v>
      </c>
      <c r="K43" s="23">
        <f t="shared" si="26"/>
        <v>3.7</v>
      </c>
      <c r="L43" s="23">
        <f t="shared" si="26"/>
        <v>55.599999999999994</v>
      </c>
      <c r="M43" s="23">
        <f t="shared" si="26"/>
        <v>3.1</v>
      </c>
      <c r="N43" s="23">
        <f t="shared" si="26"/>
        <v>45.5</v>
      </c>
      <c r="O43" s="23">
        <f t="shared" si="26"/>
        <v>28.9</v>
      </c>
      <c r="P43" s="23">
        <f t="shared" si="26"/>
        <v>38.200000000000003</v>
      </c>
      <c r="Q43" s="23">
        <f t="shared" si="26"/>
        <v>37.299999999999997</v>
      </c>
      <c r="R43" s="23">
        <f t="shared" si="26"/>
        <v>68.8</v>
      </c>
      <c r="S43" s="23">
        <f t="shared" si="26"/>
        <v>111.30000000000001</v>
      </c>
      <c r="T43" s="23">
        <f t="shared" si="26"/>
        <v>31.6</v>
      </c>
      <c r="U43" s="23">
        <f t="shared" si="26"/>
        <v>82.7</v>
      </c>
      <c r="V43" s="23">
        <f t="shared" si="26"/>
        <v>447.4</v>
      </c>
      <c r="W43" s="23">
        <f t="shared" si="16"/>
        <v>391.79999999999995</v>
      </c>
      <c r="X43" s="23">
        <f>+W43/L43*100</f>
        <v>704.67625899280574</v>
      </c>
    </row>
    <row r="44" spans="2:24" ht="18" customHeight="1">
      <c r="B44" s="196" t="s">
        <v>126</v>
      </c>
      <c r="C44" s="173">
        <v>2</v>
      </c>
      <c r="D44" s="173">
        <v>2.4</v>
      </c>
      <c r="E44" s="173">
        <v>3.3</v>
      </c>
      <c r="F44" s="173">
        <v>2.5</v>
      </c>
      <c r="G44" s="173">
        <v>2.9</v>
      </c>
      <c r="H44" s="173">
        <v>2.6</v>
      </c>
      <c r="I44" s="173">
        <v>3.4</v>
      </c>
      <c r="J44" s="173">
        <v>2.8</v>
      </c>
      <c r="K44" s="173">
        <v>3.7</v>
      </c>
      <c r="L44" s="172">
        <f>SUM(C44:K44)</f>
        <v>25.599999999999998</v>
      </c>
      <c r="M44" s="173">
        <v>3</v>
      </c>
      <c r="N44" s="173">
        <v>3.4</v>
      </c>
      <c r="O44" s="173">
        <v>4.7</v>
      </c>
      <c r="P44" s="173">
        <v>3.6</v>
      </c>
      <c r="Q44" s="173">
        <v>3.9</v>
      </c>
      <c r="R44" s="173">
        <v>5</v>
      </c>
      <c r="S44" s="173">
        <v>3.9</v>
      </c>
      <c r="T44" s="173">
        <v>4.0999999999999996</v>
      </c>
      <c r="U44" s="173">
        <v>5.3</v>
      </c>
      <c r="V44" s="173">
        <f>SUM(M44:U44)</f>
        <v>36.9</v>
      </c>
      <c r="W44" s="173">
        <f t="shared" si="16"/>
        <v>11.3</v>
      </c>
      <c r="X44" s="173">
        <f>+W44/L44*100</f>
        <v>44.140625000000007</v>
      </c>
    </row>
    <row r="45" spans="2:24" ht="18" customHeight="1">
      <c r="B45" s="196" t="s">
        <v>127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2">
        <f>SUM(C45:K45)</f>
        <v>0</v>
      </c>
      <c r="M45" s="173">
        <v>0.1</v>
      </c>
      <c r="N45" s="173">
        <v>5.4</v>
      </c>
      <c r="O45" s="173">
        <v>6.3</v>
      </c>
      <c r="P45" s="173">
        <v>14.5</v>
      </c>
      <c r="Q45" s="173">
        <v>31</v>
      </c>
      <c r="R45" s="173">
        <v>52.2</v>
      </c>
      <c r="S45" s="173">
        <v>74.8</v>
      </c>
      <c r="T45" s="173">
        <v>19.399999999999999</v>
      </c>
      <c r="U45" s="173">
        <v>59.2</v>
      </c>
      <c r="V45" s="173">
        <f>SUM(M45:U45)</f>
        <v>262.90000000000003</v>
      </c>
      <c r="W45" s="173">
        <f t="shared" si="16"/>
        <v>262.90000000000003</v>
      </c>
      <c r="X45" s="201">
        <v>0</v>
      </c>
    </row>
    <row r="46" spans="2:24" ht="18" customHeight="1">
      <c r="B46" s="196" t="s">
        <v>128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11.7</v>
      </c>
      <c r="I46" s="173">
        <v>0</v>
      </c>
      <c r="J46" s="173">
        <v>18.3</v>
      </c>
      <c r="K46" s="173">
        <v>0</v>
      </c>
      <c r="L46" s="172">
        <f>SUM(C46:K46)</f>
        <v>30</v>
      </c>
      <c r="M46" s="173">
        <v>0</v>
      </c>
      <c r="N46" s="173">
        <v>36.700000000000003</v>
      </c>
      <c r="O46" s="173">
        <v>17.899999999999999</v>
      </c>
      <c r="P46" s="173">
        <v>20.100000000000001</v>
      </c>
      <c r="Q46" s="173">
        <v>2.4</v>
      </c>
      <c r="R46" s="173">
        <v>11.6</v>
      </c>
      <c r="S46" s="173">
        <v>32.6</v>
      </c>
      <c r="T46" s="173">
        <v>8.1</v>
      </c>
      <c r="U46" s="173">
        <v>18.2</v>
      </c>
      <c r="V46" s="173">
        <f>SUM(M46:U46)</f>
        <v>147.6</v>
      </c>
      <c r="W46" s="173">
        <f t="shared" si="16"/>
        <v>117.6</v>
      </c>
      <c r="X46" s="173">
        <f>+W46/L46*100</f>
        <v>392</v>
      </c>
    </row>
    <row r="47" spans="2:24" ht="18" customHeight="1">
      <c r="B47" s="177" t="s">
        <v>129</v>
      </c>
      <c r="C47" s="23">
        <f t="shared" ref="C47:V47" si="27">+C48+C56+C58</f>
        <v>186.3</v>
      </c>
      <c r="D47" s="23">
        <f t="shared" si="27"/>
        <v>212.5</v>
      </c>
      <c r="E47" s="23">
        <f t="shared" si="27"/>
        <v>255.70000000000002</v>
      </c>
      <c r="F47" s="23">
        <f t="shared" si="27"/>
        <v>238.2</v>
      </c>
      <c r="G47" s="23">
        <f t="shared" si="27"/>
        <v>259.2</v>
      </c>
      <c r="H47" s="23">
        <f t="shared" si="27"/>
        <v>254.7</v>
      </c>
      <c r="I47" s="23">
        <f t="shared" si="27"/>
        <v>314.59999999999997</v>
      </c>
      <c r="J47" s="23">
        <f t="shared" si="27"/>
        <v>285.39999999999998</v>
      </c>
      <c r="K47" s="23">
        <f t="shared" si="27"/>
        <v>470.6</v>
      </c>
      <c r="L47" s="109">
        <f t="shared" si="27"/>
        <v>2477.1999999999998</v>
      </c>
      <c r="M47" s="44">
        <f t="shared" si="27"/>
        <v>3489.5</v>
      </c>
      <c r="N47" s="23">
        <f t="shared" si="27"/>
        <v>479.4</v>
      </c>
      <c r="O47" s="23">
        <f t="shared" si="27"/>
        <v>410.70000000000005</v>
      </c>
      <c r="P47" s="23">
        <f t="shared" si="27"/>
        <v>482.1</v>
      </c>
      <c r="Q47" s="23">
        <f t="shared" si="27"/>
        <v>902.80000000000007</v>
      </c>
      <c r="R47" s="23">
        <f t="shared" si="27"/>
        <v>2636.6</v>
      </c>
      <c r="S47" s="23">
        <f t="shared" si="27"/>
        <v>742.59999999999991</v>
      </c>
      <c r="T47" s="23">
        <f t="shared" si="27"/>
        <v>4859.7999999999993</v>
      </c>
      <c r="U47" s="23">
        <f t="shared" si="27"/>
        <v>1201.2</v>
      </c>
      <c r="V47" s="23">
        <f t="shared" si="27"/>
        <v>15204.7</v>
      </c>
      <c r="W47" s="23">
        <f t="shared" si="16"/>
        <v>12727.5</v>
      </c>
      <c r="X47" s="23">
        <f>+W47/L47*100</f>
        <v>513.78572581947367</v>
      </c>
    </row>
    <row r="48" spans="2:24" ht="18" customHeight="1">
      <c r="B48" s="165" t="s">
        <v>130</v>
      </c>
      <c r="C48" s="23">
        <f t="shared" ref="C48:V48" si="28">+C49+C52+C54+C55</f>
        <v>109.4</v>
      </c>
      <c r="D48" s="23">
        <f t="shared" si="28"/>
        <v>155.69999999999999</v>
      </c>
      <c r="E48" s="23">
        <f t="shared" si="28"/>
        <v>183.8</v>
      </c>
      <c r="F48" s="23">
        <f t="shared" si="28"/>
        <v>167.4</v>
      </c>
      <c r="G48" s="23">
        <f t="shared" si="28"/>
        <v>173.1</v>
      </c>
      <c r="H48" s="23">
        <f t="shared" si="28"/>
        <v>167.9</v>
      </c>
      <c r="I48" s="23">
        <f t="shared" si="28"/>
        <v>221.29999999999998</v>
      </c>
      <c r="J48" s="23">
        <f t="shared" si="28"/>
        <v>203.9</v>
      </c>
      <c r="K48" s="23">
        <f t="shared" si="28"/>
        <v>387</v>
      </c>
      <c r="L48" s="23">
        <f t="shared" si="28"/>
        <v>1769.5</v>
      </c>
      <c r="M48" s="44">
        <f t="shared" si="28"/>
        <v>2602.5</v>
      </c>
      <c r="N48" s="23">
        <f t="shared" si="28"/>
        <v>396.2</v>
      </c>
      <c r="O48" s="23">
        <f t="shared" si="28"/>
        <v>320.8</v>
      </c>
      <c r="P48" s="23">
        <f t="shared" si="28"/>
        <v>405.8</v>
      </c>
      <c r="Q48" s="23">
        <f t="shared" si="28"/>
        <v>820.6</v>
      </c>
      <c r="R48" s="23">
        <f t="shared" si="28"/>
        <v>2563.6</v>
      </c>
      <c r="S48" s="23">
        <f t="shared" si="28"/>
        <v>659.3</v>
      </c>
      <c r="T48" s="23">
        <f t="shared" si="28"/>
        <v>4775.3999999999996</v>
      </c>
      <c r="U48" s="23">
        <f t="shared" si="28"/>
        <v>1126.3</v>
      </c>
      <c r="V48" s="23">
        <f t="shared" si="28"/>
        <v>13670.5</v>
      </c>
      <c r="W48" s="23">
        <f t="shared" si="16"/>
        <v>11901</v>
      </c>
      <c r="X48" s="23">
        <f>+W48/L48*100</f>
        <v>672.5628708674767</v>
      </c>
    </row>
    <row r="49" spans="2:29" ht="18" customHeight="1">
      <c r="B49" s="202" t="s">
        <v>131</v>
      </c>
      <c r="C49" s="23">
        <f t="shared" ref="C49:V49" si="29">SUM(C50:C51)</f>
        <v>0</v>
      </c>
      <c r="D49" s="23">
        <f t="shared" si="29"/>
        <v>0</v>
      </c>
      <c r="E49" s="23">
        <f t="shared" si="29"/>
        <v>0</v>
      </c>
      <c r="F49" s="23">
        <f t="shared" si="29"/>
        <v>0</v>
      </c>
      <c r="G49" s="23">
        <f t="shared" si="29"/>
        <v>0</v>
      </c>
      <c r="H49" s="23">
        <f t="shared" si="29"/>
        <v>0</v>
      </c>
      <c r="I49" s="23">
        <f t="shared" ref="I49:J49" si="30">SUM(I50:I51)</f>
        <v>0</v>
      </c>
      <c r="J49" s="23">
        <f t="shared" si="30"/>
        <v>0</v>
      </c>
      <c r="K49" s="23">
        <f t="shared" si="29"/>
        <v>0</v>
      </c>
      <c r="L49" s="23">
        <f t="shared" si="29"/>
        <v>0</v>
      </c>
      <c r="M49" s="44">
        <f t="shared" si="29"/>
        <v>2500.1999999999998</v>
      </c>
      <c r="N49" s="23">
        <f t="shared" si="29"/>
        <v>0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1448.8</v>
      </c>
      <c r="S49" s="23">
        <f t="shared" ref="S49:T49" si="31">SUM(S50:S51)</f>
        <v>0</v>
      </c>
      <c r="T49" s="23">
        <f t="shared" si="31"/>
        <v>3669</v>
      </c>
      <c r="U49" s="23">
        <f t="shared" si="29"/>
        <v>0</v>
      </c>
      <c r="V49" s="23">
        <f t="shared" si="29"/>
        <v>7618</v>
      </c>
      <c r="W49" s="23">
        <f t="shared" si="16"/>
        <v>7618</v>
      </c>
      <c r="X49" s="23">
        <v>0</v>
      </c>
    </row>
    <row r="50" spans="2:29" ht="18" customHeight="1">
      <c r="B50" s="203" t="s">
        <v>132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167">
        <f>SUM(C50:K50)</f>
        <v>0</v>
      </c>
      <c r="M50" s="168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f>+[1]PP!T85</f>
        <v>3669</v>
      </c>
      <c r="U50" s="27">
        <f>+[1]PP!U85</f>
        <v>0</v>
      </c>
      <c r="V50" s="27">
        <f>SUM(M50:U50)</f>
        <v>3669</v>
      </c>
      <c r="W50" s="27">
        <f t="shared" si="16"/>
        <v>3669</v>
      </c>
      <c r="X50" s="200">
        <v>0</v>
      </c>
    </row>
    <row r="51" spans="2:29" ht="18" customHeight="1">
      <c r="B51" s="203" t="s">
        <v>133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167">
        <f>SUM(C51:K51)</f>
        <v>0</v>
      </c>
      <c r="M51" s="168">
        <f>+[1]PP!M85</f>
        <v>2500.1999999999998</v>
      </c>
      <c r="N51" s="168">
        <f>+[1]PP!N85</f>
        <v>0</v>
      </c>
      <c r="O51" s="168">
        <f>+[1]PP!O85</f>
        <v>0</v>
      </c>
      <c r="P51" s="168">
        <f>+[1]PP!P85</f>
        <v>0</v>
      </c>
      <c r="Q51" s="168">
        <f>+[1]PP!Q85</f>
        <v>0</v>
      </c>
      <c r="R51" s="168">
        <f>+[1]PP!R85</f>
        <v>1448.8</v>
      </c>
      <c r="S51" s="168">
        <f>+[1]PP!S85</f>
        <v>0</v>
      </c>
      <c r="T51" s="168">
        <v>0</v>
      </c>
      <c r="U51" s="168">
        <v>0</v>
      </c>
      <c r="V51" s="27">
        <f>SUM(M51:U51)</f>
        <v>3949</v>
      </c>
      <c r="W51" s="27">
        <f>+V51-L53</f>
        <v>2454.6</v>
      </c>
      <c r="X51" s="200">
        <v>0</v>
      </c>
    </row>
    <row r="52" spans="2:29" ht="18" customHeight="1">
      <c r="B52" s="188" t="s">
        <v>134</v>
      </c>
      <c r="C52" s="23">
        <f t="shared" ref="C52:K52" si="32">+C53</f>
        <v>109.4</v>
      </c>
      <c r="D52" s="23">
        <f t="shared" si="32"/>
        <v>155.69999999999999</v>
      </c>
      <c r="E52" s="23">
        <f t="shared" si="32"/>
        <v>183.8</v>
      </c>
      <c r="F52" s="23">
        <f t="shared" si="32"/>
        <v>167.4</v>
      </c>
      <c r="G52" s="23">
        <f t="shared" si="32"/>
        <v>173.1</v>
      </c>
      <c r="H52" s="23">
        <f t="shared" si="32"/>
        <v>167.9</v>
      </c>
      <c r="I52" s="23">
        <f t="shared" si="32"/>
        <v>168.2</v>
      </c>
      <c r="J52" s="23">
        <f t="shared" si="32"/>
        <v>183</v>
      </c>
      <c r="K52" s="23">
        <f t="shared" si="32"/>
        <v>185.9</v>
      </c>
      <c r="L52" s="23">
        <f t="shared" ref="L52:V52" si="33">SUM(L53:L53)</f>
        <v>1494.4</v>
      </c>
      <c r="M52" s="44">
        <f t="shared" si="33"/>
        <v>102.3</v>
      </c>
      <c r="N52" s="23">
        <f t="shared" si="33"/>
        <v>396.2</v>
      </c>
      <c r="O52" s="23">
        <f t="shared" si="33"/>
        <v>88.8</v>
      </c>
      <c r="P52" s="23">
        <f t="shared" si="33"/>
        <v>2.7</v>
      </c>
      <c r="Q52" s="23">
        <f t="shared" si="33"/>
        <v>177.4</v>
      </c>
      <c r="R52" s="23">
        <f t="shared" si="33"/>
        <v>91.2</v>
      </c>
      <c r="S52" s="23">
        <f t="shared" si="33"/>
        <v>81.400000000000006</v>
      </c>
      <c r="T52" s="23">
        <f t="shared" si="33"/>
        <v>92.5</v>
      </c>
      <c r="U52" s="23">
        <f t="shared" si="33"/>
        <v>86.6</v>
      </c>
      <c r="V52" s="23">
        <f t="shared" si="33"/>
        <v>1119.0999999999999</v>
      </c>
      <c r="W52" s="23">
        <f>+V52-L54</f>
        <v>1119.0999999999999</v>
      </c>
      <c r="X52" s="23">
        <f>+W52/L52*100</f>
        <v>74.886241970021402</v>
      </c>
    </row>
    <row r="53" spans="2:29" ht="18" customHeight="1">
      <c r="B53" s="203" t="s">
        <v>135</v>
      </c>
      <c r="C53" s="204">
        <f>+[1]PP!C86</f>
        <v>109.4</v>
      </c>
      <c r="D53" s="204">
        <f>+[1]PP!D86</f>
        <v>155.69999999999999</v>
      </c>
      <c r="E53" s="204">
        <f>+[1]PP!E86</f>
        <v>183.8</v>
      </c>
      <c r="F53" s="204">
        <f>+[1]PP!F86</f>
        <v>167.4</v>
      </c>
      <c r="G53" s="204">
        <f>+[1]PP!G86</f>
        <v>173.1</v>
      </c>
      <c r="H53" s="204">
        <f>+[1]PP!H86</f>
        <v>167.9</v>
      </c>
      <c r="I53" s="204">
        <f>+[1]PP!I86</f>
        <v>168.2</v>
      </c>
      <c r="J53" s="204">
        <f>+[1]PP!J86</f>
        <v>183</v>
      </c>
      <c r="K53" s="204">
        <f>+[1]PP!K86</f>
        <v>185.9</v>
      </c>
      <c r="L53" s="167">
        <f t="shared" ref="L53:L59" si="34">SUM(C53:K53)</f>
        <v>1494.4</v>
      </c>
      <c r="M53" s="205">
        <f>+[1]PP!M86</f>
        <v>102.3</v>
      </c>
      <c r="N53" s="204">
        <f>+[1]PP!N86</f>
        <v>396.2</v>
      </c>
      <c r="O53" s="204">
        <f>+[1]PP!O86</f>
        <v>88.8</v>
      </c>
      <c r="P53" s="204">
        <f>+[1]PP!P86</f>
        <v>2.7</v>
      </c>
      <c r="Q53" s="204">
        <f>+[1]PP!Q86</f>
        <v>177.4</v>
      </c>
      <c r="R53" s="204">
        <f>+[1]PP!R86</f>
        <v>91.2</v>
      </c>
      <c r="S53" s="204">
        <f>+[1]PP!S86</f>
        <v>81.400000000000006</v>
      </c>
      <c r="T53" s="204">
        <f>+[1]PP!T86</f>
        <v>92.5</v>
      </c>
      <c r="U53" s="204">
        <f>+[1]PP!U86</f>
        <v>86.6</v>
      </c>
      <c r="V53" s="204">
        <f>+[1]PP!V86</f>
        <v>1119.0999999999999</v>
      </c>
      <c r="W53" s="27">
        <f>+V53-L56</f>
        <v>411.39999999999986</v>
      </c>
      <c r="X53" s="27">
        <f>+W53/L53*100</f>
        <v>27.529443254817977</v>
      </c>
    </row>
    <row r="54" spans="2:29" ht="18" customHeight="1">
      <c r="B54" s="188" t="s">
        <v>64</v>
      </c>
      <c r="C54" s="206">
        <v>0</v>
      </c>
      <c r="D54" s="206">
        <v>0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109">
        <f t="shared" si="34"/>
        <v>0</v>
      </c>
      <c r="M54" s="207">
        <v>0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206">
        <f t="shared" ref="V54:V60" si="35">SUM(M54:U54)</f>
        <v>0</v>
      </c>
      <c r="W54" s="206">
        <f>+V54-L57</f>
        <v>-707.6</v>
      </c>
      <c r="X54" s="208">
        <v>0</v>
      </c>
      <c r="Y54" s="209"/>
    </row>
    <row r="55" spans="2:29" ht="18" customHeight="1">
      <c r="B55" s="188" t="s">
        <v>136</v>
      </c>
      <c r="C55" s="206">
        <f>+[1]PP!C89</f>
        <v>0</v>
      </c>
      <c r="D55" s="206">
        <f>+[1]PP!D89</f>
        <v>0</v>
      </c>
      <c r="E55" s="206">
        <f>+[1]PP!E89</f>
        <v>0</v>
      </c>
      <c r="F55" s="206">
        <f>+[1]PP!F89</f>
        <v>0</v>
      </c>
      <c r="G55" s="206">
        <f>+[1]PP!G89</f>
        <v>0</v>
      </c>
      <c r="H55" s="206">
        <f>+[1]PP!H89</f>
        <v>0</v>
      </c>
      <c r="I55" s="206">
        <f>+[1]PP!I89</f>
        <v>53.1</v>
      </c>
      <c r="J55" s="206">
        <f>+[1]PP!J89</f>
        <v>20.9</v>
      </c>
      <c r="K55" s="206">
        <f>+[1]PP!K89</f>
        <v>201.1</v>
      </c>
      <c r="L55" s="109">
        <f t="shared" si="34"/>
        <v>275.10000000000002</v>
      </c>
      <c r="M55" s="207">
        <f>+[1]PP!M89</f>
        <v>0</v>
      </c>
      <c r="N55" s="207">
        <f>+[1]PP!N89</f>
        <v>0</v>
      </c>
      <c r="O55" s="207">
        <f>+[1]PP!O89</f>
        <v>232</v>
      </c>
      <c r="P55" s="207">
        <f>+[1]PP!P89</f>
        <v>403.1</v>
      </c>
      <c r="Q55" s="207">
        <f>+[1]PP!Q89</f>
        <v>643.20000000000005</v>
      </c>
      <c r="R55" s="207">
        <f>+[1]PP!R89</f>
        <v>1023.6</v>
      </c>
      <c r="S55" s="207">
        <f>+[1]PP!S89</f>
        <v>577.9</v>
      </c>
      <c r="T55" s="207">
        <f>+[1]PP!T89</f>
        <v>1013.9</v>
      </c>
      <c r="U55" s="207">
        <f>+[1]PP!U89</f>
        <v>1039.7</v>
      </c>
      <c r="V55" s="207">
        <f t="shared" si="35"/>
        <v>4933.4000000000005</v>
      </c>
      <c r="W55" s="207">
        <f>+V55-L58</f>
        <v>4933.4000000000005</v>
      </c>
      <c r="X55" s="210">
        <v>0</v>
      </c>
      <c r="Y55" s="209"/>
    </row>
    <row r="56" spans="2:29" ht="18" customHeight="1">
      <c r="B56" s="165" t="s">
        <v>66</v>
      </c>
      <c r="C56" s="130">
        <f>+C57</f>
        <v>76.900000000000006</v>
      </c>
      <c r="D56" s="130">
        <f t="shared" ref="D56:I56" si="36">+D57</f>
        <v>56.8</v>
      </c>
      <c r="E56" s="130">
        <f t="shared" si="36"/>
        <v>71.900000000000006</v>
      </c>
      <c r="F56" s="130">
        <f t="shared" si="36"/>
        <v>70.8</v>
      </c>
      <c r="G56" s="130">
        <f t="shared" si="36"/>
        <v>86.1</v>
      </c>
      <c r="H56" s="130">
        <f t="shared" si="36"/>
        <v>86.8</v>
      </c>
      <c r="I56" s="130">
        <f t="shared" si="36"/>
        <v>93.3</v>
      </c>
      <c r="J56" s="130">
        <v>81.5</v>
      </c>
      <c r="K56" s="130">
        <v>83.6</v>
      </c>
      <c r="L56" s="109">
        <f t="shared" si="34"/>
        <v>707.7</v>
      </c>
      <c r="M56" s="211">
        <f t="shared" ref="M56:U56" si="37">+M57</f>
        <v>85.6</v>
      </c>
      <c r="N56" s="211">
        <f t="shared" si="37"/>
        <v>83.2</v>
      </c>
      <c r="O56" s="211">
        <f t="shared" si="37"/>
        <v>89.9</v>
      </c>
      <c r="P56" s="211">
        <f t="shared" si="37"/>
        <v>76.3</v>
      </c>
      <c r="Q56" s="211">
        <f t="shared" si="37"/>
        <v>82.2</v>
      </c>
      <c r="R56" s="211">
        <f t="shared" si="37"/>
        <v>72.900000000000006</v>
      </c>
      <c r="S56" s="211">
        <f t="shared" si="37"/>
        <v>83.3</v>
      </c>
      <c r="T56" s="211">
        <f t="shared" si="37"/>
        <v>84.4</v>
      </c>
      <c r="U56" s="211">
        <f t="shared" si="37"/>
        <v>74.900000000000006</v>
      </c>
      <c r="V56" s="130">
        <f t="shared" si="35"/>
        <v>732.69999999999993</v>
      </c>
      <c r="W56" s="130">
        <f>+V56-L61</f>
        <v>-7071.2000000000007</v>
      </c>
      <c r="X56" s="130">
        <f>+W56/L56*100</f>
        <v>-999.18044369082941</v>
      </c>
    </row>
    <row r="57" spans="2:29" ht="18" customHeight="1">
      <c r="B57" s="212" t="s">
        <v>137</v>
      </c>
      <c r="C57" s="213">
        <f>+[1]PP!C91</f>
        <v>76.900000000000006</v>
      </c>
      <c r="D57" s="213">
        <f>+[1]PP!D91</f>
        <v>56.8</v>
      </c>
      <c r="E57" s="213">
        <f>+[1]PP!E91</f>
        <v>71.900000000000006</v>
      </c>
      <c r="F57" s="213">
        <f>+[1]PP!F91</f>
        <v>70.8</v>
      </c>
      <c r="G57" s="213">
        <f>+[1]PP!G91</f>
        <v>86.1</v>
      </c>
      <c r="H57" s="213">
        <f>+[1]PP!H91</f>
        <v>86.8</v>
      </c>
      <c r="I57" s="213">
        <f>+[1]PP!I91</f>
        <v>93.3</v>
      </c>
      <c r="J57" s="213">
        <f>+[1]PP!J91</f>
        <v>81.400000000000006</v>
      </c>
      <c r="K57" s="213">
        <v>83.6</v>
      </c>
      <c r="L57" s="172">
        <f t="shared" si="34"/>
        <v>707.6</v>
      </c>
      <c r="M57" s="213">
        <f>+[1]PP!M91</f>
        <v>85.6</v>
      </c>
      <c r="N57" s="213">
        <f>+[1]PP!N91</f>
        <v>83.2</v>
      </c>
      <c r="O57" s="213">
        <f>+[1]PP!O91</f>
        <v>89.9</v>
      </c>
      <c r="P57" s="213">
        <f>+[1]PP!P91</f>
        <v>76.3</v>
      </c>
      <c r="Q57" s="213">
        <f>+[1]PP!Q91</f>
        <v>82.2</v>
      </c>
      <c r="R57" s="213">
        <f>+[1]PP!R91</f>
        <v>72.900000000000006</v>
      </c>
      <c r="S57" s="213">
        <f>+[1]PP!S91</f>
        <v>83.3</v>
      </c>
      <c r="T57" s="213">
        <f>+[1]PP!T91</f>
        <v>84.4</v>
      </c>
      <c r="U57" s="213">
        <f>+[1]PP!U91</f>
        <v>74.900000000000006</v>
      </c>
      <c r="V57" s="213">
        <f t="shared" si="35"/>
        <v>732.69999999999993</v>
      </c>
      <c r="W57" s="213">
        <f>+V57-L57</f>
        <v>25.099999999999909</v>
      </c>
      <c r="X57" s="213">
        <f>+W57/L57*100</f>
        <v>3.5472018089315869</v>
      </c>
    </row>
    <row r="58" spans="2:29" ht="18" customHeight="1">
      <c r="B58" s="165" t="s">
        <v>67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09">
        <f t="shared" si="34"/>
        <v>0</v>
      </c>
      <c r="M58" s="44">
        <f>+M59+M60</f>
        <v>801.4</v>
      </c>
      <c r="N58" s="44">
        <f t="shared" ref="N58:U58" si="38">+N59+N60</f>
        <v>0</v>
      </c>
      <c r="O58" s="44">
        <f t="shared" si="38"/>
        <v>0</v>
      </c>
      <c r="P58" s="44">
        <f t="shared" si="38"/>
        <v>0</v>
      </c>
      <c r="Q58" s="44">
        <f t="shared" si="38"/>
        <v>0</v>
      </c>
      <c r="R58" s="44">
        <f t="shared" si="38"/>
        <v>0.1</v>
      </c>
      <c r="S58" s="44">
        <f t="shared" si="38"/>
        <v>0</v>
      </c>
      <c r="T58" s="44">
        <f t="shared" si="38"/>
        <v>0</v>
      </c>
      <c r="U58" s="44">
        <f t="shared" si="38"/>
        <v>0</v>
      </c>
      <c r="V58" s="23">
        <f t="shared" si="35"/>
        <v>801.5</v>
      </c>
      <c r="W58" s="214">
        <f>+V58-L58</f>
        <v>801.5</v>
      </c>
      <c r="X58" s="214">
        <v>0</v>
      </c>
    </row>
    <row r="59" spans="2:29" ht="18" customHeight="1">
      <c r="B59" s="215" t="s">
        <v>138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167">
        <f t="shared" si="34"/>
        <v>0</v>
      </c>
      <c r="M59" s="168">
        <v>801.4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f t="shared" si="35"/>
        <v>801.4</v>
      </c>
      <c r="W59" s="214">
        <f t="shared" ref="W59:W60" si="39">+V59-L59</f>
        <v>801.4</v>
      </c>
      <c r="X59" s="214">
        <v>0</v>
      </c>
      <c r="Y59" s="3"/>
      <c r="Z59" s="3"/>
      <c r="AA59" s="3"/>
      <c r="AB59" s="3"/>
      <c r="AC59" s="3"/>
    </row>
    <row r="60" spans="2:29" ht="18" customHeight="1">
      <c r="B60" s="216" t="s">
        <v>139</v>
      </c>
      <c r="C60" s="213">
        <v>0</v>
      </c>
      <c r="D60" s="213">
        <v>0</v>
      </c>
      <c r="E60" s="213">
        <v>0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f>SUM(D60:K60)</f>
        <v>0</v>
      </c>
      <c r="M60" s="213">
        <v>0</v>
      </c>
      <c r="N60" s="213">
        <v>0</v>
      </c>
      <c r="O60" s="213">
        <v>0</v>
      </c>
      <c r="P60" s="213">
        <v>0</v>
      </c>
      <c r="Q60" s="213">
        <v>0</v>
      </c>
      <c r="R60" s="213">
        <v>0.1</v>
      </c>
      <c r="S60" s="213">
        <v>0</v>
      </c>
      <c r="T60" s="213">
        <v>0</v>
      </c>
      <c r="U60" s="213">
        <v>0</v>
      </c>
      <c r="V60" s="213">
        <f t="shared" si="35"/>
        <v>0.1</v>
      </c>
      <c r="W60" s="213">
        <f t="shared" si="39"/>
        <v>0.1</v>
      </c>
      <c r="X60" s="213">
        <v>0</v>
      </c>
    </row>
    <row r="61" spans="2:29" ht="18" customHeight="1">
      <c r="B61" s="177" t="s">
        <v>140</v>
      </c>
      <c r="C61" s="23">
        <f t="shared" ref="C61:V61" si="40">+C62+C65</f>
        <v>0</v>
      </c>
      <c r="D61" s="23">
        <f t="shared" si="40"/>
        <v>1743.4</v>
      </c>
      <c r="E61" s="23">
        <f t="shared" si="40"/>
        <v>884.1</v>
      </c>
      <c r="F61" s="23">
        <f t="shared" si="40"/>
        <v>858.4</v>
      </c>
      <c r="G61" s="23">
        <f t="shared" si="40"/>
        <v>855.8</v>
      </c>
      <c r="H61" s="23">
        <f t="shared" si="40"/>
        <v>857.1</v>
      </c>
      <c r="I61" s="23">
        <f t="shared" si="40"/>
        <v>887.7</v>
      </c>
      <c r="J61" s="23">
        <f t="shared" si="40"/>
        <v>861.69999999999993</v>
      </c>
      <c r="K61" s="23">
        <f t="shared" si="40"/>
        <v>855.7</v>
      </c>
      <c r="L61" s="23">
        <f t="shared" si="40"/>
        <v>7803.9000000000005</v>
      </c>
      <c r="M61" s="44">
        <f t="shared" si="40"/>
        <v>0</v>
      </c>
      <c r="N61" s="23">
        <f t="shared" si="40"/>
        <v>0</v>
      </c>
      <c r="O61" s="23">
        <f t="shared" si="40"/>
        <v>826.2</v>
      </c>
      <c r="P61" s="23">
        <f t="shared" si="40"/>
        <v>0</v>
      </c>
      <c r="Q61" s="23">
        <f t="shared" si="40"/>
        <v>18.600000000000001</v>
      </c>
      <c r="R61" s="23">
        <f t="shared" si="40"/>
        <v>2.6</v>
      </c>
      <c r="S61" s="23">
        <f t="shared" si="40"/>
        <v>0</v>
      </c>
      <c r="T61" s="23">
        <f t="shared" si="40"/>
        <v>0</v>
      </c>
      <c r="U61" s="23">
        <f t="shared" si="40"/>
        <v>2390.6</v>
      </c>
      <c r="V61" s="23">
        <f t="shared" si="40"/>
        <v>3238</v>
      </c>
      <c r="W61" s="23">
        <f>+V61-L61</f>
        <v>-4565.9000000000005</v>
      </c>
      <c r="X61" s="23">
        <f>+W61/L61*100</f>
        <v>-58.507925524417281</v>
      </c>
    </row>
    <row r="62" spans="2:29" ht="18" customHeight="1">
      <c r="B62" s="217" t="s">
        <v>141</v>
      </c>
      <c r="C62" s="218">
        <v>0</v>
      </c>
      <c r="D62" s="218">
        <f t="shared" ref="D62:U62" si="41">+D63+D64</f>
        <v>0</v>
      </c>
      <c r="E62" s="218">
        <f t="shared" si="41"/>
        <v>23.7</v>
      </c>
      <c r="F62" s="218">
        <f t="shared" si="41"/>
        <v>1.4</v>
      </c>
      <c r="G62" s="218">
        <f t="shared" si="41"/>
        <v>0</v>
      </c>
      <c r="H62" s="218">
        <f t="shared" si="41"/>
        <v>0</v>
      </c>
      <c r="I62" s="218">
        <f t="shared" si="41"/>
        <v>29.7</v>
      </c>
      <c r="J62" s="218">
        <f t="shared" si="41"/>
        <v>3.3</v>
      </c>
      <c r="K62" s="218">
        <f t="shared" si="41"/>
        <v>1.6</v>
      </c>
      <c r="L62" s="218">
        <f t="shared" si="41"/>
        <v>59.699999999999996</v>
      </c>
      <c r="M62" s="219">
        <f t="shared" si="41"/>
        <v>0</v>
      </c>
      <c r="N62" s="218">
        <f t="shared" si="41"/>
        <v>0</v>
      </c>
      <c r="O62" s="218">
        <f t="shared" si="41"/>
        <v>0</v>
      </c>
      <c r="P62" s="218">
        <f t="shared" si="41"/>
        <v>0</v>
      </c>
      <c r="Q62" s="218">
        <f t="shared" si="41"/>
        <v>18.600000000000001</v>
      </c>
      <c r="R62" s="218">
        <f t="shared" si="41"/>
        <v>2.6</v>
      </c>
      <c r="S62" s="218">
        <f t="shared" si="41"/>
        <v>0</v>
      </c>
      <c r="T62" s="218">
        <f t="shared" si="41"/>
        <v>0</v>
      </c>
      <c r="U62" s="218">
        <f t="shared" si="41"/>
        <v>0</v>
      </c>
      <c r="V62" s="218">
        <f>+V63+V64</f>
        <v>21.200000000000003</v>
      </c>
      <c r="W62" s="218">
        <f t="shared" ref="W62:X62" si="42">+W63+W64</f>
        <v>-38.499999999999993</v>
      </c>
      <c r="X62" s="218">
        <f t="shared" si="42"/>
        <v>-64.489112227805691</v>
      </c>
    </row>
    <row r="63" spans="2:29" ht="18" customHeight="1">
      <c r="B63" s="220" t="s">
        <v>142</v>
      </c>
      <c r="C63" s="27">
        <f>+[1]PP!C99</f>
        <v>0</v>
      </c>
      <c r="D63" s="27">
        <f>+[1]PP!D99</f>
        <v>0</v>
      </c>
      <c r="E63" s="27">
        <f>+[1]PP!E99</f>
        <v>23.7</v>
      </c>
      <c r="F63" s="27">
        <f>+[1]PP!F99</f>
        <v>1.4</v>
      </c>
      <c r="G63" s="27">
        <f>+[1]PP!G99</f>
        <v>0</v>
      </c>
      <c r="H63" s="27">
        <f>+[1]PP!H99</f>
        <v>0</v>
      </c>
      <c r="I63" s="27">
        <f>+[1]PP!I99</f>
        <v>29.7</v>
      </c>
      <c r="J63" s="27">
        <f>+[1]PP!J99</f>
        <v>3.3</v>
      </c>
      <c r="K63" s="27">
        <f>+[1]PP!K99</f>
        <v>1.6</v>
      </c>
      <c r="L63" s="167">
        <f>SUM(C63:K63)</f>
        <v>59.699999999999996</v>
      </c>
      <c r="M63" s="168">
        <f>+[1]PP!M99</f>
        <v>0</v>
      </c>
      <c r="N63" s="27">
        <f>+[1]PP!N99</f>
        <v>0</v>
      </c>
      <c r="O63" s="27">
        <f>+[1]PP!O99</f>
        <v>0</v>
      </c>
      <c r="P63" s="27">
        <f>+[1]PP!P99</f>
        <v>0</v>
      </c>
      <c r="Q63" s="27">
        <f>+[1]PP!Q99</f>
        <v>18.600000000000001</v>
      </c>
      <c r="R63" s="27">
        <f>+[1]PP!R99</f>
        <v>2.6</v>
      </c>
      <c r="S63" s="27">
        <f>+[1]PP!S99</f>
        <v>0</v>
      </c>
      <c r="T63" s="27">
        <f>+[1]PP!T99</f>
        <v>0</v>
      </c>
      <c r="U63" s="27">
        <f>+[1]PP!U99</f>
        <v>0</v>
      </c>
      <c r="V63" s="27">
        <f>SUM(M63:U63)</f>
        <v>21.200000000000003</v>
      </c>
      <c r="W63" s="27">
        <f t="shared" ref="W63:W99" si="43">+V63-L63</f>
        <v>-38.499999999999993</v>
      </c>
      <c r="X63" s="27">
        <f t="shared" ref="X63:X70" si="44">+W63/L63*100</f>
        <v>-64.489112227805691</v>
      </c>
    </row>
    <row r="64" spans="2:29" ht="18" customHeight="1">
      <c r="B64" s="220" t="s">
        <v>143</v>
      </c>
      <c r="C64" s="27">
        <f>+[1]PP!C100</f>
        <v>0</v>
      </c>
      <c r="D64" s="27">
        <f>+[1]PP!D100</f>
        <v>0</v>
      </c>
      <c r="E64" s="27">
        <f>+[1]PP!E100</f>
        <v>0</v>
      </c>
      <c r="F64" s="27">
        <f>+[1]PP!F100</f>
        <v>0</v>
      </c>
      <c r="G64" s="27">
        <f>+[1]PP!G100</f>
        <v>0</v>
      </c>
      <c r="H64" s="27">
        <f>+[1]PP!H100</f>
        <v>0</v>
      </c>
      <c r="I64" s="27">
        <f>+[1]PP!I100</f>
        <v>0</v>
      </c>
      <c r="J64" s="27">
        <f>+[1]PP!J100</f>
        <v>0</v>
      </c>
      <c r="K64" s="27">
        <f>+[1]PP!K100</f>
        <v>0</v>
      </c>
      <c r="L64" s="167">
        <f>SUM(C64:K64)</f>
        <v>0</v>
      </c>
      <c r="M64" s="168">
        <f>+[1]PP!M100</f>
        <v>0</v>
      </c>
      <c r="N64" s="27">
        <f>+[1]PP!N100</f>
        <v>0</v>
      </c>
      <c r="O64" s="27">
        <f>+[1]PP!O100</f>
        <v>0</v>
      </c>
      <c r="P64" s="27">
        <f>+[1]PP!P100</f>
        <v>0</v>
      </c>
      <c r="Q64" s="27">
        <f>+[1]PP!Q100</f>
        <v>0</v>
      </c>
      <c r="R64" s="27">
        <f>+[1]PP!R100</f>
        <v>0</v>
      </c>
      <c r="S64" s="27">
        <f>+[1]PP!S100</f>
        <v>0</v>
      </c>
      <c r="T64" s="27">
        <f>+[1]PP!T100</f>
        <v>0</v>
      </c>
      <c r="U64" s="27">
        <f>+[1]PP!U100</f>
        <v>0</v>
      </c>
      <c r="V64" s="27">
        <f>SUM(M64:U64)</f>
        <v>0</v>
      </c>
      <c r="W64" s="27">
        <f t="shared" si="43"/>
        <v>0</v>
      </c>
      <c r="X64" s="27">
        <v>0</v>
      </c>
    </row>
    <row r="65" spans="2:25" ht="18" customHeight="1">
      <c r="B65" s="221" t="s">
        <v>144</v>
      </c>
      <c r="C65" s="27">
        <f>+[1]PP!C101</f>
        <v>0</v>
      </c>
      <c r="D65" s="27">
        <f>+[1]PP!D101</f>
        <v>1743.4</v>
      </c>
      <c r="E65" s="27">
        <f>+[1]PP!E101</f>
        <v>860.4</v>
      </c>
      <c r="F65" s="27">
        <f>+[1]PP!F101</f>
        <v>857</v>
      </c>
      <c r="G65" s="27">
        <f>+[1]PP!G101</f>
        <v>855.8</v>
      </c>
      <c r="H65" s="27">
        <f>+[1]PP!H101</f>
        <v>857.1</v>
      </c>
      <c r="I65" s="27">
        <f>+[1]PP!I101</f>
        <v>858</v>
      </c>
      <c r="J65" s="27">
        <f>+[1]PP!J101</f>
        <v>858.4</v>
      </c>
      <c r="K65" s="27">
        <f>+[1]PP!K101</f>
        <v>854.1</v>
      </c>
      <c r="L65" s="167">
        <f>SUM(C65:K65)</f>
        <v>7744.2000000000007</v>
      </c>
      <c r="M65" s="168">
        <f>+[1]PP!M101</f>
        <v>0</v>
      </c>
      <c r="N65" s="27">
        <f>+[1]PP!N101</f>
        <v>0</v>
      </c>
      <c r="O65" s="27">
        <f>+[1]PP!O101</f>
        <v>826.2</v>
      </c>
      <c r="P65" s="27">
        <f>+[1]PP!P101</f>
        <v>0</v>
      </c>
      <c r="Q65" s="27">
        <f>+[1]PP!Q101</f>
        <v>0</v>
      </c>
      <c r="R65" s="27">
        <f>+[1]PP!R101</f>
        <v>0</v>
      </c>
      <c r="S65" s="27">
        <f>+[1]PP!S101</f>
        <v>0</v>
      </c>
      <c r="T65" s="27">
        <f>+[1]PP!T101</f>
        <v>0</v>
      </c>
      <c r="U65" s="27">
        <f>+[1]PP!U101</f>
        <v>2390.6</v>
      </c>
      <c r="V65" s="27">
        <f>SUM(M65:U65)</f>
        <v>3216.8</v>
      </c>
      <c r="W65" s="27">
        <f t="shared" si="43"/>
        <v>-4527.4000000000005</v>
      </c>
      <c r="X65" s="27">
        <f t="shared" si="44"/>
        <v>-58.461816585315461</v>
      </c>
    </row>
    <row r="66" spans="2:25" ht="21" customHeight="1">
      <c r="B66" s="222" t="s">
        <v>145</v>
      </c>
      <c r="C66" s="223">
        <f t="shared" ref="C66:V66" si="45">+C61+C8</f>
        <v>3224.7000000000007</v>
      </c>
      <c r="D66" s="223">
        <f t="shared" si="45"/>
        <v>3277.4</v>
      </c>
      <c r="E66" s="223">
        <f t="shared" si="45"/>
        <v>2982.7</v>
      </c>
      <c r="F66" s="223">
        <f t="shared" si="45"/>
        <v>2421.2999999999997</v>
      </c>
      <c r="G66" s="223">
        <f t="shared" si="45"/>
        <v>2716.1</v>
      </c>
      <c r="H66" s="223">
        <f t="shared" si="45"/>
        <v>3506.4999999999995</v>
      </c>
      <c r="I66" s="223">
        <f t="shared" si="45"/>
        <v>3032.8999999999996</v>
      </c>
      <c r="J66" s="223">
        <f t="shared" si="45"/>
        <v>3355.4</v>
      </c>
      <c r="K66" s="223">
        <f t="shared" si="45"/>
        <v>3820.3</v>
      </c>
      <c r="L66" s="223">
        <f t="shared" si="45"/>
        <v>28337.300000000003</v>
      </c>
      <c r="M66" s="223">
        <f t="shared" si="45"/>
        <v>5961.3</v>
      </c>
      <c r="N66" s="223">
        <f t="shared" si="45"/>
        <v>3205.5</v>
      </c>
      <c r="O66" s="223">
        <f t="shared" si="45"/>
        <v>4053.3</v>
      </c>
      <c r="P66" s="223">
        <f t="shared" si="45"/>
        <v>2626.2</v>
      </c>
      <c r="Q66" s="223">
        <f t="shared" si="45"/>
        <v>3201.9</v>
      </c>
      <c r="R66" s="223">
        <f t="shared" si="45"/>
        <v>5453.5</v>
      </c>
      <c r="S66" s="223">
        <f t="shared" si="45"/>
        <v>3083.7</v>
      </c>
      <c r="T66" s="223">
        <f t="shared" si="45"/>
        <v>7389.7999999999993</v>
      </c>
      <c r="U66" s="223">
        <f t="shared" si="45"/>
        <v>6031.7999999999993</v>
      </c>
      <c r="V66" s="223">
        <f t="shared" si="45"/>
        <v>41007</v>
      </c>
      <c r="W66" s="223">
        <f t="shared" si="43"/>
        <v>12669.699999999997</v>
      </c>
      <c r="X66" s="224">
        <f t="shared" si="44"/>
        <v>44.710328789263606</v>
      </c>
      <c r="Y66" s="25"/>
    </row>
    <row r="67" spans="2:25" ht="18" customHeight="1">
      <c r="B67" s="164" t="s">
        <v>146</v>
      </c>
      <c r="C67" s="23">
        <f>+[1]PP!C103</f>
        <v>108.6</v>
      </c>
      <c r="D67" s="23">
        <f>+[1]PP!D103</f>
        <v>6</v>
      </c>
      <c r="E67" s="23">
        <f>+[1]PP!E103</f>
        <v>12.2</v>
      </c>
      <c r="F67" s="23">
        <f>+[1]PP!F103</f>
        <v>47.7</v>
      </c>
      <c r="G67" s="23">
        <f>+[1]PP!G103</f>
        <v>1.4</v>
      </c>
      <c r="H67" s="23">
        <f>+[1]PP!H103</f>
        <v>14.3</v>
      </c>
      <c r="I67" s="23">
        <f>+[1]PP!I103</f>
        <v>149.9</v>
      </c>
      <c r="J67" s="23">
        <f>+[1]PP!J103</f>
        <v>78.8</v>
      </c>
      <c r="K67" s="23">
        <f>+[1]PP!K103</f>
        <v>0.1</v>
      </c>
      <c r="L67" s="109">
        <f>+[1]PP!L103</f>
        <v>419.00000000000006</v>
      </c>
      <c r="M67" s="44">
        <f>+[1]PP!M103</f>
        <v>324.3</v>
      </c>
      <c r="N67" s="44">
        <f>+[1]PP!N103</f>
        <v>3.9</v>
      </c>
      <c r="O67" s="23">
        <f>+[1]PP!O103</f>
        <v>45.4</v>
      </c>
      <c r="P67" s="23">
        <f>+[1]PP!P103</f>
        <v>12.2</v>
      </c>
      <c r="Q67" s="23">
        <f>+[1]PP!Q103</f>
        <v>146.4</v>
      </c>
      <c r="R67" s="23">
        <f>+[1]PP!R103</f>
        <v>18.899999999999999</v>
      </c>
      <c r="S67" s="23">
        <f>+[1]PP!S103</f>
        <v>23.3</v>
      </c>
      <c r="T67" s="23">
        <f>+[1]PP!T103</f>
        <v>7.9</v>
      </c>
      <c r="U67" s="23">
        <f>+[1]PP!U103</f>
        <v>31.8</v>
      </c>
      <c r="V67" s="23">
        <f>SUM(M67:U67)</f>
        <v>614.0999999999998</v>
      </c>
      <c r="W67" s="23">
        <f t="shared" si="43"/>
        <v>195.09999999999974</v>
      </c>
      <c r="X67" s="109">
        <f t="shared" si="44"/>
        <v>46.563245823388954</v>
      </c>
    </row>
    <row r="68" spans="2:25" ht="18" customHeight="1">
      <c r="B68" s="164" t="s">
        <v>147</v>
      </c>
      <c r="C68" s="225">
        <f t="shared" ref="C68:V68" si="46">+C72+C69+C84</f>
        <v>148892.4</v>
      </c>
      <c r="D68" s="225">
        <f t="shared" si="46"/>
        <v>9276</v>
      </c>
      <c r="E68" s="225">
        <f t="shared" si="46"/>
        <v>2035.5</v>
      </c>
      <c r="F68" s="225">
        <f t="shared" si="46"/>
        <v>6166.7</v>
      </c>
      <c r="G68" s="225">
        <f t="shared" si="46"/>
        <v>266.3</v>
      </c>
      <c r="H68" s="225">
        <f t="shared" si="46"/>
        <v>24674.200000000004</v>
      </c>
      <c r="I68" s="225">
        <f t="shared" si="46"/>
        <v>13591.3</v>
      </c>
      <c r="J68" s="225">
        <f t="shared" si="46"/>
        <v>521.40000000000009</v>
      </c>
      <c r="K68" s="225">
        <f t="shared" si="46"/>
        <v>1582.9</v>
      </c>
      <c r="L68" s="225">
        <f t="shared" si="46"/>
        <v>207006.70000000004</v>
      </c>
      <c r="M68" s="226">
        <f t="shared" si="46"/>
        <v>17912.2</v>
      </c>
      <c r="N68" s="225">
        <f t="shared" si="46"/>
        <v>134401.19999999998</v>
      </c>
      <c r="O68" s="225">
        <f t="shared" si="46"/>
        <v>655.09999999999991</v>
      </c>
      <c r="P68" s="225">
        <f t="shared" si="46"/>
        <v>227.7</v>
      </c>
      <c r="Q68" s="225">
        <f t="shared" si="46"/>
        <v>181.1</v>
      </c>
      <c r="R68" s="225">
        <f t="shared" si="46"/>
        <v>82718.600000000006</v>
      </c>
      <c r="S68" s="225">
        <f t="shared" si="46"/>
        <v>4307.2</v>
      </c>
      <c r="T68" s="225">
        <f t="shared" si="46"/>
        <v>141.1</v>
      </c>
      <c r="U68" s="225">
        <f t="shared" si="46"/>
        <v>32091.9</v>
      </c>
      <c r="V68" s="225">
        <f t="shared" si="46"/>
        <v>272636.09999999998</v>
      </c>
      <c r="W68" s="225">
        <f t="shared" si="43"/>
        <v>65629.399999999936</v>
      </c>
      <c r="X68" s="227">
        <f t="shared" si="44"/>
        <v>31.703997986538564</v>
      </c>
      <c r="Y68" s="25"/>
    </row>
    <row r="69" spans="2:25" ht="18" customHeight="1">
      <c r="B69" s="228" t="s">
        <v>148</v>
      </c>
      <c r="C69" s="229">
        <f>+C70+C71</f>
        <v>0</v>
      </c>
      <c r="D69" s="229">
        <f t="shared" ref="D69:L69" si="47">+D70+D71</f>
        <v>36.1</v>
      </c>
      <c r="E69" s="229">
        <f t="shared" si="47"/>
        <v>43.4</v>
      </c>
      <c r="F69" s="229">
        <f t="shared" si="47"/>
        <v>0</v>
      </c>
      <c r="G69" s="229">
        <f t="shared" si="47"/>
        <v>116.9</v>
      </c>
      <c r="H69" s="229">
        <f t="shared" si="47"/>
        <v>8.4</v>
      </c>
      <c r="I69" s="229">
        <f t="shared" si="47"/>
        <v>0</v>
      </c>
      <c r="J69" s="229">
        <f t="shared" si="47"/>
        <v>200.8</v>
      </c>
      <c r="K69" s="229">
        <f t="shared" si="47"/>
        <v>29.5</v>
      </c>
      <c r="L69" s="229">
        <f t="shared" si="47"/>
        <v>435.1</v>
      </c>
      <c r="M69" s="230">
        <f>+M70+M71</f>
        <v>149.5</v>
      </c>
      <c r="N69" s="229">
        <f t="shared" ref="N69:U69" si="48">+N70+N71</f>
        <v>224.3</v>
      </c>
      <c r="O69" s="229">
        <f t="shared" si="48"/>
        <v>11.3</v>
      </c>
      <c r="P69" s="229">
        <f t="shared" si="48"/>
        <v>121.7</v>
      </c>
      <c r="Q69" s="229">
        <f t="shared" si="48"/>
        <v>8.6999999999999993</v>
      </c>
      <c r="R69" s="229">
        <f t="shared" si="48"/>
        <v>0</v>
      </c>
      <c r="S69" s="229">
        <f t="shared" si="48"/>
        <v>27.5</v>
      </c>
      <c r="T69" s="229">
        <f t="shared" si="48"/>
        <v>27.9</v>
      </c>
      <c r="U69" s="229">
        <f t="shared" si="48"/>
        <v>53.7</v>
      </c>
      <c r="V69" s="229">
        <f>+V70+V71</f>
        <v>624.6</v>
      </c>
      <c r="W69" s="229">
        <f t="shared" si="43"/>
        <v>189.5</v>
      </c>
      <c r="X69" s="231">
        <f t="shared" si="44"/>
        <v>43.55320615950356</v>
      </c>
    </row>
    <row r="70" spans="2:25" ht="18" customHeight="1">
      <c r="B70" s="232" t="s">
        <v>149</v>
      </c>
      <c r="C70" s="233">
        <f>+[1]PP!C106</f>
        <v>0</v>
      </c>
      <c r="D70" s="233">
        <f>+[1]PP!D106</f>
        <v>36.1</v>
      </c>
      <c r="E70" s="233">
        <f>+[1]PP!E106</f>
        <v>43.4</v>
      </c>
      <c r="F70" s="233">
        <f>+[1]PP!F106</f>
        <v>0</v>
      </c>
      <c r="G70" s="233">
        <f>+[1]PP!G106</f>
        <v>116.9</v>
      </c>
      <c r="H70" s="233">
        <f>+[1]PP!H106</f>
        <v>8.4</v>
      </c>
      <c r="I70" s="233">
        <f>+[1]PP!I106</f>
        <v>0</v>
      </c>
      <c r="J70" s="233">
        <f>+[1]PP!J106</f>
        <v>66</v>
      </c>
      <c r="K70" s="233">
        <f>+[1]PP!K106</f>
        <v>29.5</v>
      </c>
      <c r="L70" s="234">
        <f>SUM(C70:K70)</f>
        <v>300.3</v>
      </c>
      <c r="M70" s="235">
        <f>+[1]PP!M106</f>
        <v>0</v>
      </c>
      <c r="N70" s="233">
        <f>+[1]PP!N106</f>
        <v>32.200000000000003</v>
      </c>
      <c r="O70" s="233">
        <f>+[1]PP!O106</f>
        <v>0</v>
      </c>
      <c r="P70" s="233">
        <f>+[1]PP!P106</f>
        <v>121.7</v>
      </c>
      <c r="Q70" s="233">
        <f>+[1]PP!Q106</f>
        <v>8.6999999999999993</v>
      </c>
      <c r="R70" s="233">
        <f>+[1]PP!R106</f>
        <v>0</v>
      </c>
      <c r="S70" s="233">
        <f>+[1]PP!S106</f>
        <v>27.5</v>
      </c>
      <c r="T70" s="233">
        <f>+[1]PP!T106</f>
        <v>27.9</v>
      </c>
      <c r="U70" s="233">
        <f>+[1]PP!U106</f>
        <v>53.7</v>
      </c>
      <c r="V70" s="233">
        <f>SUM(M70:U70)</f>
        <v>271.7</v>
      </c>
      <c r="W70" s="233">
        <f t="shared" si="43"/>
        <v>-28.600000000000023</v>
      </c>
      <c r="X70" s="234">
        <f t="shared" si="44"/>
        <v>-9.5238095238095308</v>
      </c>
    </row>
    <row r="71" spans="2:25" ht="18" customHeight="1">
      <c r="B71" s="232" t="s">
        <v>150</v>
      </c>
      <c r="C71" s="233">
        <f>+[1]PP!C107</f>
        <v>0</v>
      </c>
      <c r="D71" s="233">
        <f>+[1]PP!D107</f>
        <v>0</v>
      </c>
      <c r="E71" s="233">
        <f>+[1]PP!E107</f>
        <v>0</v>
      </c>
      <c r="F71" s="233">
        <f>+[1]PP!F107</f>
        <v>0</v>
      </c>
      <c r="G71" s="233">
        <f>+[1]PP!G107</f>
        <v>0</v>
      </c>
      <c r="H71" s="233">
        <f>+[1]PP!H107</f>
        <v>0</v>
      </c>
      <c r="I71" s="233">
        <f>+[1]PP!I107</f>
        <v>0</v>
      </c>
      <c r="J71" s="233">
        <f>+[1]PP!J107</f>
        <v>134.80000000000001</v>
      </c>
      <c r="K71" s="233">
        <f>+[1]PP!K107</f>
        <v>0</v>
      </c>
      <c r="L71" s="234">
        <f>SUM(C71:K71)</f>
        <v>134.80000000000001</v>
      </c>
      <c r="M71" s="235">
        <f>+[1]PP!M107</f>
        <v>149.5</v>
      </c>
      <c r="N71" s="233">
        <f>+[1]PP!N107</f>
        <v>192.1</v>
      </c>
      <c r="O71" s="233">
        <f>+[1]PP!O107</f>
        <v>11.3</v>
      </c>
      <c r="P71" s="233">
        <f>+[1]PP!P107</f>
        <v>0</v>
      </c>
      <c r="Q71" s="233">
        <f>+[1]PP!Q107</f>
        <v>0</v>
      </c>
      <c r="R71" s="233">
        <f>+[1]PP!R107</f>
        <v>0</v>
      </c>
      <c r="S71" s="233">
        <f>+[1]PP!S107</f>
        <v>0</v>
      </c>
      <c r="T71" s="233">
        <f>+[1]PP!T107</f>
        <v>0</v>
      </c>
      <c r="U71" s="233">
        <f>+[1]PP!U107</f>
        <v>0</v>
      </c>
      <c r="V71" s="233">
        <f>SUM(M71:U71)</f>
        <v>352.90000000000003</v>
      </c>
      <c r="W71" s="233">
        <f t="shared" si="43"/>
        <v>218.10000000000002</v>
      </c>
      <c r="X71" s="236">
        <v>0</v>
      </c>
    </row>
    <row r="72" spans="2:25" ht="18" customHeight="1">
      <c r="B72" s="228" t="s">
        <v>151</v>
      </c>
      <c r="C72" s="229">
        <f t="shared" ref="C72:U72" si="49">+C73+C75</f>
        <v>144914.1</v>
      </c>
      <c r="D72" s="229">
        <f t="shared" si="49"/>
        <v>7149.4000000000005</v>
      </c>
      <c r="E72" s="229">
        <f t="shared" si="49"/>
        <v>1992.1</v>
      </c>
      <c r="F72" s="229">
        <f t="shared" si="49"/>
        <v>5016.2</v>
      </c>
      <c r="G72" s="229">
        <f t="shared" si="49"/>
        <v>149.4</v>
      </c>
      <c r="H72" s="229">
        <f t="shared" si="49"/>
        <v>24527.9</v>
      </c>
      <c r="I72" s="229">
        <f t="shared" si="49"/>
        <v>13591.3</v>
      </c>
      <c r="J72" s="229">
        <f t="shared" si="49"/>
        <v>320.60000000000002</v>
      </c>
      <c r="K72" s="229">
        <f t="shared" si="49"/>
        <v>1553.4</v>
      </c>
      <c r="L72" s="229">
        <f t="shared" si="49"/>
        <v>199214.40000000002</v>
      </c>
      <c r="M72" s="230">
        <f t="shared" si="49"/>
        <v>17762.7</v>
      </c>
      <c r="N72" s="229">
        <f t="shared" si="49"/>
        <v>134176.9</v>
      </c>
      <c r="O72" s="229">
        <f t="shared" si="49"/>
        <v>643.79999999999995</v>
      </c>
      <c r="P72" s="229">
        <f t="shared" si="49"/>
        <v>106</v>
      </c>
      <c r="Q72" s="229">
        <f t="shared" si="49"/>
        <v>172.4</v>
      </c>
      <c r="R72" s="229">
        <f t="shared" si="49"/>
        <v>82158.5</v>
      </c>
      <c r="S72" s="229">
        <f t="shared" si="49"/>
        <v>4279.7</v>
      </c>
      <c r="T72" s="229">
        <f t="shared" si="49"/>
        <v>113.2</v>
      </c>
      <c r="U72" s="229">
        <f t="shared" si="49"/>
        <v>31466</v>
      </c>
      <c r="V72" s="229">
        <f>+V73+V75</f>
        <v>270879.2</v>
      </c>
      <c r="W72" s="229">
        <f t="shared" si="43"/>
        <v>71664.799999999988</v>
      </c>
      <c r="X72" s="234">
        <f>+W72/L72*100</f>
        <v>35.973704712109154</v>
      </c>
    </row>
    <row r="73" spans="2:25" ht="18" customHeight="1">
      <c r="B73" s="237" t="s">
        <v>152</v>
      </c>
      <c r="C73" s="238">
        <f t="shared" ref="C73:V73" si="50">+C74</f>
        <v>0</v>
      </c>
      <c r="D73" s="238">
        <f t="shared" si="50"/>
        <v>0</v>
      </c>
      <c r="E73" s="238">
        <f t="shared" si="50"/>
        <v>0</v>
      </c>
      <c r="F73" s="238">
        <f t="shared" si="50"/>
        <v>0</v>
      </c>
      <c r="G73" s="238">
        <f t="shared" si="50"/>
        <v>0</v>
      </c>
      <c r="H73" s="238">
        <f t="shared" si="50"/>
        <v>0</v>
      </c>
      <c r="I73" s="238">
        <f t="shared" si="50"/>
        <v>0</v>
      </c>
      <c r="J73" s="238">
        <f t="shared" si="50"/>
        <v>0</v>
      </c>
      <c r="K73" s="238">
        <f t="shared" si="50"/>
        <v>0</v>
      </c>
      <c r="L73" s="238">
        <f t="shared" si="50"/>
        <v>0</v>
      </c>
      <c r="M73" s="239">
        <f t="shared" si="50"/>
        <v>0</v>
      </c>
      <c r="N73" s="238">
        <f t="shared" si="50"/>
        <v>0</v>
      </c>
      <c r="O73" s="238">
        <f t="shared" si="50"/>
        <v>0</v>
      </c>
      <c r="P73" s="238">
        <f t="shared" si="50"/>
        <v>0</v>
      </c>
      <c r="Q73" s="238">
        <f t="shared" si="50"/>
        <v>0</v>
      </c>
      <c r="R73" s="238">
        <f t="shared" si="50"/>
        <v>0</v>
      </c>
      <c r="S73" s="238">
        <f t="shared" si="50"/>
        <v>0</v>
      </c>
      <c r="T73" s="238">
        <f t="shared" si="50"/>
        <v>0</v>
      </c>
      <c r="U73" s="238">
        <f t="shared" si="50"/>
        <v>0</v>
      </c>
      <c r="V73" s="238">
        <f t="shared" si="50"/>
        <v>0</v>
      </c>
      <c r="W73" s="218">
        <f t="shared" si="43"/>
        <v>0</v>
      </c>
      <c r="X73" s="236">
        <v>0</v>
      </c>
    </row>
    <row r="74" spans="2:25" ht="18" customHeight="1">
      <c r="B74" s="32" t="s">
        <v>153</v>
      </c>
      <c r="C74" s="233">
        <f>+[1]PP!C110</f>
        <v>0</v>
      </c>
      <c r="D74" s="233">
        <f>+[1]PP!D110</f>
        <v>0</v>
      </c>
      <c r="E74" s="233">
        <f>+[1]PP!E110</f>
        <v>0</v>
      </c>
      <c r="F74" s="233">
        <f>+[1]PP!F110</f>
        <v>0</v>
      </c>
      <c r="G74" s="233">
        <f>+[1]PP!G110</f>
        <v>0</v>
      </c>
      <c r="H74" s="233">
        <f>+[1]PP!H110</f>
        <v>0</v>
      </c>
      <c r="I74" s="233">
        <f>+[1]PP!I110</f>
        <v>0</v>
      </c>
      <c r="J74" s="233">
        <f>+[1]PP!J110</f>
        <v>0</v>
      </c>
      <c r="K74" s="233">
        <f>+[1]PP!K110</f>
        <v>0</v>
      </c>
      <c r="L74" s="234">
        <f>SUM(C74:K74)</f>
        <v>0</v>
      </c>
      <c r="M74" s="235">
        <f>+[1]PP!M110</f>
        <v>0</v>
      </c>
      <c r="N74" s="233">
        <f>+[1]PP!N110</f>
        <v>0</v>
      </c>
      <c r="O74" s="233">
        <f>+[1]PP!O110</f>
        <v>0</v>
      </c>
      <c r="P74" s="233">
        <f>+[1]PP!P110</f>
        <v>0</v>
      </c>
      <c r="Q74" s="233">
        <f>+[1]PP!Q110</f>
        <v>0</v>
      </c>
      <c r="R74" s="233">
        <f>+[1]PP!R110</f>
        <v>0</v>
      </c>
      <c r="S74" s="233">
        <f>+[1]PP!S110</f>
        <v>0</v>
      </c>
      <c r="T74" s="233">
        <f>+[1]PP!T110</f>
        <v>0</v>
      </c>
      <c r="U74" s="233">
        <f>+[1]PP!U110</f>
        <v>0</v>
      </c>
      <c r="V74" s="233">
        <f>SUM(M74:U74)</f>
        <v>0</v>
      </c>
      <c r="W74" s="27">
        <f t="shared" si="43"/>
        <v>0</v>
      </c>
      <c r="X74" s="236">
        <v>0</v>
      </c>
    </row>
    <row r="75" spans="2:25" ht="18" customHeight="1">
      <c r="B75" s="237" t="s">
        <v>154</v>
      </c>
      <c r="C75" s="238">
        <f>+C78+C81</f>
        <v>144914.1</v>
      </c>
      <c r="D75" s="238">
        <f t="shared" ref="D75:V75" si="51">+D78+D81</f>
        <v>7149.4000000000005</v>
      </c>
      <c r="E75" s="238">
        <f t="shared" si="51"/>
        <v>1992.1</v>
      </c>
      <c r="F75" s="238">
        <f t="shared" si="51"/>
        <v>5016.2</v>
      </c>
      <c r="G75" s="238">
        <f t="shared" si="51"/>
        <v>149.4</v>
      </c>
      <c r="H75" s="238">
        <f t="shared" si="51"/>
        <v>24527.9</v>
      </c>
      <c r="I75" s="238">
        <f t="shared" si="51"/>
        <v>13591.3</v>
      </c>
      <c r="J75" s="238">
        <f t="shared" si="51"/>
        <v>320.60000000000002</v>
      </c>
      <c r="K75" s="238">
        <f t="shared" si="51"/>
        <v>1553.4</v>
      </c>
      <c r="L75" s="238">
        <f t="shared" si="51"/>
        <v>199214.40000000002</v>
      </c>
      <c r="M75" s="239">
        <f t="shared" si="51"/>
        <v>17762.7</v>
      </c>
      <c r="N75" s="238">
        <f t="shared" si="51"/>
        <v>134176.9</v>
      </c>
      <c r="O75" s="238">
        <f t="shared" si="51"/>
        <v>643.79999999999995</v>
      </c>
      <c r="P75" s="238">
        <f t="shared" si="51"/>
        <v>106</v>
      </c>
      <c r="Q75" s="238">
        <f t="shared" si="51"/>
        <v>172.4</v>
      </c>
      <c r="R75" s="238">
        <f t="shared" si="51"/>
        <v>82158.5</v>
      </c>
      <c r="S75" s="238">
        <f t="shared" si="51"/>
        <v>4279.7</v>
      </c>
      <c r="T75" s="238">
        <f t="shared" si="51"/>
        <v>113.2</v>
      </c>
      <c r="U75" s="238">
        <f t="shared" si="51"/>
        <v>31466</v>
      </c>
      <c r="V75" s="238">
        <f t="shared" si="51"/>
        <v>270879.2</v>
      </c>
      <c r="W75" s="218">
        <f t="shared" si="43"/>
        <v>71664.799999999988</v>
      </c>
      <c r="X75" s="240">
        <f>+W75/L75*100</f>
        <v>35.973704712109154</v>
      </c>
    </row>
    <row r="76" spans="2:25" ht="18" hidden="1" customHeight="1">
      <c r="B76" s="241" t="s">
        <v>155</v>
      </c>
      <c r="C76" s="225">
        <v>0</v>
      </c>
      <c r="D76" s="225">
        <v>1</v>
      </c>
      <c r="E76" s="225">
        <v>1</v>
      </c>
      <c r="F76" s="225">
        <v>1</v>
      </c>
      <c r="G76" s="225">
        <v>2</v>
      </c>
      <c r="H76" s="225">
        <v>3</v>
      </c>
      <c r="I76" s="225">
        <v>1</v>
      </c>
      <c r="J76" s="225">
        <v>1</v>
      </c>
      <c r="K76" s="225">
        <v>1</v>
      </c>
      <c r="L76" s="225">
        <v>0</v>
      </c>
      <c r="M76" s="226">
        <v>0</v>
      </c>
      <c r="N76" s="225">
        <v>0</v>
      </c>
      <c r="O76" s="225">
        <v>0</v>
      </c>
      <c r="P76" s="225">
        <v>0</v>
      </c>
      <c r="Q76" s="225">
        <v>0</v>
      </c>
      <c r="R76" s="225">
        <v>0</v>
      </c>
      <c r="S76" s="225">
        <v>0</v>
      </c>
      <c r="T76" s="225">
        <v>0</v>
      </c>
      <c r="U76" s="225">
        <v>0</v>
      </c>
      <c r="V76" s="225">
        <f>SUM(M76:U76)</f>
        <v>0</v>
      </c>
      <c r="W76" s="23">
        <f t="shared" si="43"/>
        <v>0</v>
      </c>
      <c r="X76" s="234" t="e">
        <f>+W76/L76*100</f>
        <v>#DIV/0!</v>
      </c>
    </row>
    <row r="77" spans="2:25" ht="18" customHeight="1">
      <c r="B77" s="241" t="s">
        <v>155</v>
      </c>
      <c r="C77" s="225">
        <f>+[1]PP!C112</f>
        <v>0</v>
      </c>
      <c r="D77" s="225">
        <f>+[1]PP!D112</f>
        <v>0</v>
      </c>
      <c r="E77" s="225">
        <f>+[1]PP!E112</f>
        <v>0</v>
      </c>
      <c r="F77" s="225">
        <f>+[1]PP!F112</f>
        <v>0</v>
      </c>
      <c r="G77" s="225">
        <f>+[1]PP!G112</f>
        <v>0</v>
      </c>
      <c r="H77" s="225">
        <f>+[1]PP!H112</f>
        <v>0</v>
      </c>
      <c r="I77" s="225">
        <f>+[1]PP!I112</f>
        <v>0</v>
      </c>
      <c r="J77" s="225">
        <f>+[1]PP!J112</f>
        <v>0</v>
      </c>
      <c r="K77" s="225">
        <f>+[1]PP!K112</f>
        <v>0</v>
      </c>
      <c r="L77" s="109">
        <f>SUM(C77:K77)</f>
        <v>0</v>
      </c>
      <c r="M77" s="226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  <c r="S77" s="225">
        <v>0</v>
      </c>
      <c r="T77" s="225">
        <v>0</v>
      </c>
      <c r="U77" s="225">
        <v>0</v>
      </c>
      <c r="V77" s="225">
        <f>SUM(M77:U77)</f>
        <v>0</v>
      </c>
      <c r="W77" s="23">
        <f t="shared" si="43"/>
        <v>0</v>
      </c>
      <c r="X77" s="242" t="s">
        <v>156</v>
      </c>
    </row>
    <row r="78" spans="2:25" ht="18" customHeight="1">
      <c r="B78" s="241" t="s">
        <v>157</v>
      </c>
      <c r="C78" s="225">
        <f>+C79+C80</f>
        <v>144893.4</v>
      </c>
      <c r="D78" s="225">
        <f t="shared" ref="D78:U78" si="52">+D79+D80</f>
        <v>7119.6</v>
      </c>
      <c r="E78" s="225">
        <f t="shared" si="52"/>
        <v>0</v>
      </c>
      <c r="F78" s="225">
        <f t="shared" si="52"/>
        <v>5000</v>
      </c>
      <c r="G78" s="225">
        <f t="shared" si="52"/>
        <v>0</v>
      </c>
      <c r="H78" s="225">
        <f t="shared" si="52"/>
        <v>24329.200000000001</v>
      </c>
      <c r="I78" s="225">
        <f t="shared" si="52"/>
        <v>0</v>
      </c>
      <c r="J78" s="225">
        <f t="shared" si="52"/>
        <v>0</v>
      </c>
      <c r="K78" s="225">
        <f t="shared" si="52"/>
        <v>0</v>
      </c>
      <c r="L78" s="225">
        <f t="shared" si="52"/>
        <v>181342.2</v>
      </c>
      <c r="M78" s="226">
        <f t="shared" si="52"/>
        <v>229</v>
      </c>
      <c r="N78" s="225">
        <f t="shared" si="52"/>
        <v>133989.4</v>
      </c>
      <c r="O78" s="225">
        <f t="shared" si="52"/>
        <v>164.2</v>
      </c>
      <c r="P78" s="225">
        <f t="shared" si="52"/>
        <v>0</v>
      </c>
      <c r="Q78" s="225">
        <f t="shared" si="52"/>
        <v>0</v>
      </c>
      <c r="R78" s="225">
        <f t="shared" si="52"/>
        <v>70000</v>
      </c>
      <c r="S78" s="225">
        <f t="shared" si="52"/>
        <v>0</v>
      </c>
      <c r="T78" s="225">
        <f t="shared" si="52"/>
        <v>0</v>
      </c>
      <c r="U78" s="225">
        <f t="shared" si="52"/>
        <v>30000</v>
      </c>
      <c r="V78" s="225">
        <f>+V79+V80</f>
        <v>234382.6</v>
      </c>
      <c r="W78" s="23">
        <f t="shared" si="43"/>
        <v>53040.399999999994</v>
      </c>
      <c r="X78" s="227">
        <f t="shared" ref="X78:X83" si="53">+W78/L78*100</f>
        <v>29.248790408410173</v>
      </c>
    </row>
    <row r="79" spans="2:25" ht="18" customHeight="1">
      <c r="B79" s="243" t="s">
        <v>158</v>
      </c>
      <c r="C79" s="233">
        <f>+[1]PP!C114</f>
        <v>0</v>
      </c>
      <c r="D79" s="233">
        <f>+[1]PP!D114</f>
        <v>7000</v>
      </c>
      <c r="E79" s="233">
        <f>+[1]PP!E114</f>
        <v>0</v>
      </c>
      <c r="F79" s="233">
        <f>+[1]PP!F114</f>
        <v>5000</v>
      </c>
      <c r="G79" s="233">
        <f>+[1]PP!G114</f>
        <v>0</v>
      </c>
      <c r="H79" s="233">
        <f>+[1]PP!H114</f>
        <v>24329.200000000001</v>
      </c>
      <c r="I79" s="233">
        <f>+[1]PP!I114</f>
        <v>0</v>
      </c>
      <c r="J79" s="233">
        <f>+[1]PP!J114</f>
        <v>0</v>
      </c>
      <c r="K79" s="233">
        <f>+[1]PP!K114</f>
        <v>0</v>
      </c>
      <c r="L79" s="167">
        <f>SUM(C79:K79)</f>
        <v>36329.199999999997</v>
      </c>
      <c r="M79" s="235">
        <f>+[1]PP!M114</f>
        <v>229</v>
      </c>
      <c r="N79" s="233">
        <f>+[1]PP!N114</f>
        <v>0</v>
      </c>
      <c r="O79" s="233">
        <f>+[1]PP!O114</f>
        <v>0</v>
      </c>
      <c r="P79" s="233">
        <f>+[1]PP!P114</f>
        <v>0</v>
      </c>
      <c r="Q79" s="233">
        <f>+[1]PP!Q114</f>
        <v>0</v>
      </c>
      <c r="R79" s="233">
        <f>+[1]PP!R114</f>
        <v>70000</v>
      </c>
      <c r="S79" s="233">
        <f>+[1]PP!S114</f>
        <v>0</v>
      </c>
      <c r="T79" s="233">
        <f>+[1]PP!T114</f>
        <v>0</v>
      </c>
      <c r="U79" s="233">
        <f>+[1]PP!U114</f>
        <v>30000</v>
      </c>
      <c r="V79" s="233">
        <f>SUM(M79:U79)</f>
        <v>100229</v>
      </c>
      <c r="W79" s="27">
        <f t="shared" si="43"/>
        <v>63899.8</v>
      </c>
      <c r="X79" s="234">
        <f t="shared" si="53"/>
        <v>175.8910187947987</v>
      </c>
    </row>
    <row r="80" spans="2:25" ht="18" customHeight="1">
      <c r="B80" s="243" t="s">
        <v>159</v>
      </c>
      <c r="C80" s="233">
        <f>+[1]PP!C115</f>
        <v>144893.4</v>
      </c>
      <c r="D80" s="233">
        <f>+[1]PP!D115</f>
        <v>119.6</v>
      </c>
      <c r="E80" s="233">
        <f>+[1]PP!E115</f>
        <v>0</v>
      </c>
      <c r="F80" s="233">
        <f>+[1]PP!F115</f>
        <v>0</v>
      </c>
      <c r="G80" s="233">
        <f>+[1]PP!G115</f>
        <v>0</v>
      </c>
      <c r="H80" s="233">
        <f>+[1]PP!H115</f>
        <v>0</v>
      </c>
      <c r="I80" s="233">
        <f>+[1]PP!I115</f>
        <v>0</v>
      </c>
      <c r="J80" s="233">
        <f>+[1]PP!J115</f>
        <v>0</v>
      </c>
      <c r="K80" s="233">
        <f>+[1]PP!K115</f>
        <v>0</v>
      </c>
      <c r="L80" s="167">
        <f>SUM(C80:K80)</f>
        <v>145013</v>
      </c>
      <c r="M80" s="235">
        <f>+[1]PP!M115</f>
        <v>0</v>
      </c>
      <c r="N80" s="233">
        <f>+[1]PP!N115</f>
        <v>133989.4</v>
      </c>
      <c r="O80" s="233">
        <f>+[1]PP!O115</f>
        <v>164.2</v>
      </c>
      <c r="P80" s="233">
        <f>+[1]PP!P115</f>
        <v>0</v>
      </c>
      <c r="Q80" s="233">
        <f>+[1]PP!Q115</f>
        <v>0</v>
      </c>
      <c r="R80" s="233">
        <f>+[1]PP!R115</f>
        <v>0</v>
      </c>
      <c r="S80" s="233">
        <f>+[1]PP!S115</f>
        <v>0</v>
      </c>
      <c r="T80" s="233">
        <f>+[1]PP!T115</f>
        <v>0</v>
      </c>
      <c r="U80" s="233">
        <f>+[1]PP!U115</f>
        <v>0</v>
      </c>
      <c r="V80" s="233">
        <f>SUM(M80:U80)</f>
        <v>134153.60000000001</v>
      </c>
      <c r="W80" s="27">
        <f t="shared" si="43"/>
        <v>-10859.399999999994</v>
      </c>
      <c r="X80" s="234">
        <f t="shared" si="53"/>
        <v>-7.4885699902767291</v>
      </c>
    </row>
    <row r="81" spans="2:24" ht="18" customHeight="1">
      <c r="B81" s="241" t="s">
        <v>160</v>
      </c>
      <c r="C81" s="225">
        <f t="shared" ref="C81:U81" si="54">+C82+C83</f>
        <v>20.7</v>
      </c>
      <c r="D81" s="225">
        <f t="shared" si="54"/>
        <v>29.8</v>
      </c>
      <c r="E81" s="225">
        <f t="shared" si="54"/>
        <v>1992.1</v>
      </c>
      <c r="F81" s="225">
        <f t="shared" si="54"/>
        <v>16.2</v>
      </c>
      <c r="G81" s="225">
        <f t="shared" si="54"/>
        <v>149.4</v>
      </c>
      <c r="H81" s="225">
        <f t="shared" si="54"/>
        <v>198.7</v>
      </c>
      <c r="I81" s="225">
        <f t="shared" si="54"/>
        <v>13591.3</v>
      </c>
      <c r="J81" s="225">
        <f t="shared" si="54"/>
        <v>320.60000000000002</v>
      </c>
      <c r="K81" s="225">
        <f t="shared" si="54"/>
        <v>1553.4</v>
      </c>
      <c r="L81" s="225">
        <f t="shared" si="54"/>
        <v>17872.2</v>
      </c>
      <c r="M81" s="226">
        <f t="shared" si="54"/>
        <v>17533.7</v>
      </c>
      <c r="N81" s="225">
        <f t="shared" si="54"/>
        <v>187.5</v>
      </c>
      <c r="O81" s="225">
        <f t="shared" si="54"/>
        <v>479.6</v>
      </c>
      <c r="P81" s="225">
        <f t="shared" si="54"/>
        <v>106</v>
      </c>
      <c r="Q81" s="225">
        <f t="shared" si="54"/>
        <v>172.4</v>
      </c>
      <c r="R81" s="225">
        <f t="shared" si="54"/>
        <v>12158.5</v>
      </c>
      <c r="S81" s="225">
        <f t="shared" si="54"/>
        <v>4279.7</v>
      </c>
      <c r="T81" s="225">
        <f t="shared" si="54"/>
        <v>113.2</v>
      </c>
      <c r="U81" s="225">
        <f t="shared" si="54"/>
        <v>1466</v>
      </c>
      <c r="V81" s="225">
        <f>+V82+V83</f>
        <v>36496.6</v>
      </c>
      <c r="W81" s="23">
        <f t="shared" si="43"/>
        <v>18624.399999999998</v>
      </c>
      <c r="X81" s="227">
        <f t="shared" si="53"/>
        <v>104.20877116415437</v>
      </c>
    </row>
    <row r="82" spans="2:24" ht="18" customHeight="1">
      <c r="B82" s="243" t="s">
        <v>161</v>
      </c>
      <c r="C82" s="233">
        <f>+[1]PP!C117</f>
        <v>0</v>
      </c>
      <c r="D82" s="233">
        <f>+[1]PP!D117</f>
        <v>0</v>
      </c>
      <c r="E82" s="233">
        <f>+[1]PP!E117</f>
        <v>0</v>
      </c>
      <c r="F82" s="233">
        <f>+[1]PP!F117</f>
        <v>0</v>
      </c>
      <c r="G82" s="233">
        <f>+[1]PP!G117</f>
        <v>0</v>
      </c>
      <c r="H82" s="233">
        <f>+[1]PP!H117</f>
        <v>0</v>
      </c>
      <c r="I82" s="233">
        <f>+[1]PP!I117</f>
        <v>0</v>
      </c>
      <c r="J82" s="233">
        <f>+[1]PP!J117</f>
        <v>0</v>
      </c>
      <c r="K82" s="233">
        <f>+[1]PP!K117</f>
        <v>0</v>
      </c>
      <c r="L82" s="167">
        <f>SUM(C82:K82)</f>
        <v>0</v>
      </c>
      <c r="M82" s="235">
        <f>+[1]PP!M117</f>
        <v>0</v>
      </c>
      <c r="N82" s="233">
        <f>+[1]PP!N117</f>
        <v>0</v>
      </c>
      <c r="O82" s="233">
        <f>+[1]PP!O117</f>
        <v>0</v>
      </c>
      <c r="P82" s="233">
        <f>+[1]PP!P117</f>
        <v>0</v>
      </c>
      <c r="Q82" s="233">
        <f>+[1]PP!Q117</f>
        <v>0</v>
      </c>
      <c r="R82" s="233">
        <f>+[1]PP!R117</f>
        <v>0</v>
      </c>
      <c r="S82" s="233">
        <f>+[1]PP!S117</f>
        <v>0</v>
      </c>
      <c r="T82" s="233">
        <f>+[1]PP!T117</f>
        <v>0</v>
      </c>
      <c r="U82" s="233">
        <f>+[1]PP!U117</f>
        <v>0</v>
      </c>
      <c r="V82" s="233">
        <f>+[1]PP!V117</f>
        <v>0</v>
      </c>
      <c r="W82" s="174">
        <f t="shared" si="43"/>
        <v>0</v>
      </c>
      <c r="X82" s="234">
        <v>0</v>
      </c>
    </row>
    <row r="83" spans="2:24" ht="18" customHeight="1">
      <c r="B83" s="243" t="s">
        <v>162</v>
      </c>
      <c r="C83" s="233">
        <f>+[1]PP!C118</f>
        <v>20.7</v>
      </c>
      <c r="D83" s="233">
        <f>+[1]PP!D118</f>
        <v>29.8</v>
      </c>
      <c r="E83" s="233">
        <f>+[1]PP!E118</f>
        <v>1992.1</v>
      </c>
      <c r="F83" s="233">
        <f>+[1]PP!F118</f>
        <v>16.2</v>
      </c>
      <c r="G83" s="233">
        <f>+[1]PP!G118</f>
        <v>149.4</v>
      </c>
      <c r="H83" s="233">
        <f>+[1]PP!H118</f>
        <v>198.7</v>
      </c>
      <c r="I83" s="233">
        <f>+[1]PP!I118</f>
        <v>13591.3</v>
      </c>
      <c r="J83" s="233">
        <f>+[1]PP!J118</f>
        <v>320.60000000000002</v>
      </c>
      <c r="K83" s="233">
        <f>+[1]PP!K118</f>
        <v>1553.4</v>
      </c>
      <c r="L83" s="167">
        <f>SUM(C83:K83)</f>
        <v>17872.2</v>
      </c>
      <c r="M83" s="235">
        <f>+[1]PP!M118</f>
        <v>17533.7</v>
      </c>
      <c r="N83" s="235">
        <f>+[1]PP!N118</f>
        <v>187.5</v>
      </c>
      <c r="O83" s="235">
        <f>+[1]PP!O118</f>
        <v>479.6</v>
      </c>
      <c r="P83" s="235">
        <f>+[1]PP!P118</f>
        <v>106</v>
      </c>
      <c r="Q83" s="235">
        <f>+[1]PP!Q118</f>
        <v>172.4</v>
      </c>
      <c r="R83" s="235">
        <f>+[1]PP!R118</f>
        <v>12158.5</v>
      </c>
      <c r="S83" s="235">
        <f>+[1]PP!S118</f>
        <v>4279.7</v>
      </c>
      <c r="T83" s="235">
        <f>+[1]PP!T118</f>
        <v>113.2</v>
      </c>
      <c r="U83" s="235">
        <f>+[1]PP!U118</f>
        <v>1466</v>
      </c>
      <c r="V83" s="233">
        <f>+[1]PP!V118</f>
        <v>36496.6</v>
      </c>
      <c r="W83" s="27">
        <f t="shared" si="43"/>
        <v>18624.399999999998</v>
      </c>
      <c r="X83" s="234">
        <f t="shared" si="53"/>
        <v>104.20877116415437</v>
      </c>
    </row>
    <row r="84" spans="2:24" ht="19.5" customHeight="1">
      <c r="B84" s="228" t="s">
        <v>163</v>
      </c>
      <c r="C84" s="227">
        <f>+C85+C88</f>
        <v>3978.3</v>
      </c>
      <c r="D84" s="227">
        <f t="shared" ref="D84:V84" si="55">+D85+D88</f>
        <v>2090.5</v>
      </c>
      <c r="E84" s="227">
        <f t="shared" si="55"/>
        <v>0</v>
      </c>
      <c r="F84" s="227">
        <f t="shared" si="55"/>
        <v>1150.5</v>
      </c>
      <c r="G84" s="227">
        <f t="shared" si="55"/>
        <v>0</v>
      </c>
      <c r="H84" s="227">
        <f t="shared" si="55"/>
        <v>137.9</v>
      </c>
      <c r="I84" s="227">
        <f t="shared" si="55"/>
        <v>0</v>
      </c>
      <c r="J84" s="227">
        <f t="shared" si="55"/>
        <v>0</v>
      </c>
      <c r="K84" s="227">
        <f t="shared" si="55"/>
        <v>0</v>
      </c>
      <c r="L84" s="227">
        <f t="shared" si="55"/>
        <v>7357.2</v>
      </c>
      <c r="M84" s="244">
        <f t="shared" si="55"/>
        <v>0</v>
      </c>
      <c r="N84" s="227">
        <f t="shared" si="55"/>
        <v>0</v>
      </c>
      <c r="O84" s="227">
        <f t="shared" si="55"/>
        <v>0</v>
      </c>
      <c r="P84" s="227">
        <f t="shared" si="55"/>
        <v>0</v>
      </c>
      <c r="Q84" s="227">
        <f t="shared" si="55"/>
        <v>0</v>
      </c>
      <c r="R84" s="227">
        <f t="shared" si="55"/>
        <v>560.1</v>
      </c>
      <c r="S84" s="227">
        <f t="shared" si="55"/>
        <v>0</v>
      </c>
      <c r="T84" s="227">
        <f t="shared" si="55"/>
        <v>0</v>
      </c>
      <c r="U84" s="227">
        <f t="shared" si="55"/>
        <v>572.20000000000005</v>
      </c>
      <c r="V84" s="227">
        <f t="shared" si="55"/>
        <v>1132.3000000000002</v>
      </c>
      <c r="W84" s="23">
        <f t="shared" si="43"/>
        <v>-6224.9</v>
      </c>
      <c r="X84" s="109">
        <f>+W84/L84*100</f>
        <v>-84.609634099929323</v>
      </c>
    </row>
    <row r="85" spans="2:24" ht="19.5" customHeight="1">
      <c r="B85" s="245" t="s">
        <v>164</v>
      </c>
      <c r="C85" s="227">
        <f>+C86+C87</f>
        <v>2738.4</v>
      </c>
      <c r="D85" s="227">
        <f t="shared" ref="D85:V85" si="56">+D86+D87</f>
        <v>2025.1</v>
      </c>
      <c r="E85" s="227">
        <f t="shared" si="56"/>
        <v>0</v>
      </c>
      <c r="F85" s="227">
        <f t="shared" si="56"/>
        <v>1010.5</v>
      </c>
      <c r="G85" s="227">
        <f t="shared" si="56"/>
        <v>0</v>
      </c>
      <c r="H85" s="227">
        <f t="shared" si="56"/>
        <v>137.9</v>
      </c>
      <c r="I85" s="227">
        <f t="shared" si="56"/>
        <v>0</v>
      </c>
      <c r="J85" s="227">
        <f t="shared" si="56"/>
        <v>0</v>
      </c>
      <c r="K85" s="227">
        <f t="shared" si="56"/>
        <v>0</v>
      </c>
      <c r="L85" s="227">
        <f>+L86+L87</f>
        <v>5911.9</v>
      </c>
      <c r="M85" s="244">
        <f t="shared" si="56"/>
        <v>0</v>
      </c>
      <c r="N85" s="227">
        <f t="shared" si="56"/>
        <v>0</v>
      </c>
      <c r="O85" s="227">
        <f t="shared" si="56"/>
        <v>0</v>
      </c>
      <c r="P85" s="227">
        <f t="shared" si="56"/>
        <v>0</v>
      </c>
      <c r="Q85" s="227">
        <f t="shared" si="56"/>
        <v>0</v>
      </c>
      <c r="R85" s="227">
        <f t="shared" si="56"/>
        <v>560.1</v>
      </c>
      <c r="S85" s="227">
        <f t="shared" si="56"/>
        <v>0</v>
      </c>
      <c r="T85" s="227">
        <f t="shared" si="56"/>
        <v>0</v>
      </c>
      <c r="U85" s="227">
        <f t="shared" si="56"/>
        <v>572.20000000000005</v>
      </c>
      <c r="V85" s="227">
        <f t="shared" si="56"/>
        <v>1132.3000000000002</v>
      </c>
      <c r="W85" s="23">
        <f t="shared" si="43"/>
        <v>-4779.5999999999995</v>
      </c>
      <c r="X85" s="109">
        <f>+W85/L85*100</f>
        <v>-80.847104991627049</v>
      </c>
    </row>
    <row r="86" spans="2:24" ht="19.5" customHeight="1">
      <c r="B86" s="246" t="s">
        <v>165</v>
      </c>
      <c r="C86" s="234">
        <v>0</v>
      </c>
      <c r="D86" s="234">
        <v>2025.1</v>
      </c>
      <c r="E86" s="234">
        <v>0</v>
      </c>
      <c r="F86" s="234">
        <v>1010.5</v>
      </c>
      <c r="G86" s="234">
        <v>0</v>
      </c>
      <c r="H86" s="234">
        <v>137.9</v>
      </c>
      <c r="I86" s="234">
        <v>0</v>
      </c>
      <c r="J86" s="234">
        <v>0</v>
      </c>
      <c r="K86" s="234">
        <v>0</v>
      </c>
      <c r="L86" s="234">
        <f>SUM(C86:K86)</f>
        <v>3173.5</v>
      </c>
      <c r="M86" s="247">
        <v>0</v>
      </c>
      <c r="N86" s="234">
        <v>0</v>
      </c>
      <c r="O86" s="234">
        <v>0</v>
      </c>
      <c r="P86" s="234">
        <v>0</v>
      </c>
      <c r="Q86" s="234">
        <v>0</v>
      </c>
      <c r="R86" s="234">
        <v>0</v>
      </c>
      <c r="S86" s="234">
        <v>0</v>
      </c>
      <c r="T86" s="234">
        <v>0</v>
      </c>
      <c r="U86" s="234">
        <f>+[1]PP!U121</f>
        <v>572.20000000000005</v>
      </c>
      <c r="V86" s="234">
        <f>SUM(M86:U86)</f>
        <v>572.20000000000005</v>
      </c>
      <c r="W86" s="27">
        <f t="shared" si="43"/>
        <v>-2601.3000000000002</v>
      </c>
      <c r="X86" s="167">
        <f>+W86/L86*100</f>
        <v>-81.969434378446522</v>
      </c>
    </row>
    <row r="87" spans="2:24" ht="19.5" customHeight="1">
      <c r="B87" s="246" t="s">
        <v>166</v>
      </c>
      <c r="C87" s="234">
        <v>2738.4</v>
      </c>
      <c r="D87" s="234">
        <v>0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 s="234">
        <v>0</v>
      </c>
      <c r="K87" s="234">
        <v>0</v>
      </c>
      <c r="L87" s="234">
        <f>SUM(C87:K87)</f>
        <v>2738.4</v>
      </c>
      <c r="M87" s="205">
        <v>0</v>
      </c>
      <c r="N87" s="204">
        <v>0</v>
      </c>
      <c r="O87" s="204">
        <v>0</v>
      </c>
      <c r="P87" s="204">
        <v>0</v>
      </c>
      <c r="Q87" s="204">
        <v>0</v>
      </c>
      <c r="R87" s="204">
        <v>560.1</v>
      </c>
      <c r="S87" s="204">
        <v>0</v>
      </c>
      <c r="T87" s="204">
        <v>0</v>
      </c>
      <c r="U87" s="204">
        <v>0</v>
      </c>
      <c r="V87" s="204">
        <f>SUM(M87:U87)</f>
        <v>560.1</v>
      </c>
      <c r="W87" s="199">
        <f t="shared" si="43"/>
        <v>-2178.3000000000002</v>
      </c>
      <c r="X87" s="167">
        <f>+W87/L87*100</f>
        <v>-79.546450482033308</v>
      </c>
    </row>
    <row r="88" spans="2:24" ht="19.5" customHeight="1">
      <c r="B88" s="245" t="s">
        <v>167</v>
      </c>
      <c r="C88" s="227">
        <f>+C89+C90</f>
        <v>1239.9000000000001</v>
      </c>
      <c r="D88" s="227">
        <f t="shared" ref="D88:V88" si="57">+D89+D90</f>
        <v>65.400000000000006</v>
      </c>
      <c r="E88" s="227">
        <f t="shared" si="57"/>
        <v>0</v>
      </c>
      <c r="F88" s="227">
        <f t="shared" si="57"/>
        <v>140</v>
      </c>
      <c r="G88" s="227">
        <f t="shared" si="57"/>
        <v>0</v>
      </c>
      <c r="H88" s="227">
        <f t="shared" si="57"/>
        <v>0</v>
      </c>
      <c r="I88" s="227">
        <f t="shared" si="57"/>
        <v>0</v>
      </c>
      <c r="J88" s="227">
        <f t="shared" si="57"/>
        <v>0</v>
      </c>
      <c r="K88" s="227">
        <f t="shared" si="57"/>
        <v>0</v>
      </c>
      <c r="L88" s="227">
        <f t="shared" si="57"/>
        <v>1445.3000000000002</v>
      </c>
      <c r="M88" s="244">
        <f t="shared" si="57"/>
        <v>0</v>
      </c>
      <c r="N88" s="227">
        <f t="shared" si="57"/>
        <v>0</v>
      </c>
      <c r="O88" s="227">
        <f t="shared" si="57"/>
        <v>0</v>
      </c>
      <c r="P88" s="227">
        <f t="shared" si="57"/>
        <v>0</v>
      </c>
      <c r="Q88" s="227">
        <f t="shared" si="57"/>
        <v>0</v>
      </c>
      <c r="R88" s="227">
        <f t="shared" si="57"/>
        <v>0</v>
      </c>
      <c r="S88" s="227">
        <f t="shared" si="57"/>
        <v>0</v>
      </c>
      <c r="T88" s="227">
        <f t="shared" si="57"/>
        <v>0</v>
      </c>
      <c r="U88" s="227">
        <f t="shared" si="57"/>
        <v>0</v>
      </c>
      <c r="V88" s="227">
        <f t="shared" si="57"/>
        <v>0</v>
      </c>
      <c r="W88" s="23">
        <f t="shared" si="43"/>
        <v>-1445.3000000000002</v>
      </c>
      <c r="X88" s="109">
        <f t="shared" ref="X88:X95" si="58">+W88/L88*100</f>
        <v>-100</v>
      </c>
    </row>
    <row r="89" spans="2:24" ht="19.5" customHeight="1">
      <c r="B89" s="246" t="s">
        <v>168</v>
      </c>
      <c r="C89" s="234">
        <v>0</v>
      </c>
      <c r="D89" s="234">
        <v>65.400000000000006</v>
      </c>
      <c r="E89" s="234">
        <v>0</v>
      </c>
      <c r="F89" s="234">
        <v>140</v>
      </c>
      <c r="G89" s="234">
        <v>0</v>
      </c>
      <c r="H89" s="234">
        <v>0</v>
      </c>
      <c r="I89" s="234">
        <v>0</v>
      </c>
      <c r="J89" s="234">
        <v>0</v>
      </c>
      <c r="K89" s="234">
        <v>0</v>
      </c>
      <c r="L89" s="234">
        <f>SUM(C89:K89)</f>
        <v>205.4</v>
      </c>
      <c r="M89" s="247">
        <v>0</v>
      </c>
      <c r="N89" s="234">
        <v>0</v>
      </c>
      <c r="O89" s="234">
        <v>0</v>
      </c>
      <c r="P89" s="234">
        <v>0</v>
      </c>
      <c r="Q89" s="234">
        <v>0</v>
      </c>
      <c r="R89" s="234">
        <v>0</v>
      </c>
      <c r="S89" s="234">
        <v>0</v>
      </c>
      <c r="T89" s="234">
        <v>0</v>
      </c>
      <c r="U89" s="234">
        <v>0</v>
      </c>
      <c r="V89" s="234">
        <f>SUM(M89:U89)</f>
        <v>0</v>
      </c>
      <c r="W89" s="27">
        <f t="shared" si="43"/>
        <v>-205.4</v>
      </c>
      <c r="X89" s="167">
        <f t="shared" si="58"/>
        <v>-100</v>
      </c>
    </row>
    <row r="90" spans="2:24" ht="19.5" customHeight="1">
      <c r="B90" s="246" t="s">
        <v>169</v>
      </c>
      <c r="C90" s="234">
        <v>1239.9000000000001</v>
      </c>
      <c r="D90" s="234">
        <v>0</v>
      </c>
      <c r="E90" s="234">
        <v>0</v>
      </c>
      <c r="F90" s="234">
        <v>0</v>
      </c>
      <c r="G90" s="234">
        <v>0</v>
      </c>
      <c r="H90" s="234">
        <v>0</v>
      </c>
      <c r="I90" s="234">
        <v>0</v>
      </c>
      <c r="J90" s="234">
        <v>0</v>
      </c>
      <c r="K90" s="234">
        <v>0</v>
      </c>
      <c r="L90" s="234">
        <f>SUM(C90:K90)</f>
        <v>1239.9000000000001</v>
      </c>
      <c r="M90" s="247">
        <v>0</v>
      </c>
      <c r="N90" s="234">
        <v>0</v>
      </c>
      <c r="O90" s="234">
        <v>0</v>
      </c>
      <c r="P90" s="234">
        <v>0</v>
      </c>
      <c r="Q90" s="234">
        <v>0</v>
      </c>
      <c r="R90" s="234">
        <v>0</v>
      </c>
      <c r="S90" s="234">
        <v>0</v>
      </c>
      <c r="T90" s="234">
        <v>0</v>
      </c>
      <c r="U90" s="234">
        <v>0</v>
      </c>
      <c r="V90" s="234">
        <f>SUM(M90:U90)</f>
        <v>0</v>
      </c>
      <c r="W90" s="27">
        <f t="shared" si="43"/>
        <v>-1239.9000000000001</v>
      </c>
      <c r="X90" s="167">
        <f t="shared" si="58"/>
        <v>-100</v>
      </c>
    </row>
    <row r="91" spans="2:24" ht="18" customHeight="1">
      <c r="B91" s="164" t="s">
        <v>170</v>
      </c>
      <c r="C91" s="227">
        <f t="shared" ref="C91:V91" si="59">+C92</f>
        <v>141.5</v>
      </c>
      <c r="D91" s="227">
        <f t="shared" si="59"/>
        <v>228.3</v>
      </c>
      <c r="E91" s="227">
        <f t="shared" si="59"/>
        <v>54.3</v>
      </c>
      <c r="F91" s="227">
        <f t="shared" si="59"/>
        <v>9.9</v>
      </c>
      <c r="G91" s="227">
        <f t="shared" si="59"/>
        <v>51.8</v>
      </c>
      <c r="H91" s="227">
        <f t="shared" si="59"/>
        <v>139.5</v>
      </c>
      <c r="I91" s="227">
        <f t="shared" si="59"/>
        <v>9.9</v>
      </c>
      <c r="J91" s="227">
        <f t="shared" si="59"/>
        <v>12.4</v>
      </c>
      <c r="K91" s="227">
        <f t="shared" si="59"/>
        <v>4.7</v>
      </c>
      <c r="L91" s="227">
        <f t="shared" si="59"/>
        <v>652.29999999999995</v>
      </c>
      <c r="M91" s="244">
        <f t="shared" si="59"/>
        <v>64.599999999999994</v>
      </c>
      <c r="N91" s="227">
        <f t="shared" si="59"/>
        <v>77.5</v>
      </c>
      <c r="O91" s="227">
        <f t="shared" si="59"/>
        <v>43.5</v>
      </c>
      <c r="P91" s="227">
        <f t="shared" si="59"/>
        <v>74.900000000000006</v>
      </c>
      <c r="Q91" s="227">
        <f t="shared" si="59"/>
        <v>39.799999999999997</v>
      </c>
      <c r="R91" s="227">
        <f t="shared" si="59"/>
        <v>116.4</v>
      </c>
      <c r="S91" s="227">
        <f t="shared" si="59"/>
        <v>11.7</v>
      </c>
      <c r="T91" s="227">
        <f t="shared" si="59"/>
        <v>9.5</v>
      </c>
      <c r="U91" s="227">
        <f t="shared" si="59"/>
        <v>23.3</v>
      </c>
      <c r="V91" s="227">
        <f t="shared" si="59"/>
        <v>461.20000000000005</v>
      </c>
      <c r="W91" s="23">
        <f t="shared" si="43"/>
        <v>-191.09999999999991</v>
      </c>
      <c r="X91" s="227">
        <f t="shared" si="58"/>
        <v>-29.296336041698595</v>
      </c>
    </row>
    <row r="92" spans="2:24" ht="15" customHeight="1">
      <c r="B92" s="32" t="s">
        <v>171</v>
      </c>
      <c r="C92" s="234">
        <f>+[1]PP!C127</f>
        <v>141.5</v>
      </c>
      <c r="D92" s="234">
        <f>+[1]PP!D127</f>
        <v>228.3</v>
      </c>
      <c r="E92" s="234">
        <f>+[1]PP!E127</f>
        <v>54.3</v>
      </c>
      <c r="F92" s="234">
        <f>+[1]PP!F127</f>
        <v>9.9</v>
      </c>
      <c r="G92" s="234">
        <f>+[1]PP!G127</f>
        <v>51.8</v>
      </c>
      <c r="H92" s="234">
        <f>+[1]PP!H127</f>
        <v>139.5</v>
      </c>
      <c r="I92" s="234">
        <f>+[1]PP!I127</f>
        <v>9.9</v>
      </c>
      <c r="J92" s="234">
        <f>+[1]PP!J127</f>
        <v>12.4</v>
      </c>
      <c r="K92" s="234">
        <f>+[1]PP!K127</f>
        <v>4.7</v>
      </c>
      <c r="L92" s="167">
        <f>SUM(C92:K92)</f>
        <v>652.29999999999995</v>
      </c>
      <c r="M92" s="247">
        <f>+[1]PP!M127</f>
        <v>64.599999999999994</v>
      </c>
      <c r="N92" s="234">
        <f>+[1]PP!N127</f>
        <v>77.5</v>
      </c>
      <c r="O92" s="234">
        <f>+[1]PP!O127</f>
        <v>43.5</v>
      </c>
      <c r="P92" s="234">
        <f>+[1]PP!P127</f>
        <v>74.900000000000006</v>
      </c>
      <c r="Q92" s="234">
        <f>+[1]PP!Q127</f>
        <v>39.799999999999997</v>
      </c>
      <c r="R92" s="234">
        <f>+[1]PP!R127</f>
        <v>116.4</v>
      </c>
      <c r="S92" s="234">
        <f>+[1]PP!S127</f>
        <v>11.7</v>
      </c>
      <c r="T92" s="234">
        <f>+[1]PP!T127</f>
        <v>9.5</v>
      </c>
      <c r="U92" s="234">
        <f>+[1]PP!U127</f>
        <v>23.3</v>
      </c>
      <c r="V92" s="234">
        <f>SUM(M92:U92)</f>
        <v>461.20000000000005</v>
      </c>
      <c r="W92" s="27">
        <f t="shared" si="43"/>
        <v>-191.09999999999991</v>
      </c>
      <c r="X92" s="234">
        <f t="shared" si="58"/>
        <v>-29.296336041698595</v>
      </c>
    </row>
    <row r="93" spans="2:24" ht="23.25" customHeight="1" thickBot="1">
      <c r="B93" s="248" t="s">
        <v>96</v>
      </c>
      <c r="C93" s="249">
        <f t="shared" ref="C93:V93" si="60">+C91+C68+C67+C66</f>
        <v>152367.20000000001</v>
      </c>
      <c r="D93" s="250">
        <f t="shared" si="60"/>
        <v>12787.699999999999</v>
      </c>
      <c r="E93" s="250">
        <f t="shared" si="60"/>
        <v>5084.7</v>
      </c>
      <c r="F93" s="250">
        <f t="shared" si="60"/>
        <v>8645.5999999999985</v>
      </c>
      <c r="G93" s="250">
        <f t="shared" si="60"/>
        <v>3035.6</v>
      </c>
      <c r="H93" s="250">
        <f t="shared" si="60"/>
        <v>28334.500000000004</v>
      </c>
      <c r="I93" s="250">
        <f t="shared" si="60"/>
        <v>16784</v>
      </c>
      <c r="J93" s="250">
        <f t="shared" si="60"/>
        <v>3968</v>
      </c>
      <c r="K93" s="250">
        <f t="shared" si="60"/>
        <v>5408</v>
      </c>
      <c r="L93" s="250">
        <f t="shared" si="60"/>
        <v>236415.30000000005</v>
      </c>
      <c r="M93" s="250">
        <f t="shared" si="60"/>
        <v>24262.399999999998</v>
      </c>
      <c r="N93" s="250">
        <f t="shared" si="60"/>
        <v>137688.09999999998</v>
      </c>
      <c r="O93" s="250">
        <f t="shared" si="60"/>
        <v>4797.3</v>
      </c>
      <c r="P93" s="250">
        <f t="shared" si="60"/>
        <v>2941</v>
      </c>
      <c r="Q93" s="250">
        <f t="shared" si="60"/>
        <v>3569.2</v>
      </c>
      <c r="R93" s="250">
        <f t="shared" si="60"/>
        <v>88307.4</v>
      </c>
      <c r="S93" s="250">
        <f t="shared" si="60"/>
        <v>7425.9</v>
      </c>
      <c r="T93" s="250">
        <f t="shared" si="60"/>
        <v>7548.2999999999993</v>
      </c>
      <c r="U93" s="250">
        <f t="shared" si="60"/>
        <v>38178.800000000003</v>
      </c>
      <c r="V93" s="250">
        <f t="shared" si="60"/>
        <v>314718.39999999997</v>
      </c>
      <c r="W93" s="250">
        <f t="shared" si="43"/>
        <v>78303.099999999919</v>
      </c>
      <c r="X93" s="251">
        <f t="shared" si="58"/>
        <v>33.120995130179779</v>
      </c>
    </row>
    <row r="94" spans="2:24" ht="23.25" customHeight="1" thickTop="1">
      <c r="B94" s="252" t="s">
        <v>70</v>
      </c>
      <c r="C94" s="253">
        <f t="shared" ref="C94:V94" si="61">SUM(C95:C98)</f>
        <v>375</v>
      </c>
      <c r="D94" s="253">
        <f t="shared" ref="D94:G94" si="62">SUM(D95:D98)</f>
        <v>432.20000000000005</v>
      </c>
      <c r="E94" s="253">
        <f t="shared" si="62"/>
        <v>431.6</v>
      </c>
      <c r="F94" s="253">
        <f t="shared" si="62"/>
        <v>420.9</v>
      </c>
      <c r="G94" s="253">
        <f t="shared" si="62"/>
        <v>451.29999999999995</v>
      </c>
      <c r="H94" s="253">
        <f>SUM(H95:H98)</f>
        <v>432.79999999999995</v>
      </c>
      <c r="I94" s="253">
        <f>SUM(I95:I98)</f>
        <v>460.6</v>
      </c>
      <c r="J94" s="253">
        <f>SUM(J95:J98)</f>
        <v>474.09999999999997</v>
      </c>
      <c r="K94" s="253">
        <f>SUM(K95:K98)</f>
        <v>457.1</v>
      </c>
      <c r="L94" s="253">
        <f t="shared" si="61"/>
        <v>3935.6000000000004</v>
      </c>
      <c r="M94" s="254">
        <f t="shared" si="61"/>
        <v>476.20000000000005</v>
      </c>
      <c r="N94" s="253">
        <f t="shared" ref="N94:T94" si="63">SUM(N95:N98)</f>
        <v>457.79999999999995</v>
      </c>
      <c r="O94" s="253">
        <f t="shared" si="63"/>
        <v>541.40000000000009</v>
      </c>
      <c r="P94" s="253">
        <f t="shared" si="63"/>
        <v>506.70000000000005</v>
      </c>
      <c r="Q94" s="253">
        <f t="shared" si="63"/>
        <v>545.20000000000005</v>
      </c>
      <c r="R94" s="253">
        <f t="shared" si="63"/>
        <v>528.9</v>
      </c>
      <c r="S94" s="253">
        <f t="shared" si="63"/>
        <v>541.29999999999995</v>
      </c>
      <c r="T94" s="253">
        <f t="shared" si="63"/>
        <v>561.69999999999993</v>
      </c>
      <c r="U94" s="253">
        <f t="shared" si="61"/>
        <v>507.6</v>
      </c>
      <c r="V94" s="253">
        <f t="shared" si="61"/>
        <v>4666.8</v>
      </c>
      <c r="W94" s="255">
        <f t="shared" si="43"/>
        <v>731.19999999999982</v>
      </c>
      <c r="X94" s="255">
        <f t="shared" si="58"/>
        <v>18.57912389470474</v>
      </c>
    </row>
    <row r="95" spans="2:24" ht="18" customHeight="1">
      <c r="B95" s="256" t="s">
        <v>71</v>
      </c>
      <c r="C95" s="257">
        <v>309.10000000000002</v>
      </c>
      <c r="D95" s="258">
        <v>320.60000000000002</v>
      </c>
      <c r="E95" s="258">
        <v>335.7</v>
      </c>
      <c r="F95" s="258">
        <v>315.89999999999998</v>
      </c>
      <c r="G95" s="258">
        <v>344.2</v>
      </c>
      <c r="H95" s="258">
        <v>325.7</v>
      </c>
      <c r="I95" s="258">
        <v>338</v>
      </c>
      <c r="J95" s="258">
        <v>346.9</v>
      </c>
      <c r="K95" s="258">
        <v>352.3</v>
      </c>
      <c r="L95" s="258">
        <f>SUM(C95:K95)</f>
        <v>2988.4000000000005</v>
      </c>
      <c r="M95" s="259">
        <v>394.1</v>
      </c>
      <c r="N95" s="258">
        <v>370.7</v>
      </c>
      <c r="O95" s="258">
        <v>410.6</v>
      </c>
      <c r="P95" s="258">
        <v>390.6</v>
      </c>
      <c r="Q95" s="258">
        <v>444</v>
      </c>
      <c r="R95" s="258">
        <v>416.9</v>
      </c>
      <c r="S95" s="258">
        <v>431.3</v>
      </c>
      <c r="T95" s="258">
        <v>439.4</v>
      </c>
      <c r="U95" s="258">
        <v>424.6</v>
      </c>
      <c r="V95" s="258">
        <f>SUM(M95:U95)</f>
        <v>3722.2000000000003</v>
      </c>
      <c r="W95" s="260">
        <f t="shared" si="43"/>
        <v>733.79999999999973</v>
      </c>
      <c r="X95" s="236">
        <f t="shared" si="58"/>
        <v>24.554945790389493</v>
      </c>
    </row>
    <row r="96" spans="2:24" ht="18" customHeight="1">
      <c r="B96" s="256" t="s">
        <v>172</v>
      </c>
      <c r="C96" s="257">
        <v>0</v>
      </c>
      <c r="D96" s="258">
        <v>0</v>
      </c>
      <c r="E96" s="258">
        <v>0</v>
      </c>
      <c r="F96" s="258">
        <v>0</v>
      </c>
      <c r="G96" s="258">
        <v>0</v>
      </c>
      <c r="H96" s="258">
        <v>0</v>
      </c>
      <c r="I96" s="258">
        <v>0</v>
      </c>
      <c r="J96" s="258">
        <v>0</v>
      </c>
      <c r="K96" s="258">
        <v>0</v>
      </c>
      <c r="L96" s="258">
        <f>SUM(C96:K96)</f>
        <v>0</v>
      </c>
      <c r="M96" s="259">
        <v>0</v>
      </c>
      <c r="N96" s="258">
        <v>0</v>
      </c>
      <c r="O96" s="258">
        <v>0</v>
      </c>
      <c r="P96" s="258">
        <v>0</v>
      </c>
      <c r="Q96" s="258">
        <v>0</v>
      </c>
      <c r="R96" s="258">
        <v>0</v>
      </c>
      <c r="S96" s="258">
        <v>0</v>
      </c>
      <c r="T96" s="258">
        <v>0</v>
      </c>
      <c r="U96" s="258">
        <v>0</v>
      </c>
      <c r="V96" s="258">
        <f>SUM(M96:U96)</f>
        <v>0</v>
      </c>
      <c r="W96" s="260">
        <f t="shared" si="43"/>
        <v>0</v>
      </c>
      <c r="X96" s="236">
        <v>0</v>
      </c>
    </row>
    <row r="97" spans="2:24" ht="18" customHeight="1">
      <c r="B97" s="55" t="s">
        <v>173</v>
      </c>
      <c r="C97" s="257">
        <v>0</v>
      </c>
      <c r="D97" s="258">
        <v>0</v>
      </c>
      <c r="E97" s="258">
        <v>0</v>
      </c>
      <c r="F97" s="258">
        <v>0</v>
      </c>
      <c r="G97" s="258">
        <v>0</v>
      </c>
      <c r="H97" s="258">
        <v>0</v>
      </c>
      <c r="I97" s="258">
        <v>0</v>
      </c>
      <c r="J97" s="258">
        <v>0</v>
      </c>
      <c r="K97" s="258">
        <v>0</v>
      </c>
      <c r="L97" s="258">
        <f>SUM(C97:K97)</f>
        <v>0</v>
      </c>
      <c r="M97" s="261">
        <v>0</v>
      </c>
      <c r="N97" s="258">
        <v>0</v>
      </c>
      <c r="O97" s="258">
        <v>0</v>
      </c>
      <c r="P97" s="258">
        <v>0</v>
      </c>
      <c r="Q97" s="258">
        <v>0</v>
      </c>
      <c r="R97" s="258">
        <v>0</v>
      </c>
      <c r="S97" s="258">
        <v>0</v>
      </c>
      <c r="T97" s="258">
        <v>0</v>
      </c>
      <c r="U97" s="258">
        <v>0</v>
      </c>
      <c r="V97" s="258">
        <f>SUM(M97:U97)</f>
        <v>0</v>
      </c>
      <c r="W97" s="260">
        <f t="shared" si="43"/>
        <v>0</v>
      </c>
      <c r="X97" s="236">
        <v>0</v>
      </c>
    </row>
    <row r="98" spans="2:24" ht="18" customHeight="1">
      <c r="B98" s="256" t="s">
        <v>174</v>
      </c>
      <c r="C98" s="262">
        <f>+[1]PP!C135</f>
        <v>65.900000000000006</v>
      </c>
      <c r="D98" s="262">
        <f>+[1]PP!D135</f>
        <v>111.6</v>
      </c>
      <c r="E98" s="262">
        <f>+[1]PP!E135</f>
        <v>95.9</v>
      </c>
      <c r="F98" s="262">
        <f>+[1]PP!F135</f>
        <v>105</v>
      </c>
      <c r="G98" s="262">
        <f>+[1]PP!G135</f>
        <v>107.1</v>
      </c>
      <c r="H98" s="262">
        <f>+[1]PP!H135</f>
        <v>107.1</v>
      </c>
      <c r="I98" s="262">
        <f>+[1]PP!I135</f>
        <v>122.6</v>
      </c>
      <c r="J98" s="262">
        <f>+[1]PP!J135</f>
        <v>127.2</v>
      </c>
      <c r="K98" s="262">
        <v>104.8</v>
      </c>
      <c r="L98" s="258">
        <f>SUM(C98:K98)</f>
        <v>947.2</v>
      </c>
      <c r="M98" s="261">
        <v>82.1</v>
      </c>
      <c r="N98" s="258">
        <f>+[1]PP!N135</f>
        <v>87.1</v>
      </c>
      <c r="O98" s="258">
        <f>+[1]PP!O135</f>
        <v>130.80000000000001</v>
      </c>
      <c r="P98" s="258">
        <f>+[1]PP!P135</f>
        <v>116.1</v>
      </c>
      <c r="Q98" s="258">
        <f>+[1]PP!Q135</f>
        <v>101.2</v>
      </c>
      <c r="R98" s="258">
        <f>+[1]PP!R135</f>
        <v>112</v>
      </c>
      <c r="S98" s="258">
        <f>+[1]PP!S135</f>
        <v>110</v>
      </c>
      <c r="T98" s="258">
        <f>+[1]PP!T135</f>
        <v>122.3</v>
      </c>
      <c r="U98" s="258">
        <f>+[1]PP!U135</f>
        <v>83</v>
      </c>
      <c r="V98" s="258">
        <f>SUM(M98:U98)</f>
        <v>944.6</v>
      </c>
      <c r="W98" s="258">
        <f t="shared" si="43"/>
        <v>-2.6000000000000227</v>
      </c>
      <c r="X98" s="258">
        <f>+W98/L98*100</f>
        <v>-0.27449324324324564</v>
      </c>
    </row>
    <row r="99" spans="2:24" ht="22.5" customHeight="1">
      <c r="B99" s="263" t="s">
        <v>75</v>
      </c>
      <c r="C99" s="264">
        <f t="shared" ref="C99:G99" si="64">+C98+C96+C95+C93</f>
        <v>152742.20000000001</v>
      </c>
      <c r="D99" s="264">
        <f t="shared" si="64"/>
        <v>13219.9</v>
      </c>
      <c r="E99" s="264">
        <f t="shared" si="64"/>
        <v>5516.3</v>
      </c>
      <c r="F99" s="264">
        <f t="shared" si="64"/>
        <v>9066.4999999999982</v>
      </c>
      <c r="G99" s="264">
        <f t="shared" si="64"/>
        <v>3486.8999999999996</v>
      </c>
      <c r="H99" s="264">
        <f>+H98+H96+H95+H93</f>
        <v>28767.300000000003</v>
      </c>
      <c r="I99" s="264">
        <f>+I98+I96+I95+I93</f>
        <v>17244.599999999999</v>
      </c>
      <c r="J99" s="264">
        <f>+J98+J96+J95+J93</f>
        <v>4442.1000000000004</v>
      </c>
      <c r="K99" s="264">
        <f>+K98+K96+K95+K93</f>
        <v>5865.1</v>
      </c>
      <c r="L99" s="264">
        <f t="shared" ref="L99" si="65">+L98+L96+L95+L93+L97</f>
        <v>240350.90000000005</v>
      </c>
      <c r="M99" s="264">
        <f t="shared" ref="M99:U99" si="66">+M98+M96+M95+M93</f>
        <v>24738.6</v>
      </c>
      <c r="N99" s="264">
        <f t="shared" si="66"/>
        <v>138145.89999999997</v>
      </c>
      <c r="O99" s="264">
        <f t="shared" si="66"/>
        <v>5338.7000000000007</v>
      </c>
      <c r="P99" s="264">
        <f t="shared" si="66"/>
        <v>3447.7</v>
      </c>
      <c r="Q99" s="264">
        <f t="shared" si="66"/>
        <v>4114.3999999999996</v>
      </c>
      <c r="R99" s="264">
        <f t="shared" si="66"/>
        <v>88836.299999999988</v>
      </c>
      <c r="S99" s="264">
        <f t="shared" si="66"/>
        <v>7967.2</v>
      </c>
      <c r="T99" s="264">
        <f t="shared" si="66"/>
        <v>8109.9999999999991</v>
      </c>
      <c r="U99" s="264">
        <f t="shared" si="66"/>
        <v>38686.400000000001</v>
      </c>
      <c r="V99" s="264">
        <f>+V98+V96+V95+V93+V97</f>
        <v>319385.19999999995</v>
      </c>
      <c r="W99" s="264">
        <f t="shared" si="43"/>
        <v>79034.299999999901</v>
      </c>
      <c r="X99" s="265">
        <f>+W99/L99*100</f>
        <v>32.882880821332428</v>
      </c>
    </row>
    <row r="100" spans="2:24" ht="22.5" customHeight="1" thickBot="1">
      <c r="B100" s="266" t="s">
        <v>175</v>
      </c>
      <c r="C100" s="267">
        <f>+[1]PP!C137</f>
        <v>1125.2000000000003</v>
      </c>
      <c r="D100" s="267">
        <f>+[1]PP!D137</f>
        <v>899.19999999999993</v>
      </c>
      <c r="E100" s="267">
        <f>+[1]PP!E137</f>
        <v>975.4</v>
      </c>
      <c r="F100" s="267">
        <f>+[1]PP!F137</f>
        <v>984.4</v>
      </c>
      <c r="G100" s="267">
        <f>+[1]PP!G137</f>
        <v>1148.4000000000001</v>
      </c>
      <c r="H100" s="267">
        <f>+[1]PP!H137</f>
        <v>1207.3</v>
      </c>
      <c r="I100" s="267">
        <f>+[1]PP!I137</f>
        <v>1395.6</v>
      </c>
      <c r="J100" s="267">
        <f>+[1]PP!J137</f>
        <v>1445.5</v>
      </c>
      <c r="K100" s="267">
        <f>+[1]PP!K137</f>
        <v>1529.3</v>
      </c>
      <c r="L100" s="267">
        <f>SUM(C100:K100)</f>
        <v>10710.3</v>
      </c>
      <c r="M100" s="267">
        <f>+[1]PP!M137</f>
        <v>1634.2999999999997</v>
      </c>
      <c r="N100" s="267">
        <f>+[1]PP!N137</f>
        <v>1914.5</v>
      </c>
      <c r="O100" s="267">
        <f>+[1]PP!O137</f>
        <v>1551.3000000000002</v>
      </c>
      <c r="P100" s="267">
        <f>+[1]PP!P137</f>
        <v>1339.8999999999996</v>
      </c>
      <c r="Q100" s="267">
        <f>+[1]PP!Q137</f>
        <v>1856.9</v>
      </c>
      <c r="R100" s="267">
        <f>+[1]PP!R137</f>
        <v>1694.3</v>
      </c>
      <c r="S100" s="267">
        <f>+[1]PP!S137</f>
        <v>1722.8</v>
      </c>
      <c r="T100" s="267">
        <f>+[1]PP!T137</f>
        <v>1835.3</v>
      </c>
      <c r="U100" s="267">
        <f>+[1]PP!U137</f>
        <v>1387.5000000000002</v>
      </c>
      <c r="V100" s="267">
        <f>SUM(M100:U100)</f>
        <v>14936.799999999997</v>
      </c>
      <c r="W100" s="267">
        <f>+V100-L100</f>
        <v>4226.4999999999982</v>
      </c>
      <c r="X100" s="267">
        <f>+W100/L100*100</f>
        <v>39.462013202244556</v>
      </c>
    </row>
    <row r="101" spans="2:24" ht="18" customHeight="1" thickTop="1">
      <c r="B101" s="65" t="s">
        <v>76</v>
      </c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9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</row>
    <row r="102" spans="2:24" ht="13.5" customHeight="1">
      <c r="B102" s="70" t="s">
        <v>77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1"/>
      <c r="N102" s="270"/>
      <c r="O102" s="270"/>
      <c r="P102" s="270"/>
      <c r="Q102" s="270"/>
      <c r="R102" s="270"/>
      <c r="S102" s="270"/>
      <c r="T102" s="270"/>
      <c r="U102" s="270"/>
      <c r="V102" s="270"/>
      <c r="X102" s="272"/>
    </row>
    <row r="103" spans="2:24" ht="20.25" customHeight="1">
      <c r="B103" s="74" t="s">
        <v>179</v>
      </c>
      <c r="C103" s="272"/>
      <c r="D103" s="272"/>
      <c r="E103" s="272"/>
      <c r="F103" s="272"/>
      <c r="G103" s="272"/>
      <c r="H103" s="272"/>
      <c r="I103" s="272"/>
      <c r="J103" s="272"/>
      <c r="K103" s="272"/>
      <c r="L103" s="268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72"/>
      <c r="X103" s="272"/>
    </row>
    <row r="104" spans="2:24" ht="14.25">
      <c r="B104" s="74" t="s">
        <v>176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X104" s="85"/>
    </row>
    <row r="105" spans="2:24" ht="14.25">
      <c r="B105" s="74" t="s">
        <v>177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74"/>
      <c r="X105" s="83"/>
    </row>
    <row r="106" spans="2:24" ht="14.25">
      <c r="B106" s="84" t="s">
        <v>178</v>
      </c>
      <c r="C106" s="273"/>
      <c r="D106" s="273"/>
      <c r="E106" s="273"/>
      <c r="F106" s="273"/>
      <c r="G106" s="273"/>
      <c r="H106" s="273"/>
      <c r="I106" s="273"/>
      <c r="J106" s="273"/>
      <c r="K106" s="273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83"/>
      <c r="X106" s="83"/>
    </row>
    <row r="107" spans="2:24" ht="14.25">
      <c r="B107" s="83"/>
      <c r="C107" s="272"/>
      <c r="D107" s="272"/>
      <c r="E107" s="272"/>
      <c r="F107" s="272"/>
      <c r="G107" s="272"/>
      <c r="H107" s="272"/>
      <c r="I107" s="272"/>
      <c r="J107" s="272"/>
      <c r="K107" s="272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83"/>
      <c r="X107" s="83"/>
    </row>
    <row r="108" spans="2:24" ht="17.25">
      <c r="B108" s="8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5"/>
      <c r="O108" s="275"/>
      <c r="P108" s="276"/>
      <c r="Q108" s="277"/>
      <c r="R108" s="277"/>
      <c r="S108" s="277"/>
      <c r="T108" s="277"/>
      <c r="U108" s="276"/>
      <c r="V108" s="278"/>
      <c r="W108" s="83"/>
      <c r="X108" s="83"/>
    </row>
    <row r="109" spans="2:24" ht="17.25">
      <c r="B109" s="152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5"/>
      <c r="N109" s="275"/>
      <c r="O109" s="275"/>
      <c r="P109" s="279"/>
      <c r="Q109" s="276"/>
      <c r="R109" s="276"/>
      <c r="S109" s="276"/>
      <c r="T109" s="276"/>
      <c r="U109" s="279"/>
      <c r="V109" s="273"/>
      <c r="W109" s="83"/>
      <c r="X109" s="83"/>
    </row>
    <row r="110" spans="2:24" ht="14.25">
      <c r="B110" s="15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80"/>
      <c r="N110" s="280"/>
      <c r="O110" s="280"/>
      <c r="P110" s="280"/>
      <c r="Q110" s="280"/>
      <c r="R110" s="280"/>
      <c r="S110" s="280"/>
      <c r="T110" s="280"/>
      <c r="U110" s="272"/>
      <c r="V110" s="272"/>
      <c r="W110" s="83"/>
      <c r="X110" s="83"/>
    </row>
    <row r="111" spans="2:24" ht="14.25">
      <c r="B111" s="152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81"/>
      <c r="N111" s="281"/>
      <c r="O111" s="281"/>
      <c r="P111" s="281"/>
      <c r="Q111" s="281"/>
      <c r="R111" s="281"/>
      <c r="S111" s="281"/>
      <c r="T111" s="281"/>
      <c r="U111" s="273"/>
      <c r="V111" s="273"/>
      <c r="W111" s="83"/>
      <c r="X111" s="83"/>
    </row>
    <row r="112" spans="2:24" ht="14.25">
      <c r="B112" s="152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82"/>
      <c r="N112" s="82"/>
      <c r="O112" s="82"/>
      <c r="P112" s="82"/>
      <c r="Q112" s="82"/>
      <c r="R112" s="82"/>
      <c r="S112" s="82"/>
      <c r="T112" s="82"/>
      <c r="U112" s="78"/>
      <c r="V112" s="78"/>
      <c r="W112" s="83"/>
      <c r="X112" s="83"/>
    </row>
    <row r="113" spans="2:24" ht="14.25">
      <c r="B113" s="152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82"/>
      <c r="N113" s="82"/>
      <c r="O113" s="82"/>
      <c r="P113" s="82"/>
      <c r="Q113" s="82"/>
      <c r="R113" s="82"/>
      <c r="S113" s="82"/>
      <c r="T113" s="82"/>
      <c r="U113" s="78"/>
      <c r="V113" s="78"/>
      <c r="W113" s="83"/>
      <c r="X113" s="83"/>
    </row>
    <row r="114" spans="2:24" ht="14.25">
      <c r="B114" s="8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81"/>
      <c r="N114" s="281"/>
      <c r="O114" s="281"/>
      <c r="P114" s="281"/>
      <c r="Q114" s="281"/>
      <c r="R114" s="281"/>
      <c r="S114" s="281"/>
      <c r="T114" s="281"/>
      <c r="U114" s="273"/>
      <c r="V114" s="273"/>
      <c r="W114" s="273"/>
      <c r="X114" s="83"/>
    </row>
    <row r="115" spans="2:24" ht="14.25">
      <c r="B115" s="152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6"/>
      <c r="N115" s="86"/>
      <c r="O115" s="86"/>
      <c r="P115" s="86"/>
      <c r="Q115" s="86"/>
      <c r="R115" s="86"/>
      <c r="S115" s="86"/>
      <c r="T115" s="86"/>
      <c r="U115" s="83"/>
      <c r="V115" s="83"/>
      <c r="W115" s="83"/>
      <c r="X115" s="83"/>
    </row>
    <row r="116" spans="2:24" ht="14.25">
      <c r="B116" s="152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6"/>
      <c r="N116" s="86"/>
      <c r="O116" s="86"/>
      <c r="P116" s="86"/>
      <c r="Q116" s="86"/>
      <c r="R116" s="86"/>
      <c r="S116" s="86"/>
      <c r="T116" s="86"/>
      <c r="U116" s="83"/>
      <c r="V116" s="83"/>
      <c r="W116" s="83"/>
      <c r="X116" s="83"/>
    </row>
    <row r="117" spans="2:24" ht="14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6"/>
      <c r="N117" s="86"/>
      <c r="O117" s="86"/>
      <c r="P117" s="86"/>
      <c r="Q117" s="86"/>
      <c r="R117" s="86"/>
      <c r="S117" s="86"/>
      <c r="T117" s="86"/>
      <c r="U117" s="83"/>
      <c r="V117" s="83"/>
      <c r="W117" s="83"/>
      <c r="X117" s="83"/>
    </row>
    <row r="118" spans="2:24" ht="14.25">
      <c r="B118" s="152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6"/>
      <c r="N118" s="86"/>
      <c r="O118" s="86"/>
      <c r="P118" s="86"/>
      <c r="Q118" s="86"/>
      <c r="R118" s="86"/>
      <c r="S118" s="86"/>
      <c r="T118" s="86"/>
      <c r="U118" s="83"/>
      <c r="V118" s="83"/>
      <c r="W118" s="83"/>
      <c r="X118" s="83"/>
    </row>
    <row r="119" spans="2:24" ht="14.25">
      <c r="B119" s="152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6"/>
      <c r="N119" s="86"/>
      <c r="O119" s="86"/>
      <c r="P119" s="86"/>
      <c r="Q119" s="86"/>
      <c r="R119" s="86"/>
      <c r="S119" s="86"/>
      <c r="T119" s="86"/>
      <c r="U119" s="83"/>
      <c r="V119" s="83"/>
      <c r="W119" s="83"/>
      <c r="X119" s="83"/>
    </row>
    <row r="120" spans="2:24" ht="14.25">
      <c r="B120" s="15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6"/>
      <c r="N120" s="86"/>
      <c r="O120" s="86"/>
      <c r="P120" s="86"/>
      <c r="Q120" s="86"/>
      <c r="R120" s="86"/>
      <c r="S120" s="86"/>
      <c r="T120" s="86"/>
      <c r="U120" s="83"/>
      <c r="V120" s="83"/>
      <c r="W120" s="83"/>
      <c r="X120" s="83"/>
    </row>
    <row r="121" spans="2:24" ht="14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6"/>
      <c r="N121" s="86"/>
      <c r="O121" s="86"/>
      <c r="P121" s="86"/>
      <c r="Q121" s="86"/>
      <c r="R121" s="86"/>
      <c r="S121" s="86"/>
      <c r="T121" s="86"/>
      <c r="U121" s="83"/>
      <c r="V121" s="83"/>
      <c r="W121" s="83"/>
      <c r="X121" s="83"/>
    </row>
    <row r="122" spans="2:24" ht="14.25">
      <c r="B122" s="152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6"/>
      <c r="N122" s="86"/>
      <c r="O122" s="86"/>
      <c r="P122" s="86"/>
      <c r="Q122" s="86"/>
      <c r="R122" s="86"/>
      <c r="S122" s="86"/>
      <c r="T122" s="86"/>
      <c r="U122" s="83"/>
      <c r="V122" s="83"/>
      <c r="W122" s="83"/>
      <c r="X122" s="83"/>
    </row>
    <row r="123" spans="2:24" ht="14.25">
      <c r="B123" s="15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6"/>
      <c r="N123" s="86"/>
      <c r="O123" s="86"/>
      <c r="P123" s="86"/>
      <c r="Q123" s="86"/>
      <c r="R123" s="86"/>
      <c r="S123" s="86"/>
      <c r="T123" s="86"/>
      <c r="U123" s="83"/>
      <c r="V123" s="83"/>
      <c r="W123" s="83"/>
      <c r="X123" s="83"/>
    </row>
    <row r="124" spans="2:24" ht="14.25">
      <c r="B124" s="152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6"/>
      <c r="N124" s="86"/>
      <c r="O124" s="86"/>
      <c r="P124" s="86"/>
      <c r="Q124" s="86"/>
      <c r="R124" s="86"/>
      <c r="S124" s="86"/>
      <c r="T124" s="86"/>
      <c r="U124" s="83"/>
      <c r="V124" s="83"/>
      <c r="W124" s="83"/>
      <c r="X124" s="83"/>
    </row>
    <row r="125" spans="2:24" ht="14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6"/>
      <c r="N125" s="86"/>
      <c r="O125" s="86"/>
      <c r="P125" s="86"/>
      <c r="Q125" s="86"/>
      <c r="R125" s="86"/>
      <c r="S125" s="86"/>
      <c r="T125" s="86"/>
      <c r="U125" s="83"/>
      <c r="V125" s="83"/>
      <c r="W125" s="83"/>
      <c r="X125" s="83"/>
    </row>
    <row r="126" spans="2:24" ht="14.25">
      <c r="B126" s="152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6"/>
      <c r="N126" s="86"/>
      <c r="O126" s="86"/>
      <c r="P126" s="86"/>
      <c r="Q126" s="86"/>
      <c r="R126" s="86"/>
      <c r="S126" s="86"/>
      <c r="T126" s="86"/>
      <c r="U126" s="83"/>
      <c r="V126" s="83"/>
      <c r="W126" s="83"/>
      <c r="X126" s="83"/>
    </row>
    <row r="127" spans="2:24" ht="14.25">
      <c r="B127" s="15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6"/>
      <c r="N127" s="86"/>
      <c r="O127" s="86"/>
      <c r="P127" s="86"/>
      <c r="Q127" s="86"/>
      <c r="R127" s="86"/>
      <c r="S127" s="86"/>
      <c r="T127" s="86"/>
      <c r="U127" s="83"/>
      <c r="V127" s="83"/>
      <c r="W127" s="83"/>
      <c r="X127" s="83"/>
    </row>
    <row r="128" spans="2:24" ht="14.25">
      <c r="B128" s="15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6"/>
      <c r="N128" s="86"/>
      <c r="O128" s="86"/>
      <c r="P128" s="86"/>
      <c r="Q128" s="86"/>
      <c r="R128" s="86"/>
      <c r="S128" s="86"/>
      <c r="T128" s="86"/>
      <c r="U128" s="83"/>
      <c r="V128" s="83"/>
      <c r="W128" s="83"/>
      <c r="X128" s="83"/>
    </row>
    <row r="129" spans="2:24" ht="14.25">
      <c r="B129" s="152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6"/>
      <c r="N129" s="86"/>
      <c r="O129" s="86"/>
      <c r="P129" s="86"/>
      <c r="Q129" s="86"/>
      <c r="R129" s="86"/>
      <c r="S129" s="86"/>
      <c r="T129" s="86"/>
      <c r="U129" s="83"/>
      <c r="V129" s="83"/>
      <c r="W129" s="83"/>
      <c r="X129" s="83"/>
    </row>
    <row r="130" spans="2:24" ht="14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6"/>
      <c r="N130" s="86"/>
      <c r="O130" s="86"/>
      <c r="P130" s="86"/>
      <c r="Q130" s="86"/>
      <c r="R130" s="86"/>
      <c r="S130" s="86"/>
      <c r="T130" s="86"/>
      <c r="U130" s="83"/>
      <c r="V130" s="83"/>
      <c r="W130" s="83"/>
      <c r="X130" s="83"/>
    </row>
    <row r="131" spans="2:24" ht="14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6"/>
      <c r="N131" s="86"/>
      <c r="O131" s="86"/>
      <c r="P131" s="86"/>
      <c r="Q131" s="86"/>
      <c r="R131" s="86"/>
      <c r="S131" s="86"/>
      <c r="T131" s="86"/>
      <c r="U131" s="83"/>
      <c r="V131" s="83"/>
      <c r="W131" s="83"/>
      <c r="X131" s="83"/>
    </row>
    <row r="132" spans="2:24" ht="14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6"/>
      <c r="N132" s="86"/>
      <c r="O132" s="86"/>
      <c r="P132" s="86"/>
      <c r="Q132" s="86"/>
      <c r="R132" s="86"/>
      <c r="S132" s="86"/>
      <c r="T132" s="86"/>
      <c r="U132" s="83"/>
      <c r="V132" s="83"/>
      <c r="W132" s="83"/>
      <c r="X132" s="83"/>
    </row>
    <row r="133" spans="2:24" ht="14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6"/>
      <c r="N133" s="86"/>
      <c r="O133" s="86"/>
      <c r="P133" s="86"/>
      <c r="Q133" s="86"/>
      <c r="R133" s="86"/>
      <c r="S133" s="86"/>
      <c r="T133" s="86"/>
      <c r="U133" s="83"/>
      <c r="V133" s="83"/>
      <c r="W133" s="83"/>
      <c r="X133" s="83"/>
    </row>
    <row r="134" spans="2:24" ht="14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6"/>
      <c r="N134" s="86"/>
      <c r="O134" s="86"/>
      <c r="P134" s="86"/>
      <c r="Q134" s="86"/>
      <c r="R134" s="86"/>
      <c r="S134" s="86"/>
      <c r="T134" s="86"/>
      <c r="U134" s="83"/>
      <c r="V134" s="83"/>
      <c r="W134" s="83"/>
      <c r="X134" s="83"/>
    </row>
    <row r="135" spans="2:24" ht="14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6"/>
      <c r="N135" s="86"/>
      <c r="O135" s="86"/>
      <c r="P135" s="86"/>
      <c r="Q135" s="86"/>
      <c r="R135" s="86"/>
      <c r="S135" s="86"/>
      <c r="T135" s="86"/>
      <c r="U135" s="83"/>
      <c r="V135" s="83"/>
      <c r="W135" s="83"/>
      <c r="X135" s="83"/>
    </row>
    <row r="136" spans="2:24" ht="14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6"/>
      <c r="N136" s="86"/>
      <c r="O136" s="86"/>
      <c r="P136" s="86"/>
      <c r="Q136" s="86"/>
      <c r="R136" s="86"/>
      <c r="S136" s="86"/>
      <c r="T136" s="86"/>
      <c r="U136" s="83"/>
      <c r="V136" s="83"/>
      <c r="W136" s="83"/>
      <c r="X136" s="83"/>
    </row>
    <row r="137" spans="2:24" ht="14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6"/>
      <c r="N137" s="86"/>
      <c r="O137" s="86"/>
      <c r="P137" s="86"/>
      <c r="Q137" s="86"/>
      <c r="R137" s="86"/>
      <c r="S137" s="86"/>
      <c r="T137" s="86"/>
      <c r="U137" s="83"/>
      <c r="V137" s="83"/>
      <c r="W137" s="83"/>
      <c r="X137" s="83"/>
    </row>
    <row r="138" spans="2:24" ht="14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6"/>
      <c r="N138" s="86"/>
      <c r="O138" s="86"/>
      <c r="P138" s="86"/>
      <c r="Q138" s="86"/>
      <c r="R138" s="86"/>
      <c r="S138" s="86"/>
      <c r="T138" s="86"/>
      <c r="U138" s="83"/>
      <c r="V138" s="83"/>
      <c r="W138" s="83"/>
      <c r="X138" s="83"/>
    </row>
    <row r="139" spans="2:24" ht="14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6"/>
      <c r="N139" s="86"/>
      <c r="O139" s="86"/>
      <c r="P139" s="86"/>
      <c r="Q139" s="86"/>
      <c r="R139" s="86"/>
      <c r="S139" s="86"/>
      <c r="T139" s="86"/>
      <c r="U139" s="83"/>
      <c r="V139" s="83"/>
      <c r="W139" s="83"/>
      <c r="X139" s="83"/>
    </row>
    <row r="140" spans="2:24" ht="14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6"/>
      <c r="N140" s="86"/>
      <c r="O140" s="86"/>
      <c r="P140" s="86"/>
      <c r="Q140" s="86"/>
      <c r="R140" s="86"/>
      <c r="S140" s="86"/>
      <c r="T140" s="86"/>
      <c r="U140" s="83"/>
      <c r="V140" s="83"/>
      <c r="W140" s="83"/>
      <c r="X140" s="83"/>
    </row>
    <row r="141" spans="2:24" ht="14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6"/>
      <c r="N141" s="86"/>
      <c r="O141" s="86"/>
      <c r="P141" s="86"/>
      <c r="Q141" s="86"/>
      <c r="R141" s="86"/>
      <c r="S141" s="86"/>
      <c r="T141" s="86"/>
      <c r="U141" s="83"/>
      <c r="V141" s="83"/>
      <c r="W141" s="83"/>
      <c r="X141" s="83"/>
    </row>
    <row r="142" spans="2:24" ht="14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6"/>
      <c r="N142" s="86"/>
      <c r="O142" s="86"/>
      <c r="P142" s="86"/>
      <c r="Q142" s="86"/>
      <c r="R142" s="86"/>
      <c r="S142" s="86"/>
      <c r="T142" s="86"/>
      <c r="U142" s="83"/>
      <c r="V142" s="83"/>
      <c r="W142" s="83"/>
      <c r="X142" s="83"/>
    </row>
    <row r="143" spans="2:24" ht="14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6"/>
      <c r="N143" s="86"/>
      <c r="O143" s="86"/>
      <c r="P143" s="86"/>
      <c r="Q143" s="86"/>
      <c r="R143" s="86"/>
      <c r="S143" s="86"/>
      <c r="T143" s="86"/>
      <c r="U143" s="83"/>
      <c r="V143" s="83"/>
      <c r="W143" s="83"/>
      <c r="X143" s="83"/>
    </row>
    <row r="144" spans="2:24" ht="14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6"/>
      <c r="N144" s="86"/>
      <c r="O144" s="86"/>
      <c r="P144" s="86"/>
      <c r="Q144" s="86"/>
      <c r="R144" s="86"/>
      <c r="S144" s="86"/>
      <c r="T144" s="86"/>
      <c r="U144" s="83"/>
      <c r="V144" s="83"/>
      <c r="W144" s="83"/>
      <c r="X144" s="83"/>
    </row>
    <row r="145" spans="2:24" ht="14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6"/>
      <c r="N145" s="86"/>
      <c r="O145" s="86"/>
      <c r="P145" s="86"/>
      <c r="Q145" s="86"/>
      <c r="R145" s="86"/>
      <c r="S145" s="86"/>
      <c r="T145" s="86"/>
      <c r="U145" s="83"/>
      <c r="V145" s="83"/>
      <c r="W145" s="83"/>
      <c r="X145" s="83"/>
    </row>
    <row r="146" spans="2:24" ht="14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6"/>
      <c r="N146" s="86"/>
      <c r="O146" s="86"/>
      <c r="P146" s="86"/>
      <c r="Q146" s="86"/>
      <c r="R146" s="86"/>
      <c r="S146" s="86"/>
      <c r="T146" s="86"/>
      <c r="U146" s="83"/>
      <c r="V146" s="83"/>
      <c r="W146" s="83"/>
      <c r="X146" s="83"/>
    </row>
    <row r="147" spans="2:24" ht="14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6"/>
      <c r="N147" s="86"/>
      <c r="O147" s="86"/>
      <c r="P147" s="86"/>
      <c r="Q147" s="86"/>
      <c r="R147" s="86"/>
      <c r="S147" s="86"/>
      <c r="T147" s="86"/>
      <c r="U147" s="83"/>
      <c r="V147" s="83"/>
      <c r="W147" s="83"/>
      <c r="X147" s="83"/>
    </row>
    <row r="148" spans="2:24" ht="14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6"/>
      <c r="N148" s="86"/>
      <c r="O148" s="86"/>
      <c r="P148" s="86"/>
      <c r="Q148" s="86"/>
      <c r="R148" s="86"/>
      <c r="S148" s="86"/>
      <c r="T148" s="86"/>
      <c r="U148" s="83"/>
      <c r="V148" s="83"/>
      <c r="W148" s="83"/>
      <c r="X148" s="83"/>
    </row>
    <row r="149" spans="2:24" ht="14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6"/>
      <c r="N149" s="86"/>
      <c r="O149" s="86"/>
      <c r="P149" s="86"/>
      <c r="Q149" s="86"/>
      <c r="R149" s="86"/>
      <c r="S149" s="86"/>
      <c r="T149" s="86"/>
      <c r="U149" s="83"/>
      <c r="V149" s="83"/>
      <c r="W149" s="83"/>
      <c r="X149" s="83"/>
    </row>
    <row r="150" spans="2:24" ht="14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6"/>
      <c r="N150" s="86"/>
      <c r="O150" s="86"/>
      <c r="P150" s="86"/>
      <c r="Q150" s="86"/>
      <c r="R150" s="86"/>
      <c r="S150" s="86"/>
      <c r="T150" s="86"/>
      <c r="U150" s="83"/>
      <c r="V150" s="83"/>
      <c r="W150" s="83"/>
      <c r="X150" s="83"/>
    </row>
    <row r="151" spans="2:24" ht="14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6"/>
      <c r="N151" s="86"/>
      <c r="O151" s="86"/>
      <c r="P151" s="86"/>
      <c r="Q151" s="86"/>
      <c r="R151" s="86"/>
      <c r="S151" s="86"/>
      <c r="T151" s="86"/>
      <c r="U151" s="83"/>
      <c r="V151" s="83"/>
      <c r="W151" s="83"/>
      <c r="X151" s="83"/>
    </row>
    <row r="152" spans="2:24" ht="14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6"/>
      <c r="N152" s="86"/>
      <c r="O152" s="86"/>
      <c r="P152" s="86"/>
      <c r="Q152" s="86"/>
      <c r="R152" s="86"/>
      <c r="S152" s="86"/>
      <c r="T152" s="86"/>
      <c r="U152" s="83"/>
      <c r="V152" s="83"/>
      <c r="W152" s="83"/>
      <c r="X152" s="83"/>
    </row>
    <row r="153" spans="2:24" ht="14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6"/>
      <c r="N153" s="86"/>
      <c r="O153" s="86"/>
      <c r="P153" s="86"/>
      <c r="Q153" s="86"/>
      <c r="R153" s="86"/>
      <c r="S153" s="86"/>
      <c r="T153" s="86"/>
      <c r="U153" s="83"/>
      <c r="V153" s="83"/>
      <c r="W153" s="83"/>
      <c r="X153" s="83"/>
    </row>
    <row r="154" spans="2:24" ht="14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6"/>
      <c r="N154" s="86"/>
      <c r="O154" s="86"/>
      <c r="P154" s="86"/>
      <c r="Q154" s="86"/>
      <c r="R154" s="86"/>
      <c r="S154" s="86"/>
      <c r="T154" s="86"/>
      <c r="U154" s="83"/>
      <c r="V154" s="83"/>
      <c r="W154" s="83"/>
      <c r="X154" s="83"/>
    </row>
    <row r="155" spans="2:24" ht="14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6"/>
      <c r="N155" s="86"/>
      <c r="O155" s="86"/>
      <c r="P155" s="86"/>
      <c r="Q155" s="86"/>
      <c r="R155" s="86"/>
      <c r="S155" s="86"/>
      <c r="T155" s="86"/>
      <c r="U155" s="83"/>
      <c r="V155" s="83"/>
      <c r="W155" s="83"/>
      <c r="X155" s="83"/>
    </row>
    <row r="156" spans="2:24" ht="14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6"/>
      <c r="N156" s="86"/>
      <c r="O156" s="86"/>
      <c r="P156" s="86"/>
      <c r="Q156" s="86"/>
      <c r="R156" s="86"/>
      <c r="S156" s="86"/>
      <c r="T156" s="86"/>
      <c r="U156" s="83"/>
      <c r="V156" s="83"/>
      <c r="W156" s="83"/>
      <c r="X156" s="83"/>
    </row>
    <row r="157" spans="2:24" ht="14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6"/>
      <c r="N157" s="86"/>
      <c r="O157" s="86"/>
      <c r="P157" s="86"/>
      <c r="Q157" s="86"/>
      <c r="R157" s="86"/>
      <c r="S157" s="86"/>
      <c r="T157" s="86"/>
      <c r="U157" s="83"/>
      <c r="V157" s="83"/>
      <c r="W157" s="83"/>
      <c r="X157" s="83"/>
    </row>
    <row r="158" spans="2:24" ht="14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6"/>
      <c r="N158" s="86"/>
      <c r="O158" s="86"/>
      <c r="P158" s="86"/>
      <c r="Q158" s="86"/>
      <c r="R158" s="86"/>
      <c r="S158" s="86"/>
      <c r="T158" s="86"/>
      <c r="U158" s="83"/>
      <c r="V158" s="83"/>
      <c r="W158" s="83"/>
      <c r="X158" s="83"/>
    </row>
    <row r="159" spans="2:24" ht="14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6"/>
      <c r="N159" s="86"/>
      <c r="O159" s="86"/>
      <c r="P159" s="86"/>
      <c r="Q159" s="86"/>
      <c r="R159" s="86"/>
      <c r="S159" s="86"/>
      <c r="T159" s="86"/>
      <c r="U159" s="83"/>
      <c r="V159" s="83"/>
      <c r="W159" s="83"/>
      <c r="X159" s="83"/>
    </row>
    <row r="160" spans="2:24" ht="14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6"/>
      <c r="N160" s="86"/>
      <c r="O160" s="86"/>
      <c r="P160" s="86"/>
      <c r="Q160" s="86"/>
      <c r="R160" s="86"/>
      <c r="S160" s="86"/>
      <c r="T160" s="86"/>
      <c r="U160" s="83"/>
      <c r="V160" s="83"/>
      <c r="W160" s="83"/>
      <c r="X160" s="83"/>
    </row>
    <row r="161" spans="2:24" ht="14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6"/>
      <c r="N161" s="86"/>
      <c r="O161" s="86"/>
      <c r="P161" s="86"/>
      <c r="Q161" s="86"/>
      <c r="R161" s="86"/>
      <c r="S161" s="86"/>
      <c r="T161" s="86"/>
      <c r="U161" s="83"/>
      <c r="V161" s="83"/>
      <c r="W161" s="83"/>
      <c r="X161" s="83"/>
    </row>
    <row r="162" spans="2:24" ht="14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6"/>
      <c r="N162" s="86"/>
      <c r="O162" s="86"/>
      <c r="P162" s="86"/>
      <c r="Q162" s="86"/>
      <c r="R162" s="86"/>
      <c r="S162" s="86"/>
      <c r="T162" s="86"/>
      <c r="U162" s="83"/>
      <c r="V162" s="83"/>
      <c r="W162" s="83"/>
      <c r="X162" s="83"/>
    </row>
    <row r="163" spans="2:24" ht="14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6"/>
      <c r="N163" s="86"/>
      <c r="O163" s="86"/>
      <c r="P163" s="86"/>
      <c r="Q163" s="86"/>
      <c r="R163" s="86"/>
      <c r="S163" s="86"/>
      <c r="T163" s="86"/>
      <c r="U163" s="83"/>
      <c r="V163" s="83"/>
      <c r="W163" s="83"/>
      <c r="X163" s="83"/>
    </row>
    <row r="164" spans="2:24" ht="14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6"/>
      <c r="N164" s="86"/>
      <c r="O164" s="86"/>
      <c r="P164" s="86"/>
      <c r="Q164" s="86"/>
      <c r="R164" s="86"/>
      <c r="S164" s="86"/>
      <c r="T164" s="86"/>
      <c r="U164" s="83"/>
      <c r="V164" s="83"/>
      <c r="W164" s="83"/>
      <c r="X164" s="83"/>
    </row>
    <row r="165" spans="2:24" ht="14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6"/>
      <c r="N165" s="86"/>
      <c r="O165" s="86"/>
      <c r="P165" s="86"/>
      <c r="Q165" s="86"/>
      <c r="R165" s="86"/>
      <c r="S165" s="86"/>
      <c r="T165" s="86"/>
      <c r="U165" s="83"/>
      <c r="V165" s="83"/>
      <c r="W165" s="83"/>
      <c r="X165" s="83"/>
    </row>
    <row r="166" spans="2:24" ht="14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6"/>
      <c r="N166" s="86"/>
      <c r="O166" s="86"/>
      <c r="P166" s="86"/>
      <c r="Q166" s="86"/>
      <c r="R166" s="86"/>
      <c r="S166" s="86"/>
      <c r="T166" s="86"/>
      <c r="U166" s="83"/>
      <c r="V166" s="83"/>
      <c r="W166" s="83"/>
      <c r="X166" s="83"/>
    </row>
    <row r="167" spans="2:24" ht="14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6"/>
      <c r="N167" s="86"/>
      <c r="O167" s="86"/>
      <c r="P167" s="86"/>
      <c r="Q167" s="86"/>
      <c r="R167" s="86"/>
      <c r="S167" s="86"/>
      <c r="T167" s="86"/>
      <c r="U167" s="83"/>
      <c r="V167" s="83"/>
      <c r="W167" s="83"/>
      <c r="X167" s="83"/>
    </row>
    <row r="168" spans="2:24" ht="14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6"/>
      <c r="N168" s="86"/>
      <c r="O168" s="86"/>
      <c r="P168" s="86"/>
      <c r="Q168" s="86"/>
      <c r="R168" s="86"/>
      <c r="S168" s="86"/>
      <c r="T168" s="86"/>
      <c r="U168" s="83"/>
      <c r="V168" s="83"/>
      <c r="W168" s="83"/>
      <c r="X168" s="83"/>
    </row>
    <row r="169" spans="2:24" ht="14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6"/>
      <c r="N169" s="86"/>
      <c r="O169" s="86"/>
      <c r="P169" s="86"/>
      <c r="Q169" s="86"/>
      <c r="R169" s="86"/>
      <c r="S169" s="86"/>
      <c r="T169" s="86"/>
      <c r="U169" s="83"/>
      <c r="V169" s="83"/>
      <c r="W169" s="83"/>
      <c r="X169" s="83"/>
    </row>
    <row r="170" spans="2:24" ht="14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6"/>
      <c r="N170" s="86"/>
      <c r="O170" s="86"/>
      <c r="P170" s="86"/>
      <c r="Q170" s="86"/>
      <c r="R170" s="86"/>
      <c r="S170" s="86"/>
      <c r="T170" s="86"/>
      <c r="U170" s="83"/>
      <c r="V170" s="83"/>
      <c r="W170" s="83"/>
      <c r="X170" s="83"/>
    </row>
    <row r="171" spans="2:24" ht="14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6"/>
      <c r="N171" s="86"/>
      <c r="O171" s="86"/>
      <c r="P171" s="86"/>
      <c r="Q171" s="86"/>
      <c r="R171" s="86"/>
      <c r="S171" s="86"/>
      <c r="T171" s="86"/>
      <c r="U171" s="83"/>
      <c r="V171" s="83"/>
      <c r="W171" s="83"/>
      <c r="X171" s="83"/>
    </row>
    <row r="172" spans="2:24" ht="14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6"/>
      <c r="N172" s="86"/>
      <c r="O172" s="86"/>
      <c r="P172" s="86"/>
      <c r="Q172" s="86"/>
      <c r="R172" s="86"/>
      <c r="S172" s="86"/>
      <c r="T172" s="86"/>
      <c r="U172" s="83"/>
      <c r="V172" s="83"/>
      <c r="W172" s="83"/>
      <c r="X172" s="83"/>
    </row>
    <row r="173" spans="2:24" ht="14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6"/>
      <c r="N173" s="86"/>
      <c r="O173" s="86"/>
      <c r="P173" s="86"/>
      <c r="Q173" s="86"/>
      <c r="R173" s="86"/>
      <c r="S173" s="86"/>
      <c r="T173" s="86"/>
      <c r="U173" s="83"/>
      <c r="V173" s="83"/>
      <c r="W173" s="83"/>
      <c r="X173" s="83"/>
    </row>
    <row r="174" spans="2:24" ht="14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6"/>
      <c r="N174" s="86"/>
      <c r="O174" s="86"/>
      <c r="P174" s="86"/>
      <c r="Q174" s="86"/>
      <c r="R174" s="86"/>
      <c r="S174" s="86"/>
      <c r="T174" s="86"/>
      <c r="U174" s="83"/>
      <c r="V174" s="83"/>
      <c r="W174" s="83"/>
      <c r="X174" s="83"/>
    </row>
    <row r="175" spans="2:24" ht="14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6"/>
      <c r="N175" s="86"/>
      <c r="O175" s="86"/>
      <c r="P175" s="86"/>
      <c r="Q175" s="86"/>
      <c r="R175" s="86"/>
      <c r="S175" s="86"/>
      <c r="T175" s="86"/>
      <c r="U175" s="83"/>
      <c r="V175" s="83"/>
      <c r="W175" s="83"/>
      <c r="X175" s="83"/>
    </row>
    <row r="176" spans="2:24" ht="14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6"/>
      <c r="N176" s="86"/>
      <c r="O176" s="86"/>
      <c r="P176" s="86"/>
      <c r="Q176" s="86"/>
      <c r="R176" s="86"/>
      <c r="S176" s="86"/>
      <c r="T176" s="86"/>
      <c r="U176" s="83"/>
      <c r="V176" s="83"/>
      <c r="W176" s="83"/>
      <c r="X176" s="83"/>
    </row>
    <row r="177" spans="2:24" ht="14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6"/>
      <c r="N177" s="86"/>
      <c r="O177" s="86"/>
      <c r="P177" s="86"/>
      <c r="Q177" s="86"/>
      <c r="R177" s="86"/>
      <c r="S177" s="86"/>
      <c r="T177" s="86"/>
      <c r="U177" s="83"/>
      <c r="V177" s="83"/>
      <c r="W177" s="83"/>
      <c r="X177" s="83"/>
    </row>
    <row r="178" spans="2:24" ht="14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6"/>
      <c r="N178" s="86"/>
      <c r="O178" s="86"/>
      <c r="P178" s="86"/>
      <c r="Q178" s="86"/>
      <c r="R178" s="86"/>
      <c r="S178" s="86"/>
      <c r="T178" s="86"/>
      <c r="U178" s="83"/>
      <c r="V178" s="83"/>
      <c r="W178" s="83"/>
      <c r="X178" s="83"/>
    </row>
    <row r="179" spans="2:24" ht="14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6"/>
      <c r="N179" s="86"/>
      <c r="O179" s="86"/>
      <c r="P179" s="86"/>
      <c r="Q179" s="86"/>
      <c r="R179" s="86"/>
      <c r="S179" s="86"/>
      <c r="T179" s="86"/>
      <c r="U179" s="83"/>
      <c r="V179" s="83"/>
      <c r="W179" s="83"/>
      <c r="X179" s="83"/>
    </row>
    <row r="180" spans="2:24" ht="14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6"/>
      <c r="N180" s="86"/>
      <c r="O180" s="86"/>
      <c r="P180" s="86"/>
      <c r="Q180" s="86"/>
      <c r="R180" s="86"/>
      <c r="S180" s="86"/>
      <c r="T180" s="86"/>
      <c r="U180" s="83"/>
      <c r="V180" s="83"/>
      <c r="W180" s="83"/>
      <c r="X180" s="83"/>
    </row>
    <row r="181" spans="2:24" ht="14.2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6"/>
      <c r="N181" s="86"/>
      <c r="O181" s="86"/>
      <c r="P181" s="86"/>
      <c r="Q181" s="86"/>
      <c r="R181" s="86"/>
      <c r="S181" s="86"/>
      <c r="T181" s="86"/>
      <c r="U181" s="83"/>
      <c r="V181" s="83"/>
      <c r="W181" s="83"/>
      <c r="X181" s="83"/>
    </row>
    <row r="182" spans="2:24" ht="14.2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6"/>
      <c r="N182" s="86"/>
      <c r="O182" s="86"/>
      <c r="P182" s="86"/>
      <c r="Q182" s="86"/>
      <c r="R182" s="86"/>
      <c r="S182" s="86"/>
      <c r="T182" s="86"/>
      <c r="U182" s="83"/>
      <c r="V182" s="83"/>
      <c r="W182" s="83"/>
      <c r="X182" s="83"/>
    </row>
    <row r="183" spans="2:24" ht="14.2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6"/>
      <c r="N183" s="86"/>
      <c r="O183" s="86"/>
      <c r="P183" s="86"/>
      <c r="Q183" s="86"/>
      <c r="R183" s="86"/>
      <c r="S183" s="86"/>
      <c r="T183" s="86"/>
      <c r="U183" s="83"/>
      <c r="V183" s="83"/>
      <c r="W183" s="83"/>
      <c r="X183" s="83"/>
    </row>
    <row r="184" spans="2:24" ht="14.2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6"/>
      <c r="N184" s="86"/>
      <c r="O184" s="86"/>
      <c r="P184" s="86"/>
      <c r="Q184" s="86"/>
      <c r="R184" s="86"/>
      <c r="S184" s="86"/>
      <c r="T184" s="86"/>
      <c r="U184" s="83"/>
      <c r="V184" s="83"/>
      <c r="W184" s="83"/>
      <c r="X184" s="83"/>
    </row>
    <row r="185" spans="2:24" ht="14.2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6"/>
      <c r="N185" s="86"/>
      <c r="O185" s="86"/>
      <c r="P185" s="86"/>
      <c r="Q185" s="86"/>
      <c r="R185" s="86"/>
      <c r="S185" s="86"/>
      <c r="T185" s="86"/>
      <c r="U185" s="83"/>
      <c r="V185" s="83"/>
      <c r="W185" s="83"/>
      <c r="X185" s="83"/>
    </row>
    <row r="186" spans="2:24" ht="14.2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6"/>
      <c r="N186" s="86"/>
      <c r="O186" s="86"/>
      <c r="P186" s="86"/>
      <c r="Q186" s="86"/>
      <c r="R186" s="86"/>
      <c r="S186" s="86"/>
      <c r="T186" s="86"/>
      <c r="U186" s="83"/>
      <c r="V186" s="83"/>
      <c r="W186" s="83"/>
      <c r="X186" s="83"/>
    </row>
    <row r="187" spans="2:24" ht="14.2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6"/>
      <c r="N187" s="86"/>
      <c r="O187" s="86"/>
      <c r="P187" s="86"/>
      <c r="Q187" s="86"/>
      <c r="R187" s="86"/>
      <c r="S187" s="86"/>
      <c r="T187" s="86"/>
      <c r="U187" s="83"/>
      <c r="V187" s="83"/>
      <c r="W187" s="83"/>
      <c r="X187" s="83"/>
    </row>
    <row r="188" spans="2:24" ht="14.2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6"/>
      <c r="N188" s="86"/>
      <c r="O188" s="86"/>
      <c r="P188" s="86"/>
      <c r="Q188" s="86"/>
      <c r="R188" s="86"/>
      <c r="S188" s="86"/>
      <c r="T188" s="86"/>
      <c r="U188" s="83"/>
      <c r="V188" s="83"/>
      <c r="W188" s="83"/>
      <c r="X188" s="83"/>
    </row>
    <row r="189" spans="2:24" ht="14.2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6"/>
      <c r="N189" s="86"/>
      <c r="O189" s="86"/>
      <c r="P189" s="86"/>
      <c r="Q189" s="86"/>
      <c r="R189" s="86"/>
      <c r="S189" s="86"/>
      <c r="T189" s="86"/>
      <c r="U189" s="83"/>
      <c r="V189" s="83"/>
      <c r="W189" s="83"/>
      <c r="X189" s="83"/>
    </row>
    <row r="190" spans="2:24" ht="14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6"/>
      <c r="N190" s="86"/>
      <c r="O190" s="86"/>
      <c r="P190" s="86"/>
      <c r="Q190" s="86"/>
      <c r="R190" s="86"/>
      <c r="S190" s="86"/>
      <c r="T190" s="86"/>
      <c r="U190" s="83"/>
      <c r="V190" s="83"/>
      <c r="W190" s="83"/>
      <c r="X190" s="83"/>
    </row>
    <row r="191" spans="2:24" ht="14.2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6"/>
      <c r="N191" s="86"/>
      <c r="O191" s="86"/>
      <c r="P191" s="86"/>
      <c r="Q191" s="86"/>
      <c r="R191" s="86"/>
      <c r="S191" s="86"/>
      <c r="T191" s="86"/>
      <c r="U191" s="83"/>
      <c r="V191" s="83"/>
      <c r="W191" s="83"/>
      <c r="X191" s="83"/>
    </row>
    <row r="192" spans="2:24" ht="14.2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6"/>
      <c r="N192" s="86"/>
      <c r="O192" s="86"/>
      <c r="P192" s="86"/>
      <c r="Q192" s="86"/>
      <c r="R192" s="86"/>
      <c r="S192" s="86"/>
      <c r="T192" s="86"/>
      <c r="U192" s="83"/>
      <c r="V192" s="83"/>
      <c r="W192" s="83"/>
      <c r="X192" s="83"/>
    </row>
    <row r="193" spans="2:24" ht="14.2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6"/>
      <c r="N193" s="86"/>
      <c r="O193" s="86"/>
      <c r="P193" s="86"/>
      <c r="Q193" s="86"/>
      <c r="R193" s="86"/>
      <c r="S193" s="86"/>
      <c r="T193" s="86"/>
      <c r="U193" s="83"/>
      <c r="V193" s="83"/>
      <c r="W193" s="83"/>
      <c r="X193" s="83"/>
    </row>
    <row r="194" spans="2:24" ht="14.2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6"/>
      <c r="N194" s="86"/>
      <c r="O194" s="86"/>
      <c r="P194" s="86"/>
      <c r="Q194" s="86"/>
      <c r="R194" s="86"/>
      <c r="S194" s="86"/>
      <c r="T194" s="86"/>
      <c r="U194" s="83"/>
      <c r="V194" s="83"/>
      <c r="W194" s="83"/>
      <c r="X194" s="83"/>
    </row>
    <row r="195" spans="2:24" ht="14.2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6"/>
      <c r="N195" s="86"/>
      <c r="O195" s="86"/>
      <c r="P195" s="86"/>
      <c r="Q195" s="86"/>
      <c r="R195" s="86"/>
      <c r="S195" s="86"/>
      <c r="T195" s="86"/>
      <c r="U195" s="83"/>
      <c r="V195" s="83"/>
      <c r="W195" s="83"/>
      <c r="X195" s="83"/>
    </row>
    <row r="196" spans="2:24" ht="14.2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6"/>
      <c r="N196" s="86"/>
      <c r="O196" s="86"/>
      <c r="P196" s="86"/>
      <c r="Q196" s="86"/>
      <c r="R196" s="86"/>
      <c r="S196" s="86"/>
      <c r="T196" s="86"/>
      <c r="U196" s="83"/>
      <c r="V196" s="83"/>
      <c r="W196" s="83"/>
      <c r="X196" s="83"/>
    </row>
    <row r="197" spans="2:24" ht="14.2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6"/>
      <c r="N197" s="86"/>
      <c r="O197" s="86"/>
      <c r="P197" s="86"/>
      <c r="Q197" s="86"/>
      <c r="R197" s="86"/>
      <c r="S197" s="86"/>
      <c r="T197" s="86"/>
      <c r="U197" s="83"/>
      <c r="V197" s="83"/>
      <c r="W197" s="83"/>
      <c r="X197" s="83"/>
    </row>
    <row r="198" spans="2:24" ht="14.2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6"/>
      <c r="N198" s="86"/>
      <c r="O198" s="86"/>
      <c r="P198" s="86"/>
      <c r="Q198" s="86"/>
      <c r="R198" s="86"/>
      <c r="S198" s="86"/>
      <c r="T198" s="86"/>
      <c r="U198" s="83"/>
      <c r="V198" s="83"/>
      <c r="W198" s="83"/>
      <c r="X198" s="83"/>
    </row>
    <row r="199" spans="2:24" ht="14.25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6"/>
      <c r="N199" s="86"/>
      <c r="O199" s="86"/>
      <c r="P199" s="86"/>
      <c r="Q199" s="86"/>
      <c r="R199" s="86"/>
      <c r="S199" s="86"/>
      <c r="T199" s="86"/>
      <c r="U199" s="83"/>
      <c r="V199" s="83"/>
      <c r="W199" s="83"/>
      <c r="X199" s="83"/>
    </row>
    <row r="200" spans="2:24" ht="14.25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6"/>
      <c r="N200" s="86"/>
      <c r="O200" s="86"/>
      <c r="P200" s="86"/>
      <c r="Q200" s="86"/>
      <c r="R200" s="86"/>
      <c r="S200" s="86"/>
      <c r="T200" s="86"/>
      <c r="U200" s="83"/>
      <c r="V200" s="83"/>
      <c r="W200" s="83"/>
      <c r="X200" s="83"/>
    </row>
    <row r="201" spans="2:24" ht="14.25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6"/>
      <c r="N201" s="86"/>
      <c r="O201" s="86"/>
      <c r="P201" s="86"/>
      <c r="Q201" s="86"/>
      <c r="R201" s="86"/>
      <c r="S201" s="86"/>
      <c r="T201" s="86"/>
      <c r="U201" s="83"/>
      <c r="V201" s="83"/>
      <c r="W201" s="83"/>
      <c r="X201" s="83"/>
    </row>
    <row r="202" spans="2:24" ht="14.25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6"/>
      <c r="N202" s="86"/>
      <c r="O202" s="86"/>
      <c r="P202" s="86"/>
      <c r="Q202" s="86"/>
      <c r="R202" s="86"/>
      <c r="S202" s="86"/>
      <c r="T202" s="86"/>
      <c r="U202" s="83"/>
      <c r="V202" s="83"/>
      <c r="W202" s="83"/>
      <c r="X202" s="83"/>
    </row>
    <row r="203" spans="2:24" ht="14.25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6"/>
      <c r="N203" s="86"/>
      <c r="O203" s="86"/>
      <c r="P203" s="86"/>
      <c r="Q203" s="86"/>
      <c r="R203" s="86"/>
      <c r="S203" s="86"/>
      <c r="T203" s="86"/>
      <c r="U203" s="83"/>
      <c r="V203" s="83"/>
      <c r="W203" s="83"/>
      <c r="X203" s="83"/>
    </row>
    <row r="204" spans="2:24" ht="14.25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6"/>
      <c r="N204" s="86"/>
      <c r="O204" s="86"/>
      <c r="P204" s="86"/>
      <c r="Q204" s="86"/>
      <c r="R204" s="86"/>
      <c r="S204" s="86"/>
      <c r="T204" s="86"/>
      <c r="U204" s="83"/>
      <c r="V204" s="83"/>
      <c r="W204" s="83"/>
      <c r="X204" s="83"/>
    </row>
    <row r="205" spans="2:24" ht="14.25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6"/>
      <c r="N205" s="86"/>
      <c r="O205" s="86"/>
      <c r="P205" s="86"/>
      <c r="Q205" s="86"/>
      <c r="R205" s="86"/>
      <c r="S205" s="86"/>
      <c r="T205" s="86"/>
      <c r="U205" s="83"/>
      <c r="V205" s="83"/>
      <c r="W205" s="83"/>
      <c r="X205" s="83"/>
    </row>
    <row r="206" spans="2:24" ht="14.25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6"/>
      <c r="N206" s="86"/>
      <c r="O206" s="86"/>
      <c r="P206" s="86"/>
      <c r="Q206" s="86"/>
      <c r="R206" s="86"/>
      <c r="S206" s="86"/>
      <c r="T206" s="86"/>
      <c r="U206" s="83"/>
      <c r="V206" s="83"/>
      <c r="W206" s="83"/>
      <c r="X206" s="83"/>
    </row>
    <row r="207" spans="2:24" ht="14.25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6"/>
      <c r="N207" s="86"/>
      <c r="O207" s="86"/>
      <c r="P207" s="86"/>
      <c r="Q207" s="86"/>
      <c r="R207" s="86"/>
      <c r="S207" s="86"/>
      <c r="T207" s="86"/>
      <c r="U207" s="83"/>
      <c r="V207" s="83"/>
      <c r="W207" s="83"/>
      <c r="X207" s="83"/>
    </row>
    <row r="208" spans="2:24" ht="14.25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6"/>
      <c r="N208" s="86"/>
      <c r="O208" s="86"/>
      <c r="P208" s="86"/>
      <c r="Q208" s="86"/>
      <c r="R208" s="86"/>
      <c r="S208" s="86"/>
      <c r="T208" s="86"/>
      <c r="U208" s="83"/>
      <c r="V208" s="83"/>
      <c r="W208" s="83"/>
      <c r="X208" s="83"/>
    </row>
    <row r="209" spans="2:24" ht="14.25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6"/>
      <c r="N209" s="86"/>
      <c r="O209" s="86"/>
      <c r="P209" s="86"/>
      <c r="Q209" s="86"/>
      <c r="R209" s="86"/>
      <c r="S209" s="86"/>
      <c r="T209" s="86"/>
      <c r="U209" s="83"/>
      <c r="V209" s="83"/>
      <c r="W209" s="83"/>
      <c r="X209" s="83"/>
    </row>
    <row r="210" spans="2:24" ht="14.25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6"/>
      <c r="N210" s="86"/>
      <c r="O210" s="86"/>
      <c r="P210" s="86"/>
      <c r="Q210" s="86"/>
      <c r="R210" s="86"/>
      <c r="S210" s="86"/>
      <c r="T210" s="86"/>
      <c r="U210" s="83"/>
      <c r="V210" s="83"/>
      <c r="W210" s="83"/>
      <c r="X210" s="83"/>
    </row>
    <row r="211" spans="2:24" ht="14.25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6"/>
      <c r="N211" s="86"/>
      <c r="O211" s="86"/>
      <c r="P211" s="86"/>
      <c r="Q211" s="86"/>
      <c r="R211" s="86"/>
      <c r="S211" s="86"/>
      <c r="T211" s="86"/>
      <c r="U211" s="83"/>
      <c r="V211" s="83"/>
      <c r="W211" s="83"/>
      <c r="X211" s="83"/>
    </row>
    <row r="212" spans="2:24" ht="14.25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6"/>
      <c r="N212" s="86"/>
      <c r="O212" s="86"/>
      <c r="P212" s="86"/>
      <c r="Q212" s="86"/>
      <c r="R212" s="86"/>
      <c r="S212" s="86"/>
      <c r="T212" s="86"/>
      <c r="U212" s="83"/>
      <c r="V212" s="83"/>
      <c r="W212" s="83"/>
      <c r="X212" s="83"/>
    </row>
    <row r="213" spans="2:24" ht="14.25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6"/>
      <c r="N213" s="86"/>
      <c r="O213" s="86"/>
      <c r="P213" s="86"/>
      <c r="Q213" s="86"/>
      <c r="R213" s="86"/>
      <c r="S213" s="86"/>
      <c r="T213" s="86"/>
      <c r="U213" s="83"/>
      <c r="V213" s="83"/>
      <c r="W213" s="83"/>
      <c r="X213" s="83"/>
    </row>
    <row r="214" spans="2:24" ht="14.25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6"/>
      <c r="N214" s="86"/>
      <c r="O214" s="86"/>
      <c r="P214" s="86"/>
      <c r="Q214" s="86"/>
      <c r="R214" s="86"/>
      <c r="S214" s="86"/>
      <c r="T214" s="86"/>
      <c r="U214" s="83"/>
      <c r="V214" s="83"/>
      <c r="W214" s="83"/>
      <c r="X214" s="83"/>
    </row>
    <row r="215" spans="2:24" ht="14.25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6"/>
      <c r="N215" s="86"/>
      <c r="O215" s="86"/>
      <c r="P215" s="86"/>
      <c r="Q215" s="86"/>
      <c r="R215" s="86"/>
      <c r="S215" s="86"/>
      <c r="T215" s="86"/>
      <c r="U215" s="83"/>
      <c r="V215" s="83"/>
      <c r="W215" s="83"/>
      <c r="X215" s="83"/>
    </row>
    <row r="216" spans="2:24" ht="14.25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6"/>
      <c r="N216" s="86"/>
      <c r="O216" s="86"/>
      <c r="P216" s="86"/>
      <c r="Q216" s="86"/>
      <c r="R216" s="86"/>
      <c r="S216" s="86"/>
      <c r="T216" s="86"/>
      <c r="U216" s="83"/>
      <c r="V216" s="83"/>
      <c r="W216" s="83"/>
      <c r="X216" s="83"/>
    </row>
    <row r="217" spans="2:24" ht="14.25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6"/>
      <c r="N217" s="86"/>
      <c r="O217" s="86"/>
      <c r="P217" s="86"/>
      <c r="Q217" s="86"/>
      <c r="R217" s="86"/>
      <c r="S217" s="86"/>
      <c r="T217" s="86"/>
      <c r="U217" s="83"/>
      <c r="V217" s="83"/>
      <c r="W217" s="83"/>
      <c r="X217" s="83"/>
    </row>
    <row r="218" spans="2:24" ht="14.25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6"/>
      <c r="N218" s="86"/>
      <c r="O218" s="86"/>
      <c r="P218" s="86"/>
      <c r="Q218" s="86"/>
      <c r="R218" s="86"/>
      <c r="S218" s="86"/>
      <c r="T218" s="86"/>
      <c r="U218" s="83"/>
      <c r="V218" s="83"/>
      <c r="W218" s="83"/>
      <c r="X218" s="83"/>
    </row>
    <row r="219" spans="2:24" ht="14.25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6"/>
      <c r="N219" s="86"/>
      <c r="O219" s="86"/>
      <c r="P219" s="86"/>
      <c r="Q219" s="86"/>
      <c r="R219" s="86"/>
      <c r="S219" s="86"/>
      <c r="T219" s="86"/>
      <c r="U219" s="83"/>
      <c r="V219" s="83"/>
      <c r="W219" s="83"/>
      <c r="X219" s="83"/>
    </row>
    <row r="220" spans="2:24" ht="14.25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6"/>
      <c r="N220" s="86"/>
      <c r="O220" s="86"/>
      <c r="P220" s="86"/>
      <c r="Q220" s="86"/>
      <c r="R220" s="86"/>
      <c r="S220" s="86"/>
      <c r="T220" s="86"/>
      <c r="U220" s="83"/>
      <c r="V220" s="83"/>
      <c r="W220" s="83"/>
      <c r="X220" s="83"/>
    </row>
    <row r="221" spans="2:24" ht="14.25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6"/>
      <c r="N221" s="86"/>
      <c r="O221" s="86"/>
      <c r="P221" s="86"/>
      <c r="Q221" s="86"/>
      <c r="R221" s="86"/>
      <c r="S221" s="86"/>
      <c r="T221" s="86"/>
      <c r="U221" s="83"/>
      <c r="V221" s="83"/>
      <c r="W221" s="83"/>
      <c r="X221" s="83"/>
    </row>
    <row r="222" spans="2:24" ht="14.25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6"/>
      <c r="N222" s="86"/>
      <c r="O222" s="86"/>
      <c r="P222" s="86"/>
      <c r="Q222" s="86"/>
      <c r="R222" s="86"/>
      <c r="S222" s="86"/>
      <c r="T222" s="86"/>
      <c r="U222" s="83"/>
      <c r="V222" s="83"/>
      <c r="W222" s="83"/>
      <c r="X222" s="83"/>
    </row>
    <row r="223" spans="2:24" ht="14.25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6"/>
      <c r="N223" s="86"/>
      <c r="O223" s="86"/>
      <c r="P223" s="86"/>
      <c r="Q223" s="86"/>
      <c r="R223" s="86"/>
      <c r="S223" s="86"/>
      <c r="T223" s="86"/>
      <c r="U223" s="83"/>
      <c r="V223" s="83"/>
      <c r="W223" s="83"/>
      <c r="X223" s="83"/>
    </row>
    <row r="224" spans="2:24" ht="14.25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6"/>
      <c r="N224" s="86"/>
      <c r="O224" s="86"/>
      <c r="P224" s="86"/>
      <c r="Q224" s="86"/>
      <c r="R224" s="86"/>
      <c r="S224" s="86"/>
      <c r="T224" s="86"/>
      <c r="U224" s="83"/>
      <c r="V224" s="83"/>
      <c r="W224" s="83"/>
      <c r="X224" s="83"/>
    </row>
    <row r="225" spans="2:24" ht="14.25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6"/>
      <c r="N225" s="86"/>
      <c r="O225" s="86"/>
      <c r="P225" s="86"/>
      <c r="Q225" s="86"/>
      <c r="R225" s="86"/>
      <c r="S225" s="86"/>
      <c r="T225" s="86"/>
      <c r="U225" s="83"/>
      <c r="V225" s="83"/>
      <c r="W225" s="83"/>
      <c r="X225" s="83"/>
    </row>
    <row r="226" spans="2:24" ht="14.25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6"/>
      <c r="N226" s="86"/>
      <c r="O226" s="86"/>
      <c r="P226" s="86"/>
      <c r="Q226" s="86"/>
      <c r="R226" s="86"/>
      <c r="S226" s="86"/>
      <c r="T226" s="86"/>
      <c r="U226" s="83"/>
      <c r="V226" s="83"/>
      <c r="W226" s="83"/>
      <c r="X226" s="83"/>
    </row>
    <row r="227" spans="2:24" ht="14.25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6"/>
      <c r="N227" s="86"/>
      <c r="O227" s="86"/>
      <c r="P227" s="86"/>
      <c r="Q227" s="86"/>
      <c r="R227" s="86"/>
      <c r="S227" s="86"/>
      <c r="T227" s="86"/>
      <c r="U227" s="83"/>
      <c r="V227" s="83"/>
      <c r="W227" s="83"/>
      <c r="X227" s="83"/>
    </row>
    <row r="228" spans="2:24" ht="14.25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6"/>
      <c r="N228" s="86"/>
      <c r="O228" s="86"/>
      <c r="P228" s="86"/>
      <c r="Q228" s="86"/>
      <c r="R228" s="86"/>
      <c r="S228" s="86"/>
      <c r="T228" s="86"/>
      <c r="U228" s="83"/>
      <c r="V228" s="83"/>
      <c r="W228" s="83"/>
      <c r="X228" s="83"/>
    </row>
    <row r="229" spans="2:24" ht="14.25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6"/>
      <c r="N229" s="86"/>
      <c r="O229" s="86"/>
      <c r="P229" s="86"/>
      <c r="Q229" s="86"/>
      <c r="R229" s="86"/>
      <c r="S229" s="86"/>
      <c r="T229" s="86"/>
      <c r="U229" s="83"/>
      <c r="V229" s="83"/>
      <c r="W229" s="83"/>
      <c r="X229" s="83"/>
    </row>
    <row r="230" spans="2:24" ht="14.25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6"/>
      <c r="N230" s="86"/>
      <c r="O230" s="86"/>
      <c r="P230" s="86"/>
      <c r="Q230" s="86"/>
      <c r="R230" s="86"/>
      <c r="S230" s="86"/>
      <c r="T230" s="86"/>
      <c r="U230" s="83"/>
      <c r="V230" s="83"/>
      <c r="W230" s="83"/>
      <c r="X230" s="83"/>
    </row>
    <row r="231" spans="2:24" ht="14.25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6"/>
      <c r="N231" s="86"/>
      <c r="O231" s="86"/>
      <c r="P231" s="86"/>
      <c r="Q231" s="86"/>
      <c r="R231" s="86"/>
      <c r="S231" s="86"/>
      <c r="T231" s="86"/>
      <c r="U231" s="83"/>
      <c r="V231" s="83"/>
      <c r="W231" s="83"/>
      <c r="X231" s="83"/>
    </row>
    <row r="232" spans="2:24" ht="14.25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6"/>
      <c r="N232" s="86"/>
      <c r="O232" s="86"/>
      <c r="P232" s="86"/>
      <c r="Q232" s="86"/>
      <c r="R232" s="86"/>
      <c r="S232" s="86"/>
      <c r="T232" s="86"/>
      <c r="U232" s="83"/>
      <c r="V232" s="83"/>
      <c r="W232" s="83"/>
      <c r="X232" s="83"/>
    </row>
    <row r="233" spans="2:24" ht="14.25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6"/>
      <c r="N233" s="86"/>
      <c r="O233" s="86"/>
      <c r="P233" s="86"/>
      <c r="Q233" s="86"/>
      <c r="R233" s="86"/>
      <c r="S233" s="86"/>
      <c r="T233" s="86"/>
      <c r="U233" s="83"/>
      <c r="V233" s="83"/>
      <c r="W233" s="83"/>
      <c r="X233" s="83"/>
    </row>
    <row r="234" spans="2:24" ht="14.25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6"/>
      <c r="N234" s="86"/>
      <c r="O234" s="86"/>
      <c r="P234" s="86"/>
      <c r="Q234" s="86"/>
      <c r="R234" s="86"/>
      <c r="S234" s="86"/>
      <c r="T234" s="86"/>
      <c r="U234" s="83"/>
      <c r="V234" s="83"/>
      <c r="W234" s="83"/>
      <c r="X234" s="83"/>
    </row>
    <row r="235" spans="2:24" ht="14.25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6"/>
      <c r="N235" s="86"/>
      <c r="O235" s="86"/>
      <c r="P235" s="86"/>
      <c r="Q235" s="86"/>
      <c r="R235" s="86"/>
      <c r="S235" s="86"/>
      <c r="T235" s="86"/>
      <c r="U235" s="83"/>
      <c r="V235" s="83"/>
      <c r="W235" s="83"/>
      <c r="X235" s="83"/>
    </row>
    <row r="236" spans="2:24" ht="14.25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6"/>
      <c r="N236" s="86"/>
      <c r="O236" s="86"/>
      <c r="P236" s="86"/>
      <c r="Q236" s="86"/>
      <c r="R236" s="86"/>
      <c r="S236" s="86"/>
      <c r="T236" s="86"/>
      <c r="U236" s="83"/>
      <c r="V236" s="83"/>
      <c r="W236" s="83"/>
      <c r="X236" s="83"/>
    </row>
    <row r="237" spans="2:24" ht="14.25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6"/>
      <c r="N237" s="86"/>
      <c r="O237" s="86"/>
      <c r="P237" s="86"/>
      <c r="Q237" s="86"/>
      <c r="R237" s="86"/>
      <c r="S237" s="86"/>
      <c r="T237" s="86"/>
      <c r="U237" s="83"/>
      <c r="V237" s="83"/>
      <c r="W237" s="83"/>
      <c r="X237" s="83"/>
    </row>
    <row r="238" spans="2:24" ht="14.25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6"/>
      <c r="N238" s="86"/>
      <c r="O238" s="86"/>
      <c r="P238" s="86"/>
      <c r="Q238" s="86"/>
      <c r="R238" s="86"/>
      <c r="S238" s="86"/>
      <c r="T238" s="86"/>
      <c r="U238" s="83"/>
      <c r="V238" s="83"/>
      <c r="W238" s="83"/>
      <c r="X238" s="83"/>
    </row>
    <row r="239" spans="2:24" ht="14.25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6"/>
      <c r="N239" s="86"/>
      <c r="O239" s="86"/>
      <c r="P239" s="86"/>
      <c r="Q239" s="86"/>
      <c r="R239" s="86"/>
      <c r="S239" s="86"/>
      <c r="T239" s="86"/>
      <c r="U239" s="83"/>
      <c r="V239" s="83"/>
      <c r="W239" s="83"/>
      <c r="X239" s="83"/>
    </row>
    <row r="240" spans="2:24" ht="14.25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6"/>
      <c r="N240" s="86"/>
      <c r="O240" s="86"/>
      <c r="P240" s="86"/>
      <c r="Q240" s="86"/>
      <c r="R240" s="86"/>
      <c r="S240" s="86"/>
      <c r="T240" s="86"/>
      <c r="U240" s="83"/>
      <c r="V240" s="83"/>
      <c r="W240" s="83"/>
      <c r="X240" s="83"/>
    </row>
    <row r="241" spans="2:24" ht="14.25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6"/>
      <c r="N241" s="86"/>
      <c r="O241" s="86"/>
      <c r="P241" s="86"/>
      <c r="Q241" s="86"/>
      <c r="R241" s="86"/>
      <c r="S241" s="86"/>
      <c r="T241" s="86"/>
      <c r="U241" s="83"/>
      <c r="V241" s="83"/>
      <c r="W241" s="83"/>
      <c r="X241" s="83"/>
    </row>
    <row r="242" spans="2:24" ht="14.25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6"/>
      <c r="N242" s="86"/>
      <c r="O242" s="86"/>
      <c r="P242" s="86"/>
      <c r="Q242" s="86"/>
      <c r="R242" s="86"/>
      <c r="S242" s="86"/>
      <c r="T242" s="86"/>
      <c r="U242" s="83"/>
      <c r="V242" s="83"/>
      <c r="W242" s="83"/>
      <c r="X242" s="83"/>
    </row>
    <row r="243" spans="2:24" ht="14.25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6"/>
      <c r="N243" s="86"/>
      <c r="O243" s="86"/>
      <c r="P243" s="86"/>
      <c r="Q243" s="86"/>
      <c r="R243" s="86"/>
      <c r="S243" s="86"/>
      <c r="T243" s="86"/>
      <c r="U243" s="83"/>
      <c r="V243" s="83"/>
      <c r="W243" s="83"/>
      <c r="X243" s="83"/>
    </row>
    <row r="244" spans="2:24" ht="14.25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6"/>
      <c r="N244" s="86"/>
      <c r="O244" s="86"/>
      <c r="P244" s="86"/>
      <c r="Q244" s="86"/>
      <c r="R244" s="86"/>
      <c r="S244" s="86"/>
      <c r="T244" s="86"/>
      <c r="U244" s="83"/>
      <c r="V244" s="83"/>
      <c r="W244" s="83"/>
      <c r="X244" s="83"/>
    </row>
    <row r="245" spans="2:24" ht="14.25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6"/>
      <c r="N245" s="86"/>
      <c r="O245" s="86"/>
      <c r="P245" s="86"/>
      <c r="Q245" s="86"/>
      <c r="R245" s="86"/>
      <c r="S245" s="86"/>
      <c r="T245" s="86"/>
      <c r="U245" s="83"/>
      <c r="V245" s="83"/>
      <c r="W245" s="83"/>
      <c r="X245" s="83"/>
    </row>
    <row r="246" spans="2:24" ht="14.25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6"/>
      <c r="N246" s="86"/>
      <c r="O246" s="86"/>
      <c r="P246" s="86"/>
      <c r="Q246" s="86"/>
      <c r="R246" s="86"/>
      <c r="S246" s="86"/>
      <c r="T246" s="86"/>
      <c r="U246" s="83"/>
      <c r="V246" s="83"/>
      <c r="W246" s="83"/>
      <c r="X246" s="83"/>
    </row>
    <row r="247" spans="2:24" ht="14.25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6"/>
      <c r="N247" s="86"/>
      <c r="O247" s="86"/>
      <c r="P247" s="86"/>
      <c r="Q247" s="86"/>
      <c r="R247" s="86"/>
      <c r="S247" s="86"/>
      <c r="T247" s="86"/>
      <c r="U247" s="83"/>
      <c r="V247" s="83"/>
      <c r="W247" s="83"/>
      <c r="X247" s="83"/>
    </row>
    <row r="248" spans="2:24" ht="14.25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6"/>
      <c r="N248" s="86"/>
      <c r="O248" s="86"/>
      <c r="P248" s="86"/>
      <c r="Q248" s="86"/>
      <c r="R248" s="86"/>
      <c r="S248" s="86"/>
      <c r="T248" s="86"/>
      <c r="U248" s="83"/>
      <c r="V248" s="83"/>
      <c r="W248" s="83"/>
      <c r="X248" s="83"/>
    </row>
    <row r="249" spans="2:24" ht="14.25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6"/>
      <c r="N249" s="86"/>
      <c r="O249" s="86"/>
      <c r="P249" s="86"/>
      <c r="Q249" s="86"/>
      <c r="R249" s="86"/>
      <c r="S249" s="86"/>
      <c r="T249" s="86"/>
      <c r="U249" s="83"/>
      <c r="V249" s="83"/>
      <c r="W249" s="83"/>
      <c r="X249" s="83"/>
    </row>
    <row r="250" spans="2:24" ht="14.25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6"/>
      <c r="N250" s="86"/>
      <c r="O250" s="86"/>
      <c r="P250" s="86"/>
      <c r="Q250" s="86"/>
      <c r="R250" s="86"/>
      <c r="S250" s="86"/>
      <c r="T250" s="86"/>
      <c r="U250" s="83"/>
      <c r="V250" s="83"/>
      <c r="W250" s="83"/>
      <c r="X250" s="83"/>
    </row>
    <row r="251" spans="2:24" ht="14.25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6"/>
      <c r="N251" s="86"/>
      <c r="O251" s="86"/>
      <c r="P251" s="86"/>
      <c r="Q251" s="86"/>
      <c r="R251" s="86"/>
      <c r="S251" s="86"/>
      <c r="T251" s="86"/>
      <c r="U251" s="83"/>
      <c r="V251" s="83"/>
      <c r="W251" s="83"/>
      <c r="X251" s="83"/>
    </row>
    <row r="252" spans="2:24" ht="14.25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6"/>
      <c r="N252" s="86"/>
      <c r="O252" s="86"/>
      <c r="P252" s="86"/>
      <c r="Q252" s="86"/>
      <c r="R252" s="86"/>
      <c r="S252" s="86"/>
      <c r="T252" s="86"/>
      <c r="U252" s="83"/>
      <c r="V252" s="83"/>
      <c r="W252" s="83"/>
      <c r="X252" s="83"/>
    </row>
    <row r="253" spans="2:24" ht="14.25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6"/>
      <c r="N253" s="86"/>
      <c r="O253" s="86"/>
      <c r="P253" s="86"/>
      <c r="Q253" s="86"/>
      <c r="R253" s="86"/>
      <c r="S253" s="86"/>
      <c r="T253" s="86"/>
      <c r="U253" s="83"/>
      <c r="V253" s="83"/>
      <c r="W253" s="83"/>
      <c r="X253" s="83"/>
    </row>
    <row r="254" spans="2:24" ht="14.25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6"/>
      <c r="N254" s="86"/>
      <c r="O254" s="86"/>
      <c r="P254" s="86"/>
      <c r="Q254" s="86"/>
      <c r="R254" s="86"/>
      <c r="S254" s="86"/>
      <c r="T254" s="86"/>
      <c r="U254" s="83"/>
      <c r="V254" s="83"/>
      <c r="W254" s="83"/>
      <c r="X254" s="83"/>
    </row>
    <row r="255" spans="2:24" ht="14.25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6"/>
      <c r="N255" s="86"/>
      <c r="O255" s="86"/>
      <c r="P255" s="86"/>
      <c r="Q255" s="86"/>
      <c r="R255" s="86"/>
      <c r="S255" s="86"/>
      <c r="T255" s="86"/>
      <c r="U255" s="83"/>
      <c r="V255" s="83"/>
      <c r="W255" s="83"/>
      <c r="X255" s="83"/>
    </row>
    <row r="256" spans="2:24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3"/>
      <c r="V256" s="3"/>
      <c r="W256" s="3"/>
      <c r="X256" s="3"/>
    </row>
    <row r="257" spans="2:24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3"/>
      <c r="V257" s="3"/>
      <c r="W257" s="3"/>
      <c r="X257" s="3"/>
    </row>
    <row r="258" spans="2:24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3"/>
      <c r="V258" s="3"/>
      <c r="W258" s="3"/>
      <c r="X258" s="3"/>
    </row>
    <row r="259" spans="2:24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3"/>
      <c r="V259" s="3"/>
      <c r="W259" s="3"/>
      <c r="X259" s="3"/>
    </row>
    <row r="260" spans="2:24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3"/>
      <c r="V260" s="3"/>
      <c r="W260" s="3"/>
      <c r="X260" s="3"/>
    </row>
    <row r="261" spans="2:24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3"/>
      <c r="V261" s="3"/>
      <c r="W261" s="3"/>
      <c r="X261" s="3"/>
    </row>
    <row r="262" spans="2:24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3"/>
      <c r="V262" s="3"/>
      <c r="W262" s="3"/>
      <c r="X262" s="3"/>
    </row>
    <row r="263" spans="2:24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3"/>
      <c r="V263" s="3"/>
      <c r="W263" s="3"/>
      <c r="X263" s="3"/>
    </row>
    <row r="264" spans="2:24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3"/>
      <c r="V264" s="3"/>
      <c r="W264" s="3"/>
      <c r="X264" s="3"/>
    </row>
    <row r="265" spans="2:24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3"/>
      <c r="V265" s="3"/>
      <c r="W265" s="3"/>
      <c r="X265" s="3"/>
    </row>
    <row r="266" spans="2:24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3"/>
      <c r="V266" s="3"/>
      <c r="W266" s="3"/>
      <c r="X266" s="3"/>
    </row>
    <row r="267" spans="2:24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3"/>
      <c r="V267" s="3"/>
      <c r="W267" s="3"/>
      <c r="X267" s="3"/>
    </row>
    <row r="268" spans="2:24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3"/>
      <c r="V268" s="3"/>
      <c r="W268" s="3"/>
      <c r="X268" s="3"/>
    </row>
    <row r="269" spans="2:24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3"/>
      <c r="V269" s="3"/>
      <c r="W269" s="3"/>
      <c r="X269" s="3"/>
    </row>
    <row r="270" spans="2:24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3"/>
      <c r="V270" s="3"/>
      <c r="W270" s="3"/>
      <c r="X270" s="3"/>
    </row>
    <row r="271" spans="2:24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3"/>
      <c r="V271" s="3"/>
      <c r="W271" s="3"/>
      <c r="X271" s="3"/>
    </row>
    <row r="272" spans="2:24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3"/>
      <c r="V272" s="3"/>
      <c r="W272" s="3"/>
      <c r="X272" s="3"/>
    </row>
    <row r="273" spans="2:24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3"/>
      <c r="V273" s="3"/>
      <c r="W273" s="3"/>
      <c r="X273" s="3"/>
    </row>
    <row r="274" spans="2:24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3"/>
      <c r="V274" s="3"/>
      <c r="W274" s="3"/>
      <c r="X274" s="3"/>
    </row>
    <row r="275" spans="2:24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3"/>
      <c r="V275" s="3"/>
      <c r="W275" s="3"/>
      <c r="X275" s="3"/>
    </row>
    <row r="276" spans="2:24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3"/>
      <c r="V276" s="3"/>
      <c r="W276" s="3"/>
      <c r="X276" s="3"/>
    </row>
    <row r="277" spans="2:24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3"/>
      <c r="V277" s="3"/>
      <c r="W277" s="3"/>
      <c r="X277" s="3"/>
    </row>
    <row r="278" spans="2:24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3"/>
      <c r="V278" s="3"/>
      <c r="W278" s="3"/>
      <c r="X278" s="3"/>
    </row>
    <row r="279" spans="2:24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3"/>
      <c r="V279" s="3"/>
      <c r="W279" s="3"/>
      <c r="X279" s="3"/>
    </row>
    <row r="280" spans="2:24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3"/>
      <c r="V280" s="3"/>
      <c r="W280" s="3"/>
      <c r="X280" s="3"/>
    </row>
    <row r="281" spans="2:24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3"/>
      <c r="V281" s="3"/>
      <c r="W281" s="3"/>
      <c r="X281" s="3"/>
    </row>
    <row r="282" spans="2:24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3"/>
      <c r="V282" s="3"/>
      <c r="W282" s="3"/>
      <c r="X282" s="3"/>
    </row>
    <row r="283" spans="2:24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3"/>
      <c r="V283" s="3"/>
      <c r="W283" s="3"/>
      <c r="X283" s="3"/>
    </row>
    <row r="284" spans="2:24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3"/>
      <c r="V284" s="3"/>
      <c r="W284" s="3"/>
      <c r="X284" s="3"/>
    </row>
    <row r="285" spans="2:24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3"/>
      <c r="V285" s="3"/>
      <c r="W285" s="3"/>
      <c r="X285" s="3"/>
    </row>
    <row r="286" spans="2:24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3"/>
      <c r="V286" s="3"/>
      <c r="W286" s="3"/>
      <c r="X286" s="3"/>
    </row>
    <row r="287" spans="2:24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3"/>
      <c r="V287" s="3"/>
      <c r="W287" s="3"/>
      <c r="X287" s="3"/>
    </row>
    <row r="288" spans="2:24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3"/>
      <c r="V288" s="3"/>
      <c r="W288" s="3"/>
      <c r="X288" s="3"/>
    </row>
    <row r="289" spans="2:24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3"/>
      <c r="V289" s="3"/>
      <c r="W289" s="3"/>
      <c r="X289" s="3"/>
    </row>
    <row r="290" spans="2:24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3"/>
      <c r="V290" s="3"/>
      <c r="W290" s="3"/>
      <c r="X290" s="3"/>
    </row>
    <row r="291" spans="2:24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3"/>
      <c r="V291" s="3"/>
      <c r="W291" s="3"/>
      <c r="X291" s="3"/>
    </row>
    <row r="292" spans="2:24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3"/>
      <c r="V292" s="3"/>
      <c r="W292" s="3"/>
      <c r="X292" s="3"/>
    </row>
    <row r="293" spans="2:24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3"/>
      <c r="V293" s="3"/>
      <c r="W293" s="3"/>
      <c r="X293" s="3"/>
    </row>
    <row r="294" spans="2:24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3"/>
      <c r="V294" s="3"/>
      <c r="W294" s="3"/>
      <c r="X294" s="3"/>
    </row>
    <row r="295" spans="2:24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3"/>
      <c r="V295" s="3"/>
      <c r="W295" s="3"/>
      <c r="X295" s="3"/>
    </row>
    <row r="296" spans="2:24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3"/>
      <c r="V296" s="3"/>
      <c r="W296" s="3"/>
      <c r="X296" s="3"/>
    </row>
    <row r="297" spans="2:24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3"/>
      <c r="V297" s="3"/>
      <c r="W297" s="3"/>
      <c r="X297" s="3"/>
    </row>
    <row r="298" spans="2:24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2"/>
      <c r="O298" s="2"/>
      <c r="P298" s="2"/>
      <c r="Q298" s="2"/>
      <c r="R298" s="2"/>
      <c r="S298" s="2"/>
      <c r="T298" s="2"/>
      <c r="U298" s="3"/>
      <c r="V298" s="3"/>
      <c r="W298" s="3"/>
      <c r="X298" s="3"/>
    </row>
    <row r="299" spans="2:24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"/>
      <c r="N299" s="2"/>
      <c r="O299" s="2"/>
      <c r="P299" s="2"/>
      <c r="Q299" s="2"/>
      <c r="R299" s="2"/>
      <c r="S299" s="2"/>
      <c r="T299" s="2"/>
      <c r="U299" s="3"/>
      <c r="V299" s="3"/>
      <c r="W299" s="3"/>
      <c r="X299" s="3"/>
    </row>
    <row r="300" spans="2:24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2"/>
      <c r="N300" s="2"/>
      <c r="O300" s="2"/>
      <c r="P300" s="2"/>
      <c r="Q300" s="2"/>
      <c r="R300" s="2"/>
      <c r="S300" s="2"/>
      <c r="T300" s="2"/>
      <c r="U300" s="3"/>
      <c r="V300" s="3"/>
      <c r="W300" s="3"/>
      <c r="X300" s="3"/>
    </row>
    <row r="301" spans="2:24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2"/>
      <c r="N301" s="2"/>
      <c r="O301" s="2"/>
      <c r="P301" s="2"/>
      <c r="Q301" s="2"/>
      <c r="R301" s="2"/>
      <c r="S301" s="2"/>
      <c r="T301" s="2"/>
      <c r="U301" s="3"/>
      <c r="V301" s="3"/>
      <c r="W301" s="3"/>
      <c r="X301" s="3"/>
    </row>
    <row r="302" spans="2:24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3"/>
      <c r="V302" s="3"/>
      <c r="W302" s="3"/>
      <c r="X302" s="3"/>
    </row>
    <row r="303" spans="2:24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2"/>
      <c r="N303" s="2"/>
      <c r="O303" s="2"/>
      <c r="P303" s="2"/>
      <c r="Q303" s="2"/>
      <c r="R303" s="2"/>
      <c r="S303" s="2"/>
      <c r="T303" s="2"/>
      <c r="U303" s="3"/>
      <c r="V303" s="3"/>
      <c r="W303" s="3"/>
      <c r="X303" s="3"/>
    </row>
    <row r="304" spans="2:24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2"/>
      <c r="N304" s="2"/>
      <c r="O304" s="2"/>
      <c r="P304" s="2"/>
      <c r="Q304" s="2"/>
      <c r="R304" s="2"/>
      <c r="S304" s="2"/>
      <c r="T304" s="2"/>
      <c r="U304" s="3"/>
      <c r="V304" s="3"/>
      <c r="W304" s="3"/>
      <c r="X304" s="3"/>
    </row>
    <row r="305" spans="2:24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2"/>
      <c r="N305" s="2"/>
      <c r="O305" s="2"/>
      <c r="P305" s="2"/>
      <c r="Q305" s="2"/>
      <c r="R305" s="2"/>
      <c r="S305" s="2"/>
      <c r="T305" s="2"/>
      <c r="U305" s="3"/>
      <c r="V305" s="3"/>
      <c r="W305" s="3"/>
      <c r="X305" s="3"/>
    </row>
    <row r="306" spans="2:24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2"/>
      <c r="N306" s="2"/>
      <c r="O306" s="2"/>
      <c r="P306" s="2"/>
      <c r="Q306" s="2"/>
      <c r="R306" s="2"/>
      <c r="S306" s="2"/>
      <c r="T306" s="2"/>
      <c r="U306" s="3"/>
      <c r="V306" s="3"/>
      <c r="W306" s="3"/>
      <c r="X306" s="3"/>
    </row>
    <row r="307" spans="2:24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2"/>
      <c r="N307" s="2"/>
      <c r="O307" s="2"/>
      <c r="P307" s="2"/>
      <c r="Q307" s="2"/>
      <c r="R307" s="2"/>
      <c r="S307" s="2"/>
      <c r="T307" s="2"/>
      <c r="U307" s="3"/>
      <c r="V307" s="3"/>
      <c r="W307" s="3"/>
      <c r="X307" s="3"/>
    </row>
    <row r="308" spans="2:24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2"/>
      <c r="N308" s="2"/>
      <c r="O308" s="2"/>
      <c r="P308" s="2"/>
      <c r="Q308" s="2"/>
      <c r="R308" s="2"/>
      <c r="S308" s="2"/>
      <c r="T308" s="2"/>
      <c r="U308" s="3"/>
      <c r="V308" s="3"/>
      <c r="W308" s="3"/>
      <c r="X308" s="3"/>
    </row>
    <row r="309" spans="2:24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2"/>
      <c r="N309" s="2"/>
      <c r="O309" s="2"/>
      <c r="P309" s="2"/>
      <c r="Q309" s="2"/>
      <c r="R309" s="2"/>
      <c r="S309" s="2"/>
      <c r="T309" s="2"/>
      <c r="U309" s="3"/>
      <c r="V309" s="3"/>
      <c r="W309" s="3"/>
      <c r="X309" s="3"/>
    </row>
    <row r="310" spans="2:24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2"/>
      <c r="N310" s="2"/>
      <c r="O310" s="2"/>
      <c r="P310" s="2"/>
      <c r="Q310" s="2"/>
      <c r="R310" s="2"/>
      <c r="S310" s="2"/>
      <c r="T310" s="2"/>
      <c r="U310" s="3"/>
      <c r="V310" s="3"/>
      <c r="W310" s="3"/>
      <c r="X310" s="3"/>
    </row>
    <row r="311" spans="2:24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2"/>
      <c r="N311" s="2"/>
      <c r="O311" s="2"/>
      <c r="P311" s="2"/>
      <c r="Q311" s="2"/>
      <c r="R311" s="2"/>
      <c r="S311" s="2"/>
      <c r="T311" s="2"/>
      <c r="U311" s="3"/>
      <c r="V311" s="3"/>
      <c r="W311" s="3"/>
      <c r="X311" s="3"/>
    </row>
    <row r="312" spans="2:24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2"/>
      <c r="N312" s="2"/>
      <c r="O312" s="2"/>
      <c r="P312" s="2"/>
      <c r="Q312" s="2"/>
      <c r="R312" s="2"/>
      <c r="S312" s="2"/>
      <c r="T312" s="2"/>
      <c r="U312" s="3"/>
      <c r="V312" s="3"/>
      <c r="W312" s="3"/>
      <c r="X312" s="3"/>
    </row>
    <row r="313" spans="2:24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2"/>
      <c r="N313" s="2"/>
      <c r="O313" s="2"/>
      <c r="P313" s="2"/>
      <c r="Q313" s="2"/>
      <c r="R313" s="2"/>
      <c r="S313" s="2"/>
      <c r="T313" s="2"/>
      <c r="U313" s="3"/>
      <c r="V313" s="3"/>
      <c r="W313" s="3"/>
      <c r="X313" s="3"/>
    </row>
    <row r="314" spans="2:24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2"/>
      <c r="N314" s="2"/>
      <c r="O314" s="2"/>
      <c r="P314" s="2"/>
      <c r="Q314" s="2"/>
      <c r="R314" s="2"/>
      <c r="S314" s="2"/>
      <c r="T314" s="2"/>
      <c r="U314" s="3"/>
      <c r="V314" s="3"/>
      <c r="W314" s="3"/>
      <c r="X314" s="3"/>
    </row>
    <row r="315" spans="2:24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2"/>
      <c r="N315" s="2"/>
      <c r="O315" s="2"/>
      <c r="P315" s="2"/>
      <c r="Q315" s="2"/>
      <c r="R315" s="2"/>
      <c r="S315" s="2"/>
      <c r="T315" s="2"/>
      <c r="U315" s="3"/>
      <c r="V315" s="3"/>
      <c r="W315" s="3"/>
      <c r="X315" s="3"/>
    </row>
    <row r="316" spans="2:24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2"/>
      <c r="N316" s="2"/>
      <c r="O316" s="2"/>
      <c r="P316" s="2"/>
      <c r="Q316" s="2"/>
      <c r="R316" s="2"/>
      <c r="S316" s="2"/>
      <c r="T316" s="2"/>
      <c r="U316" s="3"/>
      <c r="V316" s="3"/>
      <c r="W316" s="3"/>
      <c r="X316" s="3"/>
    </row>
    <row r="317" spans="2:24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2"/>
      <c r="N317" s="2"/>
      <c r="O317" s="2"/>
      <c r="P317" s="2"/>
      <c r="Q317" s="2"/>
      <c r="R317" s="2"/>
      <c r="S317" s="2"/>
      <c r="T317" s="2"/>
      <c r="U317" s="3"/>
      <c r="V317" s="3"/>
      <c r="W317" s="3"/>
      <c r="X317" s="3"/>
    </row>
    <row r="318" spans="2:24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2"/>
      <c r="N318" s="2"/>
      <c r="O318" s="2"/>
      <c r="P318" s="2"/>
      <c r="Q318" s="2"/>
      <c r="R318" s="2"/>
      <c r="S318" s="2"/>
      <c r="T318" s="2"/>
      <c r="U318" s="3"/>
      <c r="V318" s="3"/>
      <c r="W318" s="3"/>
      <c r="X318" s="3"/>
    </row>
    <row r="319" spans="2:24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2"/>
      <c r="N319" s="2"/>
      <c r="O319" s="2"/>
      <c r="P319" s="2"/>
      <c r="Q319" s="2"/>
      <c r="R319" s="2"/>
      <c r="S319" s="2"/>
      <c r="T319" s="2"/>
      <c r="U319" s="3"/>
      <c r="V319" s="3"/>
      <c r="W319" s="3"/>
      <c r="X319" s="3"/>
    </row>
    <row r="320" spans="2:24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2"/>
      <c r="N320" s="2"/>
      <c r="O320" s="2"/>
      <c r="P320" s="2"/>
      <c r="Q320" s="2"/>
      <c r="R320" s="2"/>
      <c r="S320" s="2"/>
      <c r="T320" s="2"/>
      <c r="U320" s="3"/>
      <c r="V320" s="3"/>
      <c r="W320" s="3"/>
      <c r="X320" s="3"/>
    </row>
    <row r="321" spans="2:24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2"/>
      <c r="N321" s="2"/>
      <c r="O321" s="2"/>
      <c r="P321" s="2"/>
      <c r="Q321" s="2"/>
      <c r="R321" s="2"/>
      <c r="S321" s="2"/>
      <c r="T321" s="2"/>
      <c r="U321" s="3"/>
      <c r="V321" s="3"/>
      <c r="W321" s="3"/>
      <c r="X321" s="3"/>
    </row>
    <row r="322" spans="2:24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2"/>
      <c r="N322" s="2"/>
      <c r="O322" s="2"/>
      <c r="P322" s="2"/>
      <c r="Q322" s="2"/>
      <c r="R322" s="2"/>
      <c r="S322" s="2"/>
      <c r="T322" s="2"/>
      <c r="U322" s="3"/>
      <c r="V322" s="3"/>
      <c r="W322" s="3"/>
      <c r="X322" s="3"/>
    </row>
    <row r="323" spans="2:24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3"/>
      <c r="V323" s="3"/>
      <c r="W323" s="3"/>
      <c r="X323" s="3"/>
    </row>
    <row r="324" spans="2:24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2"/>
      <c r="N324" s="2"/>
      <c r="O324" s="2"/>
      <c r="P324" s="2"/>
      <c r="Q324" s="2"/>
      <c r="R324" s="2"/>
      <c r="S324" s="2"/>
      <c r="T324" s="2"/>
      <c r="U324" s="3"/>
      <c r="V324" s="3"/>
      <c r="W324" s="3"/>
      <c r="X324" s="3"/>
    </row>
    <row r="325" spans="2:24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2"/>
      <c r="N325" s="2"/>
      <c r="O325" s="2"/>
      <c r="P325" s="2"/>
      <c r="Q325" s="2"/>
      <c r="R325" s="2"/>
      <c r="S325" s="2"/>
      <c r="T325" s="2"/>
      <c r="U325" s="3"/>
      <c r="V325" s="3"/>
      <c r="W325" s="3"/>
      <c r="X325" s="3"/>
    </row>
    <row r="326" spans="2:24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2"/>
      <c r="N326" s="2"/>
      <c r="O326" s="2"/>
      <c r="P326" s="2"/>
      <c r="Q326" s="2"/>
      <c r="R326" s="2"/>
      <c r="S326" s="2"/>
      <c r="T326" s="2"/>
      <c r="U326" s="3"/>
      <c r="V326" s="3"/>
      <c r="W326" s="3"/>
      <c r="X326" s="3"/>
    </row>
    <row r="327" spans="2:24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2"/>
      <c r="N327" s="2"/>
      <c r="O327" s="2"/>
      <c r="P327" s="2"/>
      <c r="Q327" s="2"/>
      <c r="R327" s="2"/>
      <c r="S327" s="2"/>
      <c r="T327" s="2"/>
      <c r="U327" s="3"/>
      <c r="V327" s="3"/>
      <c r="W327" s="3"/>
      <c r="X327" s="3"/>
    </row>
    <row r="328" spans="2:24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2"/>
      <c r="N328" s="2"/>
      <c r="O328" s="2"/>
      <c r="P328" s="2"/>
      <c r="Q328" s="2"/>
      <c r="R328" s="2"/>
      <c r="S328" s="2"/>
      <c r="T328" s="2"/>
      <c r="U328" s="3"/>
      <c r="V328" s="3"/>
      <c r="W328" s="3"/>
      <c r="X328" s="3"/>
    </row>
    <row r="329" spans="2:24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2"/>
      <c r="N329" s="2"/>
      <c r="O329" s="2"/>
      <c r="P329" s="2"/>
      <c r="Q329" s="2"/>
      <c r="R329" s="2"/>
      <c r="S329" s="2"/>
      <c r="T329" s="2"/>
      <c r="U329" s="3"/>
      <c r="V329" s="3"/>
      <c r="W329" s="3"/>
      <c r="X329" s="3"/>
    </row>
    <row r="330" spans="2:24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2"/>
      <c r="N330" s="2"/>
      <c r="O330" s="2"/>
      <c r="P330" s="2"/>
      <c r="Q330" s="2"/>
      <c r="R330" s="2"/>
      <c r="S330" s="2"/>
      <c r="T330" s="2"/>
      <c r="U330" s="3"/>
      <c r="V330" s="3"/>
      <c r="W330" s="3"/>
      <c r="X330" s="3"/>
    </row>
    <row r="331" spans="2:24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2"/>
      <c r="N331" s="2"/>
      <c r="O331" s="2"/>
      <c r="P331" s="2"/>
      <c r="Q331" s="2"/>
      <c r="R331" s="2"/>
      <c r="S331" s="2"/>
      <c r="T331" s="2"/>
      <c r="U331" s="3"/>
      <c r="V331" s="3"/>
      <c r="W331" s="3"/>
      <c r="X331" s="3"/>
    </row>
    <row r="332" spans="2:24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2"/>
      <c r="N332" s="2"/>
      <c r="O332" s="2"/>
      <c r="P332" s="2"/>
      <c r="Q332" s="2"/>
      <c r="R332" s="2"/>
      <c r="S332" s="2"/>
      <c r="T332" s="2"/>
      <c r="U332" s="3"/>
      <c r="V332" s="3"/>
      <c r="W332" s="3"/>
      <c r="X332" s="3"/>
    </row>
    <row r="333" spans="2:24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2"/>
      <c r="N333" s="2"/>
      <c r="O333" s="2"/>
      <c r="P333" s="2"/>
      <c r="Q333" s="2"/>
      <c r="R333" s="2"/>
      <c r="S333" s="2"/>
      <c r="T333" s="2"/>
      <c r="U333" s="3"/>
      <c r="V333" s="3"/>
      <c r="W333" s="3"/>
      <c r="X333" s="3"/>
    </row>
    <row r="334" spans="2:24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2"/>
      <c r="N334" s="2"/>
      <c r="O334" s="2"/>
      <c r="P334" s="2"/>
      <c r="Q334" s="2"/>
      <c r="R334" s="2"/>
      <c r="S334" s="2"/>
      <c r="T334" s="2"/>
      <c r="U334" s="3"/>
      <c r="V334" s="3"/>
      <c r="W334" s="3"/>
      <c r="X334" s="3"/>
    </row>
    <row r="335" spans="2:24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2"/>
      <c r="N335" s="2"/>
      <c r="O335" s="2"/>
      <c r="P335" s="2"/>
      <c r="Q335" s="2"/>
      <c r="R335" s="2"/>
      <c r="S335" s="2"/>
      <c r="T335" s="2"/>
      <c r="U335" s="3"/>
      <c r="V335" s="3"/>
      <c r="W335" s="3"/>
      <c r="X335" s="3"/>
    </row>
    <row r="336" spans="2:24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2"/>
      <c r="N336" s="2"/>
      <c r="O336" s="2"/>
      <c r="P336" s="2"/>
      <c r="Q336" s="2"/>
      <c r="R336" s="2"/>
      <c r="S336" s="2"/>
      <c r="T336" s="2"/>
      <c r="U336" s="3"/>
      <c r="V336" s="3"/>
      <c r="W336" s="3"/>
      <c r="X336" s="3"/>
    </row>
    <row r="337" spans="2:24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2"/>
      <c r="N337" s="2"/>
      <c r="O337" s="2"/>
      <c r="P337" s="2"/>
      <c r="Q337" s="2"/>
      <c r="R337" s="2"/>
      <c r="S337" s="2"/>
      <c r="T337" s="2"/>
      <c r="U337" s="3"/>
      <c r="V337" s="3"/>
      <c r="W337" s="3"/>
      <c r="X337" s="3"/>
    </row>
    <row r="338" spans="2:24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2"/>
      <c r="N338" s="2"/>
      <c r="O338" s="2"/>
      <c r="P338" s="2"/>
      <c r="Q338" s="2"/>
      <c r="R338" s="2"/>
      <c r="S338" s="2"/>
      <c r="T338" s="2"/>
      <c r="U338" s="3"/>
      <c r="V338" s="3"/>
      <c r="W338" s="3"/>
      <c r="X338" s="3"/>
    </row>
    <row r="339" spans="2:24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2"/>
      <c r="N339" s="2"/>
      <c r="O339" s="2"/>
      <c r="P339" s="2"/>
      <c r="Q339" s="2"/>
      <c r="R339" s="2"/>
      <c r="S339" s="2"/>
      <c r="T339" s="2"/>
      <c r="U339" s="3"/>
      <c r="V339" s="3"/>
      <c r="W339" s="3"/>
      <c r="X339" s="3"/>
    </row>
    <row r="340" spans="2:24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2"/>
      <c r="N340" s="2"/>
      <c r="O340" s="2"/>
      <c r="P340" s="2"/>
      <c r="Q340" s="2"/>
      <c r="R340" s="2"/>
      <c r="S340" s="2"/>
      <c r="T340" s="2"/>
      <c r="U340" s="3"/>
      <c r="V340" s="3"/>
      <c r="W340" s="3"/>
      <c r="X340" s="3"/>
    </row>
    <row r="341" spans="2:24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2"/>
      <c r="N341" s="2"/>
      <c r="O341" s="2"/>
      <c r="P341" s="2"/>
      <c r="Q341" s="2"/>
      <c r="R341" s="2"/>
      <c r="S341" s="2"/>
      <c r="T341" s="2"/>
      <c r="U341" s="3"/>
      <c r="V341" s="3"/>
      <c r="W341" s="3"/>
      <c r="X341" s="3"/>
    </row>
    <row r="342" spans="2:24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3"/>
      <c r="V342" s="3"/>
      <c r="W342" s="3"/>
      <c r="X342" s="3"/>
    </row>
    <row r="343" spans="2:24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2"/>
      <c r="N343" s="2"/>
      <c r="O343" s="2"/>
      <c r="P343" s="2"/>
      <c r="Q343" s="2"/>
      <c r="R343" s="2"/>
      <c r="S343" s="2"/>
      <c r="T343" s="2"/>
      <c r="U343" s="3"/>
      <c r="V343" s="3"/>
      <c r="W343" s="3"/>
      <c r="X343" s="3"/>
    </row>
    <row r="344" spans="2:24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2"/>
      <c r="N344" s="2"/>
      <c r="O344" s="2"/>
      <c r="P344" s="2"/>
      <c r="Q344" s="2"/>
      <c r="R344" s="2"/>
      <c r="S344" s="2"/>
      <c r="T344" s="2"/>
      <c r="U344" s="3"/>
      <c r="V344" s="3"/>
      <c r="W344" s="3"/>
      <c r="X344" s="3"/>
    </row>
    <row r="345" spans="2:24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2"/>
      <c r="N345" s="2"/>
      <c r="O345" s="2"/>
      <c r="P345" s="2"/>
      <c r="Q345" s="2"/>
      <c r="R345" s="2"/>
      <c r="S345" s="2"/>
      <c r="T345" s="2"/>
      <c r="U345" s="3"/>
      <c r="V345" s="3"/>
      <c r="W345" s="3"/>
      <c r="X345" s="3"/>
    </row>
    <row r="346" spans="2:24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2"/>
      <c r="N346" s="2"/>
      <c r="O346" s="2"/>
      <c r="P346" s="2"/>
      <c r="Q346" s="2"/>
      <c r="R346" s="2"/>
      <c r="S346" s="2"/>
      <c r="T346" s="2"/>
      <c r="U346" s="3"/>
      <c r="V346" s="3"/>
      <c r="W346" s="3"/>
      <c r="X346" s="3"/>
    </row>
  </sheetData>
  <mergeCells count="10">
    <mergeCell ref="B1:X1"/>
    <mergeCell ref="B3:X3"/>
    <mergeCell ref="B4:X4"/>
    <mergeCell ref="B5:X5"/>
    <mergeCell ref="B6:B7"/>
    <mergeCell ref="C6:K6"/>
    <mergeCell ref="L6:L7"/>
    <mergeCell ref="M6:U6"/>
    <mergeCell ref="V6:V7"/>
    <mergeCell ref="W6:X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2022-10-26T16:47:37Z</dcterms:created>
  <dcterms:modified xsi:type="dcterms:W3CDTF">2022-10-26T16:51:35Z</dcterms:modified>
</cp:coreProperties>
</file>