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28275" windowHeight="11805" activeTab="2"/>
  </bookViews>
  <sheets>
    <sheet name="DGII" sheetId="1" r:id="rId1"/>
    <sheet name="DGA" sheetId="2" r:id="rId2"/>
    <sheet name="TESORERIA" sheetId="3" r:id="rId3"/>
  </sheets>
  <externalReferences>
    <externalReference r:id="rId4"/>
    <externalReference r:id="rId5"/>
  </externalReferences>
  <definedNames>
    <definedName name="____ROS1">#N/A</definedName>
    <definedName name="____ROS2">#N/A</definedName>
    <definedName name="____ROS3">#N/A</definedName>
    <definedName name="____ROS4">#N/A</definedName>
    <definedName name="___ROS1">#N/A</definedName>
    <definedName name="___ROS2">#N/A</definedName>
    <definedName name="___ROS3">#N/A</definedName>
    <definedName name="___ROS4">#N/A</definedName>
    <definedName name="__123Graph_B" hidden="1">[2]FLUJO!$B$7929:$C$7929</definedName>
    <definedName name="__123Graph_C" hidden="1">[2]FLUJO!$B$7936:$C$7936</definedName>
    <definedName name="__123Graph_D" hidden="1">[2]FLUJO!$B$7942:$C$7942</definedName>
    <definedName name="__123Graph_X" hidden="1">[2]FLUJO!$B$7906:$C$7906</definedName>
    <definedName name="__ROS1">#N/A</definedName>
    <definedName name="__ROS2">#N/A</definedName>
    <definedName name="__ROS3">#N/A</definedName>
    <definedName name="__ROS4">#N/A</definedName>
    <definedName name="_1">#N/A</definedName>
    <definedName name="_1987">#N/A</definedName>
    <definedName name="_Order1" hidden="1">255</definedName>
    <definedName name="_ROS1">#N/A</definedName>
    <definedName name="_ROS2">#N/A</definedName>
    <definedName name="_ROS3">#N/A</definedName>
    <definedName name="_ROS4">#N/A</definedName>
    <definedName name="AccessDatabase" hidden="1">"\\De2kp-42538\BOLETIN\Claga\CLAGA2000.mdb"</definedName>
    <definedName name="ACUMULADO">#N/A</definedName>
    <definedName name="_xlnm.Print_Area" localSheetId="1">DGA!$B$3:$R$36</definedName>
    <definedName name="_xlnm.Print_Area" localSheetId="0">DGII!$B$4:$R$72</definedName>
    <definedName name="_xlnm.Print_Area" localSheetId="2">TESORERIA!$B$3:$R$83</definedName>
    <definedName name="Button_13">"CLAGA2000_Consolidado_2001_List"</definedName>
    <definedName name="FORMATO">#N/A</definedName>
    <definedName name="FUENTE">#REF!</definedName>
    <definedName name="OCTUBRE">#N/A</definedName>
    <definedName name="ROS">#N/A</definedName>
    <definedName name="_xlnm.Print_Titles" localSheetId="0">DGII!$4:$8</definedName>
    <definedName name="_xlnm.Print_Titles" localSheetId="2">TESORERIA!$3:$7</definedName>
  </definedNames>
  <calcPr calcId="145621"/>
</workbook>
</file>

<file path=xl/calcChain.xml><?xml version="1.0" encoding="utf-8"?>
<calcChain xmlns="http://schemas.openxmlformats.org/spreadsheetml/2006/main">
  <c r="P82" i="3" l="1"/>
  <c r="I82" i="3"/>
  <c r="Q81" i="3"/>
  <c r="P81" i="3"/>
  <c r="I81" i="3"/>
  <c r="P80" i="3"/>
  <c r="Q80" i="3" s="1"/>
  <c r="R80" i="3" s="1"/>
  <c r="I80" i="3"/>
  <c r="O78" i="3"/>
  <c r="O77" i="3" s="1"/>
  <c r="N78" i="3"/>
  <c r="M78" i="3"/>
  <c r="L78" i="3"/>
  <c r="L77" i="3" s="1"/>
  <c r="K78" i="3"/>
  <c r="K77" i="3" s="1"/>
  <c r="J78" i="3"/>
  <c r="P78" i="3" s="1"/>
  <c r="H78" i="3"/>
  <c r="G78" i="3"/>
  <c r="F78" i="3"/>
  <c r="F77" i="3" s="1"/>
  <c r="E78" i="3"/>
  <c r="E77" i="3" s="1"/>
  <c r="D78" i="3"/>
  <c r="C78" i="3"/>
  <c r="C77" i="3" s="1"/>
  <c r="N77" i="3"/>
  <c r="M77" i="3"/>
  <c r="J77" i="3"/>
  <c r="H77" i="3"/>
  <c r="G77" i="3"/>
  <c r="D77" i="3"/>
  <c r="O76" i="3"/>
  <c r="N76" i="3"/>
  <c r="M76" i="3"/>
  <c r="L76" i="3"/>
  <c r="K76" i="3"/>
  <c r="J76" i="3"/>
  <c r="H76" i="3"/>
  <c r="G76" i="3"/>
  <c r="F76" i="3"/>
  <c r="E76" i="3"/>
  <c r="D76" i="3"/>
  <c r="C76" i="3"/>
  <c r="O75" i="3"/>
  <c r="O74" i="3" s="1"/>
  <c r="O72" i="3" s="1"/>
  <c r="N75" i="3"/>
  <c r="M75" i="3"/>
  <c r="L75" i="3"/>
  <c r="K75" i="3"/>
  <c r="J75" i="3"/>
  <c r="P75" i="3" s="1"/>
  <c r="H75" i="3"/>
  <c r="G75" i="3"/>
  <c r="G74" i="3" s="1"/>
  <c r="F75" i="3"/>
  <c r="E75" i="3"/>
  <c r="D75" i="3"/>
  <c r="D74" i="3" s="1"/>
  <c r="C75" i="3"/>
  <c r="I75" i="3" s="1"/>
  <c r="N74" i="3"/>
  <c r="M74" i="3"/>
  <c r="M72" i="3" s="1"/>
  <c r="K74" i="3"/>
  <c r="K72" i="3" s="1"/>
  <c r="H74" i="3"/>
  <c r="E74" i="3"/>
  <c r="C74" i="3"/>
  <c r="P73" i="3"/>
  <c r="H73" i="3"/>
  <c r="G73" i="3"/>
  <c r="F73" i="3"/>
  <c r="E73" i="3"/>
  <c r="E72" i="3" s="1"/>
  <c r="D73" i="3"/>
  <c r="D72" i="3" s="1"/>
  <c r="C73" i="3"/>
  <c r="N72" i="3"/>
  <c r="H72" i="3"/>
  <c r="C72" i="3"/>
  <c r="O71" i="3"/>
  <c r="O69" i="3" s="1"/>
  <c r="N71" i="3"/>
  <c r="M71" i="3"/>
  <c r="L71" i="3"/>
  <c r="K71" i="3"/>
  <c r="J71" i="3"/>
  <c r="P71" i="3" s="1"/>
  <c r="H71" i="3"/>
  <c r="G71" i="3"/>
  <c r="F71" i="3"/>
  <c r="E71" i="3"/>
  <c r="D71" i="3"/>
  <c r="D69" i="3" s="1"/>
  <c r="D66" i="3" s="1"/>
  <c r="D63" i="3" s="1"/>
  <c r="D59" i="3" s="1"/>
  <c r="C71" i="3"/>
  <c r="I71" i="3" s="1"/>
  <c r="O70" i="3"/>
  <c r="N70" i="3"/>
  <c r="N69" i="3" s="1"/>
  <c r="N66" i="3" s="1"/>
  <c r="M70" i="3"/>
  <c r="M69" i="3" s="1"/>
  <c r="M66" i="3" s="1"/>
  <c r="L70" i="3"/>
  <c r="K70" i="3"/>
  <c r="J70" i="3"/>
  <c r="P70" i="3" s="1"/>
  <c r="H70" i="3"/>
  <c r="H69" i="3" s="1"/>
  <c r="H66" i="3" s="1"/>
  <c r="H63" i="3" s="1"/>
  <c r="H59" i="3" s="1"/>
  <c r="G70" i="3"/>
  <c r="G69" i="3" s="1"/>
  <c r="F70" i="3"/>
  <c r="F69" i="3" s="1"/>
  <c r="E70" i="3"/>
  <c r="D70" i="3"/>
  <c r="C70" i="3"/>
  <c r="I70" i="3" s="1"/>
  <c r="I69" i="3" s="1"/>
  <c r="L69" i="3"/>
  <c r="K69" i="3"/>
  <c r="J69" i="3"/>
  <c r="E69" i="3"/>
  <c r="C69" i="3"/>
  <c r="P68" i="3"/>
  <c r="H68" i="3"/>
  <c r="G68" i="3"/>
  <c r="F68" i="3"/>
  <c r="E68" i="3"/>
  <c r="D68" i="3"/>
  <c r="C68" i="3"/>
  <c r="I68" i="3" s="1"/>
  <c r="Q68" i="3" s="1"/>
  <c r="P67" i="3"/>
  <c r="Q67" i="3" s="1"/>
  <c r="R67" i="3" s="1"/>
  <c r="C66" i="3"/>
  <c r="O65" i="3"/>
  <c r="O64" i="3" s="1"/>
  <c r="N65" i="3"/>
  <c r="M65" i="3"/>
  <c r="M64" i="3" s="1"/>
  <c r="M63" i="3" s="1"/>
  <c r="M59" i="3" s="1"/>
  <c r="L65" i="3"/>
  <c r="L64" i="3" s="1"/>
  <c r="K65" i="3"/>
  <c r="K64" i="3" s="1"/>
  <c r="J65" i="3"/>
  <c r="P65" i="3" s="1"/>
  <c r="H65" i="3"/>
  <c r="G65" i="3"/>
  <c r="F65" i="3"/>
  <c r="F64" i="3" s="1"/>
  <c r="E65" i="3"/>
  <c r="E64" i="3" s="1"/>
  <c r="D65" i="3"/>
  <c r="C65" i="3"/>
  <c r="I65" i="3" s="1"/>
  <c r="I64" i="3" s="1"/>
  <c r="N64" i="3"/>
  <c r="N63" i="3" s="1"/>
  <c r="N59" i="3" s="1"/>
  <c r="J64" i="3"/>
  <c r="H64" i="3"/>
  <c r="G64" i="3"/>
  <c r="D64" i="3"/>
  <c r="C64" i="3"/>
  <c r="C63" i="3" s="1"/>
  <c r="C59" i="3" s="1"/>
  <c r="O62" i="3"/>
  <c r="N62" i="3"/>
  <c r="M62" i="3"/>
  <c r="L62" i="3"/>
  <c r="K62" i="3"/>
  <c r="J62" i="3"/>
  <c r="P62" i="3" s="1"/>
  <c r="H62" i="3"/>
  <c r="G62" i="3"/>
  <c r="F62" i="3"/>
  <c r="E62" i="3"/>
  <c r="D62" i="3"/>
  <c r="C62" i="3"/>
  <c r="I62" i="3" s="1"/>
  <c r="O61" i="3"/>
  <c r="O60" i="3" s="1"/>
  <c r="N61" i="3"/>
  <c r="N60" i="3" s="1"/>
  <c r="M61" i="3"/>
  <c r="L61" i="3"/>
  <c r="K61" i="3"/>
  <c r="J61" i="3"/>
  <c r="P61" i="3" s="1"/>
  <c r="H61" i="3"/>
  <c r="H60" i="3" s="1"/>
  <c r="G61" i="3"/>
  <c r="G60" i="3" s="1"/>
  <c r="F61" i="3"/>
  <c r="E61" i="3"/>
  <c r="D61" i="3"/>
  <c r="C61" i="3"/>
  <c r="I61" i="3" s="1"/>
  <c r="I60" i="3" s="1"/>
  <c r="M60" i="3"/>
  <c r="L60" i="3"/>
  <c r="K60" i="3"/>
  <c r="J60" i="3"/>
  <c r="F60" i="3"/>
  <c r="E60" i="3"/>
  <c r="D60" i="3"/>
  <c r="C60" i="3"/>
  <c r="O58" i="3"/>
  <c r="N58" i="3"/>
  <c r="M58" i="3"/>
  <c r="L58" i="3"/>
  <c r="K58" i="3"/>
  <c r="J58" i="3"/>
  <c r="P58" i="3" s="1"/>
  <c r="H58" i="3"/>
  <c r="G58" i="3"/>
  <c r="F58" i="3"/>
  <c r="E58" i="3"/>
  <c r="D58" i="3"/>
  <c r="C58" i="3"/>
  <c r="I58" i="3" s="1"/>
  <c r="P56" i="3"/>
  <c r="I56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P54" i="3"/>
  <c r="Q54" i="3" s="1"/>
  <c r="I54" i="3"/>
  <c r="Q53" i="3"/>
  <c r="P53" i="3"/>
  <c r="I53" i="3"/>
  <c r="I52" i="3"/>
  <c r="Q52" i="3" s="1"/>
  <c r="P51" i="3"/>
  <c r="Q51" i="3" s="1"/>
  <c r="I51" i="3"/>
  <c r="P50" i="3"/>
  <c r="Q50" i="3" s="1"/>
  <c r="I50" i="3"/>
  <c r="P49" i="3"/>
  <c r="Q49" i="3" s="1"/>
  <c r="I49" i="3"/>
  <c r="P48" i="3"/>
  <c r="Q48" i="3" s="1"/>
  <c r="I48" i="3"/>
  <c r="P47" i="3"/>
  <c r="Q47" i="3" s="1"/>
  <c r="R47" i="3" s="1"/>
  <c r="I47" i="3"/>
  <c r="Q46" i="3"/>
  <c r="R46" i="3" s="1"/>
  <c r="P46" i="3"/>
  <c r="P45" i="3" s="1"/>
  <c r="Q45" i="3" s="1"/>
  <c r="R45" i="3" s="1"/>
  <c r="I46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C40" i="3" s="1"/>
  <c r="C39" i="3" s="1"/>
  <c r="P44" i="3"/>
  <c r="I44" i="3"/>
  <c r="Q44" i="3" s="1"/>
  <c r="O43" i="3"/>
  <c r="O41" i="3" s="1"/>
  <c r="N43" i="3"/>
  <c r="M43" i="3"/>
  <c r="L43" i="3"/>
  <c r="K43" i="3"/>
  <c r="J43" i="3"/>
  <c r="P43" i="3" s="1"/>
  <c r="I43" i="3"/>
  <c r="P42" i="3"/>
  <c r="I42" i="3"/>
  <c r="N41" i="3"/>
  <c r="N40" i="3" s="1"/>
  <c r="N39" i="3" s="1"/>
  <c r="M41" i="3"/>
  <c r="M40" i="3" s="1"/>
  <c r="L41" i="3"/>
  <c r="L40" i="3" s="1"/>
  <c r="L39" i="3" s="1"/>
  <c r="K41" i="3"/>
  <c r="J41" i="3"/>
  <c r="H41" i="3"/>
  <c r="G41" i="3"/>
  <c r="G40" i="3" s="1"/>
  <c r="G39" i="3" s="1"/>
  <c r="F41" i="3"/>
  <c r="F40" i="3" s="1"/>
  <c r="F39" i="3" s="1"/>
  <c r="E41" i="3"/>
  <c r="E40" i="3" s="1"/>
  <c r="E39" i="3" s="1"/>
  <c r="D41" i="3"/>
  <c r="C41" i="3"/>
  <c r="O40" i="3"/>
  <c r="O39" i="3" s="1"/>
  <c r="K40" i="3"/>
  <c r="K39" i="3" s="1"/>
  <c r="J40" i="3"/>
  <c r="H40" i="3"/>
  <c r="H39" i="3" s="1"/>
  <c r="D40" i="3"/>
  <c r="D39" i="3" s="1"/>
  <c r="M39" i="3"/>
  <c r="J39" i="3"/>
  <c r="Q38" i="3"/>
  <c r="P38" i="3"/>
  <c r="I38" i="3"/>
  <c r="P37" i="3"/>
  <c r="Q37" i="3" s="1"/>
  <c r="I37" i="3"/>
  <c r="O36" i="3"/>
  <c r="N36" i="3"/>
  <c r="J36" i="3"/>
  <c r="I36" i="3"/>
  <c r="P35" i="3"/>
  <c r="Q35" i="3" s="1"/>
  <c r="I35" i="3"/>
  <c r="O34" i="3"/>
  <c r="O33" i="3" s="1"/>
  <c r="N34" i="3"/>
  <c r="N33" i="3" s="1"/>
  <c r="M34" i="3"/>
  <c r="L34" i="3"/>
  <c r="K34" i="3"/>
  <c r="J34" i="3"/>
  <c r="J33" i="3" s="1"/>
  <c r="H34" i="3"/>
  <c r="H33" i="3" s="1"/>
  <c r="G34" i="3"/>
  <c r="G33" i="3" s="1"/>
  <c r="F34" i="3"/>
  <c r="E34" i="3"/>
  <c r="D34" i="3"/>
  <c r="D33" i="3" s="1"/>
  <c r="C34" i="3"/>
  <c r="I34" i="3" s="1"/>
  <c r="I33" i="3" s="1"/>
  <c r="M33" i="3"/>
  <c r="L33" i="3"/>
  <c r="K33" i="3"/>
  <c r="F33" i="3"/>
  <c r="E33" i="3"/>
  <c r="C33" i="3"/>
  <c r="Q32" i="3"/>
  <c r="P32" i="3"/>
  <c r="I32" i="3"/>
  <c r="O31" i="3"/>
  <c r="N31" i="3"/>
  <c r="M31" i="3"/>
  <c r="L31" i="3"/>
  <c r="K31" i="3"/>
  <c r="J31" i="3"/>
  <c r="P31" i="3" s="1"/>
  <c r="H31" i="3"/>
  <c r="G31" i="3"/>
  <c r="F31" i="3"/>
  <c r="E31" i="3"/>
  <c r="D31" i="3"/>
  <c r="C31" i="3"/>
  <c r="I31" i="3" s="1"/>
  <c r="O30" i="3"/>
  <c r="N30" i="3"/>
  <c r="N29" i="3" s="1"/>
  <c r="M30" i="3"/>
  <c r="M29" i="3" s="1"/>
  <c r="L30" i="3"/>
  <c r="L29" i="3" s="1"/>
  <c r="K30" i="3"/>
  <c r="J30" i="3"/>
  <c r="P30" i="3" s="1"/>
  <c r="H30" i="3"/>
  <c r="G30" i="3"/>
  <c r="G29" i="3" s="1"/>
  <c r="F30" i="3"/>
  <c r="F29" i="3" s="1"/>
  <c r="E30" i="3"/>
  <c r="E29" i="3" s="1"/>
  <c r="D30" i="3"/>
  <c r="C30" i="3"/>
  <c r="O29" i="3"/>
  <c r="K29" i="3"/>
  <c r="J29" i="3"/>
  <c r="H29" i="3"/>
  <c r="D29" i="3"/>
  <c r="C29" i="3"/>
  <c r="Q28" i="3"/>
  <c r="P28" i="3"/>
  <c r="I28" i="3"/>
  <c r="O27" i="3"/>
  <c r="N27" i="3"/>
  <c r="M27" i="3"/>
  <c r="L27" i="3"/>
  <c r="K27" i="3"/>
  <c r="J27" i="3"/>
  <c r="P27" i="3" s="1"/>
  <c r="H27" i="3"/>
  <c r="G27" i="3"/>
  <c r="F27" i="3"/>
  <c r="E27" i="3"/>
  <c r="D27" i="3"/>
  <c r="C27" i="3"/>
  <c r="I27" i="3" s="1"/>
  <c r="O26" i="3"/>
  <c r="N26" i="3"/>
  <c r="M26" i="3"/>
  <c r="L26" i="3"/>
  <c r="K26" i="3"/>
  <c r="J26" i="3"/>
  <c r="P26" i="3" s="1"/>
  <c r="H26" i="3"/>
  <c r="G26" i="3"/>
  <c r="F26" i="3"/>
  <c r="E26" i="3"/>
  <c r="D26" i="3"/>
  <c r="C26" i="3"/>
  <c r="I26" i="3" s="1"/>
  <c r="O25" i="3"/>
  <c r="N25" i="3"/>
  <c r="M25" i="3"/>
  <c r="L25" i="3"/>
  <c r="K25" i="3"/>
  <c r="J25" i="3"/>
  <c r="H25" i="3"/>
  <c r="H24" i="3" s="1"/>
  <c r="H23" i="3" s="1"/>
  <c r="H22" i="3" s="1"/>
  <c r="G25" i="3"/>
  <c r="F25" i="3"/>
  <c r="E25" i="3"/>
  <c r="E24" i="3" s="1"/>
  <c r="E23" i="3" s="1"/>
  <c r="E22" i="3" s="1"/>
  <c r="D25" i="3"/>
  <c r="C25" i="3"/>
  <c r="I25" i="3" s="1"/>
  <c r="I24" i="3" s="1"/>
  <c r="O24" i="3"/>
  <c r="O23" i="3" s="1"/>
  <c r="O22" i="3" s="1"/>
  <c r="M24" i="3"/>
  <c r="L24" i="3"/>
  <c r="K24" i="3"/>
  <c r="K23" i="3" s="1"/>
  <c r="K22" i="3" s="1"/>
  <c r="G24" i="3"/>
  <c r="G23" i="3" s="1"/>
  <c r="F24" i="3"/>
  <c r="D24" i="3"/>
  <c r="D23" i="3" s="1"/>
  <c r="D22" i="3" s="1"/>
  <c r="M23" i="3"/>
  <c r="M22" i="3" s="1"/>
  <c r="P21" i="3"/>
  <c r="Q21" i="3" s="1"/>
  <c r="I21" i="3"/>
  <c r="O20" i="3"/>
  <c r="N20" i="3"/>
  <c r="M20" i="3"/>
  <c r="L20" i="3"/>
  <c r="K20" i="3"/>
  <c r="J20" i="3"/>
  <c r="P20" i="3" s="1"/>
  <c r="H20" i="3"/>
  <c r="G20" i="3"/>
  <c r="F20" i="3"/>
  <c r="E20" i="3"/>
  <c r="D20" i="3"/>
  <c r="C20" i="3"/>
  <c r="I20" i="3" s="1"/>
  <c r="O19" i="3"/>
  <c r="N19" i="3"/>
  <c r="M19" i="3"/>
  <c r="M18" i="3" s="1"/>
  <c r="L19" i="3"/>
  <c r="K19" i="3"/>
  <c r="K18" i="3" s="1"/>
  <c r="J19" i="3"/>
  <c r="J18" i="3" s="1"/>
  <c r="H19" i="3"/>
  <c r="G19" i="3"/>
  <c r="G18" i="3" s="1"/>
  <c r="F19" i="3"/>
  <c r="F18" i="3" s="1"/>
  <c r="E19" i="3"/>
  <c r="D19" i="3"/>
  <c r="D18" i="3" s="1"/>
  <c r="C19" i="3"/>
  <c r="I19" i="3" s="1"/>
  <c r="O18" i="3"/>
  <c r="N18" i="3"/>
  <c r="L18" i="3"/>
  <c r="I18" i="3"/>
  <c r="H18" i="3"/>
  <c r="E18" i="3"/>
  <c r="C18" i="3"/>
  <c r="P17" i="3"/>
  <c r="I17" i="3"/>
  <c r="Q16" i="3"/>
  <c r="P16" i="3"/>
  <c r="I16" i="3"/>
  <c r="O15" i="3"/>
  <c r="O14" i="3" s="1"/>
  <c r="N15" i="3"/>
  <c r="M15" i="3"/>
  <c r="L15" i="3"/>
  <c r="K15" i="3"/>
  <c r="J15" i="3"/>
  <c r="J14" i="3" s="1"/>
  <c r="H15" i="3"/>
  <c r="H14" i="3" s="1"/>
  <c r="G15" i="3"/>
  <c r="F15" i="3"/>
  <c r="E15" i="3"/>
  <c r="E14" i="3" s="1"/>
  <c r="E10" i="3" s="1"/>
  <c r="E9" i="3" s="1"/>
  <c r="E8" i="3" s="1"/>
  <c r="D15" i="3"/>
  <c r="D14" i="3" s="1"/>
  <c r="C15" i="3"/>
  <c r="I15" i="3" s="1"/>
  <c r="I14" i="3" s="1"/>
  <c r="N14" i="3"/>
  <c r="M14" i="3"/>
  <c r="L14" i="3"/>
  <c r="K14" i="3"/>
  <c r="K10" i="3" s="1"/>
  <c r="K9" i="3" s="1"/>
  <c r="K8" i="3" s="1"/>
  <c r="G14" i="3"/>
  <c r="F14" i="3"/>
  <c r="C14" i="3"/>
  <c r="P13" i="3"/>
  <c r="Q13" i="3" s="1"/>
  <c r="R13" i="3" s="1"/>
  <c r="I13" i="3"/>
  <c r="P12" i="3"/>
  <c r="P11" i="3" s="1"/>
  <c r="Q11" i="3" s="1"/>
  <c r="R11" i="3" s="1"/>
  <c r="I12" i="3"/>
  <c r="O11" i="3"/>
  <c r="O10" i="3" s="1"/>
  <c r="O9" i="3" s="1"/>
  <c r="O8" i="3" s="1"/>
  <c r="N11" i="3"/>
  <c r="M11" i="3"/>
  <c r="M10" i="3" s="1"/>
  <c r="M9" i="3" s="1"/>
  <c r="L11" i="3"/>
  <c r="K11" i="3"/>
  <c r="J11" i="3"/>
  <c r="I11" i="3"/>
  <c r="I10" i="3" s="1"/>
  <c r="I9" i="3" s="1"/>
  <c r="H11" i="3"/>
  <c r="G11" i="3"/>
  <c r="G10" i="3" s="1"/>
  <c r="G9" i="3" s="1"/>
  <c r="F11" i="3"/>
  <c r="E11" i="3"/>
  <c r="D11" i="3"/>
  <c r="C11" i="3"/>
  <c r="L10" i="3"/>
  <c r="L9" i="3" s="1"/>
  <c r="J10" i="3"/>
  <c r="J9" i="3" s="1"/>
  <c r="F10" i="3"/>
  <c r="F9" i="3" s="1"/>
  <c r="D10" i="3"/>
  <c r="D9" i="3" s="1"/>
  <c r="D8" i="3" s="1"/>
  <c r="D57" i="3" s="1"/>
  <c r="C10" i="3"/>
  <c r="C9" i="3" s="1"/>
  <c r="P35" i="2"/>
  <c r="P33" i="2"/>
  <c r="Q33" i="2" s="1"/>
  <c r="I33" i="2"/>
  <c r="P32" i="2"/>
  <c r="P31" i="2" s="1"/>
  <c r="I32" i="2"/>
  <c r="I31" i="2" s="1"/>
  <c r="I30" i="2" s="1"/>
  <c r="O31" i="2"/>
  <c r="O30" i="2" s="1"/>
  <c r="N31" i="2"/>
  <c r="N30" i="2" s="1"/>
  <c r="M31" i="2"/>
  <c r="M30" i="2" s="1"/>
  <c r="L31" i="2"/>
  <c r="L30" i="2" s="1"/>
  <c r="K31" i="2"/>
  <c r="J31" i="2"/>
  <c r="H31" i="2"/>
  <c r="H30" i="2" s="1"/>
  <c r="G31" i="2"/>
  <c r="G30" i="2" s="1"/>
  <c r="F31" i="2"/>
  <c r="F30" i="2" s="1"/>
  <c r="E31" i="2"/>
  <c r="D31" i="2"/>
  <c r="C31" i="2"/>
  <c r="C30" i="2" s="1"/>
  <c r="K30" i="2"/>
  <c r="J30" i="2"/>
  <c r="E30" i="2"/>
  <c r="D30" i="2"/>
  <c r="P29" i="2"/>
  <c r="Q29" i="2" s="1"/>
  <c r="R29" i="2" s="1"/>
  <c r="I29" i="2"/>
  <c r="P28" i="2"/>
  <c r="Q28" i="2" s="1"/>
  <c r="R28" i="2" s="1"/>
  <c r="I28" i="2"/>
  <c r="P27" i="2"/>
  <c r="P26" i="2" s="1"/>
  <c r="Q26" i="2" s="1"/>
  <c r="R26" i="2" s="1"/>
  <c r="I27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O25" i="2"/>
  <c r="N25" i="2"/>
  <c r="M25" i="2"/>
  <c r="L25" i="2"/>
  <c r="K25" i="2"/>
  <c r="J25" i="2"/>
  <c r="P25" i="2" s="1"/>
  <c r="H25" i="2"/>
  <c r="G25" i="2"/>
  <c r="F25" i="2"/>
  <c r="E25" i="2"/>
  <c r="D25" i="2"/>
  <c r="C25" i="2"/>
  <c r="I25" i="2" s="1"/>
  <c r="O24" i="2"/>
  <c r="O22" i="2" s="1"/>
  <c r="O21" i="2" s="1"/>
  <c r="N24" i="2"/>
  <c r="M24" i="2"/>
  <c r="L24" i="2"/>
  <c r="K24" i="2"/>
  <c r="J24" i="2"/>
  <c r="P24" i="2" s="1"/>
  <c r="H24" i="2"/>
  <c r="G24" i="2"/>
  <c r="F24" i="2"/>
  <c r="E24" i="2"/>
  <c r="D24" i="2"/>
  <c r="C24" i="2"/>
  <c r="C22" i="2" s="1"/>
  <c r="C21" i="2" s="1"/>
  <c r="O23" i="2"/>
  <c r="N23" i="2"/>
  <c r="N22" i="2" s="1"/>
  <c r="N21" i="2" s="1"/>
  <c r="N8" i="2" s="1"/>
  <c r="M23" i="2"/>
  <c r="M22" i="2" s="1"/>
  <c r="M21" i="2" s="1"/>
  <c r="M8" i="2" s="1"/>
  <c r="L23" i="2"/>
  <c r="K23" i="2"/>
  <c r="J23" i="2"/>
  <c r="P23" i="2" s="1"/>
  <c r="H23" i="2"/>
  <c r="H22" i="2" s="1"/>
  <c r="H21" i="2" s="1"/>
  <c r="G23" i="2"/>
  <c r="G22" i="2" s="1"/>
  <c r="G21" i="2" s="1"/>
  <c r="G8" i="2" s="1"/>
  <c r="F23" i="2"/>
  <c r="E23" i="2"/>
  <c r="D23" i="2"/>
  <c r="D22" i="2" s="1"/>
  <c r="D21" i="2" s="1"/>
  <c r="C23" i="2"/>
  <c r="I23" i="2" s="1"/>
  <c r="L22" i="2"/>
  <c r="L21" i="2" s="1"/>
  <c r="K22" i="2"/>
  <c r="K21" i="2" s="1"/>
  <c r="F22" i="2"/>
  <c r="F21" i="2" s="1"/>
  <c r="E22" i="2"/>
  <c r="E21" i="2" s="1"/>
  <c r="P20" i="2"/>
  <c r="I20" i="2"/>
  <c r="Q20" i="2" s="1"/>
  <c r="R20" i="2" s="1"/>
  <c r="P19" i="2"/>
  <c r="Q19" i="2" s="1"/>
  <c r="I19" i="2"/>
  <c r="P18" i="2"/>
  <c r="I18" i="2"/>
  <c r="Q18" i="2" s="1"/>
  <c r="Q17" i="2"/>
  <c r="R17" i="2" s="1"/>
  <c r="P17" i="2"/>
  <c r="I17" i="2"/>
  <c r="P16" i="2"/>
  <c r="Q16" i="2" s="1"/>
  <c r="R16" i="2" s="1"/>
  <c r="I16" i="2"/>
  <c r="I12" i="2" s="1"/>
  <c r="P15" i="2"/>
  <c r="I15" i="2"/>
  <c r="Q15" i="2" s="1"/>
  <c r="R15" i="2" s="1"/>
  <c r="P14" i="2"/>
  <c r="Q14" i="2" s="1"/>
  <c r="I14" i="2"/>
  <c r="P13" i="2"/>
  <c r="P12" i="2" s="1"/>
  <c r="I13" i="2"/>
  <c r="O12" i="2"/>
  <c r="N12" i="2"/>
  <c r="M12" i="2"/>
  <c r="L12" i="2"/>
  <c r="K12" i="2"/>
  <c r="J12" i="2"/>
  <c r="H12" i="2"/>
  <c r="G12" i="2"/>
  <c r="F12" i="2"/>
  <c r="E12" i="2"/>
  <c r="D12" i="2"/>
  <c r="C12" i="2"/>
  <c r="O11" i="2"/>
  <c r="N11" i="2"/>
  <c r="M11" i="2"/>
  <c r="M10" i="2" s="1"/>
  <c r="L11" i="2"/>
  <c r="K11" i="2"/>
  <c r="K9" i="2" s="1"/>
  <c r="K8" i="2" s="1"/>
  <c r="J11" i="2"/>
  <c r="J9" i="2" s="1"/>
  <c r="H11" i="2"/>
  <c r="G11" i="2"/>
  <c r="G10" i="2" s="1"/>
  <c r="F11" i="2"/>
  <c r="E11" i="2"/>
  <c r="E9" i="2" s="1"/>
  <c r="D11" i="2"/>
  <c r="D9" i="2" s="1"/>
  <c r="C11" i="2"/>
  <c r="I11" i="2" s="1"/>
  <c r="O10" i="2"/>
  <c r="N10" i="2"/>
  <c r="L10" i="2"/>
  <c r="K10" i="2"/>
  <c r="H10" i="2"/>
  <c r="F10" i="2"/>
  <c r="E10" i="2"/>
  <c r="C10" i="2"/>
  <c r="O9" i="2"/>
  <c r="O8" i="2" s="1"/>
  <c r="N9" i="2"/>
  <c r="M9" i="2"/>
  <c r="L9" i="2"/>
  <c r="L8" i="2" s="1"/>
  <c r="H9" i="2"/>
  <c r="H8" i="2" s="1"/>
  <c r="H34" i="2" s="1"/>
  <c r="G9" i="2"/>
  <c r="F9" i="2"/>
  <c r="F8" i="2" s="1"/>
  <c r="F34" i="2" s="1"/>
  <c r="C9" i="2"/>
  <c r="I74" i="1"/>
  <c r="P71" i="1"/>
  <c r="Q71" i="1" s="1"/>
  <c r="R71" i="1" s="1"/>
  <c r="I71" i="1"/>
  <c r="O70" i="1"/>
  <c r="N70" i="1"/>
  <c r="M70" i="1"/>
  <c r="M72" i="1" s="1"/>
  <c r="L70" i="1"/>
  <c r="K70" i="1"/>
  <c r="J70" i="1"/>
  <c r="P70" i="1" s="1"/>
  <c r="H70" i="1"/>
  <c r="G70" i="1"/>
  <c r="F70" i="1"/>
  <c r="E70" i="1"/>
  <c r="D70" i="1"/>
  <c r="C70" i="1"/>
  <c r="I70" i="1" s="1"/>
  <c r="P69" i="1"/>
  <c r="Q69" i="1" s="1"/>
  <c r="R69" i="1" s="1"/>
  <c r="I69" i="1"/>
  <c r="Q66" i="1"/>
  <c r="P66" i="1"/>
  <c r="I66" i="1"/>
  <c r="P65" i="1"/>
  <c r="Q65" i="1" s="1"/>
  <c r="O64" i="1"/>
  <c r="N64" i="1"/>
  <c r="L64" i="1"/>
  <c r="K64" i="1"/>
  <c r="J64" i="1"/>
  <c r="P64" i="1" s="1"/>
  <c r="Q64" i="1" s="1"/>
  <c r="R64" i="1" s="1"/>
  <c r="I64" i="1"/>
  <c r="O63" i="1"/>
  <c r="N63" i="1"/>
  <c r="P63" i="1" s="1"/>
  <c r="Q63" i="1" s="1"/>
  <c r="R63" i="1" s="1"/>
  <c r="I63" i="1"/>
  <c r="P62" i="1"/>
  <c r="Q62" i="1" s="1"/>
  <c r="R62" i="1" s="1"/>
  <c r="I62" i="1"/>
  <c r="P61" i="1"/>
  <c r="Q61" i="1" s="1"/>
  <c r="R61" i="1" s="1"/>
  <c r="I61" i="1"/>
  <c r="P60" i="1"/>
  <c r="C60" i="1"/>
  <c r="I60" i="1" s="1"/>
  <c r="I59" i="1" s="1"/>
  <c r="I58" i="1" s="1"/>
  <c r="I57" i="1" s="1"/>
  <c r="O59" i="1"/>
  <c r="O58" i="1" s="1"/>
  <c r="O57" i="1" s="1"/>
  <c r="N59" i="1"/>
  <c r="M59" i="1"/>
  <c r="L59" i="1"/>
  <c r="L58" i="1" s="1"/>
  <c r="L57" i="1" s="1"/>
  <c r="K59" i="1"/>
  <c r="K58" i="1" s="1"/>
  <c r="K57" i="1" s="1"/>
  <c r="J59" i="1"/>
  <c r="J58" i="1" s="1"/>
  <c r="J57" i="1" s="1"/>
  <c r="H59" i="1"/>
  <c r="G59" i="1"/>
  <c r="F59" i="1"/>
  <c r="F58" i="1" s="1"/>
  <c r="F57" i="1" s="1"/>
  <c r="E59" i="1"/>
  <c r="E58" i="1" s="1"/>
  <c r="E57" i="1" s="1"/>
  <c r="D59" i="1"/>
  <c r="D58" i="1" s="1"/>
  <c r="D57" i="1" s="1"/>
  <c r="C59" i="1"/>
  <c r="C58" i="1" s="1"/>
  <c r="C57" i="1" s="1"/>
  <c r="N58" i="1"/>
  <c r="N57" i="1" s="1"/>
  <c r="M58" i="1"/>
  <c r="M57" i="1" s="1"/>
  <c r="H58" i="1"/>
  <c r="H57" i="1" s="1"/>
  <c r="G58" i="1"/>
  <c r="G57" i="1" s="1"/>
  <c r="M56" i="1"/>
  <c r="P56" i="1" s="1"/>
  <c r="L56" i="1"/>
  <c r="K56" i="1"/>
  <c r="H56" i="1"/>
  <c r="G56" i="1"/>
  <c r="F56" i="1"/>
  <c r="E56" i="1"/>
  <c r="D56" i="1"/>
  <c r="C56" i="1"/>
  <c r="I56" i="1" s="1"/>
  <c r="P55" i="1"/>
  <c r="Q55" i="1" s="1"/>
  <c r="R55" i="1" s="1"/>
  <c r="O55" i="1"/>
  <c r="N55" i="1"/>
  <c r="J55" i="1"/>
  <c r="H55" i="1"/>
  <c r="G55" i="1"/>
  <c r="F55" i="1"/>
  <c r="E55" i="1"/>
  <c r="D55" i="1"/>
  <c r="C55" i="1"/>
  <c r="I55" i="1" s="1"/>
  <c r="O54" i="1"/>
  <c r="N54" i="1"/>
  <c r="N53" i="1" s="1"/>
  <c r="M54" i="1"/>
  <c r="M53" i="1" s="1"/>
  <c r="M49" i="1" s="1"/>
  <c r="L54" i="1"/>
  <c r="L53" i="1" s="1"/>
  <c r="L49" i="1" s="1"/>
  <c r="K54" i="1"/>
  <c r="K53" i="1" s="1"/>
  <c r="J54" i="1"/>
  <c r="P54" i="1" s="1"/>
  <c r="H54" i="1"/>
  <c r="H53" i="1" s="1"/>
  <c r="G54" i="1"/>
  <c r="G53" i="1" s="1"/>
  <c r="G49" i="1" s="1"/>
  <c r="F54" i="1"/>
  <c r="F53" i="1" s="1"/>
  <c r="F49" i="1" s="1"/>
  <c r="E54" i="1"/>
  <c r="E53" i="1" s="1"/>
  <c r="D54" i="1"/>
  <c r="C54" i="1"/>
  <c r="I54" i="1" s="1"/>
  <c r="I53" i="1" s="1"/>
  <c r="O53" i="1"/>
  <c r="J53" i="1"/>
  <c r="D53" i="1"/>
  <c r="C53" i="1"/>
  <c r="P52" i="1"/>
  <c r="Q52" i="1" s="1"/>
  <c r="I52" i="1"/>
  <c r="P51" i="1"/>
  <c r="P50" i="1" s="1"/>
  <c r="I51" i="1"/>
  <c r="O50" i="1"/>
  <c r="O49" i="1" s="1"/>
  <c r="N50" i="1"/>
  <c r="N49" i="1" s="1"/>
  <c r="M50" i="1"/>
  <c r="L50" i="1"/>
  <c r="K50" i="1"/>
  <c r="K49" i="1" s="1"/>
  <c r="J50" i="1"/>
  <c r="J49" i="1" s="1"/>
  <c r="I50" i="1"/>
  <c r="I49" i="1" s="1"/>
  <c r="H50" i="1"/>
  <c r="G50" i="1"/>
  <c r="F50" i="1"/>
  <c r="E50" i="1"/>
  <c r="E49" i="1" s="1"/>
  <c r="D50" i="1"/>
  <c r="D49" i="1" s="1"/>
  <c r="C50" i="1"/>
  <c r="C49" i="1" s="1"/>
  <c r="O48" i="1"/>
  <c r="N48" i="1"/>
  <c r="M48" i="1"/>
  <c r="L48" i="1"/>
  <c r="K48" i="1"/>
  <c r="J48" i="1"/>
  <c r="P48" i="1" s="1"/>
  <c r="H48" i="1"/>
  <c r="G48" i="1"/>
  <c r="F48" i="1"/>
  <c r="E48" i="1"/>
  <c r="D48" i="1"/>
  <c r="C48" i="1"/>
  <c r="I48" i="1" s="1"/>
  <c r="O47" i="1"/>
  <c r="N47" i="1"/>
  <c r="M47" i="1"/>
  <c r="L47" i="1"/>
  <c r="K47" i="1"/>
  <c r="J47" i="1"/>
  <c r="P47" i="1" s="1"/>
  <c r="H47" i="1"/>
  <c r="G47" i="1"/>
  <c r="F47" i="1"/>
  <c r="E47" i="1"/>
  <c r="D47" i="1"/>
  <c r="C47" i="1"/>
  <c r="I47" i="1" s="1"/>
  <c r="Q46" i="1"/>
  <c r="R46" i="1" s="1"/>
  <c r="P46" i="1"/>
  <c r="I46" i="1"/>
  <c r="O45" i="1"/>
  <c r="O44" i="1" s="1"/>
  <c r="N45" i="1"/>
  <c r="M45" i="1"/>
  <c r="L45" i="1"/>
  <c r="L44" i="1" s="1"/>
  <c r="K45" i="1"/>
  <c r="K44" i="1" s="1"/>
  <c r="J45" i="1"/>
  <c r="J44" i="1" s="1"/>
  <c r="H45" i="1"/>
  <c r="G45" i="1"/>
  <c r="F45" i="1"/>
  <c r="F44" i="1" s="1"/>
  <c r="E45" i="1"/>
  <c r="E44" i="1" s="1"/>
  <c r="D45" i="1"/>
  <c r="D44" i="1" s="1"/>
  <c r="C45" i="1"/>
  <c r="C44" i="1" s="1"/>
  <c r="N44" i="1"/>
  <c r="M44" i="1"/>
  <c r="H44" i="1"/>
  <c r="G44" i="1"/>
  <c r="Q43" i="1"/>
  <c r="R43" i="1" s="1"/>
  <c r="P43" i="1"/>
  <c r="I43" i="1"/>
  <c r="O42" i="1"/>
  <c r="N42" i="1"/>
  <c r="M42" i="1"/>
  <c r="L42" i="1"/>
  <c r="K42" i="1"/>
  <c r="J42" i="1"/>
  <c r="P42" i="1" s="1"/>
  <c r="Q42" i="1" s="1"/>
  <c r="R42" i="1" s="1"/>
  <c r="I42" i="1"/>
  <c r="H42" i="1"/>
  <c r="G42" i="1"/>
  <c r="F42" i="1"/>
  <c r="E42" i="1"/>
  <c r="C42" i="1"/>
  <c r="O41" i="1"/>
  <c r="N41" i="1"/>
  <c r="M41" i="1"/>
  <c r="L41" i="1"/>
  <c r="K41" i="1"/>
  <c r="J41" i="1"/>
  <c r="P41" i="1" s="1"/>
  <c r="Q41" i="1" s="1"/>
  <c r="R41" i="1" s="1"/>
  <c r="H41" i="1"/>
  <c r="G41" i="1"/>
  <c r="F41" i="1"/>
  <c r="E41" i="1"/>
  <c r="D41" i="1"/>
  <c r="C41" i="1"/>
  <c r="I41" i="1" s="1"/>
  <c r="O40" i="1"/>
  <c r="N40" i="1"/>
  <c r="M40" i="1"/>
  <c r="L40" i="1"/>
  <c r="K40" i="1"/>
  <c r="J40" i="1"/>
  <c r="P40" i="1" s="1"/>
  <c r="Q40" i="1" s="1"/>
  <c r="R40" i="1" s="1"/>
  <c r="H40" i="1"/>
  <c r="G40" i="1"/>
  <c r="F40" i="1"/>
  <c r="E40" i="1"/>
  <c r="D40" i="1"/>
  <c r="C40" i="1"/>
  <c r="I40" i="1" s="1"/>
  <c r="O39" i="1"/>
  <c r="O38" i="1" s="1"/>
  <c r="N39" i="1"/>
  <c r="N38" i="1" s="1"/>
  <c r="M39" i="1"/>
  <c r="L39" i="1"/>
  <c r="K39" i="1"/>
  <c r="K38" i="1" s="1"/>
  <c r="J39" i="1"/>
  <c r="J38" i="1" s="1"/>
  <c r="J26" i="1" s="1"/>
  <c r="H39" i="1"/>
  <c r="H38" i="1" s="1"/>
  <c r="G39" i="1"/>
  <c r="F39" i="1"/>
  <c r="E39" i="1"/>
  <c r="E38" i="1" s="1"/>
  <c r="D39" i="1"/>
  <c r="D38" i="1" s="1"/>
  <c r="D26" i="1" s="1"/>
  <c r="C39" i="1"/>
  <c r="C38" i="1" s="1"/>
  <c r="M38" i="1"/>
  <c r="L38" i="1"/>
  <c r="G38" i="1"/>
  <c r="F38" i="1"/>
  <c r="P37" i="1"/>
  <c r="Q37" i="1" s="1"/>
  <c r="R37" i="1" s="1"/>
  <c r="N37" i="1"/>
  <c r="I37" i="1"/>
  <c r="O36" i="1"/>
  <c r="N36" i="1"/>
  <c r="M36" i="1"/>
  <c r="L36" i="1"/>
  <c r="K36" i="1"/>
  <c r="J36" i="1"/>
  <c r="P36" i="1" s="1"/>
  <c r="H36" i="1"/>
  <c r="G36" i="1"/>
  <c r="F36" i="1"/>
  <c r="E36" i="1"/>
  <c r="D36" i="1"/>
  <c r="C36" i="1"/>
  <c r="I36" i="1" s="1"/>
  <c r="O35" i="1"/>
  <c r="N35" i="1"/>
  <c r="M35" i="1"/>
  <c r="L35" i="1"/>
  <c r="K35" i="1"/>
  <c r="J35" i="1"/>
  <c r="P35" i="1" s="1"/>
  <c r="H35" i="1"/>
  <c r="G35" i="1"/>
  <c r="F35" i="1"/>
  <c r="E35" i="1"/>
  <c r="D35" i="1"/>
  <c r="C35" i="1"/>
  <c r="I35" i="1" s="1"/>
  <c r="Q34" i="1"/>
  <c r="R34" i="1" s="1"/>
  <c r="P34" i="1"/>
  <c r="I34" i="1"/>
  <c r="P33" i="1"/>
  <c r="Q33" i="1" s="1"/>
  <c r="R33" i="1" s="1"/>
  <c r="I33" i="1"/>
  <c r="P32" i="1"/>
  <c r="Q32" i="1" s="1"/>
  <c r="R32" i="1" s="1"/>
  <c r="I32" i="1"/>
  <c r="O31" i="1"/>
  <c r="N31" i="1"/>
  <c r="M31" i="1"/>
  <c r="L31" i="1"/>
  <c r="K31" i="1"/>
  <c r="J31" i="1"/>
  <c r="P31" i="1" s="1"/>
  <c r="H31" i="1"/>
  <c r="G31" i="1"/>
  <c r="F31" i="1"/>
  <c r="E31" i="1"/>
  <c r="D31" i="1"/>
  <c r="C31" i="1"/>
  <c r="I31" i="1" s="1"/>
  <c r="O30" i="1"/>
  <c r="O29" i="1" s="1"/>
  <c r="N30" i="1"/>
  <c r="M30" i="1"/>
  <c r="L30" i="1"/>
  <c r="L29" i="1" s="1"/>
  <c r="K30" i="1"/>
  <c r="K29" i="1" s="1"/>
  <c r="J30" i="1"/>
  <c r="P30" i="1" s="1"/>
  <c r="H30" i="1"/>
  <c r="G30" i="1"/>
  <c r="F30" i="1"/>
  <c r="F29" i="1" s="1"/>
  <c r="E30" i="1"/>
  <c r="E29" i="1" s="1"/>
  <c r="D30" i="1"/>
  <c r="C30" i="1"/>
  <c r="C29" i="1" s="1"/>
  <c r="N29" i="1"/>
  <c r="M29" i="1"/>
  <c r="J29" i="1"/>
  <c r="H29" i="1"/>
  <c r="G29" i="1"/>
  <c r="D29" i="1"/>
  <c r="O28" i="1"/>
  <c r="N28" i="1"/>
  <c r="N27" i="1" s="1"/>
  <c r="M28" i="1"/>
  <c r="M27" i="1" s="1"/>
  <c r="M26" i="1" s="1"/>
  <c r="L28" i="1"/>
  <c r="K28" i="1"/>
  <c r="K27" i="1" s="1"/>
  <c r="K26" i="1" s="1"/>
  <c r="J28" i="1"/>
  <c r="P28" i="1" s="1"/>
  <c r="H28" i="1"/>
  <c r="H27" i="1" s="1"/>
  <c r="H26" i="1" s="1"/>
  <c r="G28" i="1"/>
  <c r="G27" i="1" s="1"/>
  <c r="G26" i="1" s="1"/>
  <c r="F28" i="1"/>
  <c r="E28" i="1"/>
  <c r="E27" i="1" s="1"/>
  <c r="E26" i="1" s="1"/>
  <c r="D28" i="1"/>
  <c r="C28" i="1"/>
  <c r="I28" i="1" s="1"/>
  <c r="I27" i="1" s="1"/>
  <c r="O27" i="1"/>
  <c r="O26" i="1" s="1"/>
  <c r="L27" i="1"/>
  <c r="J27" i="1"/>
  <c r="F27" i="1"/>
  <c r="F26" i="1" s="1"/>
  <c r="D27" i="1"/>
  <c r="C27" i="1"/>
  <c r="O25" i="1"/>
  <c r="N25" i="1"/>
  <c r="M25" i="1"/>
  <c r="L25" i="1"/>
  <c r="K25" i="1"/>
  <c r="J25" i="1"/>
  <c r="P25" i="1" s="1"/>
  <c r="H25" i="1"/>
  <c r="G25" i="1"/>
  <c r="F25" i="1"/>
  <c r="E25" i="1"/>
  <c r="D25" i="1"/>
  <c r="C25" i="1"/>
  <c r="I25" i="1" s="1"/>
  <c r="P24" i="1"/>
  <c r="Q24" i="1" s="1"/>
  <c r="R24" i="1" s="1"/>
  <c r="I24" i="1"/>
  <c r="O23" i="1"/>
  <c r="N23" i="1"/>
  <c r="M23" i="1"/>
  <c r="L23" i="1"/>
  <c r="K23" i="1"/>
  <c r="J23" i="1"/>
  <c r="P23" i="1" s="1"/>
  <c r="H23" i="1"/>
  <c r="G23" i="1"/>
  <c r="F23" i="1"/>
  <c r="E23" i="1"/>
  <c r="D23" i="1"/>
  <c r="C23" i="1"/>
  <c r="I23" i="1" s="1"/>
  <c r="Q22" i="1"/>
  <c r="R22" i="1" s="1"/>
  <c r="P22" i="1"/>
  <c r="I22" i="1"/>
  <c r="O21" i="1"/>
  <c r="N21" i="1"/>
  <c r="M21" i="1"/>
  <c r="L21" i="1"/>
  <c r="K21" i="1"/>
  <c r="J21" i="1"/>
  <c r="P21" i="1" s="1"/>
  <c r="H21" i="1"/>
  <c r="G21" i="1"/>
  <c r="F21" i="1"/>
  <c r="E21" i="1"/>
  <c r="D21" i="1"/>
  <c r="C21" i="1"/>
  <c r="I21" i="1" s="1"/>
  <c r="O20" i="1"/>
  <c r="N20" i="1"/>
  <c r="M20" i="1"/>
  <c r="L20" i="1"/>
  <c r="K20" i="1"/>
  <c r="J20" i="1"/>
  <c r="P20" i="1" s="1"/>
  <c r="H20" i="1"/>
  <c r="G20" i="1"/>
  <c r="F20" i="1"/>
  <c r="E20" i="1"/>
  <c r="D20" i="1"/>
  <c r="C20" i="1"/>
  <c r="I20" i="1" s="1"/>
  <c r="O19" i="1"/>
  <c r="N19" i="1"/>
  <c r="M19" i="1"/>
  <c r="L19" i="1"/>
  <c r="K19" i="1"/>
  <c r="J19" i="1"/>
  <c r="P19" i="1" s="1"/>
  <c r="H19" i="1"/>
  <c r="G19" i="1"/>
  <c r="F19" i="1"/>
  <c r="E19" i="1"/>
  <c r="D19" i="1"/>
  <c r="C19" i="1"/>
  <c r="I19" i="1" s="1"/>
  <c r="O18" i="1"/>
  <c r="O17" i="1" s="1"/>
  <c r="O16" i="1" s="1"/>
  <c r="N18" i="1"/>
  <c r="M18" i="1"/>
  <c r="L18" i="1"/>
  <c r="L17" i="1" s="1"/>
  <c r="L16" i="1" s="1"/>
  <c r="K18" i="1"/>
  <c r="K17" i="1" s="1"/>
  <c r="K16" i="1" s="1"/>
  <c r="J18" i="1"/>
  <c r="P18" i="1" s="1"/>
  <c r="H18" i="1"/>
  <c r="G18" i="1"/>
  <c r="F18" i="1"/>
  <c r="F17" i="1" s="1"/>
  <c r="F16" i="1" s="1"/>
  <c r="E18" i="1"/>
  <c r="E17" i="1" s="1"/>
  <c r="E16" i="1" s="1"/>
  <c r="D18" i="1"/>
  <c r="C18" i="1"/>
  <c r="C17" i="1" s="1"/>
  <c r="C16" i="1" s="1"/>
  <c r="N17" i="1"/>
  <c r="M17" i="1"/>
  <c r="M16" i="1" s="1"/>
  <c r="J17" i="1"/>
  <c r="J16" i="1" s="1"/>
  <c r="H17" i="1"/>
  <c r="H16" i="1" s="1"/>
  <c r="G17" i="1"/>
  <c r="G16" i="1" s="1"/>
  <c r="D17" i="1"/>
  <c r="D16" i="1" s="1"/>
  <c r="N16" i="1"/>
  <c r="O15" i="1"/>
  <c r="N15" i="1"/>
  <c r="M15" i="1"/>
  <c r="L15" i="1"/>
  <c r="K15" i="1"/>
  <c r="J15" i="1"/>
  <c r="P15" i="1" s="1"/>
  <c r="H15" i="1"/>
  <c r="G15" i="1"/>
  <c r="F15" i="1"/>
  <c r="E15" i="1"/>
  <c r="D15" i="1"/>
  <c r="C15" i="1"/>
  <c r="I15" i="1" s="1"/>
  <c r="O14" i="1"/>
  <c r="N14" i="1"/>
  <c r="M14" i="1"/>
  <c r="L14" i="1"/>
  <c r="K14" i="1"/>
  <c r="J14" i="1"/>
  <c r="P14" i="1" s="1"/>
  <c r="H14" i="1"/>
  <c r="G14" i="1"/>
  <c r="F14" i="1"/>
  <c r="E14" i="1"/>
  <c r="D14" i="1"/>
  <c r="C14" i="1"/>
  <c r="I14" i="1" s="1"/>
  <c r="O13" i="1"/>
  <c r="N13" i="1"/>
  <c r="M13" i="1"/>
  <c r="L13" i="1"/>
  <c r="K13" i="1"/>
  <c r="J13" i="1"/>
  <c r="P13" i="1" s="1"/>
  <c r="H13" i="1"/>
  <c r="G13" i="1"/>
  <c r="F13" i="1"/>
  <c r="E13" i="1"/>
  <c r="D13" i="1"/>
  <c r="C13" i="1"/>
  <c r="I13" i="1" s="1"/>
  <c r="O12" i="1"/>
  <c r="O11" i="1" s="1"/>
  <c r="N12" i="1"/>
  <c r="M12" i="1"/>
  <c r="L12" i="1"/>
  <c r="L11" i="1" s="1"/>
  <c r="K12" i="1"/>
  <c r="K11" i="1" s="1"/>
  <c r="J12" i="1"/>
  <c r="P12" i="1" s="1"/>
  <c r="H12" i="1"/>
  <c r="G12" i="1"/>
  <c r="F12" i="1"/>
  <c r="F11" i="1" s="1"/>
  <c r="E12" i="1"/>
  <c r="E11" i="1" s="1"/>
  <c r="E10" i="1" s="1"/>
  <c r="E9" i="1" s="1"/>
  <c r="E67" i="1" s="1"/>
  <c r="E72" i="1" s="1"/>
  <c r="E75" i="1" s="1"/>
  <c r="D12" i="1"/>
  <c r="C12" i="1"/>
  <c r="C11" i="1" s="1"/>
  <c r="N11" i="1"/>
  <c r="M11" i="1"/>
  <c r="M10" i="1" s="1"/>
  <c r="M9" i="1" s="1"/>
  <c r="M67" i="1" s="1"/>
  <c r="J11" i="1"/>
  <c r="H11" i="1"/>
  <c r="H10" i="1" s="1"/>
  <c r="G11" i="1"/>
  <c r="D11" i="1"/>
  <c r="D10" i="1" s="1"/>
  <c r="D9" i="1" s="1"/>
  <c r="D67" i="1" s="1"/>
  <c r="D72" i="1" s="1"/>
  <c r="D75" i="1" s="1"/>
  <c r="P29" i="3" l="1"/>
  <c r="Q31" i="3"/>
  <c r="R31" i="3" s="1"/>
  <c r="E57" i="3"/>
  <c r="K57" i="3"/>
  <c r="O66" i="3"/>
  <c r="L63" i="3"/>
  <c r="L59" i="3" s="1"/>
  <c r="L79" i="3" s="1"/>
  <c r="L83" i="3" s="1"/>
  <c r="Q70" i="3"/>
  <c r="R70" i="3" s="1"/>
  <c r="P69" i="3"/>
  <c r="Q71" i="3"/>
  <c r="R71" i="3" s="1"/>
  <c r="R53" i="3"/>
  <c r="R48" i="3"/>
  <c r="J8" i="3"/>
  <c r="J57" i="3" s="1"/>
  <c r="M8" i="3"/>
  <c r="M57" i="3" s="1"/>
  <c r="Q26" i="3"/>
  <c r="R26" i="3" s="1"/>
  <c r="Q27" i="3"/>
  <c r="R27" i="3" s="1"/>
  <c r="Q58" i="3"/>
  <c r="R58" i="3" s="1"/>
  <c r="M79" i="3"/>
  <c r="M83" i="3" s="1"/>
  <c r="G22" i="3"/>
  <c r="G8" i="3" s="1"/>
  <c r="G57" i="3" s="1"/>
  <c r="O57" i="3"/>
  <c r="O63" i="3"/>
  <c r="O59" i="3" s="1"/>
  <c r="O79" i="3" s="1"/>
  <c r="O83" i="3" s="1"/>
  <c r="Q20" i="3"/>
  <c r="R20" i="3" s="1"/>
  <c r="P41" i="3"/>
  <c r="Q43" i="3"/>
  <c r="Q61" i="3"/>
  <c r="R61" i="3" s="1"/>
  <c r="Q62" i="3"/>
  <c r="P64" i="3"/>
  <c r="Q65" i="3"/>
  <c r="Q75" i="3"/>
  <c r="R75" i="3" s="1"/>
  <c r="P77" i="3"/>
  <c r="C24" i="3"/>
  <c r="C23" i="3" s="1"/>
  <c r="C22" i="3" s="1"/>
  <c r="C8" i="3" s="1"/>
  <c r="C57" i="3" s="1"/>
  <c r="J24" i="3"/>
  <c r="J23" i="3" s="1"/>
  <c r="J22" i="3" s="1"/>
  <c r="Q56" i="3"/>
  <c r="P60" i="3"/>
  <c r="Q60" i="3" s="1"/>
  <c r="R60" i="3" s="1"/>
  <c r="I73" i="3"/>
  <c r="F74" i="3"/>
  <c r="F72" i="3" s="1"/>
  <c r="F66" i="3" s="1"/>
  <c r="F63" i="3" s="1"/>
  <c r="F59" i="3" s="1"/>
  <c r="F79" i="3" s="1"/>
  <c r="F83" i="3" s="1"/>
  <c r="L74" i="3"/>
  <c r="L72" i="3" s="1"/>
  <c r="L66" i="3" s="1"/>
  <c r="P19" i="3"/>
  <c r="N24" i="3"/>
  <c r="N23" i="3" s="1"/>
  <c r="N22" i="3" s="1"/>
  <c r="P36" i="3"/>
  <c r="Q36" i="3" s="1"/>
  <c r="I41" i="3"/>
  <c r="I40" i="3" s="1"/>
  <c r="I39" i="3" s="1"/>
  <c r="I76" i="3"/>
  <c r="I74" i="3" s="1"/>
  <c r="P76" i="3"/>
  <c r="Q76" i="3" s="1"/>
  <c r="R76" i="3" s="1"/>
  <c r="I78" i="3"/>
  <c r="I77" i="3" s="1"/>
  <c r="H10" i="3"/>
  <c r="H9" i="3" s="1"/>
  <c r="H8" i="3" s="1"/>
  <c r="H57" i="3" s="1"/>
  <c r="N10" i="3"/>
  <c r="N9" i="3" s="1"/>
  <c r="Q12" i="3"/>
  <c r="R12" i="3" s="1"/>
  <c r="L23" i="3"/>
  <c r="L22" i="3" s="1"/>
  <c r="L8" i="3" s="1"/>
  <c r="L57" i="3" s="1"/>
  <c r="Q42" i="3"/>
  <c r="R42" i="3" s="1"/>
  <c r="J74" i="3"/>
  <c r="J72" i="3" s="1"/>
  <c r="J66" i="3" s="1"/>
  <c r="J63" i="3" s="1"/>
  <c r="J59" i="3" s="1"/>
  <c r="J79" i="3" s="1"/>
  <c r="J83" i="3" s="1"/>
  <c r="P15" i="3"/>
  <c r="Q17" i="3"/>
  <c r="R17" i="3" s="1"/>
  <c r="F23" i="3"/>
  <c r="F22" i="3" s="1"/>
  <c r="F8" i="3" s="1"/>
  <c r="F57" i="3" s="1"/>
  <c r="P25" i="3"/>
  <c r="K66" i="3"/>
  <c r="K63" i="3" s="1"/>
  <c r="K59" i="3" s="1"/>
  <c r="K79" i="3" s="1"/>
  <c r="K83" i="3" s="1"/>
  <c r="Q82" i="3"/>
  <c r="R82" i="3" s="1"/>
  <c r="P34" i="3"/>
  <c r="E66" i="3"/>
  <c r="E63" i="3" s="1"/>
  <c r="E59" i="3" s="1"/>
  <c r="E79" i="3" s="1"/>
  <c r="E83" i="3" s="1"/>
  <c r="G72" i="3"/>
  <c r="G66" i="3" s="1"/>
  <c r="G63" i="3" s="1"/>
  <c r="G59" i="3" s="1"/>
  <c r="G79" i="3" s="1"/>
  <c r="G83" i="3" s="1"/>
  <c r="D79" i="3"/>
  <c r="D83" i="3" s="1"/>
  <c r="I30" i="3"/>
  <c r="I29" i="3" s="1"/>
  <c r="I23" i="3" s="1"/>
  <c r="I22" i="3" s="1"/>
  <c r="I8" i="3" s="1"/>
  <c r="I57" i="3" s="1"/>
  <c r="C8" i="2"/>
  <c r="C34" i="2" s="1"/>
  <c r="E8" i="2"/>
  <c r="E34" i="2" s="1"/>
  <c r="F36" i="2"/>
  <c r="O34" i="2"/>
  <c r="O36" i="2" s="1"/>
  <c r="Q23" i="2"/>
  <c r="R23" i="2" s="1"/>
  <c r="P22" i="2"/>
  <c r="Q25" i="2"/>
  <c r="P30" i="2"/>
  <c r="Q30" i="2" s="1"/>
  <c r="R30" i="2" s="1"/>
  <c r="Q31" i="2"/>
  <c r="R31" i="2" s="1"/>
  <c r="H36" i="2"/>
  <c r="L34" i="2"/>
  <c r="L36" i="2" s="1"/>
  <c r="I9" i="2"/>
  <c r="I10" i="2"/>
  <c r="M34" i="2"/>
  <c r="M36" i="2" s="1"/>
  <c r="D8" i="2"/>
  <c r="D34" i="2" s="1"/>
  <c r="K34" i="2"/>
  <c r="K36" i="2" s="1"/>
  <c r="Q12" i="2"/>
  <c r="R12" i="2" s="1"/>
  <c r="G34" i="2"/>
  <c r="N34" i="2"/>
  <c r="N36" i="2" s="1"/>
  <c r="J22" i="2"/>
  <c r="J21" i="2" s="1"/>
  <c r="J8" i="2" s="1"/>
  <c r="P11" i="2"/>
  <c r="I24" i="2"/>
  <c r="I22" i="2" s="1"/>
  <c r="I21" i="2" s="1"/>
  <c r="Q27" i="2"/>
  <c r="R27" i="2" s="1"/>
  <c r="Q35" i="2"/>
  <c r="D10" i="2"/>
  <c r="J10" i="2"/>
  <c r="Q13" i="2"/>
  <c r="R13" i="2" s="1"/>
  <c r="Q32" i="2"/>
  <c r="R32" i="2" s="1"/>
  <c r="J10" i="1"/>
  <c r="J9" i="1" s="1"/>
  <c r="J67" i="1" s="1"/>
  <c r="J72" i="1" s="1"/>
  <c r="F10" i="1"/>
  <c r="F9" i="1" s="1"/>
  <c r="F67" i="1" s="1"/>
  <c r="P53" i="1"/>
  <c r="Q53" i="1" s="1"/>
  <c r="R53" i="1" s="1"/>
  <c r="Q54" i="1"/>
  <c r="R54" i="1" s="1"/>
  <c r="Q56" i="1"/>
  <c r="R56" i="1" s="1"/>
  <c r="Q60" i="1"/>
  <c r="R60" i="1" s="1"/>
  <c r="P49" i="1"/>
  <c r="Q49" i="1" s="1"/>
  <c r="R49" i="1" s="1"/>
  <c r="Q50" i="1"/>
  <c r="R50" i="1" s="1"/>
  <c r="Q23" i="1"/>
  <c r="R23" i="1" s="1"/>
  <c r="L26" i="1"/>
  <c r="L10" i="1" s="1"/>
  <c r="L9" i="1" s="1"/>
  <c r="L67" i="1" s="1"/>
  <c r="L72" i="1" s="1"/>
  <c r="N26" i="1"/>
  <c r="O72" i="1"/>
  <c r="N10" i="1"/>
  <c r="N9" i="1" s="1"/>
  <c r="N67" i="1" s="1"/>
  <c r="N72" i="1" s="1"/>
  <c r="O10" i="1"/>
  <c r="O9" i="1" s="1"/>
  <c r="O67" i="1" s="1"/>
  <c r="H49" i="1"/>
  <c r="Q70" i="1"/>
  <c r="R70" i="1" s="1"/>
  <c r="H9" i="1"/>
  <c r="H67" i="1" s="1"/>
  <c r="H72" i="1" s="1"/>
  <c r="H75" i="1" s="1"/>
  <c r="F72" i="1"/>
  <c r="F75" i="1" s="1"/>
  <c r="P11" i="1"/>
  <c r="Q13" i="1"/>
  <c r="R13" i="1" s="1"/>
  <c r="Q14" i="1"/>
  <c r="R14" i="1" s="1"/>
  <c r="Q15" i="1"/>
  <c r="R15" i="1" s="1"/>
  <c r="Q25" i="1"/>
  <c r="R25" i="1" s="1"/>
  <c r="C26" i="1"/>
  <c r="C10" i="1" s="1"/>
  <c r="C9" i="1" s="1"/>
  <c r="C67" i="1" s="1"/>
  <c r="C72" i="1" s="1"/>
  <c r="C75" i="1" s="1"/>
  <c r="P27" i="1"/>
  <c r="Q28" i="1"/>
  <c r="R28" i="1" s="1"/>
  <c r="P29" i="1"/>
  <c r="Q29" i="1" s="1"/>
  <c r="R29" i="1" s="1"/>
  <c r="Q31" i="1"/>
  <c r="R31" i="1" s="1"/>
  <c r="Q47" i="1"/>
  <c r="R47" i="1" s="1"/>
  <c r="Q48" i="1"/>
  <c r="G10" i="1"/>
  <c r="G9" i="1" s="1"/>
  <c r="G67" i="1" s="1"/>
  <c r="G72" i="1" s="1"/>
  <c r="G75" i="1" s="1"/>
  <c r="K10" i="1"/>
  <c r="K9" i="1" s="1"/>
  <c r="K67" i="1" s="1"/>
  <c r="K72" i="1" s="1"/>
  <c r="P17" i="1"/>
  <c r="Q19" i="1"/>
  <c r="R19" i="1" s="1"/>
  <c r="Q20" i="1"/>
  <c r="R20" i="1" s="1"/>
  <c r="Q21" i="1"/>
  <c r="R21" i="1" s="1"/>
  <c r="Q35" i="1"/>
  <c r="R35" i="1" s="1"/>
  <c r="Q36" i="1"/>
  <c r="R36" i="1" s="1"/>
  <c r="I12" i="1"/>
  <c r="I11" i="1" s="1"/>
  <c r="I18" i="1"/>
  <c r="I17" i="1" s="1"/>
  <c r="I16" i="1" s="1"/>
  <c r="I30" i="1"/>
  <c r="I29" i="1" s="1"/>
  <c r="I45" i="1"/>
  <c r="I44" i="1" s="1"/>
  <c r="I39" i="1"/>
  <c r="I38" i="1" s="1"/>
  <c r="I26" i="1" s="1"/>
  <c r="P45" i="1"/>
  <c r="Q51" i="1"/>
  <c r="R51" i="1" s="1"/>
  <c r="P59" i="1"/>
  <c r="P39" i="1"/>
  <c r="H79" i="3" l="1"/>
  <c r="H83" i="3" s="1"/>
  <c r="C79" i="3"/>
  <c r="C83" i="3" s="1"/>
  <c r="P24" i="3"/>
  <c r="Q25" i="3"/>
  <c r="R25" i="3" s="1"/>
  <c r="Q78" i="3"/>
  <c r="R78" i="3" s="1"/>
  <c r="Q64" i="3"/>
  <c r="Q41" i="3"/>
  <c r="R41" i="3" s="1"/>
  <c r="P40" i="3"/>
  <c r="P18" i="3"/>
  <c r="Q18" i="3" s="1"/>
  <c r="R18" i="3" s="1"/>
  <c r="Q19" i="3"/>
  <c r="R19" i="3" s="1"/>
  <c r="P74" i="3"/>
  <c r="P33" i="3"/>
  <c r="Q33" i="3" s="1"/>
  <c r="R33" i="3" s="1"/>
  <c r="Q34" i="3"/>
  <c r="R34" i="3" s="1"/>
  <c r="P14" i="3"/>
  <c r="Q15" i="3"/>
  <c r="R15" i="3" s="1"/>
  <c r="Q30" i="3"/>
  <c r="R30" i="3" s="1"/>
  <c r="N8" i="3"/>
  <c r="N57" i="3" s="1"/>
  <c r="N79" i="3" s="1"/>
  <c r="N83" i="3" s="1"/>
  <c r="Q69" i="3"/>
  <c r="R69" i="3" s="1"/>
  <c r="Q29" i="3"/>
  <c r="R29" i="3" s="1"/>
  <c r="I72" i="3"/>
  <c r="I66" i="3" s="1"/>
  <c r="I63" i="3" s="1"/>
  <c r="I59" i="3" s="1"/>
  <c r="I79" i="3" s="1"/>
  <c r="I83" i="3" s="1"/>
  <c r="Q73" i="3"/>
  <c r="Q77" i="3"/>
  <c r="R77" i="3" s="1"/>
  <c r="J34" i="2"/>
  <c r="J36" i="2" s="1"/>
  <c r="D36" i="2"/>
  <c r="I8" i="2"/>
  <c r="G36" i="2"/>
  <c r="Q24" i="2"/>
  <c r="R24" i="2" s="1"/>
  <c r="P10" i="2"/>
  <c r="Q11" i="2"/>
  <c r="R11" i="2" s="1"/>
  <c r="P21" i="2"/>
  <c r="Q21" i="2" s="1"/>
  <c r="R21" i="2" s="1"/>
  <c r="Q22" i="2"/>
  <c r="R22" i="2" s="1"/>
  <c r="E36" i="2"/>
  <c r="C36" i="2"/>
  <c r="P44" i="1"/>
  <c r="Q44" i="1" s="1"/>
  <c r="R44" i="1" s="1"/>
  <c r="Q45" i="1"/>
  <c r="R45" i="1" s="1"/>
  <c r="I10" i="1"/>
  <c r="I9" i="1" s="1"/>
  <c r="I67" i="1" s="1"/>
  <c r="I72" i="1" s="1"/>
  <c r="I75" i="1" s="1"/>
  <c r="P26" i="1"/>
  <c r="Q26" i="1" s="1"/>
  <c r="R26" i="1" s="1"/>
  <c r="Q27" i="1"/>
  <c r="R27" i="1" s="1"/>
  <c r="Q12" i="1"/>
  <c r="R12" i="1" s="1"/>
  <c r="P38" i="1"/>
  <c r="Q38" i="1" s="1"/>
  <c r="R38" i="1" s="1"/>
  <c r="Q39" i="1"/>
  <c r="R39" i="1" s="1"/>
  <c r="Q18" i="1"/>
  <c r="R18" i="1" s="1"/>
  <c r="Q11" i="1"/>
  <c r="R11" i="1" s="1"/>
  <c r="P10" i="1"/>
  <c r="P58" i="1"/>
  <c r="Q59" i="1"/>
  <c r="R59" i="1" s="1"/>
  <c r="Q17" i="1"/>
  <c r="R17" i="1" s="1"/>
  <c r="P16" i="1"/>
  <c r="Q16" i="1" s="1"/>
  <c r="R16" i="1" s="1"/>
  <c r="Q30" i="1"/>
  <c r="R30" i="1" s="1"/>
  <c r="P23" i="3" l="1"/>
  <c r="Q24" i="3"/>
  <c r="R24" i="3" s="1"/>
  <c r="Q14" i="3"/>
  <c r="R14" i="3" s="1"/>
  <c r="P10" i="3"/>
  <c r="Q40" i="3"/>
  <c r="R40" i="3" s="1"/>
  <c r="P39" i="3"/>
  <c r="Q39" i="3" s="1"/>
  <c r="R39" i="3" s="1"/>
  <c r="P72" i="3"/>
  <c r="Q74" i="3"/>
  <c r="R74" i="3" s="1"/>
  <c r="I34" i="2"/>
  <c r="P9" i="2"/>
  <c r="Q10" i="2"/>
  <c r="R10" i="2" s="1"/>
  <c r="Q10" i="1"/>
  <c r="R10" i="1" s="1"/>
  <c r="Q58" i="1"/>
  <c r="R58" i="1" s="1"/>
  <c r="P57" i="1"/>
  <c r="Q57" i="1" s="1"/>
  <c r="R57" i="1" s="1"/>
  <c r="P9" i="3" l="1"/>
  <c r="Q10" i="3"/>
  <c r="R10" i="3" s="1"/>
  <c r="Q72" i="3"/>
  <c r="R72" i="3" s="1"/>
  <c r="P66" i="3"/>
  <c r="P22" i="3"/>
  <c r="Q22" i="3" s="1"/>
  <c r="R22" i="3" s="1"/>
  <c r="Q23" i="3"/>
  <c r="R23" i="3" s="1"/>
  <c r="P8" i="2"/>
  <c r="Q9" i="2"/>
  <c r="R9" i="2" s="1"/>
  <c r="I36" i="2"/>
  <c r="P9" i="1"/>
  <c r="Q66" i="3" l="1"/>
  <c r="R66" i="3" s="1"/>
  <c r="P63" i="3"/>
  <c r="P8" i="3"/>
  <c r="Q9" i="3"/>
  <c r="R9" i="3" s="1"/>
  <c r="P34" i="2"/>
  <c r="Q8" i="2"/>
  <c r="P67" i="1"/>
  <c r="Q9" i="1"/>
  <c r="R9" i="1" s="1"/>
  <c r="Q8" i="3" l="1"/>
  <c r="R8" i="3" s="1"/>
  <c r="P57" i="3"/>
  <c r="Q57" i="3" s="1"/>
  <c r="R57" i="3" s="1"/>
  <c r="P59" i="3"/>
  <c r="Q63" i="3"/>
  <c r="R63" i="3" s="1"/>
  <c r="R8" i="2"/>
  <c r="Q34" i="2"/>
  <c r="R34" i="2" s="1"/>
  <c r="P36" i="2"/>
  <c r="Q36" i="2" s="1"/>
  <c r="R36" i="2" s="1"/>
  <c r="Q67" i="1"/>
  <c r="R67" i="1" s="1"/>
  <c r="P72" i="1"/>
  <c r="Q72" i="1" s="1"/>
  <c r="R72" i="1" s="1"/>
  <c r="Q59" i="3" l="1"/>
  <c r="R59" i="3" s="1"/>
  <c r="P79" i="3"/>
  <c r="Q79" i="3" l="1"/>
  <c r="R79" i="3" s="1"/>
  <c r="P83" i="3"/>
  <c r="Q83" i="3" s="1"/>
  <c r="R83" i="3" s="1"/>
</calcChain>
</file>

<file path=xl/sharedStrings.xml><?xml version="1.0" encoding="utf-8"?>
<sst xmlns="http://schemas.openxmlformats.org/spreadsheetml/2006/main" count="409" uniqueCount="162">
  <si>
    <t xml:space="preserve"> CUADRO No.2</t>
  </si>
  <si>
    <t>INGRESOS FISCALES COMPARADOS POR PARTIDAS, DIRECCION GENERAL DE IMPUESTOS INTERNOS</t>
  </si>
  <si>
    <t>ENERO-JUNIO  2019/2018</t>
  </si>
  <si>
    <t xml:space="preserve">(En millones RD$) </t>
  </si>
  <si>
    <t>PARTIDAS</t>
  </si>
  <si>
    <t>VARIACION</t>
  </si>
  <si>
    <t>ENERO</t>
  </si>
  <si>
    <t>FEBRERO</t>
  </si>
  <si>
    <t>MARZO</t>
  </si>
  <si>
    <t>ABRIL</t>
  </si>
  <si>
    <t>MAYO</t>
  </si>
  <si>
    <t>JUNIO</t>
  </si>
  <si>
    <t>Abs.</t>
  </si>
  <si>
    <t>%</t>
  </si>
  <si>
    <t>A) INGRESOS CORRIENTES</t>
  </si>
  <si>
    <t>I) IMPUESTOS</t>
  </si>
  <si>
    <t>1) IMPUESTOS SOBRE LOS INGRESOS</t>
  </si>
  <si>
    <t>- Impuestos Sobre la Renta de las Personas</t>
  </si>
  <si>
    <t>- Impuestos Sobre Los Ingresos de las Empresas</t>
  </si>
  <si>
    <t xml:space="preserve">- Impuestos sobre los Ingresos Aplicados sin Distinción de Persona </t>
  </si>
  <si>
    <t>- Accesorios sobre los Impuestos a  los Ingresos</t>
  </si>
  <si>
    <t>2)  IMPUESTOS SOBRE LA PROPIEDAD</t>
  </si>
  <si>
    <t>- Impuestos sobre la Propiedad y Transacciones Financieras y de Capital</t>
  </si>
  <si>
    <t>- Impuesto a la Propiedad Inmobiliaria (IPI) (Impuesto a las Viviendas Suntuarias IVSS)</t>
  </si>
  <si>
    <t>- Impuestos sobre Activos</t>
  </si>
  <si>
    <t>- Impuesto sobre Operaciones Inmobiliarias</t>
  </si>
  <si>
    <t>- Impuestos sobre Transferencias de Bienes Muebles</t>
  </si>
  <si>
    <t>- Impuesto sobre las Sucesiones y Donaciones</t>
  </si>
  <si>
    <t>- Impuesto sobre Cheques</t>
  </si>
  <si>
    <t>- Otros</t>
  </si>
  <si>
    <t>-  Accesorios sobre la Propiedad</t>
  </si>
  <si>
    <t>3) IMPUESTOS INTERNOS SOBRE MERCANCIAS Y SERVICIOS</t>
  </si>
  <si>
    <t>- Impuestos sobre los Bienes y Servicios</t>
  </si>
  <si>
    <t>- Impuestos Transferencias de Bienes Industrializados y Servicios</t>
  </si>
  <si>
    <t>- Impuestos Adicionales y Selectivos sobre Bienes y Servicios</t>
  </si>
  <si>
    <t>- Impuesto específico sobre los hidrocarburos, Ley No. 112-00</t>
  </si>
  <si>
    <t>- Impuesto selectivo Ad Valorem sobre hidrocarburos, Ley No.557-05</t>
  </si>
  <si>
    <t>- Impuestos Selectivos a Productos Derivados del Alcohol</t>
  </si>
  <si>
    <t>- Impuesto Selectivo a las Cervezas</t>
  </si>
  <si>
    <t>- Impuesto Selectivo al Tabaco y los Cigarrillos</t>
  </si>
  <si>
    <t>- Impuestos Selectivo a las Telecomunicaciones</t>
  </si>
  <si>
    <t>- Impuestos Selectivo a los Seguros</t>
  </si>
  <si>
    <t xml:space="preserve"> - Impuestos Sobre el Uso de Bienes y Licencias</t>
  </si>
  <si>
    <t>- 17% Registro de Propiedad de vehículo</t>
  </si>
  <si>
    <t>- Derecho de Circulación Vehículos de Motor</t>
  </si>
  <si>
    <t>- Imp.especifico Bancas de Apuestas de Loteria</t>
  </si>
  <si>
    <t xml:space="preserve">- Imp.especifico Bancas de Apuestas  deportivas  </t>
  </si>
  <si>
    <t>- Accesorios sobre Impuestos Internos a  Mercancías y  Servicios</t>
  </si>
  <si>
    <t>4) IMPUESTOS SOBRE EL COMERCIO Y LAS TRANSACCIONES/COMERCIO EXTERIOR</t>
  </si>
  <si>
    <t>- Salida de Pasajeros al Exterior por Aeropuertos</t>
  </si>
  <si>
    <t>5) IMPUESTOS ECOLOGICOS</t>
  </si>
  <si>
    <t>6)  IMPUESTOS DIVERSOS</t>
  </si>
  <si>
    <t>II) INGRESOS POR CONTRAPRESTACION</t>
  </si>
  <si>
    <t>- Ventas de Bienes y Servicios</t>
  </si>
  <si>
    <t>- Ventas de Mercancías del Estado</t>
  </si>
  <si>
    <t>- Ventas Servicios del Estado</t>
  </si>
  <si>
    <t>-</t>
  </si>
  <si>
    <t>- Tasas</t>
  </si>
  <si>
    <t>- Tarjetas de Turismo</t>
  </si>
  <si>
    <t>- Derechos Administrativos</t>
  </si>
  <si>
    <t>III) OTROS INGRESOS</t>
  </si>
  <si>
    <t>- Rentas de la Propiedad</t>
  </si>
  <si>
    <t>- Arriendo de Activos Tangibles No Producidos</t>
  </si>
  <si>
    <t>- Regalia neta por fundicion- RNF</t>
  </si>
  <si>
    <t>C:\Documents and Settings\fperez\My Documents\Ingresos Mensuales 2004\Enero 2004.xls</t>
  </si>
  <si>
    <t>- Multas y Sanciones</t>
  </si>
  <si>
    <t>- Ingresos Diversos</t>
  </si>
  <si>
    <t>-Ingresos por diferencial del gas licuado de petróleo</t>
  </si>
  <si>
    <t>VI) INGRESOS A ESPECIFICAR</t>
  </si>
  <si>
    <t>B)  INGRESOS DE CAPITAL</t>
  </si>
  <si>
    <t xml:space="preserve">   TOTAL </t>
  </si>
  <si>
    <t>Otros Ingresos:</t>
  </si>
  <si>
    <t>Depósitos a Cargo del Estado o Fondos Especiales y de Terceros</t>
  </si>
  <si>
    <t>Devolución impuesto selectivo al consumo de combustibles</t>
  </si>
  <si>
    <t xml:space="preserve">Fondo para Registro y Devolución de los Depositos en excesos en la Cuenta Unica del Tesoro </t>
  </si>
  <si>
    <t>TOTAL DE INGRESOS REPORTADOS EN EL SIGEF</t>
  </si>
  <si>
    <t>FUENTE: Ministerio de Hacienda, Sistema Integrado de Gestión Financiera (SIGEF), Informe de Ejecución de Ingresos.</t>
  </si>
  <si>
    <t xml:space="preserve">NOTAS: </t>
  </si>
  <si>
    <t xml:space="preserve">(1) Cifras sujetas a rectificación.  Incluye los dólares convertidos a la tasa oficial. </t>
  </si>
  <si>
    <t xml:space="preserve">     Excluye los Depósitos a Cargo del Estado, Fondos Especiales y de Terceros, </t>
  </si>
  <si>
    <t xml:space="preserve">     Fondo de devolución impuesto Selectivo al consumo de combustibles, los depósitos en exceso de la recaudadora.</t>
  </si>
  <si>
    <t>Las informaciones presentadas difieren de las presentadas en  Portal de Transparencia Fiscal,  ya que solo incluyen los ingresos presupuestarios.</t>
  </si>
  <si>
    <t xml:space="preserve"> CUADRO No.3</t>
  </si>
  <si>
    <t>INGRESOS FISCALES COMPARADOS POR PARTIDAS, DIRECCION GENERAL DE ADUANAS</t>
  </si>
  <si>
    <t>ENERO-JUNIO 2019/2018</t>
  </si>
  <si>
    <t>1) IMPUESTOS INTERNOS SOBRE MERCANCIAS Y SERVICIOS</t>
  </si>
  <si>
    <t>- Impuesto Selectivo a los Cervezas</t>
  </si>
  <si>
    <t>- Impuesto Selectivo a las demás Mercancías</t>
  </si>
  <si>
    <t>- Impuesto adicional de RD$2.0 al consumo de gasoil y gasolina premium-regular</t>
  </si>
  <si>
    <t>2) IMPUESTOS SOBRE EL COMERCIO Y LAS TRANSACCIONES COMERCIO EXTERIOR</t>
  </si>
  <si>
    <t>- Impuestos sobre las Importaciones</t>
  </si>
  <si>
    <t>- Impuestos Arancelarios</t>
  </si>
  <si>
    <t>- Subasta contingentes arancelarios</t>
  </si>
  <si>
    <t>- Impuestos sobre las Exportaciones</t>
  </si>
  <si>
    <t>- Otros Impuestos sobre el Comercio Exterior</t>
  </si>
  <si>
    <t>- Salida de Pasajeros por la Región Fronteriza</t>
  </si>
  <si>
    <t>II) TRANFERENCIAS CORRIENTES</t>
  </si>
  <si>
    <t>III) INGRESOS POR CONTRAPRESTACION</t>
  </si>
  <si>
    <t>IV) OTROS INGRESOS</t>
  </si>
  <si>
    <t>TOTAL</t>
  </si>
  <si>
    <t xml:space="preserve">Fondo para Registro y Devolución de los Depósitos en excesos en la Cuenta Única del Tesoro </t>
  </si>
  <si>
    <t xml:space="preserve">     Excluye los depósitos en exceso de la DGA.</t>
  </si>
  <si>
    <t>CUADRO No.4</t>
  </si>
  <si>
    <t xml:space="preserve"> INGRESOS FISCALES COMPARADOS  POR PARTIDAS, TESORERÍA NACIONAL</t>
  </si>
  <si>
    <t>ENERO-JUNIO  2018/2019</t>
  </si>
  <si>
    <t>(En millones de RD$)</t>
  </si>
  <si>
    <t>- Impuesto para Contribuir al Desarrollo de las Telecomunicaciones</t>
  </si>
  <si>
    <t>- Impuesto por uso de servicio de las telecomunicaciones para el sistema de emergencia 9-1-1</t>
  </si>
  <si>
    <t>- Impuestos Sobre el Uso de Bienes y Licencias</t>
  </si>
  <si>
    <t>- Licencias para Portar Armas de Fuego</t>
  </si>
  <si>
    <t>- Recursos de Captación Directa del Ministerio de Interior y Policia (Lic. P. Armas de Fuego)</t>
  </si>
  <si>
    <t>2) IMPUESTOS SOBRE EL COMERCIO Y LAS TRANSACCIONES/COMERCIO EXTERIOR</t>
  </si>
  <si>
    <t>- Derechos Consulares</t>
  </si>
  <si>
    <t>II) CONTRIBUCIONES SOCIALES</t>
  </si>
  <si>
    <t>III) TRANSFERENCIAS CORRIENTES</t>
  </si>
  <si>
    <t>IV) INGRESOS POR CONTRAPRESTACION</t>
  </si>
  <si>
    <t>- PROMESE</t>
  </si>
  <si>
    <t>- Otras Ventas de Mercancías del Gobierno Central</t>
  </si>
  <si>
    <t>- Ingresos de las Inst. Centralizadas en mercancías en la CUT</t>
  </si>
  <si>
    <t>- Otras Ventas</t>
  </si>
  <si>
    <t>- Otras Ventas de Servicios del Gobierno Central</t>
  </si>
  <si>
    <t>- Ingresos de las Inst. Centralizadas en Servicios en la CUT</t>
  </si>
  <si>
    <t>- Expedición y Renovación de Pasaportes</t>
  </si>
  <si>
    <t>- Licencia por subastas de productos agropecuarios</t>
  </si>
  <si>
    <t>V) OTROS INGRESOS</t>
  </si>
  <si>
    <t xml:space="preserve"> - Rentas de Propiedad</t>
  </si>
  <si>
    <t>- Dividendos por Inversiones Empresariales</t>
  </si>
  <si>
    <t>- Dividendos Banco de reservas</t>
  </si>
  <si>
    <t>- Dividendos de la Refinería</t>
  </si>
  <si>
    <t xml:space="preserve">- Otros Dividendos </t>
  </si>
  <si>
    <t xml:space="preserve">- Intereses </t>
  </si>
  <si>
    <t>- Intereses por colocación de bonos del mercado interno</t>
  </si>
  <si>
    <t>- Intereses por Colocación de Inversiones Financieras</t>
  </si>
  <si>
    <t>- Ganancia por colocación de bonos internos</t>
  </si>
  <si>
    <t>- Intereses percibidos del mercado interno</t>
  </si>
  <si>
    <t>- Intereses por colocación de bonos del mercado externo</t>
  </si>
  <si>
    <t>- Ganancia por colocación de bonos externos</t>
  </si>
  <si>
    <t>- Ventas de Activos No Financieros</t>
  </si>
  <si>
    <t xml:space="preserve">TOTAL </t>
  </si>
  <si>
    <t>DONACIONES</t>
  </si>
  <si>
    <t>FUENTES FINANCIERAS</t>
  </si>
  <si>
    <t>Disminición de Activos Financieros</t>
  </si>
  <si>
    <t>- Recuperación de Prestamos Internos</t>
  </si>
  <si>
    <t>- Disminución de otros activos financieros externos de largo plazo</t>
  </si>
  <si>
    <t>Incremento de Pasivos Financieros</t>
  </si>
  <si>
    <t>Incremento de Pasivos Corrientes</t>
  </si>
  <si>
    <t xml:space="preserve">- Obtención de Préstamos Internos a Corto Plazo </t>
  </si>
  <si>
    <t>Incremento de Pasivos No Corrientes</t>
  </si>
  <si>
    <t>Incremento de documentos por pagar Externo de largo plazo</t>
  </si>
  <si>
    <t>Colocación de Títulos, Valores de la Deuda Pública a Largo Plazo</t>
  </si>
  <si>
    <t>- De la Deuda Pública Interna  a Largo Plazo</t>
  </si>
  <si>
    <t>- De la Deuda Pública Externa  a Largo Plazo</t>
  </si>
  <si>
    <t>Obtención de Préstamos de la Deuda Pública a Largo Plazo</t>
  </si>
  <si>
    <t>- De la Deuda Pública Interna a Largo Plazo</t>
  </si>
  <si>
    <t>- De la Deuda Pública Externa a Largo Plazo</t>
  </si>
  <si>
    <t>- PETROCARIBE</t>
  </si>
  <si>
    <t>APLICACIONES FINANCIERAS</t>
  </si>
  <si>
    <t>- Incremento de disponibilidades</t>
  </si>
  <si>
    <t>Devolución de Recursos a empleados por retenciones excesivas por TSS</t>
  </si>
  <si>
    <t>Ingresos de la CUT No Presupuestaria</t>
  </si>
  <si>
    <t xml:space="preserve">     Excluye los Depósitos a Cargo del Estado, Fondos Especiales y de Terceros, ingresos de las instituciones centralizadas en la CUT no presupuestaria, </t>
  </si>
  <si>
    <t xml:space="preserve">     Fondo de devolución impuesto Selectivo al consumo de combustibles, los depósitos en exceso de las recaudadoras y TSS.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</si>
</sst>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* _(#,##0.0_)\ _P_-;* \(#,##0.0\)\ _P_-;_-* &quot;-&quot;??\ _P_-;_-@_-"/>
    <numFmt numFmtId="167" formatCode="_ * #,##0.00_ ;_ * \-#,##0.00_ ;_ * &quot;-&quot;??_ ;_ @_ "/>
    <numFmt numFmtId="168" formatCode="_-* #,##0.00\ _€_-;\-* #,##0.00\ _€_-;_-* &quot;-&quot;??\ _€_-;_-@_-"/>
    <numFmt numFmtId="169" formatCode="_-* #,##0.00\ &quot;€&quot;_-;\-* #,##0.00\ &quot;€&quot;_-;_-* &quot;-&quot;??\ &quot;€&quot;_-;_-@_-"/>
    <numFmt numFmtId="170" formatCode="_([$€-2]* #,##0.00_);_([$€-2]* \(#,##0.00\);_([$€-2]* &quot;-&quot;??_)"/>
    <numFmt numFmtId="171" formatCode="_([$€]* #,##0.00_);_([$€]* \(#,##0.00\);_([$€]* &quot;-&quot;??_);_(@_)"/>
    <numFmt numFmtId="172" formatCode="_(&quot;RD$&quot;* #,##0.00_);_(&quot;RD$&quot;* \(#,##0.00\);_(&quot;RD$&quot;* &quot;-&quot;??_);_(@_)"/>
    <numFmt numFmtId="173" formatCode="#,##0.0"/>
    <numFmt numFmtId="174" formatCode="0.0"/>
  </numFmts>
  <fonts count="54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Segoe UI"/>
      <family val="2"/>
    </font>
    <font>
      <b/>
      <sz val="12"/>
      <color indexed="8"/>
      <name val="Segoe UI"/>
      <family val="2"/>
    </font>
    <font>
      <sz val="12"/>
      <name val="Segoe UI"/>
      <family val="2"/>
    </font>
    <font>
      <i/>
      <sz val="11"/>
      <color indexed="8"/>
      <name val="Segoe UI"/>
      <family val="2"/>
    </font>
    <font>
      <b/>
      <sz val="10"/>
      <color theme="0"/>
      <name val="Segoe UI"/>
      <family val="2"/>
    </font>
    <font>
      <b/>
      <sz val="10"/>
      <color indexed="8"/>
      <name val="Segoe UI"/>
      <family val="2"/>
    </font>
    <font>
      <sz val="12"/>
      <name val="Courier"/>
      <family val="3"/>
    </font>
    <font>
      <sz val="10"/>
      <color indexed="8"/>
      <name val="Segoe UI"/>
      <family val="2"/>
    </font>
    <font>
      <b/>
      <sz val="10"/>
      <name val="Arial"/>
      <family val="2"/>
    </font>
    <font>
      <b/>
      <sz val="10"/>
      <name val="Segoe UI"/>
      <family val="2"/>
    </font>
    <font>
      <sz val="11"/>
      <name val="Arial"/>
      <family val="2"/>
    </font>
    <font>
      <u/>
      <sz val="7"/>
      <color indexed="12"/>
      <name val="Arial"/>
      <family val="2"/>
    </font>
    <font>
      <u/>
      <sz val="10"/>
      <color indexed="12"/>
      <name val="Arial"/>
      <family val="2"/>
    </font>
    <font>
      <b/>
      <u/>
      <sz val="7"/>
      <color indexed="12"/>
      <name val="Arial"/>
      <family val="2"/>
    </font>
    <font>
      <b/>
      <sz val="9"/>
      <name val="Segoe UI"/>
      <family val="2"/>
    </font>
    <font>
      <b/>
      <sz val="9"/>
      <color indexed="8"/>
      <name val="Segoe UI"/>
      <family val="2"/>
    </font>
    <font>
      <sz val="8"/>
      <color indexed="8"/>
      <name val="Segoe UI"/>
      <family val="2"/>
    </font>
    <font>
      <sz val="10"/>
      <name val="Segoe UI"/>
      <family val="2"/>
    </font>
    <font>
      <sz val="9"/>
      <color indexed="8"/>
      <name val="Segoe UI"/>
      <family val="2"/>
    </font>
    <font>
      <sz val="10"/>
      <name val="Antique Oliv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</font>
    <font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8"/>
      <color indexed="8"/>
      <name val="Helv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0"/>
      <color indexed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Calibri"/>
      <family val="2"/>
    </font>
    <font>
      <i/>
      <sz val="12"/>
      <color indexed="8"/>
      <name val="Segoe UI"/>
      <family val="2"/>
    </font>
    <font>
      <b/>
      <sz val="9"/>
      <color theme="0"/>
      <name val="Segoe UI"/>
      <family val="2"/>
    </font>
    <font>
      <sz val="9"/>
      <name val="Segoe UI"/>
      <family val="2"/>
    </font>
    <font>
      <b/>
      <u/>
      <sz val="9"/>
      <color indexed="8"/>
      <name val="Segoe UI"/>
      <family val="2"/>
    </font>
    <font>
      <u/>
      <sz val="9"/>
      <color indexed="8"/>
      <name val="Segoe UI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29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39" fontId="10" fillId="0" borderId="0"/>
    <xf numFmtId="0" fontId="2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0" borderId="11">
      <protection hidden="1"/>
    </xf>
    <xf numFmtId="0" fontId="27" fillId="18" borderId="11" applyNumberFormat="0" applyFont="0" applyBorder="0" applyAlignment="0" applyProtection="0">
      <protection hidden="1"/>
    </xf>
    <xf numFmtId="0" fontId="26" fillId="0" borderId="11">
      <protection hidden="1"/>
    </xf>
    <xf numFmtId="166" fontId="28" fillId="0" borderId="16" applyBorder="0">
      <alignment horizontal="center" vertical="center"/>
    </xf>
    <xf numFmtId="0" fontId="29" fillId="6" borderId="0" applyNumberFormat="0" applyBorder="0" applyAlignment="0" applyProtection="0"/>
    <xf numFmtId="0" fontId="30" fillId="18" borderId="17" applyNumberFormat="0" applyAlignment="0" applyProtection="0"/>
    <xf numFmtId="0" fontId="31" fillId="19" borderId="18" applyNumberFormat="0" applyAlignment="0" applyProtection="0"/>
    <xf numFmtId="0" fontId="32" fillId="0" borderId="19" applyNumberFormat="0" applyFill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3" borderId="0" applyNumberFormat="0" applyBorder="0" applyAlignment="0" applyProtection="0"/>
    <xf numFmtId="0" fontId="34" fillId="9" borderId="17" applyNumberFormat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35" fillId="5" borderId="0" applyNumberFormat="0" applyBorder="0" applyAlignment="0" applyProtection="0"/>
    <xf numFmtId="0" fontId="36" fillId="0" borderId="11">
      <alignment horizontal="left"/>
      <protection locked="0"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24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38" fillId="0" borderId="0">
      <alignment vertical="top"/>
    </xf>
    <xf numFmtId="0" fontId="2" fillId="0" borderId="0"/>
    <xf numFmtId="0" fontId="24" fillId="0" borderId="0"/>
    <xf numFmtId="0" fontId="2" fillId="0" borderId="0"/>
    <xf numFmtId="0" fontId="2" fillId="0" borderId="0"/>
    <xf numFmtId="39" fontId="39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39" fontId="10" fillId="0" borderId="0"/>
    <xf numFmtId="0" fontId="2" fillId="25" borderId="20" applyNumberFormat="0" applyFont="0" applyAlignment="0" applyProtection="0"/>
    <xf numFmtId="0" fontId="2" fillId="25" borderId="20" applyNumberFormat="0" applyFont="0" applyAlignment="0" applyProtection="0"/>
    <xf numFmtId="0" fontId="2" fillId="25" borderId="20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11" applyNumberFormat="0" applyFill="0" applyBorder="0" applyAlignment="0" applyProtection="0">
      <protection hidden="1"/>
    </xf>
    <xf numFmtId="0" fontId="41" fillId="18" borderId="2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45" fillId="0" borderId="23" applyNumberFormat="0" applyFill="0" applyAlignment="0" applyProtection="0"/>
    <xf numFmtId="0" fontId="33" fillId="0" borderId="24" applyNumberFormat="0" applyFill="0" applyAlignment="0" applyProtection="0"/>
    <xf numFmtId="0" fontId="46" fillId="0" borderId="0" applyNumberFormat="0" applyFill="0" applyBorder="0" applyAlignment="0" applyProtection="0"/>
    <xf numFmtId="0" fontId="47" fillId="18" borderId="11"/>
    <xf numFmtId="0" fontId="48" fillId="0" borderId="25" applyNumberFormat="0" applyFill="0" applyAlignment="0" applyProtection="0"/>
  </cellStyleXfs>
  <cellXfs count="258">
    <xf numFmtId="0" fontId="0" fillId="0" borderId="0" xfId="0"/>
    <xf numFmtId="0" fontId="3" fillId="0" borderId="0" xfId="0" applyFont="1" applyFill="1"/>
    <xf numFmtId="0" fontId="2" fillId="0" borderId="0" xfId="0" applyFont="1" applyFill="1" applyBorder="1"/>
    <xf numFmtId="0" fontId="2" fillId="2" borderId="0" xfId="0" applyFont="1" applyFill="1" applyBorder="1"/>
    <xf numFmtId="0" fontId="2" fillId="0" borderId="0" xfId="0" applyFont="1" applyBorder="1"/>
    <xf numFmtId="0" fontId="2" fillId="0" borderId="0" xfId="0" applyFont="1"/>
    <xf numFmtId="0" fontId="4" fillId="0" borderId="0" xfId="0" applyFont="1" applyFill="1" applyAlignment="1" applyProtection="1">
      <alignment horizontal="center"/>
    </xf>
    <xf numFmtId="0" fontId="5" fillId="0" borderId="0" xfId="0" applyFont="1" applyFill="1"/>
    <xf numFmtId="0" fontId="6" fillId="0" borderId="0" xfId="0" applyFont="1" applyFill="1" applyBorder="1"/>
    <xf numFmtId="0" fontId="6" fillId="2" borderId="0" xfId="0" applyFont="1" applyFill="1" applyBorder="1"/>
    <xf numFmtId="0" fontId="5" fillId="0" borderId="0" xfId="0" applyFont="1" applyFill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8" fillId="3" borderId="1" xfId="2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2" applyFont="1" applyFill="1" applyBorder="1" applyAlignment="1" applyProtection="1">
      <alignment horizontal="center" vertical="center"/>
    </xf>
    <xf numFmtId="0" fontId="8" fillId="3" borderId="6" xfId="2" applyFont="1" applyFill="1" applyBorder="1" applyAlignment="1" applyProtection="1">
      <alignment horizontal="center" vertical="center"/>
    </xf>
    <xf numFmtId="0" fontId="8" fillId="3" borderId="7" xfId="2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left" vertical="center"/>
    </xf>
    <xf numFmtId="164" fontId="9" fillId="0" borderId="9" xfId="3" applyNumberFormat="1" applyFont="1" applyFill="1" applyBorder="1"/>
    <xf numFmtId="164" fontId="9" fillId="2" borderId="9" xfId="3" applyNumberFormat="1" applyFont="1" applyFill="1" applyBorder="1"/>
    <xf numFmtId="164" fontId="9" fillId="0" borderId="10" xfId="3" applyNumberFormat="1" applyFont="1" applyFill="1" applyBorder="1"/>
    <xf numFmtId="164" fontId="2" fillId="0" borderId="0" xfId="0" applyNumberFormat="1" applyFont="1" applyBorder="1"/>
    <xf numFmtId="0" fontId="9" fillId="0" borderId="11" xfId="2" applyFont="1" applyFill="1" applyBorder="1" applyAlignment="1" applyProtection="1"/>
    <xf numFmtId="164" fontId="9" fillId="0" borderId="11" xfId="2" applyNumberFormat="1" applyFont="1" applyFill="1" applyBorder="1" applyProtection="1"/>
    <xf numFmtId="164" fontId="9" fillId="0" borderId="10" xfId="2" applyNumberFormat="1" applyFont="1" applyFill="1" applyBorder="1" applyProtection="1"/>
    <xf numFmtId="164" fontId="9" fillId="2" borderId="11" xfId="2" applyNumberFormat="1" applyFont="1" applyFill="1" applyBorder="1" applyProtection="1"/>
    <xf numFmtId="164" fontId="9" fillId="0" borderId="11" xfId="2" applyNumberFormat="1" applyFont="1" applyFill="1" applyBorder="1" applyAlignment="1" applyProtection="1"/>
    <xf numFmtId="164" fontId="9" fillId="0" borderId="10" xfId="2" applyNumberFormat="1" applyFont="1" applyFill="1" applyBorder="1" applyAlignment="1" applyProtection="1"/>
    <xf numFmtId="164" fontId="9" fillId="2" borderId="11" xfId="2" applyNumberFormat="1" applyFont="1" applyFill="1" applyBorder="1" applyAlignment="1" applyProtection="1"/>
    <xf numFmtId="49" fontId="11" fillId="0" borderId="11" xfId="4" applyNumberFormat="1" applyFont="1" applyFill="1" applyBorder="1" applyAlignment="1" applyProtection="1">
      <alignment horizontal="left" indent="1"/>
    </xf>
    <xf numFmtId="164" fontId="11" fillId="0" borderId="11" xfId="2" applyNumberFormat="1" applyFont="1" applyFill="1" applyBorder="1" applyAlignment="1" applyProtection="1"/>
    <xf numFmtId="164" fontId="11" fillId="0" borderId="10" xfId="2" applyNumberFormat="1" applyFont="1" applyFill="1" applyBorder="1" applyAlignment="1" applyProtection="1"/>
    <xf numFmtId="164" fontId="11" fillId="2" borderId="11" xfId="2" applyNumberFormat="1" applyFont="1" applyFill="1" applyBorder="1" applyAlignment="1" applyProtection="1"/>
    <xf numFmtId="49" fontId="9" fillId="0" borderId="11" xfId="2" applyNumberFormat="1" applyFont="1" applyFill="1" applyBorder="1" applyAlignment="1" applyProtection="1">
      <alignment horizontal="left" indent="1"/>
    </xf>
    <xf numFmtId="49" fontId="11" fillId="0" borderId="11" xfId="4" applyNumberFormat="1" applyFont="1" applyFill="1" applyBorder="1" applyAlignment="1" applyProtection="1">
      <alignment horizontal="left" indent="2"/>
    </xf>
    <xf numFmtId="164" fontId="11" fillId="0" borderId="11" xfId="2" applyNumberFormat="1" applyFont="1" applyFill="1" applyBorder="1" applyProtection="1"/>
    <xf numFmtId="164" fontId="11" fillId="2" borderId="11" xfId="2" applyNumberFormat="1" applyFont="1" applyFill="1" applyBorder="1" applyProtection="1"/>
    <xf numFmtId="49" fontId="11" fillId="0" borderId="11" xfId="0" applyNumberFormat="1" applyFont="1" applyFill="1" applyBorder="1" applyAlignment="1" applyProtection="1">
      <alignment horizontal="left" indent="2"/>
    </xf>
    <xf numFmtId="0" fontId="0" fillId="0" borderId="0" xfId="0" applyBorder="1"/>
    <xf numFmtId="164" fontId="12" fillId="0" borderId="0" xfId="0" applyNumberFormat="1" applyFont="1" applyBorder="1"/>
    <xf numFmtId="49" fontId="11" fillId="0" borderId="11" xfId="2" applyNumberFormat="1" applyFont="1" applyFill="1" applyBorder="1" applyAlignment="1" applyProtection="1">
      <alignment horizontal="left" indent="2"/>
    </xf>
    <xf numFmtId="164" fontId="11" fillId="0" borderId="10" xfId="2" applyNumberFormat="1" applyFont="1" applyFill="1" applyBorder="1" applyProtection="1"/>
    <xf numFmtId="0" fontId="9" fillId="0" borderId="11" xfId="2" applyFont="1" applyFill="1" applyBorder="1" applyAlignment="1" applyProtection="1">
      <alignment horizontal="left" indent="1"/>
    </xf>
    <xf numFmtId="165" fontId="2" fillId="0" borderId="0" xfId="1" applyNumberFormat="1" applyFont="1" applyBorder="1"/>
    <xf numFmtId="165" fontId="11" fillId="2" borderId="11" xfId="2" applyNumberFormat="1" applyFont="1" applyFill="1" applyBorder="1" applyProtection="1"/>
    <xf numFmtId="10" fontId="2" fillId="0" borderId="0" xfId="0" applyNumberFormat="1" applyFont="1" applyBorder="1"/>
    <xf numFmtId="49" fontId="11" fillId="0" borderId="11" xfId="5" applyNumberFormat="1" applyFont="1" applyFill="1" applyBorder="1" applyAlignment="1" applyProtection="1">
      <alignment horizontal="left" indent="2"/>
    </xf>
    <xf numFmtId="0" fontId="13" fillId="0" borderId="11" xfId="0" applyFont="1" applyBorder="1"/>
    <xf numFmtId="43" fontId="2" fillId="0" borderId="0" xfId="1" applyFont="1" applyBorder="1"/>
    <xf numFmtId="0" fontId="12" fillId="0" borderId="0" xfId="0" applyFont="1"/>
    <xf numFmtId="49" fontId="9" fillId="0" borderId="11" xfId="5" applyNumberFormat="1" applyFont="1" applyFill="1" applyBorder="1" applyAlignment="1" applyProtection="1">
      <alignment horizontal="left" indent="1"/>
    </xf>
    <xf numFmtId="164" fontId="11" fillId="0" borderId="10" xfId="2" applyNumberFormat="1" applyFont="1" applyFill="1" applyBorder="1" applyAlignment="1" applyProtection="1">
      <alignment horizontal="left" indent="4"/>
    </xf>
    <xf numFmtId="0" fontId="0" fillId="0" borderId="0" xfId="0" applyAlignment="1">
      <alignment vertical="center"/>
    </xf>
    <xf numFmtId="49" fontId="9" fillId="0" borderId="11" xfId="5" applyNumberFormat="1" applyFont="1" applyFill="1" applyBorder="1" applyAlignment="1" applyProtection="1">
      <alignment horizontal="left"/>
    </xf>
    <xf numFmtId="0" fontId="14" fillId="0" borderId="0" xfId="0" applyFont="1"/>
    <xf numFmtId="0" fontId="14" fillId="0" borderId="0" xfId="0" applyFont="1" applyBorder="1"/>
    <xf numFmtId="164" fontId="11" fillId="2" borderId="8" xfId="2" applyNumberFormat="1" applyFont="1" applyFill="1" applyBorder="1" applyProtection="1"/>
    <xf numFmtId="0" fontId="15" fillId="0" borderId="0" xfId="0" applyFont="1"/>
    <xf numFmtId="0" fontId="17" fillId="0" borderId="0" xfId="6" applyFont="1" applyBorder="1" applyAlignment="1" applyProtection="1"/>
    <xf numFmtId="0" fontId="17" fillId="0" borderId="0" xfId="6" applyFont="1" applyAlignment="1" applyProtection="1"/>
    <xf numFmtId="49" fontId="9" fillId="0" borderId="11" xfId="5" applyNumberFormat="1" applyFont="1" applyFill="1" applyBorder="1" applyAlignment="1" applyProtection="1"/>
    <xf numFmtId="43" fontId="9" fillId="0" borderId="10" xfId="1" applyFont="1" applyFill="1" applyBorder="1" applyAlignment="1" applyProtection="1">
      <alignment horizontal="center"/>
    </xf>
    <xf numFmtId="164" fontId="9" fillId="0" borderId="11" xfId="5" applyNumberFormat="1" applyFont="1" applyFill="1" applyBorder="1" applyProtection="1"/>
    <xf numFmtId="43" fontId="9" fillId="0" borderId="10" xfId="1" applyFont="1" applyFill="1" applyBorder="1" applyProtection="1"/>
    <xf numFmtId="0" fontId="8" fillId="3" borderId="6" xfId="2" applyFont="1" applyFill="1" applyBorder="1" applyAlignment="1" applyProtection="1">
      <alignment horizontal="left" vertical="center"/>
    </xf>
    <xf numFmtId="164" fontId="8" fillId="3" borderId="6" xfId="2" applyNumberFormat="1" applyFont="1" applyFill="1" applyBorder="1" applyAlignment="1" applyProtection="1">
      <alignment vertical="center"/>
    </xf>
    <xf numFmtId="164" fontId="8" fillId="3" borderId="7" xfId="2" applyNumberFormat="1" applyFont="1" applyFill="1" applyBorder="1" applyAlignment="1" applyProtection="1">
      <alignment vertical="center"/>
    </xf>
    <xf numFmtId="0" fontId="9" fillId="0" borderId="9" xfId="2" applyFont="1" applyFill="1" applyBorder="1" applyAlignment="1" applyProtection="1">
      <alignment horizontal="left" vertical="center"/>
    </xf>
    <xf numFmtId="164" fontId="9" fillId="0" borderId="10" xfId="2" applyNumberFormat="1" applyFont="1" applyFill="1" applyBorder="1" applyAlignment="1" applyProtection="1">
      <alignment vertical="center"/>
    </xf>
    <xf numFmtId="164" fontId="9" fillId="0" borderId="11" xfId="2" applyNumberFormat="1" applyFont="1" applyFill="1" applyBorder="1" applyAlignment="1" applyProtection="1">
      <alignment vertical="center"/>
    </xf>
    <xf numFmtId="164" fontId="9" fillId="2" borderId="10" xfId="2" applyNumberFormat="1" applyFont="1" applyFill="1" applyBorder="1" applyAlignment="1" applyProtection="1">
      <alignment vertical="center"/>
    </xf>
    <xf numFmtId="49" fontId="11" fillId="0" borderId="11" xfId="0" applyNumberFormat="1" applyFont="1" applyFill="1" applyBorder="1" applyAlignment="1" applyProtection="1">
      <alignment horizontal="left"/>
    </xf>
    <xf numFmtId="164" fontId="11" fillId="0" borderId="10" xfId="2" applyNumberFormat="1" applyFont="1" applyFill="1" applyBorder="1" applyAlignment="1" applyProtection="1">
      <alignment vertical="center"/>
    </xf>
    <xf numFmtId="164" fontId="11" fillId="0" borderId="11" xfId="2" applyNumberFormat="1" applyFont="1" applyFill="1" applyBorder="1" applyAlignment="1" applyProtection="1">
      <alignment vertical="center"/>
    </xf>
    <xf numFmtId="164" fontId="11" fillId="2" borderId="10" xfId="2" applyNumberFormat="1" applyFont="1" applyFill="1" applyBorder="1" applyAlignment="1" applyProtection="1">
      <alignment vertical="center"/>
    </xf>
    <xf numFmtId="164" fontId="11" fillId="0" borderId="10" xfId="0" applyNumberFormat="1" applyFont="1" applyFill="1" applyBorder="1" applyAlignment="1" applyProtection="1">
      <alignment vertical="center"/>
    </xf>
    <xf numFmtId="165" fontId="11" fillId="0" borderId="10" xfId="1" applyNumberFormat="1" applyFont="1" applyFill="1" applyBorder="1" applyAlignment="1" applyProtection="1">
      <alignment vertical="center"/>
    </xf>
    <xf numFmtId="165" fontId="11" fillId="0" borderId="11" xfId="1" applyNumberFormat="1" applyFont="1" applyFill="1" applyBorder="1" applyAlignment="1" applyProtection="1">
      <alignment vertical="center"/>
    </xf>
    <xf numFmtId="165" fontId="11" fillId="2" borderId="10" xfId="1" applyNumberFormat="1" applyFont="1" applyFill="1" applyBorder="1" applyAlignment="1" applyProtection="1">
      <alignment vertical="center"/>
    </xf>
    <xf numFmtId="164" fontId="11" fillId="0" borderId="11" xfId="0" applyNumberFormat="1" applyFont="1" applyFill="1" applyBorder="1" applyAlignment="1" applyProtection="1">
      <alignment vertical="center"/>
    </xf>
    <xf numFmtId="49" fontId="11" fillId="0" borderId="5" xfId="0" applyNumberFormat="1" applyFont="1" applyFill="1" applyBorder="1" applyAlignment="1" applyProtection="1">
      <alignment horizontal="left"/>
    </xf>
    <xf numFmtId="164" fontId="11" fillId="0" borderId="12" xfId="2" applyNumberFormat="1" applyFont="1" applyFill="1" applyBorder="1" applyAlignment="1" applyProtection="1">
      <alignment vertical="center"/>
    </xf>
    <xf numFmtId="164" fontId="11" fillId="2" borderId="12" xfId="2" applyNumberFormat="1" applyFont="1" applyFill="1" applyBorder="1" applyAlignment="1" applyProtection="1">
      <alignment vertical="center"/>
    </xf>
    <xf numFmtId="164" fontId="11" fillId="0" borderId="5" xfId="2" applyNumberFormat="1" applyFont="1" applyFill="1" applyBorder="1" applyAlignment="1" applyProtection="1">
      <alignment vertical="center"/>
    </xf>
    <xf numFmtId="49" fontId="8" fillId="3" borderId="13" xfId="0" applyNumberFormat="1" applyFont="1" applyFill="1" applyBorder="1" applyAlignment="1" applyProtection="1">
      <alignment horizontal="left" vertical="center"/>
    </xf>
    <xf numFmtId="165" fontId="8" fillId="3" borderId="14" xfId="0" applyNumberFormat="1" applyFont="1" applyFill="1" applyBorder="1" applyAlignment="1" applyProtection="1">
      <alignment vertical="center"/>
    </xf>
    <xf numFmtId="165" fontId="8" fillId="3" borderId="15" xfId="0" applyNumberFormat="1" applyFont="1" applyFill="1" applyBorder="1" applyAlignment="1" applyProtection="1">
      <alignment vertical="center"/>
    </xf>
    <xf numFmtId="164" fontId="8" fillId="3" borderId="15" xfId="0" applyNumberFormat="1" applyFont="1" applyFill="1" applyBorder="1" applyAlignment="1" applyProtection="1">
      <alignment vertical="center"/>
    </xf>
    <xf numFmtId="164" fontId="18" fillId="0" borderId="0" xfId="0" applyNumberFormat="1" applyFont="1"/>
    <xf numFmtId="164" fontId="11" fillId="0" borderId="0" xfId="2" applyNumberFormat="1" applyFont="1" applyFill="1" applyBorder="1" applyAlignment="1" applyProtection="1">
      <alignment vertical="center"/>
    </xf>
    <xf numFmtId="164" fontId="11" fillId="2" borderId="0" xfId="2" applyNumberFormat="1" applyFont="1" applyFill="1" applyBorder="1" applyAlignment="1" applyProtection="1">
      <alignment vertical="center"/>
    </xf>
    <xf numFmtId="164" fontId="11" fillId="0" borderId="0" xfId="2" applyNumberFormat="1" applyFont="1" applyFill="1" applyBorder="1" applyProtection="1"/>
    <xf numFmtId="49" fontId="19" fillId="0" borderId="0" xfId="0" applyNumberFormat="1" applyFont="1" applyFill="1" applyBorder="1" applyAlignment="1" applyProtection="1"/>
    <xf numFmtId="164" fontId="9" fillId="0" borderId="0" xfId="2" applyNumberFormat="1" applyFont="1" applyFill="1" applyBorder="1" applyAlignment="1" applyProtection="1">
      <alignment vertical="center"/>
    </xf>
    <xf numFmtId="164" fontId="9" fillId="2" borderId="0" xfId="2" applyNumberFormat="1" applyFont="1" applyFill="1" applyBorder="1" applyAlignment="1" applyProtection="1">
      <alignment vertical="center"/>
    </xf>
    <xf numFmtId="0" fontId="20" fillId="0" borderId="0" xfId="0" applyFont="1" applyFill="1" applyAlignment="1" applyProtection="1"/>
    <xf numFmtId="164" fontId="21" fillId="0" borderId="0" xfId="0" applyNumberFormat="1" applyFont="1" applyFill="1" applyBorder="1"/>
    <xf numFmtId="164" fontId="9" fillId="2" borderId="0" xfId="2" applyNumberFormat="1" applyFont="1" applyFill="1" applyBorder="1" applyProtection="1"/>
    <xf numFmtId="164" fontId="9" fillId="0" borderId="0" xfId="2" applyNumberFormat="1" applyFont="1" applyFill="1" applyBorder="1" applyProtection="1"/>
    <xf numFmtId="43" fontId="22" fillId="0" borderId="0" xfId="0" applyNumberFormat="1" applyFont="1" applyAlignment="1">
      <alignment horizontal="right"/>
    </xf>
    <xf numFmtId="164" fontId="21" fillId="2" borderId="0" xfId="0" applyNumberFormat="1" applyFont="1" applyFill="1" applyBorder="1"/>
    <xf numFmtId="0" fontId="21" fillId="0" borderId="0" xfId="0" applyFont="1" applyFill="1" applyBorder="1"/>
    <xf numFmtId="0" fontId="20" fillId="0" borderId="0" xfId="0" applyFont="1" applyFill="1" applyAlignment="1" applyProtection="1">
      <alignment horizontal="left" indent="1"/>
    </xf>
    <xf numFmtId="165" fontId="21" fillId="0" borderId="0" xfId="1" applyNumberFormat="1" applyFont="1" applyFill="1" applyBorder="1"/>
    <xf numFmtId="43" fontId="21" fillId="2" borderId="0" xfId="0" applyNumberFormat="1" applyFont="1" applyFill="1" applyBorder="1"/>
    <xf numFmtId="37" fontId="9" fillId="2" borderId="0" xfId="2" applyNumberFormat="1" applyFont="1" applyFill="1" applyBorder="1" applyProtection="1"/>
    <xf numFmtId="37" fontId="21" fillId="0" borderId="0" xfId="0" applyNumberFormat="1" applyFont="1" applyFill="1" applyBorder="1"/>
    <xf numFmtId="165" fontId="21" fillId="0" borderId="0" xfId="0" applyNumberFormat="1" applyFont="1" applyFill="1" applyBorder="1"/>
    <xf numFmtId="0" fontId="21" fillId="2" borderId="0" xfId="0" applyFont="1" applyFill="1" applyBorder="1"/>
    <xf numFmtId="0" fontId="23" fillId="0" borderId="0" xfId="0" applyFont="1" applyFill="1" applyBorder="1"/>
    <xf numFmtId="0" fontId="0" fillId="0" borderId="0" xfId="0" applyFill="1" applyBorder="1"/>
    <xf numFmtId="0" fontId="0" fillId="2" borderId="0" xfId="0" applyFill="1" applyBorder="1"/>
    <xf numFmtId="0" fontId="0" fillId="2" borderId="0" xfId="0" applyFill="1"/>
    <xf numFmtId="0" fontId="4" fillId="0" borderId="0" xfId="0" applyFont="1" applyFill="1" applyAlignment="1" applyProtection="1">
      <alignment horizontal="center"/>
    </xf>
    <xf numFmtId="0" fontId="49" fillId="0" borderId="0" xfId="0" applyFont="1" applyFill="1" applyBorder="1"/>
    <xf numFmtId="0" fontId="5" fillId="0" borderId="0" xfId="0" applyFont="1" applyFill="1" applyBorder="1" applyAlignment="1" applyProtection="1">
      <alignment horizontal="center"/>
    </xf>
    <xf numFmtId="0" fontId="6" fillId="0" borderId="0" xfId="0" applyFont="1" applyBorder="1"/>
    <xf numFmtId="0" fontId="50" fillId="3" borderId="1" xfId="0" applyFont="1" applyFill="1" applyBorder="1" applyAlignment="1" applyProtection="1">
      <alignment horizontal="center" vertical="center"/>
    </xf>
    <xf numFmtId="0" fontId="50" fillId="3" borderId="2" xfId="0" applyFont="1" applyFill="1" applyBorder="1" applyAlignment="1" applyProtection="1">
      <alignment horizontal="center" vertical="center"/>
    </xf>
    <xf numFmtId="0" fontId="50" fillId="3" borderId="3" xfId="0" applyFont="1" applyFill="1" applyBorder="1" applyAlignment="1" applyProtection="1">
      <alignment horizontal="center" vertical="center"/>
    </xf>
    <xf numFmtId="0" fontId="50" fillId="3" borderId="4" xfId="0" applyFont="1" applyFill="1" applyBorder="1" applyAlignment="1" applyProtection="1">
      <alignment horizontal="center" vertical="center"/>
    </xf>
    <xf numFmtId="0" fontId="11" fillId="0" borderId="0" xfId="0" applyFont="1" applyFill="1" applyBorder="1"/>
    <xf numFmtId="0" fontId="50" fillId="3" borderId="5" xfId="0" applyFont="1" applyFill="1" applyBorder="1" applyAlignment="1" applyProtection="1">
      <alignment horizontal="center" vertical="center"/>
    </xf>
    <xf numFmtId="0" fontId="50" fillId="3" borderId="5" xfId="0" applyFont="1" applyFill="1" applyBorder="1" applyAlignment="1" applyProtection="1">
      <alignment horizontal="center" vertical="center"/>
    </xf>
    <xf numFmtId="0" fontId="50" fillId="3" borderId="7" xfId="0" applyFont="1" applyFill="1" applyBorder="1" applyAlignment="1" applyProtection="1">
      <alignment horizontal="center" vertical="center"/>
    </xf>
    <xf numFmtId="0" fontId="50" fillId="3" borderId="6" xfId="0" applyFont="1" applyFill="1" applyBorder="1" applyAlignment="1" applyProtection="1">
      <alignment horizontal="center" vertical="center"/>
    </xf>
    <xf numFmtId="39" fontId="19" fillId="0" borderId="11" xfId="190" applyFont="1" applyFill="1" applyBorder="1" applyAlignment="1" applyProtection="1"/>
    <xf numFmtId="164" fontId="19" fillId="0" borderId="9" xfId="2" applyNumberFormat="1" applyFont="1" applyFill="1" applyBorder="1"/>
    <xf numFmtId="164" fontId="19" fillId="0" borderId="10" xfId="2" applyNumberFormat="1" applyFont="1" applyFill="1" applyBorder="1"/>
    <xf numFmtId="164" fontId="11" fillId="0" borderId="0" xfId="0" applyNumberFormat="1" applyFont="1" applyFill="1" applyBorder="1"/>
    <xf numFmtId="164" fontId="2" fillId="0" borderId="0" xfId="0" applyNumberFormat="1" applyFont="1" applyFill="1" applyBorder="1"/>
    <xf numFmtId="49" fontId="19" fillId="0" borderId="11" xfId="190" applyNumberFormat="1" applyFont="1" applyFill="1" applyBorder="1" applyAlignment="1" applyProtection="1"/>
    <xf numFmtId="164" fontId="19" fillId="0" borderId="11" xfId="2" applyNumberFormat="1" applyFont="1" applyFill="1" applyBorder="1"/>
    <xf numFmtId="49" fontId="19" fillId="0" borderId="11" xfId="190" applyNumberFormat="1" applyFont="1" applyFill="1" applyBorder="1" applyAlignment="1" applyProtection="1">
      <alignment horizontal="left" indent="1"/>
    </xf>
    <xf numFmtId="0" fontId="51" fillId="0" borderId="11" xfId="2" applyFont="1" applyFill="1" applyBorder="1" applyAlignment="1" applyProtection="1">
      <alignment horizontal="left" indent="2"/>
    </xf>
    <xf numFmtId="164" fontId="51" fillId="0" borderId="11" xfId="2" applyNumberFormat="1" applyFont="1" applyFill="1" applyBorder="1" applyAlignment="1" applyProtection="1">
      <alignment horizontal="right"/>
    </xf>
    <xf numFmtId="164" fontId="51" fillId="0" borderId="10" xfId="2" applyNumberFormat="1" applyFont="1" applyFill="1" applyBorder="1" applyAlignment="1" applyProtection="1">
      <alignment horizontal="right"/>
    </xf>
    <xf numFmtId="49" fontId="19" fillId="0" borderId="11" xfId="2" applyNumberFormat="1" applyFont="1" applyFill="1" applyBorder="1" applyAlignment="1" applyProtection="1">
      <alignment horizontal="left" indent="1"/>
    </xf>
    <xf numFmtId="164" fontId="18" fillId="0" borderId="11" xfId="2" applyNumberFormat="1" applyFont="1" applyFill="1" applyBorder="1" applyAlignment="1" applyProtection="1">
      <alignment horizontal="right"/>
    </xf>
    <xf numFmtId="164" fontId="18" fillId="0" borderId="10" xfId="2" applyNumberFormat="1" applyFont="1" applyFill="1" applyBorder="1" applyAlignment="1" applyProtection="1">
      <alignment horizontal="right"/>
    </xf>
    <xf numFmtId="49" fontId="22" fillId="0" borderId="11" xfId="190" applyNumberFormat="1" applyFont="1" applyFill="1" applyBorder="1" applyAlignment="1" applyProtection="1">
      <alignment horizontal="left" indent="2"/>
    </xf>
    <xf numFmtId="43" fontId="51" fillId="0" borderId="11" xfId="1" applyFont="1" applyFill="1" applyBorder="1" applyAlignment="1" applyProtection="1">
      <alignment horizontal="right"/>
    </xf>
    <xf numFmtId="43" fontId="51" fillId="0" borderId="10" xfId="1" applyFont="1" applyFill="1" applyBorder="1" applyAlignment="1" applyProtection="1">
      <alignment horizontal="right"/>
    </xf>
    <xf numFmtId="0" fontId="19" fillId="0" borderId="11" xfId="190" applyNumberFormat="1" applyFont="1" applyFill="1" applyBorder="1" applyAlignment="1" applyProtection="1">
      <alignment horizontal="left" indent="1"/>
    </xf>
    <xf numFmtId="164" fontId="9" fillId="0" borderId="0" xfId="0" applyNumberFormat="1" applyFont="1" applyFill="1" applyBorder="1"/>
    <xf numFmtId="164" fontId="19" fillId="0" borderId="11" xfId="190" applyNumberFormat="1" applyFont="1" applyFill="1" applyBorder="1" applyAlignment="1" applyProtection="1">
      <alignment horizontal="left" indent="1"/>
    </xf>
    <xf numFmtId="0" fontId="18" fillId="0" borderId="11" xfId="0" applyFont="1" applyBorder="1"/>
    <xf numFmtId="49" fontId="22" fillId="0" borderId="11" xfId="2" applyNumberFormat="1" applyFont="1" applyFill="1" applyBorder="1" applyAlignment="1" applyProtection="1">
      <alignment horizontal="left" indent="2"/>
    </xf>
    <xf numFmtId="164" fontId="51" fillId="0" borderId="11" xfId="2" applyNumberFormat="1" applyFont="1" applyFill="1" applyBorder="1"/>
    <xf numFmtId="164" fontId="18" fillId="0" borderId="11" xfId="2" applyNumberFormat="1" applyFont="1" applyFill="1" applyBorder="1"/>
    <xf numFmtId="43" fontId="18" fillId="0" borderId="10" xfId="1" applyFont="1" applyFill="1" applyBorder="1" applyAlignment="1" applyProtection="1">
      <alignment horizontal="right"/>
    </xf>
    <xf numFmtId="164" fontId="19" fillId="0" borderId="11" xfId="2" applyNumberFormat="1" applyFont="1" applyFill="1" applyBorder="1" applyProtection="1"/>
    <xf numFmtId="164" fontId="19" fillId="0" borderId="10" xfId="2" applyNumberFormat="1" applyFont="1" applyFill="1" applyBorder="1" applyProtection="1"/>
    <xf numFmtId="164" fontId="22" fillId="0" borderId="11" xfId="2" applyNumberFormat="1" applyFont="1" applyFill="1" applyBorder="1" applyProtection="1"/>
    <xf numFmtId="49" fontId="51" fillId="0" borderId="11" xfId="2" applyNumberFormat="1" applyFont="1" applyFill="1" applyBorder="1" applyAlignment="1" applyProtection="1">
      <alignment horizontal="left" indent="2"/>
    </xf>
    <xf numFmtId="39" fontId="19" fillId="0" borderId="11" xfId="190" applyFont="1" applyFill="1" applyBorder="1"/>
    <xf numFmtId="49" fontId="18" fillId="0" borderId="11" xfId="2" applyNumberFormat="1" applyFont="1" applyFill="1" applyBorder="1" applyAlignment="1" applyProtection="1">
      <alignment horizontal="left"/>
    </xf>
    <xf numFmtId="164" fontId="19" fillId="0" borderId="11" xfId="2" applyNumberFormat="1" applyFont="1" applyFill="1" applyBorder="1" applyAlignment="1" applyProtection="1"/>
    <xf numFmtId="164" fontId="19" fillId="0" borderId="10" xfId="2" applyNumberFormat="1" applyFont="1" applyFill="1" applyBorder="1" applyAlignment="1" applyProtection="1"/>
    <xf numFmtId="164" fontId="12" fillId="0" borderId="0" xfId="0" applyNumberFormat="1" applyFont="1" applyFill="1" applyBorder="1"/>
    <xf numFmtId="39" fontId="19" fillId="0" borderId="11" xfId="190" applyFont="1" applyFill="1" applyBorder="1" applyAlignment="1" applyProtection="1">
      <alignment horizontal="left" indent="1"/>
    </xf>
    <xf numFmtId="39" fontId="22" fillId="0" borderId="11" xfId="190" applyFont="1" applyFill="1" applyBorder="1" applyAlignment="1" applyProtection="1">
      <alignment horizontal="left" indent="2"/>
    </xf>
    <xf numFmtId="164" fontId="22" fillId="0" borderId="11" xfId="2" applyNumberFormat="1" applyFont="1" applyFill="1" applyBorder="1"/>
    <xf numFmtId="0" fontId="28" fillId="0" borderId="0" xfId="0" applyFont="1" applyFill="1" applyBorder="1"/>
    <xf numFmtId="0" fontId="50" fillId="3" borderId="6" xfId="2" applyFont="1" applyFill="1" applyBorder="1" applyAlignment="1" applyProtection="1">
      <alignment horizontal="left" vertical="center"/>
    </xf>
    <xf numFmtId="164" fontId="50" fillId="3" borderId="6" xfId="2" applyNumberFormat="1" applyFont="1" applyFill="1" applyBorder="1" applyAlignment="1" applyProtection="1">
      <alignment vertical="center"/>
    </xf>
    <xf numFmtId="164" fontId="50" fillId="3" borderId="7" xfId="2" applyNumberFormat="1" applyFont="1" applyFill="1" applyBorder="1" applyAlignment="1" applyProtection="1">
      <alignment vertical="center"/>
    </xf>
    <xf numFmtId="0" fontId="22" fillId="0" borderId="26" xfId="2" applyFont="1" applyFill="1" applyBorder="1" applyAlignment="1" applyProtection="1">
      <alignment horizontal="left" vertical="center"/>
    </xf>
    <xf numFmtId="164" fontId="22" fillId="0" borderId="14" xfId="2" applyNumberFormat="1" applyFont="1" applyFill="1" applyBorder="1" applyAlignment="1" applyProtection="1">
      <alignment vertical="center"/>
    </xf>
    <xf numFmtId="164" fontId="22" fillId="0" borderId="15" xfId="2" applyNumberFormat="1" applyFont="1" applyFill="1" applyBorder="1" applyAlignment="1" applyProtection="1">
      <alignment vertical="center"/>
    </xf>
    <xf numFmtId="43" fontId="51" fillId="0" borderId="10" xfId="1" applyFont="1" applyFill="1" applyBorder="1" applyAlignment="1" applyProtection="1">
      <alignment horizontal="right" vertical="center"/>
    </xf>
    <xf numFmtId="49" fontId="50" fillId="3" borderId="13" xfId="0" applyNumberFormat="1" applyFont="1" applyFill="1" applyBorder="1" applyAlignment="1" applyProtection="1">
      <alignment horizontal="left" vertical="center"/>
    </xf>
    <xf numFmtId="165" fontId="50" fillId="3" borderId="14" xfId="0" applyNumberFormat="1" applyFont="1" applyFill="1" applyBorder="1" applyAlignment="1" applyProtection="1">
      <alignment vertical="center"/>
    </xf>
    <xf numFmtId="165" fontId="50" fillId="3" borderId="15" xfId="0" applyNumberFormat="1" applyFont="1" applyFill="1" applyBorder="1" applyAlignment="1" applyProtection="1">
      <alignment vertical="center"/>
    </xf>
    <xf numFmtId="164" fontId="50" fillId="3" borderId="15" xfId="0" applyNumberFormat="1" applyFont="1" applyFill="1" applyBorder="1" applyAlignment="1" applyProtection="1">
      <alignment vertical="center"/>
    </xf>
    <xf numFmtId="164" fontId="21" fillId="0" borderId="0" xfId="2" applyNumberFormat="1" applyFont="1" applyFill="1" applyBorder="1" applyAlignment="1" applyProtection="1">
      <alignment horizontal="center" vertical="center"/>
    </xf>
    <xf numFmtId="164" fontId="13" fillId="0" borderId="0" xfId="0" applyNumberFormat="1" applyFont="1" applyFill="1" applyBorder="1"/>
    <xf numFmtId="0" fontId="21" fillId="0" borderId="0" xfId="0" applyFont="1"/>
    <xf numFmtId="0" fontId="13" fillId="0" borderId="0" xfId="0" applyFont="1" applyFill="1" applyBorder="1"/>
    <xf numFmtId="0" fontId="21" fillId="0" borderId="0" xfId="0" applyFont="1" applyBorder="1"/>
    <xf numFmtId="0" fontId="28" fillId="0" borderId="0" xfId="0" applyFont="1"/>
    <xf numFmtId="0" fontId="28" fillId="0" borderId="0" xfId="0" applyFont="1" applyBorder="1"/>
    <xf numFmtId="0" fontId="50" fillId="3" borderId="1" xfId="0" applyFont="1" applyFill="1" applyBorder="1" applyAlignment="1">
      <alignment horizontal="center" vertical="center"/>
    </xf>
    <xf numFmtId="0" fontId="50" fillId="3" borderId="5" xfId="0" applyFont="1" applyFill="1" applyBorder="1" applyAlignment="1">
      <alignment horizontal="center" vertical="center"/>
    </xf>
    <xf numFmtId="0" fontId="19" fillId="0" borderId="8" xfId="0" applyFont="1" applyFill="1" applyBorder="1" applyAlignment="1" applyProtection="1">
      <alignment horizontal="left" vertical="center"/>
    </xf>
    <xf numFmtId="164" fontId="19" fillId="0" borderId="9" xfId="3" applyNumberFormat="1" applyFont="1" applyFill="1" applyBorder="1"/>
    <xf numFmtId="164" fontId="19" fillId="0" borderId="10" xfId="3" applyNumberFormat="1" applyFont="1" applyFill="1" applyBorder="1"/>
    <xf numFmtId="49" fontId="19" fillId="0" borderId="11" xfId="0" applyNumberFormat="1" applyFont="1" applyFill="1" applyBorder="1" applyAlignment="1" applyProtection="1"/>
    <xf numFmtId="49" fontId="19" fillId="0" borderId="11" xfId="0" applyNumberFormat="1" applyFont="1" applyFill="1" applyBorder="1" applyAlignment="1" applyProtection="1">
      <alignment horizontal="left" indent="1"/>
    </xf>
    <xf numFmtId="0" fontId="22" fillId="0" borderId="11" xfId="0" applyFont="1" applyFill="1" applyBorder="1" applyAlignment="1" applyProtection="1">
      <alignment horizontal="left" indent="2"/>
    </xf>
    <xf numFmtId="164" fontId="22" fillId="0" borderId="10" xfId="2" applyNumberFormat="1" applyFont="1" applyFill="1" applyBorder="1" applyProtection="1"/>
    <xf numFmtId="164" fontId="22" fillId="0" borderId="10" xfId="2" applyNumberFormat="1" applyFont="1" applyFill="1" applyBorder="1"/>
    <xf numFmtId="49" fontId="22" fillId="0" borderId="11" xfId="0" applyNumberFormat="1" applyFont="1" applyFill="1" applyBorder="1" applyAlignment="1" applyProtection="1">
      <alignment horizontal="left" indent="2"/>
    </xf>
    <xf numFmtId="49" fontId="19" fillId="0" borderId="11" xfId="0" applyNumberFormat="1" applyFont="1" applyBorder="1" applyAlignment="1">
      <alignment horizontal="left" indent="1"/>
    </xf>
    <xf numFmtId="164" fontId="22" fillId="0" borderId="11" xfId="2" applyNumberFormat="1" applyFont="1" applyFill="1" applyBorder="1" applyAlignment="1" applyProtection="1"/>
    <xf numFmtId="49" fontId="22" fillId="0" borderId="11" xfId="0" applyNumberFormat="1" applyFont="1" applyFill="1" applyBorder="1" applyAlignment="1" applyProtection="1">
      <alignment horizontal="left" indent="3"/>
    </xf>
    <xf numFmtId="43" fontId="22" fillId="0" borderId="10" xfId="1" applyFont="1" applyFill="1" applyBorder="1" applyProtection="1"/>
    <xf numFmtId="49" fontId="19" fillId="0" borderId="11" xfId="3" applyNumberFormat="1" applyFont="1" applyFill="1" applyBorder="1" applyAlignment="1" applyProtection="1">
      <alignment horizontal="left"/>
    </xf>
    <xf numFmtId="164" fontId="19" fillId="0" borderId="10" xfId="3" applyNumberFormat="1" applyFont="1" applyFill="1" applyBorder="1" applyProtection="1"/>
    <xf numFmtId="49" fontId="19" fillId="0" borderId="11" xfId="0" applyNumberFormat="1" applyFont="1" applyFill="1" applyBorder="1" applyAlignment="1" applyProtection="1">
      <alignment horizontal="left"/>
    </xf>
    <xf numFmtId="49" fontId="19" fillId="0" borderId="11" xfId="0" applyNumberFormat="1" applyFont="1" applyFill="1" applyBorder="1" applyAlignment="1" applyProtection="1">
      <alignment horizontal="left" indent="2"/>
    </xf>
    <xf numFmtId="49" fontId="19" fillId="0" borderId="11" xfId="0" applyNumberFormat="1" applyFont="1" applyFill="1" applyBorder="1" applyAlignment="1" applyProtection="1">
      <alignment horizontal="left" indent="3"/>
    </xf>
    <xf numFmtId="49" fontId="22" fillId="0" borderId="11" xfId="0" applyNumberFormat="1" applyFont="1" applyFill="1" applyBorder="1" applyAlignment="1" applyProtection="1">
      <alignment horizontal="left" indent="4"/>
    </xf>
    <xf numFmtId="43" fontId="22" fillId="0" borderId="11" xfId="1" applyFont="1" applyFill="1" applyBorder="1" applyProtection="1"/>
    <xf numFmtId="43" fontId="19" fillId="0" borderId="10" xfId="1" applyFont="1" applyFill="1" applyBorder="1" applyProtection="1"/>
    <xf numFmtId="49" fontId="19" fillId="0" borderId="11" xfId="0" applyNumberFormat="1" applyFont="1" applyFill="1" applyBorder="1" applyAlignment="1" applyProtection="1">
      <alignment horizontal="left" vertical="center" indent="1"/>
    </xf>
    <xf numFmtId="164" fontId="51" fillId="0" borderId="11" xfId="0" applyNumberFormat="1" applyFont="1" applyFill="1" applyBorder="1"/>
    <xf numFmtId="164" fontId="18" fillId="0" borderId="11" xfId="0" applyNumberFormat="1" applyFont="1" applyFill="1" applyBorder="1"/>
    <xf numFmtId="164" fontId="18" fillId="0" borderId="10" xfId="0" applyNumberFormat="1" applyFont="1" applyFill="1" applyBorder="1"/>
    <xf numFmtId="43" fontId="18" fillId="0" borderId="11" xfId="1" applyFont="1" applyFill="1" applyBorder="1"/>
    <xf numFmtId="165" fontId="19" fillId="0" borderId="11" xfId="1" applyNumberFormat="1" applyFont="1" applyFill="1" applyBorder="1" applyProtection="1"/>
    <xf numFmtId="43" fontId="19" fillId="0" borderId="11" xfId="1" applyFont="1" applyFill="1" applyBorder="1" applyProtection="1"/>
    <xf numFmtId="49" fontId="22" fillId="0" borderId="11" xfId="0" applyNumberFormat="1" applyFont="1" applyFill="1" applyBorder="1" applyAlignment="1" applyProtection="1">
      <alignment horizontal="left"/>
    </xf>
    <xf numFmtId="49" fontId="50" fillId="3" borderId="6" xfId="0" applyNumberFormat="1" applyFont="1" applyFill="1" applyBorder="1" applyAlignment="1" applyProtection="1">
      <alignment vertical="center"/>
    </xf>
    <xf numFmtId="164" fontId="50" fillId="3" borderId="6" xfId="2" applyNumberFormat="1" applyFont="1" applyFill="1" applyBorder="1" applyAlignment="1">
      <alignment vertical="center"/>
    </xf>
    <xf numFmtId="164" fontId="50" fillId="3" borderId="7" xfId="2" applyNumberFormat="1" applyFont="1" applyFill="1" applyBorder="1" applyAlignment="1">
      <alignment vertical="center"/>
    </xf>
    <xf numFmtId="164" fontId="19" fillId="0" borderId="11" xfId="0" applyNumberFormat="1" applyFont="1" applyFill="1" applyBorder="1" applyProtection="1"/>
    <xf numFmtId="164" fontId="19" fillId="0" borderId="10" xfId="0" applyNumberFormat="1" applyFont="1" applyFill="1" applyBorder="1" applyProtection="1"/>
    <xf numFmtId="49" fontId="52" fillId="0" borderId="11" xfId="0" applyNumberFormat="1" applyFont="1" applyFill="1" applyBorder="1" applyAlignment="1" applyProtection="1">
      <alignment horizontal="left"/>
    </xf>
    <xf numFmtId="164" fontId="52" fillId="0" borderId="11" xfId="0" applyNumberFormat="1" applyFont="1" applyFill="1" applyBorder="1" applyProtection="1"/>
    <xf numFmtId="164" fontId="52" fillId="0" borderId="10" xfId="0" applyNumberFormat="1" applyFont="1" applyFill="1" applyBorder="1" applyProtection="1"/>
    <xf numFmtId="49" fontId="22" fillId="0" borderId="11" xfId="0" applyNumberFormat="1" applyFont="1" applyFill="1" applyBorder="1" applyAlignment="1" applyProtection="1">
      <alignment horizontal="left" indent="1"/>
    </xf>
    <xf numFmtId="164" fontId="22" fillId="0" borderId="11" xfId="0" applyNumberFormat="1" applyFont="1" applyFill="1" applyBorder="1" applyProtection="1"/>
    <xf numFmtId="164" fontId="22" fillId="0" borderId="10" xfId="0" applyNumberFormat="1" applyFont="1" applyFill="1" applyBorder="1" applyProtection="1"/>
    <xf numFmtId="49" fontId="53" fillId="0" borderId="11" xfId="0" applyNumberFormat="1" applyFont="1" applyFill="1" applyBorder="1" applyAlignment="1" applyProtection="1">
      <alignment horizontal="left" indent="1"/>
    </xf>
    <xf numFmtId="164" fontId="53" fillId="0" borderId="11" xfId="0" applyNumberFormat="1" applyFont="1" applyFill="1" applyBorder="1" applyProtection="1"/>
    <xf numFmtId="164" fontId="53" fillId="0" borderId="11" xfId="2" applyNumberFormat="1" applyFont="1" applyFill="1" applyBorder="1" applyProtection="1"/>
    <xf numFmtId="164" fontId="53" fillId="0" borderId="10" xfId="0" applyNumberFormat="1" applyFont="1" applyFill="1" applyBorder="1" applyProtection="1"/>
    <xf numFmtId="49" fontId="19" fillId="0" borderId="11" xfId="0" applyNumberFormat="1" applyFont="1" applyFill="1" applyBorder="1" applyAlignment="1" applyProtection="1">
      <alignment horizontal="left" indent="2"/>
      <protection locked="0"/>
    </xf>
    <xf numFmtId="164" fontId="22" fillId="0" borderId="10" xfId="0" applyNumberFormat="1" applyFont="1" applyFill="1" applyBorder="1" applyAlignment="1" applyProtection="1">
      <alignment horizontal="left" indent="3"/>
    </xf>
    <xf numFmtId="49" fontId="22" fillId="0" borderId="11" xfId="0" applyNumberFormat="1" applyFont="1" applyFill="1" applyBorder="1" applyAlignment="1" applyProtection="1">
      <alignment horizontal="left" indent="2"/>
      <protection locked="0"/>
    </xf>
    <xf numFmtId="49" fontId="22" fillId="0" borderId="11" xfId="0" applyNumberFormat="1" applyFont="1" applyFill="1" applyBorder="1" applyAlignment="1" applyProtection="1">
      <alignment horizontal="left" indent="3"/>
      <protection locked="0"/>
    </xf>
    <xf numFmtId="49" fontId="50" fillId="3" borderId="6" xfId="0" applyNumberFormat="1" applyFont="1" applyFill="1" applyBorder="1" applyAlignment="1" applyProtection="1">
      <alignment horizontal="left" vertical="center"/>
    </xf>
    <xf numFmtId="164" fontId="50" fillId="3" borderId="6" xfId="0" applyNumberFormat="1" applyFont="1" applyFill="1" applyBorder="1" applyAlignment="1" applyProtection="1">
      <alignment vertical="center"/>
    </xf>
    <xf numFmtId="164" fontId="50" fillId="3" borderId="7" xfId="0" applyNumberFormat="1" applyFont="1" applyFill="1" applyBorder="1" applyAlignment="1" applyProtection="1">
      <alignment vertical="center"/>
    </xf>
    <xf numFmtId="49" fontId="22" fillId="0" borderId="27" xfId="0" applyNumberFormat="1" applyFont="1" applyFill="1" applyBorder="1" applyAlignment="1" applyProtection="1"/>
    <xf numFmtId="164" fontId="22" fillId="0" borderId="9" xfId="0" applyNumberFormat="1" applyFont="1" applyFill="1" applyBorder="1" applyProtection="1"/>
    <xf numFmtId="164" fontId="22" fillId="0" borderId="28" xfId="0" applyNumberFormat="1" applyFont="1" applyFill="1" applyBorder="1" applyProtection="1"/>
    <xf numFmtId="164" fontId="22" fillId="0" borderId="10" xfId="0" applyNumberFormat="1" applyFont="1" applyFill="1" applyBorder="1" applyAlignment="1" applyProtection="1">
      <alignment vertical="center"/>
    </xf>
    <xf numFmtId="49" fontId="22" fillId="0" borderId="11" xfId="0" applyNumberFormat="1" applyFont="1" applyFill="1" applyBorder="1" applyAlignment="1" applyProtection="1"/>
    <xf numFmtId="164" fontId="22" fillId="0" borderId="11" xfId="0" applyNumberFormat="1" applyFont="1" applyFill="1" applyBorder="1" applyAlignment="1" applyProtection="1">
      <alignment vertical="center"/>
    </xf>
    <xf numFmtId="49" fontId="22" fillId="0" borderId="8" xfId="0" applyNumberFormat="1" applyFont="1" applyFill="1" applyBorder="1" applyAlignment="1" applyProtection="1"/>
    <xf numFmtId="49" fontId="50" fillId="3" borderId="29" xfId="0" applyNumberFormat="1" applyFont="1" applyFill="1" applyBorder="1" applyAlignment="1" applyProtection="1">
      <alignment vertical="center"/>
    </xf>
    <xf numFmtId="164" fontId="11" fillId="0" borderId="0" xfId="0" applyNumberFormat="1" applyFont="1" applyFill="1" applyBorder="1" applyAlignment="1" applyProtection="1">
      <alignment vertical="center"/>
    </xf>
    <xf numFmtId="165" fontId="22" fillId="0" borderId="0" xfId="0" applyNumberFormat="1" applyFont="1" applyAlignment="1">
      <alignment horizontal="right"/>
    </xf>
    <xf numFmtId="165" fontId="19" fillId="0" borderId="0" xfId="0" applyNumberFormat="1" applyFont="1" applyAlignment="1">
      <alignment horizontal="right"/>
    </xf>
    <xf numFmtId="164" fontId="22" fillId="0" borderId="0" xfId="0" applyNumberFormat="1" applyFont="1" applyAlignment="1">
      <alignment horizontal="right"/>
    </xf>
    <xf numFmtId="164" fontId="21" fillId="0" borderId="0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173" fontId="21" fillId="0" borderId="0" xfId="0" applyNumberFormat="1" applyFont="1" applyFill="1" applyBorder="1"/>
    <xf numFmtId="0" fontId="9" fillId="0" borderId="0" xfId="0" applyFont="1" applyFill="1" applyBorder="1" applyAlignment="1" applyProtection="1"/>
    <xf numFmtId="173" fontId="21" fillId="0" borderId="0" xfId="0" applyNumberFormat="1" applyFont="1" applyBorder="1"/>
    <xf numFmtId="0" fontId="11" fillId="0" borderId="0" xfId="0" applyFont="1" applyFill="1" applyBorder="1" applyAlignment="1" applyProtection="1"/>
    <xf numFmtId="174" fontId="21" fillId="0" borderId="0" xfId="0" applyNumberFormat="1" applyFont="1" applyBorder="1"/>
    <xf numFmtId="164" fontId="21" fillId="0" borderId="0" xfId="0" applyNumberFormat="1" applyFont="1" applyBorder="1"/>
  </cellXfs>
  <cellStyles count="229">
    <cellStyle name="20% - Énfasis1 2" xfId="7"/>
    <cellStyle name="20% - Énfasis2 2" xfId="8"/>
    <cellStyle name="20% - Énfasis3 2" xfId="9"/>
    <cellStyle name="20% - Énfasis4 2" xfId="10"/>
    <cellStyle name="20% - Énfasis5 2" xfId="11"/>
    <cellStyle name="20% - Énfasis6 2" xfId="12"/>
    <cellStyle name="40% - Énfasis1 2" xfId="13"/>
    <cellStyle name="40% - Énfasis2 2" xfId="14"/>
    <cellStyle name="40% - Énfasis3 2" xfId="15"/>
    <cellStyle name="40% - Énfasis4 2" xfId="16"/>
    <cellStyle name="40% - Énfasis5 2" xfId="17"/>
    <cellStyle name="40% - Énfasis6 2" xfId="18"/>
    <cellStyle name="60% - Énfasis1 2" xfId="19"/>
    <cellStyle name="60% - Énfasis2 2" xfId="20"/>
    <cellStyle name="60% - Énfasis3 2" xfId="21"/>
    <cellStyle name="60% - Énfasis4 2" xfId="22"/>
    <cellStyle name="60% - Énfasis5 2" xfId="23"/>
    <cellStyle name="60% - Énfasis6 2" xfId="24"/>
    <cellStyle name="Array" xfId="25"/>
    <cellStyle name="Array Enter" xfId="26"/>
    <cellStyle name="Array_Sheet1" xfId="27"/>
    <cellStyle name="base paren" xfId="28"/>
    <cellStyle name="Buena 2" xfId="29"/>
    <cellStyle name="Cálculo 2" xfId="30"/>
    <cellStyle name="Celda de comprobación 2" xfId="31"/>
    <cellStyle name="Celda vinculada 2" xfId="32"/>
    <cellStyle name="Comma 2" xfId="33"/>
    <cellStyle name="Comma 2 2" xfId="34"/>
    <cellStyle name="Comma 2 3" xfId="35"/>
    <cellStyle name="Comma 2 3 2" xfId="36"/>
    <cellStyle name="Comma 2_Sheet1" xfId="37"/>
    <cellStyle name="Comma 3" xfId="38"/>
    <cellStyle name="Comma 3 2" xfId="39"/>
    <cellStyle name="Comma 3 3" xfId="40"/>
    <cellStyle name="Comma 4" xfId="41"/>
    <cellStyle name="Comma 4 2" xfId="42"/>
    <cellStyle name="Comma 4 3" xfId="43"/>
    <cellStyle name="Comma 5" xfId="44"/>
    <cellStyle name="Comma 6" xfId="45"/>
    <cellStyle name="Comma 7" xfId="46"/>
    <cellStyle name="Comma 8" xfId="47"/>
    <cellStyle name="Comma 9" xfId="48"/>
    <cellStyle name="Comma 9 2" xfId="49"/>
    <cellStyle name="Currency 2" xfId="50"/>
    <cellStyle name="Currency 2 2" xfId="51"/>
    <cellStyle name="Encabezado 4 2" xfId="52"/>
    <cellStyle name="Énfasis1 2" xfId="53"/>
    <cellStyle name="Énfasis2 2" xfId="54"/>
    <cellStyle name="Énfasis3 2" xfId="55"/>
    <cellStyle name="Énfasis4 2" xfId="56"/>
    <cellStyle name="Énfasis5 2" xfId="57"/>
    <cellStyle name="Énfasis6 2" xfId="58"/>
    <cellStyle name="Entrada 2" xfId="59"/>
    <cellStyle name="Euro" xfId="60"/>
    <cellStyle name="Euro 2" xfId="61"/>
    <cellStyle name="Hipervínculo" xfId="6" builtinId="8"/>
    <cellStyle name="Hipervínculo 2" xfId="62"/>
    <cellStyle name="Incorrecto 2" xfId="63"/>
    <cellStyle name="MacroCode" xfId="64"/>
    <cellStyle name="Millares" xfId="1" builtinId="3"/>
    <cellStyle name="Millares 10" xfId="65"/>
    <cellStyle name="Millares 10 2" xfId="66"/>
    <cellStyle name="Millares 10 2 2" xfId="67"/>
    <cellStyle name="Millares 10 3" xfId="68"/>
    <cellStyle name="Millares 10 4" xfId="69"/>
    <cellStyle name="Millares 10 5" xfId="70"/>
    <cellStyle name="Millares 10 6" xfId="71"/>
    <cellStyle name="Millares 10 7" xfId="72"/>
    <cellStyle name="Millares 10 8" xfId="73"/>
    <cellStyle name="Millares 11" xfId="74"/>
    <cellStyle name="Millares 11 2" xfId="75"/>
    <cellStyle name="Millares 12" xfId="76"/>
    <cellStyle name="Millares 12 2" xfId="77"/>
    <cellStyle name="Millares 13" xfId="78"/>
    <cellStyle name="Millares 13 2" xfId="79"/>
    <cellStyle name="Millares 14" xfId="80"/>
    <cellStyle name="Millares 14 2" xfId="81"/>
    <cellStyle name="Millares 15" xfId="82"/>
    <cellStyle name="Millares 16" xfId="83"/>
    <cellStyle name="Millares 2" xfId="84"/>
    <cellStyle name="Millares 2 2" xfId="85"/>
    <cellStyle name="Millares 2 2 2" xfId="86"/>
    <cellStyle name="Millares 2 2 3" xfId="87"/>
    <cellStyle name="Millares 2 3" xfId="88"/>
    <cellStyle name="Millares 2 3 2" xfId="89"/>
    <cellStyle name="Millares 2 4" xfId="90"/>
    <cellStyle name="Millares 2 5" xfId="91"/>
    <cellStyle name="Millares 2_DGA" xfId="92"/>
    <cellStyle name="Millares 3" xfId="93"/>
    <cellStyle name="Millares 3 2" xfId="94"/>
    <cellStyle name="Millares 3 2 2" xfId="95"/>
    <cellStyle name="Millares 3 2 2 2" xfId="96"/>
    <cellStyle name="Millares 3 2 3" xfId="97"/>
    <cellStyle name="Millares 3 3" xfId="98"/>
    <cellStyle name="Millares 3 4" xfId="99"/>
    <cellStyle name="Millares 3 5" xfId="100"/>
    <cellStyle name="Millares 3_DGA" xfId="101"/>
    <cellStyle name="Millares 4" xfId="102"/>
    <cellStyle name="Millares 4 2" xfId="103"/>
    <cellStyle name="Millares 4 3" xfId="104"/>
    <cellStyle name="Millares 4 4" xfId="105"/>
    <cellStyle name="Millares 4 5" xfId="106"/>
    <cellStyle name="Millares 4 6" xfId="107"/>
    <cellStyle name="Millares 4_DGA" xfId="108"/>
    <cellStyle name="Millares 5" xfId="109"/>
    <cellStyle name="Millares 5 2" xfId="110"/>
    <cellStyle name="Millares 5 3" xfId="111"/>
    <cellStyle name="Millares 5_DGA" xfId="112"/>
    <cellStyle name="Millares 6" xfId="113"/>
    <cellStyle name="Millares 6 2" xfId="114"/>
    <cellStyle name="Millares 6 3" xfId="115"/>
    <cellStyle name="Millares 7" xfId="116"/>
    <cellStyle name="Millares 7 2" xfId="117"/>
    <cellStyle name="Millares 8" xfId="118"/>
    <cellStyle name="Millares 8 2" xfId="119"/>
    <cellStyle name="Millares 8 3" xfId="120"/>
    <cellStyle name="Millares 8 4" xfId="121"/>
    <cellStyle name="Millares 9" xfId="122"/>
    <cellStyle name="Millares 9 2" xfId="123"/>
    <cellStyle name="Millares 9 2 2" xfId="124"/>
    <cellStyle name="Millares 9 3" xfId="125"/>
    <cellStyle name="Millares 9 4" xfId="126"/>
    <cellStyle name="Millares 9 5" xfId="127"/>
    <cellStyle name="Millares 9 6" xfId="128"/>
    <cellStyle name="Moneda 2" xfId="129"/>
    <cellStyle name="Moneda 2 2" xfId="130"/>
    <cellStyle name="Moneda 3" xfId="131"/>
    <cellStyle name="Moneda 4" xfId="132"/>
    <cellStyle name="Moneda 5" xfId="133"/>
    <cellStyle name="Moneda 5 2" xfId="134"/>
    <cellStyle name="Moneda 5 3" xfId="135"/>
    <cellStyle name="Moneda 5 3 2" xfId="136"/>
    <cellStyle name="Neutral 2" xfId="137"/>
    <cellStyle name="Normal" xfId="0" builtinId="0"/>
    <cellStyle name="Normal 10" xfId="138"/>
    <cellStyle name="Normal 10 2" xfId="139"/>
    <cellStyle name="Normal 11" xfId="140"/>
    <cellStyle name="Normal 11 2" xfId="141"/>
    <cellStyle name="Normal 12" xfId="142"/>
    <cellStyle name="Normal 12 2" xfId="143"/>
    <cellStyle name="Normal 13" xfId="144"/>
    <cellStyle name="Normal 13 2" xfId="145"/>
    <cellStyle name="Normal 14" xfId="146"/>
    <cellStyle name="Normal 14 2" xfId="147"/>
    <cellStyle name="Normal 15" xfId="148"/>
    <cellStyle name="Normal 15 2" xfId="149"/>
    <cellStyle name="Normal 16" xfId="150"/>
    <cellStyle name="Normal 2" xfId="151"/>
    <cellStyle name="Normal 2 2" xfId="152"/>
    <cellStyle name="Normal 2 2 2" xfId="3"/>
    <cellStyle name="Normal 2 2 2 2" xfId="153"/>
    <cellStyle name="Normal 2 3" xfId="154"/>
    <cellStyle name="Normal 2 3 2" xfId="155"/>
    <cellStyle name="Normal 2 4" xfId="156"/>
    <cellStyle name="Normal 2_DGA" xfId="157"/>
    <cellStyle name="Normal 3" xfId="5"/>
    <cellStyle name="Normal 3 2" xfId="158"/>
    <cellStyle name="Normal 3 3" xfId="159"/>
    <cellStyle name="Normal 3 4" xfId="160"/>
    <cellStyle name="Normal 3 5" xfId="161"/>
    <cellStyle name="Normal 3 6" xfId="162"/>
    <cellStyle name="Normal 3_Sheet1" xfId="163"/>
    <cellStyle name="Normal 4" xfId="164"/>
    <cellStyle name="Normal 4 2" xfId="165"/>
    <cellStyle name="Normal 4 3" xfId="166"/>
    <cellStyle name="Normal 5" xfId="167"/>
    <cellStyle name="Normal 5 2" xfId="168"/>
    <cellStyle name="Normal 5 3" xfId="169"/>
    <cellStyle name="Normal 5 3 2" xfId="170"/>
    <cellStyle name="Normal 5 4" xfId="171"/>
    <cellStyle name="Normal 6" xfId="172"/>
    <cellStyle name="Normal 6 2" xfId="173"/>
    <cellStyle name="Normal 6 2 2" xfId="174"/>
    <cellStyle name="Normal 6 2 3" xfId="175"/>
    <cellStyle name="Normal 6 3" xfId="176"/>
    <cellStyle name="Normal 6 4" xfId="177"/>
    <cellStyle name="Normal 7" xfId="178"/>
    <cellStyle name="Normal 7 2" xfId="179"/>
    <cellStyle name="Normal 7 2 2" xfId="180"/>
    <cellStyle name="Normal 7 3" xfId="181"/>
    <cellStyle name="Normal 7 4" xfId="182"/>
    <cellStyle name="Normal 7 5" xfId="183"/>
    <cellStyle name="Normal 8" xfId="184"/>
    <cellStyle name="Normal 8 2" xfId="185"/>
    <cellStyle name="Normal 8 3" xfId="186"/>
    <cellStyle name="Normal 9" xfId="187"/>
    <cellStyle name="Normal 9 2" xfId="188"/>
    <cellStyle name="Normal 9 3" xfId="189"/>
    <cellStyle name="Normal_COMPARACION 2002-2001" xfId="2"/>
    <cellStyle name="Normal_Hoja4" xfId="4"/>
    <cellStyle name="Normal_Hoja6" xfId="190"/>
    <cellStyle name="Notas 2" xfId="191"/>
    <cellStyle name="Notas 2 2" xfId="192"/>
    <cellStyle name="Notas 2_Sheet1" xfId="193"/>
    <cellStyle name="Percent 2" xfId="194"/>
    <cellStyle name="Percent 2 2" xfId="195"/>
    <cellStyle name="Percent 3" xfId="196"/>
    <cellStyle name="Percent 4" xfId="197"/>
    <cellStyle name="Percent 5" xfId="198"/>
    <cellStyle name="Percent 6" xfId="199"/>
    <cellStyle name="Percent 7" xfId="200"/>
    <cellStyle name="Percent 7 2" xfId="201"/>
    <cellStyle name="Porcentual 2" xfId="202"/>
    <cellStyle name="Porcentual 2 2" xfId="203"/>
    <cellStyle name="Porcentual 2 3" xfId="204"/>
    <cellStyle name="Porcentual 3" xfId="205"/>
    <cellStyle name="Porcentual 3 2" xfId="206"/>
    <cellStyle name="Porcentual 3 3" xfId="207"/>
    <cellStyle name="Porcentual 4" xfId="208"/>
    <cellStyle name="Porcentual 4 2" xfId="209"/>
    <cellStyle name="Porcentual 4 3" xfId="210"/>
    <cellStyle name="Porcentual 5" xfId="211"/>
    <cellStyle name="Porcentual 6" xfId="212"/>
    <cellStyle name="Porcentual 6 2" xfId="213"/>
    <cellStyle name="Porcentual 7" xfId="214"/>
    <cellStyle name="Porcentual 7 2" xfId="215"/>
    <cellStyle name="Porcentual 8" xfId="216"/>
    <cellStyle name="Porcentual 8 2" xfId="217"/>
    <cellStyle name="Porcentual 9" xfId="218"/>
    <cellStyle name="Red Text" xfId="219"/>
    <cellStyle name="Salida 2" xfId="220"/>
    <cellStyle name="Texto de advertencia 2" xfId="221"/>
    <cellStyle name="Texto explicativo 2" xfId="222"/>
    <cellStyle name="Título 1 2" xfId="223"/>
    <cellStyle name="Título 2 2" xfId="224"/>
    <cellStyle name="Título 3 2" xfId="225"/>
    <cellStyle name="Título 4" xfId="226"/>
    <cellStyle name="TopGrey" xfId="227"/>
    <cellStyle name="Total 2" xfId="2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perez/Documents/My%20Documents%20Raulina%20Perez/INGRESOS%20FISCALES%20ACUMULADOS%202019/ENERO-JUNIO%20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v2kp-47212\FISCAL\Cuadros%20Comparativos\CUADROS%20FISC.COMPARA902001-1er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ero 2018-2019"/>
      <sheetName val="FINANCIERO (2019 Est. 2019) "/>
      <sheetName val="PP (2)"/>
      <sheetName val="PP"/>
      <sheetName val="PP (EST)"/>
      <sheetName val="DGII"/>
      <sheetName val="DGII (EST)"/>
      <sheetName val="DGA"/>
      <sheetName val="DGA (EST)"/>
      <sheetName val="TESORERIA"/>
      <sheetName val="TESORERIA (EST)"/>
      <sheetName val="2019 (REC)"/>
      <sheetName val="2019 (RESUMEN"/>
      <sheetName val="2018 REC- EST "/>
      <sheetName val="2018 REC-EST RESUMEN"/>
    </sheetNames>
    <sheetDataSet>
      <sheetData sheetId="0"/>
      <sheetData sheetId="1"/>
      <sheetData sheetId="2"/>
      <sheetData sheetId="3">
        <row r="11">
          <cell r="C11">
            <v>5329.8</v>
          </cell>
          <cell r="D11">
            <v>4292.2</v>
          </cell>
          <cell r="E11">
            <v>4423.8</v>
          </cell>
          <cell r="F11">
            <v>4560.8</v>
          </cell>
          <cell r="G11">
            <v>4709.8999999999996</v>
          </cell>
          <cell r="H11">
            <v>3870.2</v>
          </cell>
          <cell r="J11">
            <v>5895.3</v>
          </cell>
          <cell r="K11">
            <v>4890.8999999999996</v>
          </cell>
          <cell r="L11">
            <v>5026.2</v>
          </cell>
          <cell r="M11">
            <v>5274.5</v>
          </cell>
          <cell r="N11">
            <v>5456</v>
          </cell>
          <cell r="O11">
            <v>4589.7</v>
          </cell>
        </row>
        <row r="12">
          <cell r="C12">
            <v>15498.1</v>
          </cell>
          <cell r="D12">
            <v>4884.7</v>
          </cell>
          <cell r="E12">
            <v>5045.3</v>
          </cell>
          <cell r="F12">
            <v>11730.6</v>
          </cell>
          <cell r="G12">
            <v>8477.2000000000007</v>
          </cell>
          <cell r="H12">
            <v>5132.5</v>
          </cell>
          <cell r="J12">
            <v>7188</v>
          </cell>
          <cell r="K12">
            <v>5148.8</v>
          </cell>
          <cell r="L12">
            <v>5868.7</v>
          </cell>
          <cell r="M12">
            <v>19943.900000000001</v>
          </cell>
          <cell r="N12">
            <v>5717.5</v>
          </cell>
          <cell r="O12">
            <v>6223.4</v>
          </cell>
        </row>
        <row r="13">
          <cell r="C13">
            <v>2899.9</v>
          </cell>
          <cell r="D13">
            <v>1690.2</v>
          </cell>
          <cell r="E13">
            <v>1727.2</v>
          </cell>
          <cell r="F13">
            <v>2945.8</v>
          </cell>
          <cell r="G13">
            <v>2979.8</v>
          </cell>
          <cell r="H13">
            <v>2792.6</v>
          </cell>
          <cell r="J13">
            <v>4032.5</v>
          </cell>
          <cell r="K13">
            <v>2435.4</v>
          </cell>
          <cell r="L13">
            <v>3218.6</v>
          </cell>
          <cell r="M13">
            <v>2981</v>
          </cell>
          <cell r="N13">
            <v>3446.7</v>
          </cell>
          <cell r="O13">
            <v>4109.5</v>
          </cell>
        </row>
        <row r="14">
          <cell r="C14">
            <v>91.7</v>
          </cell>
          <cell r="D14">
            <v>93.2</v>
          </cell>
          <cell r="E14">
            <v>107.7</v>
          </cell>
          <cell r="F14">
            <v>148.1</v>
          </cell>
          <cell r="G14">
            <v>177.3</v>
          </cell>
          <cell r="H14">
            <v>145.69999999999999</v>
          </cell>
          <cell r="J14">
            <v>155.9</v>
          </cell>
          <cell r="K14">
            <v>123.3</v>
          </cell>
          <cell r="L14">
            <v>197.9</v>
          </cell>
          <cell r="M14">
            <v>184</v>
          </cell>
          <cell r="N14">
            <v>154.69999999999999</v>
          </cell>
          <cell r="O14">
            <v>159.69999999999999</v>
          </cell>
        </row>
        <row r="17">
          <cell r="C17">
            <v>57.4</v>
          </cell>
          <cell r="D17">
            <v>174.3</v>
          </cell>
          <cell r="E17">
            <v>821.6</v>
          </cell>
          <cell r="F17">
            <v>115.9</v>
          </cell>
          <cell r="G17">
            <v>102.9</v>
          </cell>
          <cell r="H17">
            <v>80.400000000000006</v>
          </cell>
          <cell r="J17">
            <v>83.8</v>
          </cell>
          <cell r="K17">
            <v>201.5</v>
          </cell>
          <cell r="L17">
            <v>951</v>
          </cell>
          <cell r="M17">
            <v>134.5</v>
          </cell>
          <cell r="N17">
            <v>109.9</v>
          </cell>
          <cell r="O17">
            <v>92.8</v>
          </cell>
        </row>
        <row r="18">
          <cell r="C18">
            <v>171.2</v>
          </cell>
          <cell r="D18">
            <v>81.900000000000006</v>
          </cell>
          <cell r="E18">
            <v>96.9</v>
          </cell>
          <cell r="F18">
            <v>975.5</v>
          </cell>
          <cell r="G18">
            <v>868.2</v>
          </cell>
          <cell r="H18">
            <v>153.19999999999999</v>
          </cell>
          <cell r="J18">
            <v>209</v>
          </cell>
          <cell r="K18">
            <v>107.1</v>
          </cell>
          <cell r="L18">
            <v>147</v>
          </cell>
          <cell r="M18">
            <v>1812.5</v>
          </cell>
          <cell r="N18">
            <v>266.5</v>
          </cell>
          <cell r="O18">
            <v>145.9</v>
          </cell>
        </row>
        <row r="19">
          <cell r="C19">
            <v>401.2</v>
          </cell>
          <cell r="D19">
            <v>445.9</v>
          </cell>
          <cell r="E19">
            <v>513.6</v>
          </cell>
          <cell r="F19">
            <v>499.5</v>
          </cell>
          <cell r="G19">
            <v>587.29999999999995</v>
          </cell>
          <cell r="H19">
            <v>561.79999999999995</v>
          </cell>
          <cell r="J19">
            <v>469.2</v>
          </cell>
          <cell r="K19">
            <v>510.8</v>
          </cell>
          <cell r="L19">
            <v>739</v>
          </cell>
          <cell r="M19">
            <v>537</v>
          </cell>
          <cell r="N19">
            <v>605.70000000000005</v>
          </cell>
          <cell r="O19">
            <v>680.7</v>
          </cell>
        </row>
        <row r="20">
          <cell r="C20">
            <v>113.4</v>
          </cell>
          <cell r="D20">
            <v>97.3</v>
          </cell>
          <cell r="E20">
            <v>107.1</v>
          </cell>
          <cell r="F20">
            <v>102.5</v>
          </cell>
          <cell r="G20">
            <v>105.3</v>
          </cell>
          <cell r="H20">
            <v>94.8</v>
          </cell>
          <cell r="J20">
            <v>130.4</v>
          </cell>
          <cell r="K20">
            <v>111.2</v>
          </cell>
          <cell r="L20">
            <v>122.2</v>
          </cell>
          <cell r="M20">
            <v>112.2</v>
          </cell>
          <cell r="N20">
            <v>132</v>
          </cell>
          <cell r="O20">
            <v>108.4</v>
          </cell>
        </row>
        <row r="21">
          <cell r="C21">
            <v>591.29999999999995</v>
          </cell>
          <cell r="D21">
            <v>589</v>
          </cell>
          <cell r="E21">
            <v>601.20000000000005</v>
          </cell>
          <cell r="F21">
            <v>795.9</v>
          </cell>
          <cell r="G21">
            <v>634.4</v>
          </cell>
          <cell r="H21">
            <v>768</v>
          </cell>
          <cell r="J21">
            <v>616.9</v>
          </cell>
          <cell r="K21">
            <v>612.79999999999995</v>
          </cell>
          <cell r="L21">
            <v>828.7</v>
          </cell>
          <cell r="M21">
            <v>617.6</v>
          </cell>
          <cell r="N21">
            <v>830.7</v>
          </cell>
          <cell r="O21">
            <v>631.5</v>
          </cell>
        </row>
        <row r="23">
          <cell r="C23">
            <v>97.3</v>
          </cell>
          <cell r="D23">
            <v>107.9</v>
          </cell>
          <cell r="E23">
            <v>143.69999999999999</v>
          </cell>
          <cell r="F23">
            <v>149</v>
          </cell>
          <cell r="G23">
            <v>159.4</v>
          </cell>
          <cell r="H23">
            <v>159.30000000000001</v>
          </cell>
          <cell r="J23">
            <v>182.1</v>
          </cell>
          <cell r="K23">
            <v>191.7</v>
          </cell>
          <cell r="L23">
            <v>234.6</v>
          </cell>
          <cell r="M23">
            <v>123</v>
          </cell>
          <cell r="N23">
            <v>210.3</v>
          </cell>
          <cell r="O23">
            <v>160</v>
          </cell>
        </row>
        <row r="26">
          <cell r="C26">
            <v>10810.3</v>
          </cell>
          <cell r="D26">
            <v>8324.9</v>
          </cell>
          <cell r="E26">
            <v>8178.3</v>
          </cell>
          <cell r="F26">
            <v>9442.2999999999993</v>
          </cell>
          <cell r="G26">
            <v>8748.7000000000007</v>
          </cell>
          <cell r="H26">
            <v>8559.1</v>
          </cell>
          <cell r="J26">
            <v>11907</v>
          </cell>
          <cell r="K26">
            <v>9126.9</v>
          </cell>
          <cell r="L26">
            <v>9509.1</v>
          </cell>
          <cell r="M26">
            <v>10543.9</v>
          </cell>
          <cell r="N26">
            <v>10067.9</v>
          </cell>
          <cell r="O26">
            <v>9902.5</v>
          </cell>
        </row>
        <row r="27">
          <cell r="C27">
            <v>6439.4</v>
          </cell>
          <cell r="D27">
            <v>6051.8</v>
          </cell>
          <cell r="E27">
            <v>6899.5</v>
          </cell>
          <cell r="F27">
            <v>6761.8</v>
          </cell>
          <cell r="G27">
            <v>7918.9</v>
          </cell>
          <cell r="H27">
            <v>7226.7</v>
          </cell>
          <cell r="J27">
            <v>7646.9</v>
          </cell>
          <cell r="K27">
            <v>6473.8</v>
          </cell>
          <cell r="L27">
            <v>7342.1</v>
          </cell>
          <cell r="M27">
            <v>7056.6</v>
          </cell>
          <cell r="N27">
            <v>8572.4</v>
          </cell>
          <cell r="O27">
            <v>7187.8</v>
          </cell>
        </row>
        <row r="29">
          <cell r="C29">
            <v>2699.4</v>
          </cell>
          <cell r="D29">
            <v>2584.1</v>
          </cell>
          <cell r="E29">
            <v>3895.1</v>
          </cell>
          <cell r="F29">
            <v>2814.7</v>
          </cell>
          <cell r="G29">
            <v>3467.7</v>
          </cell>
          <cell r="H29">
            <v>2519.5</v>
          </cell>
          <cell r="J29">
            <v>3757.8</v>
          </cell>
          <cell r="K29">
            <v>3085.9</v>
          </cell>
          <cell r="L29">
            <v>2978.9</v>
          </cell>
          <cell r="M29">
            <v>2939.9</v>
          </cell>
          <cell r="N29">
            <v>3666.4</v>
          </cell>
          <cell r="O29">
            <v>2898.9</v>
          </cell>
        </row>
        <row r="30">
          <cell r="C30">
            <v>1385.6</v>
          </cell>
          <cell r="D30">
            <v>1457.1</v>
          </cell>
          <cell r="E30">
            <v>2042</v>
          </cell>
          <cell r="F30">
            <v>1572.3</v>
          </cell>
          <cell r="G30">
            <v>1984.5</v>
          </cell>
          <cell r="H30">
            <v>1529.6</v>
          </cell>
          <cell r="J30">
            <v>1725.2</v>
          </cell>
          <cell r="K30">
            <v>1545.4</v>
          </cell>
          <cell r="L30">
            <v>1502.5</v>
          </cell>
          <cell r="M30">
            <v>1595.9</v>
          </cell>
          <cell r="N30">
            <v>2033.7</v>
          </cell>
          <cell r="O30">
            <v>1452.9</v>
          </cell>
        </row>
        <row r="33">
          <cell r="C33">
            <v>597.29999999999995</v>
          </cell>
          <cell r="D33">
            <v>564.4</v>
          </cell>
          <cell r="E33">
            <v>564.1</v>
          </cell>
          <cell r="F33">
            <v>605.5</v>
          </cell>
          <cell r="G33">
            <v>583.9</v>
          </cell>
          <cell r="H33">
            <v>594.70000000000005</v>
          </cell>
          <cell r="J33">
            <v>620.79999999999995</v>
          </cell>
          <cell r="K33">
            <v>595.6</v>
          </cell>
          <cell r="L33">
            <v>595.6</v>
          </cell>
          <cell r="M33">
            <v>616</v>
          </cell>
          <cell r="N33">
            <v>595.70000000000005</v>
          </cell>
          <cell r="O33">
            <v>619.1</v>
          </cell>
        </row>
        <row r="34">
          <cell r="C34">
            <v>510.6</v>
          </cell>
          <cell r="D34">
            <v>472.5</v>
          </cell>
          <cell r="E34">
            <v>436</v>
          </cell>
          <cell r="F34">
            <v>553.5</v>
          </cell>
          <cell r="G34">
            <v>504.3</v>
          </cell>
          <cell r="H34">
            <v>518.1</v>
          </cell>
          <cell r="J34">
            <v>565</v>
          </cell>
          <cell r="K34">
            <v>584.20000000000005</v>
          </cell>
          <cell r="L34">
            <v>473.3</v>
          </cell>
          <cell r="M34">
            <v>593.20000000000005</v>
          </cell>
          <cell r="N34">
            <v>573.6</v>
          </cell>
          <cell r="O34">
            <v>642.1</v>
          </cell>
        </row>
        <row r="37">
          <cell r="C37">
            <v>921.6</v>
          </cell>
          <cell r="D37">
            <v>765.4</v>
          </cell>
          <cell r="E37">
            <v>836.3</v>
          </cell>
          <cell r="F37">
            <v>725.2</v>
          </cell>
          <cell r="G37">
            <v>846.4</v>
          </cell>
          <cell r="H37">
            <v>856.2</v>
          </cell>
          <cell r="J37">
            <v>994.1</v>
          </cell>
          <cell r="K37">
            <v>1039.7</v>
          </cell>
          <cell r="L37">
            <v>1023.6</v>
          </cell>
          <cell r="M37">
            <v>834.8</v>
          </cell>
          <cell r="N37">
            <v>1013.1</v>
          </cell>
          <cell r="O37">
            <v>817.5</v>
          </cell>
        </row>
        <row r="38">
          <cell r="C38">
            <v>694.6</v>
          </cell>
          <cell r="D38">
            <v>254</v>
          </cell>
          <cell r="E38">
            <v>47.2</v>
          </cell>
          <cell r="F38">
            <v>36</v>
          </cell>
          <cell r="G38">
            <v>39.5</v>
          </cell>
          <cell r="H38">
            <v>37.200000000000003</v>
          </cell>
          <cell r="J38">
            <v>1019.2</v>
          </cell>
          <cell r="K38">
            <v>59.6</v>
          </cell>
          <cell r="L38">
            <v>48.9</v>
          </cell>
          <cell r="M38">
            <v>41.1</v>
          </cell>
          <cell r="N38">
            <v>45.7</v>
          </cell>
          <cell r="O38">
            <v>34.200000000000003</v>
          </cell>
        </row>
        <row r="39">
          <cell r="C39">
            <v>12.2</v>
          </cell>
          <cell r="D39">
            <v>11.9</v>
          </cell>
          <cell r="E39">
            <v>12.7</v>
          </cell>
          <cell r="F39">
            <v>10.1</v>
          </cell>
          <cell r="G39">
            <v>13.2</v>
          </cell>
          <cell r="H39">
            <v>11.8</v>
          </cell>
          <cell r="J39">
            <v>18.899999999999999</v>
          </cell>
          <cell r="K39">
            <v>9.9</v>
          </cell>
          <cell r="L39">
            <v>13.1</v>
          </cell>
          <cell r="M39">
            <v>9.9</v>
          </cell>
          <cell r="N39">
            <v>11.9</v>
          </cell>
          <cell r="O39">
            <v>7.9</v>
          </cell>
        </row>
        <row r="40">
          <cell r="C40">
            <v>80.7</v>
          </cell>
          <cell r="D40">
            <v>82.6</v>
          </cell>
          <cell r="E40">
            <v>83.3</v>
          </cell>
          <cell r="F40">
            <v>77.5</v>
          </cell>
          <cell r="G40">
            <v>85.1</v>
          </cell>
          <cell r="H40">
            <v>82.2</v>
          </cell>
          <cell r="J40">
            <v>88.3</v>
          </cell>
          <cell r="K40">
            <v>86.2</v>
          </cell>
          <cell r="L40">
            <v>83.9</v>
          </cell>
          <cell r="M40">
            <v>77.7</v>
          </cell>
          <cell r="N40">
            <v>83.9</v>
          </cell>
          <cell r="O40">
            <v>83.3</v>
          </cell>
        </row>
        <row r="41">
          <cell r="C41">
            <v>22.4</v>
          </cell>
          <cell r="E41">
            <v>23.4</v>
          </cell>
          <cell r="F41">
            <v>22.1</v>
          </cell>
          <cell r="G41">
            <v>23.4</v>
          </cell>
          <cell r="H41">
            <v>22.4</v>
          </cell>
          <cell r="J41">
            <v>23.4</v>
          </cell>
          <cell r="K41">
            <v>23.2</v>
          </cell>
          <cell r="L41">
            <v>24</v>
          </cell>
          <cell r="M41">
            <v>25</v>
          </cell>
          <cell r="N41">
            <v>23.4</v>
          </cell>
          <cell r="O41">
            <v>24</v>
          </cell>
        </row>
        <row r="45">
          <cell r="C45">
            <v>2208.8000000000002</v>
          </cell>
          <cell r="D45">
            <v>2079.3000000000002</v>
          </cell>
          <cell r="E45">
            <v>2387</v>
          </cell>
          <cell r="F45">
            <v>2288.1</v>
          </cell>
          <cell r="G45">
            <v>2747.5</v>
          </cell>
          <cell r="H45">
            <v>2480.6999999999998</v>
          </cell>
          <cell r="J45">
            <v>2539.6999999999998</v>
          </cell>
          <cell r="K45">
            <v>2312.1999999999998</v>
          </cell>
          <cell r="L45">
            <v>2538.3000000000002</v>
          </cell>
          <cell r="M45">
            <v>2353.5</v>
          </cell>
          <cell r="N45">
            <v>2882.7</v>
          </cell>
          <cell r="O45">
            <v>2435.1999999999998</v>
          </cell>
        </row>
        <row r="46">
          <cell r="C46">
            <v>45.5</v>
          </cell>
          <cell r="D46">
            <v>45.4</v>
          </cell>
          <cell r="E46">
            <v>89.3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9">
          <cell r="C49">
            <v>615.6</v>
          </cell>
          <cell r="D49">
            <v>586</v>
          </cell>
          <cell r="E49">
            <v>601</v>
          </cell>
          <cell r="F49">
            <v>678.6</v>
          </cell>
          <cell r="G49">
            <v>568.29999999999995</v>
          </cell>
          <cell r="H49">
            <v>560.79999999999995</v>
          </cell>
          <cell r="J49">
            <v>692.8</v>
          </cell>
          <cell r="K49">
            <v>669.5</v>
          </cell>
          <cell r="L49">
            <v>676.6</v>
          </cell>
          <cell r="M49">
            <v>703.7</v>
          </cell>
          <cell r="N49">
            <v>620.70000000000005</v>
          </cell>
          <cell r="O49">
            <v>593.6</v>
          </cell>
        </row>
        <row r="50">
          <cell r="C50">
            <v>13</v>
          </cell>
          <cell r="D50">
            <v>11</v>
          </cell>
          <cell r="E50">
            <v>12.5</v>
          </cell>
          <cell r="F50">
            <v>12.3</v>
          </cell>
          <cell r="G50">
            <v>13.2</v>
          </cell>
          <cell r="H50">
            <v>13.6</v>
          </cell>
          <cell r="J50">
            <v>14.2</v>
          </cell>
          <cell r="K50">
            <v>12.1</v>
          </cell>
          <cell r="L50">
            <v>13.3</v>
          </cell>
          <cell r="M50">
            <v>11.6</v>
          </cell>
          <cell r="N50">
            <v>14.2</v>
          </cell>
          <cell r="O50">
            <v>12.6</v>
          </cell>
        </row>
        <row r="52">
          <cell r="C52">
            <v>68.8</v>
          </cell>
          <cell r="D52">
            <v>55.2</v>
          </cell>
          <cell r="E52">
            <v>61.8</v>
          </cell>
          <cell r="F52">
            <v>54.6</v>
          </cell>
          <cell r="G52">
            <v>60.7</v>
          </cell>
          <cell r="H52">
            <v>61.5</v>
          </cell>
          <cell r="J52">
            <v>70</v>
          </cell>
          <cell r="K52">
            <v>72.7</v>
          </cell>
          <cell r="L52">
            <v>74.8</v>
          </cell>
          <cell r="M52">
            <v>59.7</v>
          </cell>
          <cell r="N52">
            <v>74.2</v>
          </cell>
          <cell r="O52">
            <v>58.4</v>
          </cell>
        </row>
        <row r="53">
          <cell r="C53">
            <v>0</v>
          </cell>
          <cell r="D53">
            <v>0.1</v>
          </cell>
          <cell r="E53">
            <v>0.1</v>
          </cell>
          <cell r="F53">
            <v>0</v>
          </cell>
          <cell r="G53">
            <v>0.1</v>
          </cell>
          <cell r="H53">
            <v>0.1</v>
          </cell>
          <cell r="J53">
            <v>0.3</v>
          </cell>
          <cell r="K53">
            <v>0</v>
          </cell>
          <cell r="L53">
            <v>0.1</v>
          </cell>
          <cell r="M53">
            <v>0.1</v>
          </cell>
          <cell r="N53">
            <v>0.4</v>
          </cell>
          <cell r="O53">
            <v>0.2</v>
          </cell>
        </row>
        <row r="54">
          <cell r="C54">
            <v>314.39999999999998</v>
          </cell>
          <cell r="D54">
            <v>179.1</v>
          </cell>
          <cell r="E54">
            <v>184</v>
          </cell>
          <cell r="F54">
            <v>179.5</v>
          </cell>
          <cell r="G54">
            <v>207.5</v>
          </cell>
          <cell r="H54">
            <v>180.7</v>
          </cell>
          <cell r="J54">
            <v>192.8</v>
          </cell>
          <cell r="K54">
            <v>176.2</v>
          </cell>
          <cell r="L54">
            <v>215.9</v>
          </cell>
          <cell r="M54">
            <v>190.4</v>
          </cell>
          <cell r="N54">
            <v>183.8</v>
          </cell>
          <cell r="O54">
            <v>351.3</v>
          </cell>
        </row>
        <row r="59">
          <cell r="C59">
            <v>86.3</v>
          </cell>
          <cell r="D59">
            <v>81.099999999999994</v>
          </cell>
          <cell r="E59">
            <v>90.5</v>
          </cell>
          <cell r="F59">
            <v>74.900000000000006</v>
          </cell>
          <cell r="G59">
            <v>80.8</v>
          </cell>
          <cell r="H59">
            <v>74.400000000000006</v>
          </cell>
          <cell r="J59">
            <v>81.8</v>
          </cell>
          <cell r="K59">
            <v>78.3</v>
          </cell>
          <cell r="L59">
            <v>99.8</v>
          </cell>
          <cell r="M59">
            <v>89.2</v>
          </cell>
          <cell r="N59">
            <v>107.8</v>
          </cell>
          <cell r="O59">
            <v>86</v>
          </cell>
        </row>
        <row r="60">
          <cell r="C60">
            <v>1.4</v>
          </cell>
          <cell r="D60">
            <v>2.7</v>
          </cell>
          <cell r="E60">
            <v>2.7</v>
          </cell>
          <cell r="F60">
            <v>2.9</v>
          </cell>
          <cell r="G60">
            <v>3.1</v>
          </cell>
          <cell r="H60">
            <v>2.5</v>
          </cell>
          <cell r="J60">
            <v>1.2</v>
          </cell>
          <cell r="K60">
            <v>2.1</v>
          </cell>
          <cell r="L60">
            <v>2.4</v>
          </cell>
          <cell r="M60">
            <v>2</v>
          </cell>
          <cell r="N60">
            <v>2.4</v>
          </cell>
          <cell r="O60">
            <v>2</v>
          </cell>
        </row>
        <row r="61">
          <cell r="C61">
            <v>2.2000000000000002</v>
          </cell>
          <cell r="D61">
            <v>1.7</v>
          </cell>
          <cell r="E61">
            <v>12.1</v>
          </cell>
          <cell r="F61">
            <v>1.6</v>
          </cell>
          <cell r="G61">
            <v>10.199999999999999</v>
          </cell>
          <cell r="H61">
            <v>1.4</v>
          </cell>
          <cell r="J61">
            <v>24.8</v>
          </cell>
          <cell r="K61">
            <v>0.7</v>
          </cell>
          <cell r="L61">
            <v>10.4</v>
          </cell>
          <cell r="M61">
            <v>0.8</v>
          </cell>
          <cell r="N61">
            <v>0.4</v>
          </cell>
          <cell r="O61">
            <v>26.1</v>
          </cell>
        </row>
        <row r="64">
          <cell r="C64">
            <v>24.6</v>
          </cell>
          <cell r="D64">
            <v>19.899999999999999</v>
          </cell>
          <cell r="E64">
            <v>17.399999999999999</v>
          </cell>
          <cell r="F64">
            <v>16.3</v>
          </cell>
          <cell r="G64">
            <v>23</v>
          </cell>
          <cell r="H64">
            <v>19</v>
          </cell>
          <cell r="J64">
            <v>28.5</v>
          </cell>
          <cell r="K64">
            <v>25.9</v>
          </cell>
          <cell r="L64">
            <v>23.9</v>
          </cell>
          <cell r="M64">
            <v>22.2</v>
          </cell>
          <cell r="N64">
            <v>23.5</v>
          </cell>
          <cell r="O64">
            <v>17.899999999999999</v>
          </cell>
        </row>
        <row r="65">
          <cell r="C65">
            <v>1720.7</v>
          </cell>
          <cell r="D65">
            <v>1241.4000000000001</v>
          </cell>
          <cell r="E65">
            <v>1250.7</v>
          </cell>
          <cell r="F65">
            <v>1227</v>
          </cell>
          <cell r="G65">
            <v>1352.2</v>
          </cell>
          <cell r="H65">
            <v>1254.7</v>
          </cell>
          <cell r="J65">
            <v>1702.3</v>
          </cell>
          <cell r="K65">
            <v>1229.2</v>
          </cell>
          <cell r="L65">
            <v>1637.8</v>
          </cell>
          <cell r="M65">
            <v>1602.6</v>
          </cell>
          <cell r="N65">
            <v>1692.2</v>
          </cell>
          <cell r="O65">
            <v>1350.1</v>
          </cell>
        </row>
        <row r="68">
          <cell r="C68">
            <v>184.2</v>
          </cell>
          <cell r="D68">
            <v>169.1</v>
          </cell>
          <cell r="E68">
            <v>248.6</v>
          </cell>
          <cell r="F68">
            <v>168.6</v>
          </cell>
          <cell r="G68">
            <v>120.9</v>
          </cell>
          <cell r="H68">
            <v>195</v>
          </cell>
          <cell r="J68">
            <v>259.3</v>
          </cell>
          <cell r="K68">
            <v>388.3</v>
          </cell>
          <cell r="L68">
            <v>352.8</v>
          </cell>
          <cell r="M68">
            <v>380.8</v>
          </cell>
          <cell r="N68">
            <v>305.89999999999998</v>
          </cell>
          <cell r="O68">
            <v>286.2</v>
          </cell>
        </row>
        <row r="69">
          <cell r="C69">
            <v>84.4</v>
          </cell>
          <cell r="D69">
            <v>65.3</v>
          </cell>
          <cell r="E69">
            <v>77.5</v>
          </cell>
          <cell r="F69">
            <v>72.900000000000006</v>
          </cell>
          <cell r="G69">
            <v>76.900000000000006</v>
          </cell>
          <cell r="H69">
            <v>67.599999999999994</v>
          </cell>
          <cell r="J69">
            <v>79.400000000000006</v>
          </cell>
          <cell r="K69">
            <v>63.7</v>
          </cell>
          <cell r="L69">
            <v>72.400000000000006</v>
          </cell>
          <cell r="M69">
            <v>69</v>
          </cell>
          <cell r="N69">
            <v>68.7</v>
          </cell>
          <cell r="O69">
            <v>61.9</v>
          </cell>
        </row>
        <row r="70">
          <cell r="C70">
            <v>2.5</v>
          </cell>
          <cell r="D70">
            <v>2.4</v>
          </cell>
          <cell r="E70">
            <v>2.4</v>
          </cell>
          <cell r="F70">
            <v>2.6</v>
          </cell>
          <cell r="G70">
            <v>2.8</v>
          </cell>
          <cell r="H70">
            <v>2.5</v>
          </cell>
          <cell r="J70">
            <v>2.8</v>
          </cell>
          <cell r="N70">
            <v>3.2</v>
          </cell>
          <cell r="O70">
            <v>2.6</v>
          </cell>
        </row>
        <row r="71">
          <cell r="C71">
            <v>3.6</v>
          </cell>
          <cell r="D71">
            <v>3.3</v>
          </cell>
          <cell r="E71">
            <v>3.7</v>
          </cell>
          <cell r="F71">
            <v>3.6</v>
          </cell>
          <cell r="G71">
            <v>4.0999999999999996</v>
          </cell>
          <cell r="H71">
            <v>3.7</v>
          </cell>
          <cell r="K71">
            <v>5</v>
          </cell>
          <cell r="L71">
            <v>5.3</v>
          </cell>
          <cell r="M71">
            <v>4.7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3150</v>
          </cell>
        </row>
        <row r="77">
          <cell r="C77">
            <v>226.2</v>
          </cell>
        </row>
        <row r="80">
          <cell r="N80">
            <v>693.7</v>
          </cell>
          <cell r="O80">
            <v>1326.3</v>
          </cell>
        </row>
        <row r="81">
          <cell r="J81">
            <v>518</v>
          </cell>
          <cell r="K81">
            <v>575.4</v>
          </cell>
          <cell r="L81">
            <v>735.2</v>
          </cell>
          <cell r="N81">
            <v>689.7</v>
          </cell>
          <cell r="O81">
            <v>1323.4</v>
          </cell>
        </row>
        <row r="85">
          <cell r="C85">
            <v>41.1</v>
          </cell>
          <cell r="D85">
            <v>29</v>
          </cell>
          <cell r="E85">
            <v>68.599999999999994</v>
          </cell>
          <cell r="F85">
            <v>7.6</v>
          </cell>
          <cell r="G85">
            <v>23.2</v>
          </cell>
          <cell r="H85">
            <v>44.9</v>
          </cell>
          <cell r="J85">
            <v>33.1</v>
          </cell>
          <cell r="K85">
            <v>31.7</v>
          </cell>
          <cell r="L85">
            <v>42</v>
          </cell>
          <cell r="M85">
            <v>160.9</v>
          </cell>
          <cell r="N85">
            <v>8.9</v>
          </cell>
          <cell r="O85">
            <v>9</v>
          </cell>
        </row>
        <row r="88">
          <cell r="C88">
            <v>0</v>
          </cell>
          <cell r="D88">
            <v>32.9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32.1</v>
          </cell>
          <cell r="L88">
            <v>0</v>
          </cell>
          <cell r="M88">
            <v>91.3</v>
          </cell>
          <cell r="N88">
            <v>0</v>
          </cell>
          <cell r="O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</row>
        <row r="96">
          <cell r="C96">
            <v>7149.7</v>
          </cell>
          <cell r="D96">
            <v>2000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J96">
            <v>23507.7</v>
          </cell>
          <cell r="K96">
            <v>18774.3</v>
          </cell>
          <cell r="L96">
            <v>0</v>
          </cell>
          <cell r="M96">
            <v>9118</v>
          </cell>
          <cell r="N96">
            <v>12000</v>
          </cell>
          <cell r="O96">
            <v>1500</v>
          </cell>
        </row>
        <row r="97">
          <cell r="C97">
            <v>0</v>
          </cell>
          <cell r="D97">
            <v>88774.5</v>
          </cell>
          <cell r="E97">
            <v>43.9</v>
          </cell>
          <cell r="F97">
            <v>0</v>
          </cell>
          <cell r="G97">
            <v>0</v>
          </cell>
          <cell r="H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126233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</row>
        <row r="101">
          <cell r="C101">
            <v>0</v>
          </cell>
          <cell r="D101">
            <v>0</v>
          </cell>
          <cell r="E101">
            <v>1.7</v>
          </cell>
          <cell r="F101">
            <v>2.9</v>
          </cell>
          <cell r="G101">
            <v>1.4</v>
          </cell>
          <cell r="H101">
            <v>1.8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C102">
            <v>243.7</v>
          </cell>
          <cell r="D102">
            <v>59.9</v>
          </cell>
          <cell r="E102">
            <v>184.9</v>
          </cell>
          <cell r="F102">
            <v>169.2</v>
          </cell>
          <cell r="G102">
            <v>710.8</v>
          </cell>
          <cell r="H102">
            <v>221.9</v>
          </cell>
          <cell r="J102">
            <v>214.3</v>
          </cell>
          <cell r="K102">
            <v>1050.7</v>
          </cell>
          <cell r="L102">
            <v>154.19999999999999</v>
          </cell>
          <cell r="M102">
            <v>179.6</v>
          </cell>
          <cell r="N102">
            <v>404.6</v>
          </cell>
          <cell r="O102">
            <v>918.4</v>
          </cell>
        </row>
        <row r="104">
          <cell r="C104">
            <v>11.4</v>
          </cell>
          <cell r="D104">
            <v>31.8</v>
          </cell>
          <cell r="E104">
            <v>6</v>
          </cell>
          <cell r="F104">
            <v>62.2</v>
          </cell>
          <cell r="G104">
            <v>23.8</v>
          </cell>
          <cell r="H104">
            <v>17.7</v>
          </cell>
          <cell r="J104">
            <v>16</v>
          </cell>
          <cell r="K104">
            <v>3.3</v>
          </cell>
          <cell r="L104">
            <v>6</v>
          </cell>
          <cell r="M104">
            <v>2.1</v>
          </cell>
          <cell r="N104">
            <v>6.7</v>
          </cell>
          <cell r="O104">
            <v>1.8</v>
          </cell>
        </row>
        <row r="109">
          <cell r="C109">
            <v>329.1</v>
          </cell>
          <cell r="D109">
            <v>263.7</v>
          </cell>
          <cell r="E109">
            <v>269.8</v>
          </cell>
          <cell r="F109">
            <v>229.1</v>
          </cell>
          <cell r="G109">
            <v>286.60000000000002</v>
          </cell>
          <cell r="H109">
            <v>426.6</v>
          </cell>
          <cell r="J109">
            <v>287.39999999999998</v>
          </cell>
          <cell r="K109">
            <v>241</v>
          </cell>
          <cell r="L109">
            <v>235.7</v>
          </cell>
          <cell r="M109">
            <v>237.1</v>
          </cell>
          <cell r="N109">
            <v>299.89999999999998</v>
          </cell>
          <cell r="O109">
            <v>229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"/>
      <sheetName val="TCYN"/>
      <sheetName val="TCG"/>
      <sheetName val="DIF"/>
      <sheetName val="Gcap"/>
      <sheetName val="GCK"/>
      <sheetName val="Pretrib"/>
      <sheetName val="Ytotal"/>
      <sheetName val="Gastot"/>
      <sheetName val="gastotri"/>
      <sheetName val="Chart2"/>
      <sheetName val="datos graf."/>
      <sheetName val="FINANCIAMIENTO"/>
      <sheetName val="OPE-FINA"/>
      <sheetName val="Gasto "/>
      <sheetName val="ING SIN DIF "/>
      <sheetName val="ING SIN DIF NI COMISION"/>
      <sheetName val="FLUJO"/>
      <sheetName val="ING "/>
      <sheetName val="FINANCIAMIENTO (2)"/>
      <sheetName val="Ingresos Tributarios"/>
      <sheetName val="Ponderación Impuestos"/>
      <sheetName val="ING COMBUS"/>
      <sheetName val="LIST GASTOS"/>
      <sheetName val="LIST INGRESOS"/>
      <sheetName val="CUADROS FISC.COMPARA902001-1e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IH877"/>
  <sheetViews>
    <sheetView showGridLines="0" zoomScaleNormal="100" workbookViewId="0">
      <selection activeCell="R64" sqref="R64"/>
    </sheetView>
  </sheetViews>
  <sheetFormatPr baseColWidth="10" defaultRowHeight="12.75"/>
  <cols>
    <col min="1" max="1" width="0.85546875" customWidth="1"/>
    <col min="2" max="2" width="73.28515625" customWidth="1"/>
    <col min="3" max="8" width="10" customWidth="1"/>
    <col min="9" max="9" width="10.7109375" customWidth="1"/>
    <col min="10" max="15" width="9.28515625" style="115" customWidth="1"/>
    <col min="16" max="16" width="11.140625" customWidth="1"/>
    <col min="17" max="17" width="9.5703125" customWidth="1"/>
    <col min="18" max="18" width="9" customWidth="1"/>
    <col min="19" max="19" width="12.85546875" style="41" bestFit="1" customWidth="1"/>
    <col min="20" max="20" width="13.85546875" style="41" bestFit="1" customWidth="1"/>
  </cols>
  <sheetData>
    <row r="1" spans="2:69" ht="7.15" customHeight="1">
      <c r="B1" s="1"/>
      <c r="C1" s="1"/>
      <c r="D1" s="1"/>
      <c r="E1" s="1"/>
      <c r="F1" s="1"/>
      <c r="G1" s="1"/>
      <c r="H1" s="1"/>
      <c r="I1" s="2"/>
      <c r="J1" s="3"/>
      <c r="K1" s="3"/>
      <c r="L1" s="3"/>
      <c r="M1" s="3"/>
      <c r="N1" s="3"/>
      <c r="O1" s="3"/>
      <c r="P1" s="2"/>
      <c r="Q1" s="2"/>
      <c r="R1" s="2"/>
      <c r="S1" s="4"/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</row>
    <row r="2" spans="2:69" ht="17.25">
      <c r="B2" s="6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4"/>
      <c r="T2" s="4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</row>
    <row r="3" spans="2:69" ht="15" customHeight="1">
      <c r="B3" s="7"/>
      <c r="C3" s="7"/>
      <c r="D3" s="7"/>
      <c r="E3" s="7"/>
      <c r="F3" s="7"/>
      <c r="G3" s="7"/>
      <c r="H3" s="7"/>
      <c r="I3" s="8"/>
      <c r="J3" s="9"/>
      <c r="K3" s="9"/>
      <c r="L3" s="9"/>
      <c r="M3" s="9"/>
      <c r="N3" s="9"/>
      <c r="O3" s="9"/>
      <c r="P3" s="8"/>
      <c r="Q3" s="8"/>
      <c r="R3" s="8"/>
      <c r="S3" s="4"/>
      <c r="T3" s="4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</row>
    <row r="4" spans="2:69" ht="18" customHeight="1">
      <c r="B4" s="10" t="s">
        <v>1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4"/>
      <c r="T4" s="4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</row>
    <row r="5" spans="2:69" ht="15.75" customHeight="1">
      <c r="B5" s="11" t="s">
        <v>2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4"/>
      <c r="T5" s="4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</row>
    <row r="6" spans="2:69" ht="16.5">
      <c r="B6" s="11" t="s">
        <v>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4"/>
      <c r="T6" s="4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</row>
    <row r="7" spans="2:69" ht="20.25" customHeight="1">
      <c r="B7" s="12" t="s">
        <v>4</v>
      </c>
      <c r="C7" s="13">
        <v>2018</v>
      </c>
      <c r="D7" s="14"/>
      <c r="E7" s="14"/>
      <c r="F7" s="14"/>
      <c r="G7" s="14"/>
      <c r="H7" s="14"/>
      <c r="I7" s="12">
        <v>2018</v>
      </c>
      <c r="J7" s="13">
        <v>2019</v>
      </c>
      <c r="K7" s="14"/>
      <c r="L7" s="14"/>
      <c r="M7" s="14"/>
      <c r="N7" s="14"/>
      <c r="O7" s="14"/>
      <c r="P7" s="12">
        <v>2019</v>
      </c>
      <c r="Q7" s="15" t="s">
        <v>5</v>
      </c>
      <c r="R7" s="16"/>
      <c r="S7" s="4"/>
      <c r="T7" s="4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2:69" ht="19.5" customHeight="1" thickBot="1">
      <c r="B8" s="17"/>
      <c r="C8" s="18" t="s">
        <v>6</v>
      </c>
      <c r="D8" s="18" t="s">
        <v>7</v>
      </c>
      <c r="E8" s="18" t="s">
        <v>8</v>
      </c>
      <c r="F8" s="18" t="s">
        <v>9</v>
      </c>
      <c r="G8" s="18" t="s">
        <v>10</v>
      </c>
      <c r="H8" s="18" t="s">
        <v>11</v>
      </c>
      <c r="I8" s="17"/>
      <c r="J8" s="18" t="s">
        <v>6</v>
      </c>
      <c r="K8" s="18" t="s">
        <v>7</v>
      </c>
      <c r="L8" s="18" t="s">
        <v>8</v>
      </c>
      <c r="M8" s="18" t="s">
        <v>9</v>
      </c>
      <c r="N8" s="18" t="s">
        <v>10</v>
      </c>
      <c r="O8" s="18" t="s">
        <v>11</v>
      </c>
      <c r="P8" s="17"/>
      <c r="Q8" s="18" t="s">
        <v>12</v>
      </c>
      <c r="R8" s="19" t="s">
        <v>13</v>
      </c>
      <c r="S8" s="4"/>
      <c r="T8" s="4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2:69" ht="18" customHeight="1" thickTop="1">
      <c r="B9" s="20" t="s">
        <v>14</v>
      </c>
      <c r="C9" s="21">
        <f t="shared" ref="C9:O9" si="0">+C10+C49+C57</f>
        <v>47230.3</v>
      </c>
      <c r="D9" s="21">
        <f t="shared" si="0"/>
        <v>30560.100000000006</v>
      </c>
      <c r="E9" s="21">
        <f t="shared" si="0"/>
        <v>33105</v>
      </c>
      <c r="F9" s="21">
        <f t="shared" si="0"/>
        <v>42187.6</v>
      </c>
      <c r="G9" s="21">
        <f t="shared" si="0"/>
        <v>38304.9</v>
      </c>
      <c r="H9" s="21">
        <f t="shared" si="0"/>
        <v>32046.300000000003</v>
      </c>
      <c r="I9" s="21">
        <f t="shared" si="0"/>
        <v>223434.19999999998</v>
      </c>
      <c r="J9" s="22">
        <f t="shared" si="0"/>
        <v>44456.799999999996</v>
      </c>
      <c r="K9" s="22">
        <f t="shared" si="0"/>
        <v>34322.6</v>
      </c>
      <c r="L9" s="22">
        <f t="shared" si="0"/>
        <v>37421.9</v>
      </c>
      <c r="M9" s="22">
        <f t="shared" si="0"/>
        <v>53154.6</v>
      </c>
      <c r="N9" s="22">
        <f t="shared" si="0"/>
        <v>39244.800000000003</v>
      </c>
      <c r="O9" s="22">
        <f t="shared" si="0"/>
        <v>37743.799999999996</v>
      </c>
      <c r="P9" s="22">
        <f>+P10+P49+P57+P65</f>
        <v>246344.5</v>
      </c>
      <c r="Q9" s="23">
        <f t="shared" ref="Q9:Q67" si="1">+P9-I9</f>
        <v>22910.300000000017</v>
      </c>
      <c r="R9" s="23">
        <f t="shared" ref="R9:R47" si="2">+Q9/I9*100</f>
        <v>10.25371227860373</v>
      </c>
      <c r="S9" s="4"/>
      <c r="T9" s="24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2:69" ht="18" customHeight="1">
      <c r="B10" s="25" t="s">
        <v>15</v>
      </c>
      <c r="C10" s="26">
        <f t="shared" ref="C10:P10" si="3">+C11+C16+C26+C44+C47+C48</f>
        <v>46620.200000000004</v>
      </c>
      <c r="D10" s="26">
        <f t="shared" si="3"/>
        <v>29411.300000000003</v>
      </c>
      <c r="E10" s="26">
        <f t="shared" si="3"/>
        <v>31843.3</v>
      </c>
      <c r="F10" s="26">
        <f t="shared" si="3"/>
        <v>41035.599999999999</v>
      </c>
      <c r="G10" s="26">
        <f t="shared" si="3"/>
        <v>37369.4</v>
      </c>
      <c r="H10" s="26">
        <f t="shared" si="3"/>
        <v>30946.700000000004</v>
      </c>
      <c r="I10" s="27">
        <f t="shared" si="3"/>
        <v>217226.5</v>
      </c>
      <c r="J10" s="28">
        <f t="shared" si="3"/>
        <v>43447.7</v>
      </c>
      <c r="K10" s="28">
        <f t="shared" si="3"/>
        <v>33120.6</v>
      </c>
      <c r="L10" s="28">
        <f t="shared" si="3"/>
        <v>36140.600000000006</v>
      </c>
      <c r="M10" s="28">
        <f t="shared" si="3"/>
        <v>52063.499999999993</v>
      </c>
      <c r="N10" s="28">
        <f t="shared" si="3"/>
        <v>38056.5</v>
      </c>
      <c r="O10" s="28">
        <f t="shared" si="3"/>
        <v>35919.899999999994</v>
      </c>
      <c r="P10" s="27">
        <f t="shared" si="3"/>
        <v>238748.80000000002</v>
      </c>
      <c r="Q10" s="26">
        <f t="shared" si="1"/>
        <v>21522.300000000017</v>
      </c>
      <c r="R10" s="27">
        <f t="shared" si="2"/>
        <v>9.9077690797393583</v>
      </c>
      <c r="S10" s="4"/>
      <c r="T10" s="4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2:69" ht="18" customHeight="1">
      <c r="B11" s="25" t="s">
        <v>16</v>
      </c>
      <c r="C11" s="29">
        <f t="shared" ref="C11:P11" si="4">SUM(C12:C15)</f>
        <v>23819.500000000004</v>
      </c>
      <c r="D11" s="29">
        <f t="shared" ref="D11:H11" si="5">SUM(D12:D15)</f>
        <v>10960.300000000001</v>
      </c>
      <c r="E11" s="29">
        <f t="shared" si="5"/>
        <v>11304.000000000002</v>
      </c>
      <c r="F11" s="29">
        <f t="shared" si="5"/>
        <v>19385.3</v>
      </c>
      <c r="G11" s="29">
        <f t="shared" si="5"/>
        <v>16344.2</v>
      </c>
      <c r="H11" s="29">
        <f t="shared" si="5"/>
        <v>11941.000000000002</v>
      </c>
      <c r="I11" s="30">
        <f t="shared" si="4"/>
        <v>93754.299999999988</v>
      </c>
      <c r="J11" s="31">
        <f t="shared" si="4"/>
        <v>17271.7</v>
      </c>
      <c r="K11" s="31">
        <f t="shared" ref="K11:O11" si="6">SUM(K12:K15)</f>
        <v>12598.4</v>
      </c>
      <c r="L11" s="31">
        <f t="shared" si="6"/>
        <v>14311.4</v>
      </c>
      <c r="M11" s="31">
        <f t="shared" si="6"/>
        <v>28383.4</v>
      </c>
      <c r="N11" s="31">
        <f t="shared" si="6"/>
        <v>14774.900000000001</v>
      </c>
      <c r="O11" s="31">
        <f t="shared" si="6"/>
        <v>15082.3</v>
      </c>
      <c r="P11" s="30">
        <f t="shared" si="4"/>
        <v>102422.1</v>
      </c>
      <c r="Q11" s="29">
        <f t="shared" si="1"/>
        <v>8667.8000000000175</v>
      </c>
      <c r="R11" s="30">
        <f t="shared" si="2"/>
        <v>9.2452292854834575</v>
      </c>
      <c r="S11" s="24"/>
      <c r="T11" s="24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2:69" ht="18" customHeight="1">
      <c r="B12" s="32" t="s">
        <v>17</v>
      </c>
      <c r="C12" s="33">
        <f>+[1]PP!C11</f>
        <v>5329.8</v>
      </c>
      <c r="D12" s="33">
        <f>+[1]PP!D11</f>
        <v>4292.2</v>
      </c>
      <c r="E12" s="33">
        <f>+[1]PP!E11</f>
        <v>4423.8</v>
      </c>
      <c r="F12" s="33">
        <f>+[1]PP!F11</f>
        <v>4560.8</v>
      </c>
      <c r="G12" s="33">
        <f>+[1]PP!G11</f>
        <v>4709.8999999999996</v>
      </c>
      <c r="H12" s="33">
        <f>+[1]PP!H11</f>
        <v>3870.2</v>
      </c>
      <c r="I12" s="34">
        <f>SUM(C12:H12)</f>
        <v>27186.7</v>
      </c>
      <c r="J12" s="35">
        <f>+[1]PP!J11</f>
        <v>5895.3</v>
      </c>
      <c r="K12" s="35">
        <f>+[1]PP!K11</f>
        <v>4890.8999999999996</v>
      </c>
      <c r="L12" s="35">
        <f>+[1]PP!L11</f>
        <v>5026.2</v>
      </c>
      <c r="M12" s="35">
        <f>+[1]PP!M11</f>
        <v>5274.5</v>
      </c>
      <c r="N12" s="35">
        <f>+[1]PP!N11</f>
        <v>5456</v>
      </c>
      <c r="O12" s="35">
        <f>+[1]PP!O11</f>
        <v>4589.7</v>
      </c>
      <c r="P12" s="34">
        <f>SUM(J12:O12)</f>
        <v>31132.600000000002</v>
      </c>
      <c r="Q12" s="33">
        <f t="shared" si="1"/>
        <v>3945.9000000000015</v>
      </c>
      <c r="R12" s="34">
        <f t="shared" si="2"/>
        <v>14.514082253454818</v>
      </c>
      <c r="S12" s="4"/>
      <c r="T12" s="24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2:69" ht="18" customHeight="1">
      <c r="B13" s="32" t="s">
        <v>18</v>
      </c>
      <c r="C13" s="33">
        <f>+[1]PP!C12</f>
        <v>15498.1</v>
      </c>
      <c r="D13" s="33">
        <f>+[1]PP!D12</f>
        <v>4884.7</v>
      </c>
      <c r="E13" s="33">
        <f>+[1]PP!E12</f>
        <v>5045.3</v>
      </c>
      <c r="F13" s="33">
        <f>+[1]PP!F12</f>
        <v>11730.6</v>
      </c>
      <c r="G13" s="33">
        <f>+[1]PP!G12</f>
        <v>8477.2000000000007</v>
      </c>
      <c r="H13" s="33">
        <f>+[1]PP!H12</f>
        <v>5132.5</v>
      </c>
      <c r="I13" s="34">
        <f>SUM(C13:H13)</f>
        <v>50768.399999999994</v>
      </c>
      <c r="J13" s="35">
        <f>+[1]PP!J12</f>
        <v>7188</v>
      </c>
      <c r="K13" s="35">
        <f>+[1]PP!K12</f>
        <v>5148.8</v>
      </c>
      <c r="L13" s="35">
        <f>+[1]PP!L12</f>
        <v>5868.7</v>
      </c>
      <c r="M13" s="35">
        <f>+[1]PP!M12</f>
        <v>19943.900000000001</v>
      </c>
      <c r="N13" s="35">
        <f>+[1]PP!N12</f>
        <v>5717.5</v>
      </c>
      <c r="O13" s="35">
        <f>+[1]PP!O12</f>
        <v>6223.4</v>
      </c>
      <c r="P13" s="34">
        <f>SUM(J13:O13)</f>
        <v>50090.3</v>
      </c>
      <c r="Q13" s="33">
        <f t="shared" si="1"/>
        <v>-678.09999999999127</v>
      </c>
      <c r="R13" s="34">
        <f t="shared" si="2"/>
        <v>-1.3356733716248519</v>
      </c>
      <c r="S13" s="4"/>
      <c r="T13" s="24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2:69" ht="18" customHeight="1">
      <c r="B14" s="32" t="s">
        <v>19</v>
      </c>
      <c r="C14" s="33">
        <f>+[1]PP!C13</f>
        <v>2899.9</v>
      </c>
      <c r="D14" s="33">
        <f>+[1]PP!D13</f>
        <v>1690.2</v>
      </c>
      <c r="E14" s="33">
        <f>+[1]PP!E13</f>
        <v>1727.2</v>
      </c>
      <c r="F14" s="33">
        <f>+[1]PP!F13</f>
        <v>2945.8</v>
      </c>
      <c r="G14" s="33">
        <f>+[1]PP!G13</f>
        <v>2979.8</v>
      </c>
      <c r="H14" s="33">
        <f>+[1]PP!H13</f>
        <v>2792.6</v>
      </c>
      <c r="I14" s="34">
        <f>SUM(C14:H14)</f>
        <v>15035.500000000002</v>
      </c>
      <c r="J14" s="35">
        <f>+[1]PP!J13</f>
        <v>4032.5</v>
      </c>
      <c r="K14" s="35">
        <f>+[1]PP!K13</f>
        <v>2435.4</v>
      </c>
      <c r="L14" s="35">
        <f>+[1]PP!L13</f>
        <v>3218.6</v>
      </c>
      <c r="M14" s="35">
        <f>+[1]PP!M13</f>
        <v>2981</v>
      </c>
      <c r="N14" s="35">
        <f>+[1]PP!N13</f>
        <v>3446.7</v>
      </c>
      <c r="O14" s="35">
        <f>+[1]PP!O13</f>
        <v>4109.5</v>
      </c>
      <c r="P14" s="34">
        <f>SUM(J14:O14)</f>
        <v>20223.7</v>
      </c>
      <c r="Q14" s="33">
        <f t="shared" si="1"/>
        <v>5188.1999999999989</v>
      </c>
      <c r="R14" s="34">
        <f t="shared" si="2"/>
        <v>34.506335007149737</v>
      </c>
      <c r="S14" s="2"/>
      <c r="T14" s="24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2:69" ht="18" customHeight="1">
      <c r="B15" s="32" t="s">
        <v>20</v>
      </c>
      <c r="C15" s="33">
        <f>+[1]PP!C14</f>
        <v>91.7</v>
      </c>
      <c r="D15" s="33">
        <f>+[1]PP!D14</f>
        <v>93.2</v>
      </c>
      <c r="E15" s="33">
        <f>+[1]PP!E14</f>
        <v>107.7</v>
      </c>
      <c r="F15" s="33">
        <f>+[1]PP!F14</f>
        <v>148.1</v>
      </c>
      <c r="G15" s="33">
        <f>+[1]PP!G14</f>
        <v>177.3</v>
      </c>
      <c r="H15" s="33">
        <f>+[1]PP!H14</f>
        <v>145.69999999999999</v>
      </c>
      <c r="I15" s="34">
        <f>SUM(C15:H15)</f>
        <v>763.7</v>
      </c>
      <c r="J15" s="35">
        <f>+[1]PP!J14</f>
        <v>155.9</v>
      </c>
      <c r="K15" s="35">
        <f>+[1]PP!K14</f>
        <v>123.3</v>
      </c>
      <c r="L15" s="35">
        <f>+[1]PP!L14</f>
        <v>197.9</v>
      </c>
      <c r="M15" s="35">
        <f>+[1]PP!M14</f>
        <v>184</v>
      </c>
      <c r="N15" s="35">
        <f>+[1]PP!N14</f>
        <v>154.69999999999999</v>
      </c>
      <c r="O15" s="35">
        <f>+[1]PP!O14</f>
        <v>159.69999999999999</v>
      </c>
      <c r="P15" s="34">
        <f>SUM(J15:O15)</f>
        <v>975.5</v>
      </c>
      <c r="Q15" s="33">
        <f t="shared" si="1"/>
        <v>211.79999999999995</v>
      </c>
      <c r="R15" s="34">
        <f t="shared" si="2"/>
        <v>27.733403168783543</v>
      </c>
      <c r="S15" s="2"/>
      <c r="T15" s="24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2:69" ht="18" customHeight="1">
      <c r="B16" s="25" t="s">
        <v>21</v>
      </c>
      <c r="C16" s="26">
        <f t="shared" ref="C16:P16" si="7">+C17+C25</f>
        <v>1498.8999999999999</v>
      </c>
      <c r="D16" s="26">
        <f t="shared" si="7"/>
        <v>1566.8000000000002</v>
      </c>
      <c r="E16" s="26">
        <f t="shared" si="7"/>
        <v>2376.8000000000002</v>
      </c>
      <c r="F16" s="26">
        <f t="shared" si="7"/>
        <v>2753.6000000000004</v>
      </c>
      <c r="G16" s="26">
        <f t="shared" si="7"/>
        <v>2562.1999999999998</v>
      </c>
      <c r="H16" s="26">
        <f t="shared" si="7"/>
        <v>1891.5</v>
      </c>
      <c r="I16" s="27">
        <f t="shared" si="7"/>
        <v>12649.8</v>
      </c>
      <c r="J16" s="28">
        <f t="shared" si="7"/>
        <v>1777.3999999999999</v>
      </c>
      <c r="K16" s="28">
        <f t="shared" si="7"/>
        <v>1971.0000000000002</v>
      </c>
      <c r="L16" s="28">
        <f t="shared" si="7"/>
        <v>3117.2</v>
      </c>
      <c r="M16" s="28">
        <f t="shared" si="7"/>
        <v>3666.6</v>
      </c>
      <c r="N16" s="28">
        <f t="shared" si="7"/>
        <v>2325.4</v>
      </c>
      <c r="O16" s="28">
        <f t="shared" si="7"/>
        <v>1920.0000000000002</v>
      </c>
      <c r="P16" s="27">
        <f t="shared" si="7"/>
        <v>14777.599999999999</v>
      </c>
      <c r="Q16" s="26">
        <f t="shared" si="1"/>
        <v>2127.7999999999993</v>
      </c>
      <c r="R16" s="27">
        <f t="shared" si="2"/>
        <v>16.820819301490928</v>
      </c>
      <c r="S16" s="4"/>
      <c r="T16" s="4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2:69" ht="18" customHeight="1">
      <c r="B17" s="36" t="s">
        <v>22</v>
      </c>
      <c r="C17" s="26">
        <f t="shared" ref="C17:P17" si="8">SUM(C18:C24)</f>
        <v>1401.6</v>
      </c>
      <c r="D17" s="26">
        <f t="shared" si="8"/>
        <v>1458.9</v>
      </c>
      <c r="E17" s="26">
        <f t="shared" si="8"/>
        <v>2233.1000000000004</v>
      </c>
      <c r="F17" s="26">
        <f t="shared" si="8"/>
        <v>2604.6000000000004</v>
      </c>
      <c r="G17" s="26">
        <f t="shared" si="8"/>
        <v>2402.7999999999997</v>
      </c>
      <c r="H17" s="26">
        <f t="shared" si="8"/>
        <v>1732.2</v>
      </c>
      <c r="I17" s="27">
        <f t="shared" si="8"/>
        <v>11833.199999999999</v>
      </c>
      <c r="J17" s="28">
        <f t="shared" si="8"/>
        <v>1595.3</v>
      </c>
      <c r="K17" s="28">
        <f t="shared" si="8"/>
        <v>1779.3000000000002</v>
      </c>
      <c r="L17" s="28">
        <f t="shared" si="8"/>
        <v>2882.6</v>
      </c>
      <c r="M17" s="28">
        <f t="shared" si="8"/>
        <v>3543.6</v>
      </c>
      <c r="N17" s="28">
        <f t="shared" si="8"/>
        <v>2115.1</v>
      </c>
      <c r="O17" s="28">
        <f t="shared" si="8"/>
        <v>1760.0000000000002</v>
      </c>
      <c r="P17" s="27">
        <f t="shared" si="8"/>
        <v>13675.899999999998</v>
      </c>
      <c r="Q17" s="26">
        <f t="shared" si="1"/>
        <v>1842.6999999999989</v>
      </c>
      <c r="R17" s="27">
        <f t="shared" si="2"/>
        <v>15.572288138457891</v>
      </c>
      <c r="S17" s="4"/>
      <c r="T17" s="4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2:69" ht="18" customHeight="1">
      <c r="B18" s="37" t="s">
        <v>23</v>
      </c>
      <c r="C18" s="38">
        <f>+[1]PP!C17</f>
        <v>57.4</v>
      </c>
      <c r="D18" s="38">
        <f>+[1]PP!D17</f>
        <v>174.3</v>
      </c>
      <c r="E18" s="38">
        <f>+[1]PP!E17</f>
        <v>821.6</v>
      </c>
      <c r="F18" s="38">
        <f>+[1]PP!F17</f>
        <v>115.9</v>
      </c>
      <c r="G18" s="38">
        <f>+[1]PP!G17</f>
        <v>102.9</v>
      </c>
      <c r="H18" s="38">
        <f>+[1]PP!H17</f>
        <v>80.400000000000006</v>
      </c>
      <c r="I18" s="34">
        <f t="shared" ref="I18:I25" si="9">SUM(C18:H18)</f>
        <v>1352.5000000000002</v>
      </c>
      <c r="J18" s="39">
        <f>+[1]PP!J17</f>
        <v>83.8</v>
      </c>
      <c r="K18" s="39">
        <f>+[1]PP!K17</f>
        <v>201.5</v>
      </c>
      <c r="L18" s="39">
        <f>+[1]PP!L17</f>
        <v>951</v>
      </c>
      <c r="M18" s="39">
        <f>+[1]PP!M17</f>
        <v>134.5</v>
      </c>
      <c r="N18" s="39">
        <f>+[1]PP!N17</f>
        <v>109.9</v>
      </c>
      <c r="O18" s="39">
        <f>+[1]PP!O17</f>
        <v>92.8</v>
      </c>
      <c r="P18" s="34">
        <f t="shared" ref="P18:P25" si="10">SUM(J18:O18)</f>
        <v>1573.5</v>
      </c>
      <c r="Q18" s="33">
        <f t="shared" si="1"/>
        <v>220.99999999999977</v>
      </c>
      <c r="R18" s="34">
        <f t="shared" si="2"/>
        <v>16.340110905730111</v>
      </c>
      <c r="S18" s="4"/>
      <c r="T18" s="4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2:69" ht="18" customHeight="1">
      <c r="B19" s="37" t="s">
        <v>24</v>
      </c>
      <c r="C19" s="38">
        <f>+[1]PP!C18</f>
        <v>171.2</v>
      </c>
      <c r="D19" s="38">
        <f>+[1]PP!D18</f>
        <v>81.900000000000006</v>
      </c>
      <c r="E19" s="38">
        <f>+[1]PP!E18</f>
        <v>96.9</v>
      </c>
      <c r="F19" s="38">
        <f>+[1]PP!F18</f>
        <v>975.5</v>
      </c>
      <c r="G19" s="38">
        <f>+[1]PP!G18</f>
        <v>868.2</v>
      </c>
      <c r="H19" s="38">
        <f>+[1]PP!H18</f>
        <v>153.19999999999999</v>
      </c>
      <c r="I19" s="34">
        <f t="shared" si="9"/>
        <v>2346.8999999999996</v>
      </c>
      <c r="J19" s="39">
        <f>+[1]PP!J18</f>
        <v>209</v>
      </c>
      <c r="K19" s="39">
        <f>+[1]PP!K18</f>
        <v>107.1</v>
      </c>
      <c r="L19" s="39">
        <f>+[1]PP!L18</f>
        <v>147</v>
      </c>
      <c r="M19" s="39">
        <f>+[1]PP!M18</f>
        <v>1812.5</v>
      </c>
      <c r="N19" s="39">
        <f>+[1]PP!N18</f>
        <v>266.5</v>
      </c>
      <c r="O19" s="39">
        <f>+[1]PP!O18</f>
        <v>145.9</v>
      </c>
      <c r="P19" s="34">
        <f t="shared" si="10"/>
        <v>2688</v>
      </c>
      <c r="Q19" s="33">
        <f t="shared" si="1"/>
        <v>341.10000000000036</v>
      </c>
      <c r="R19" s="34">
        <f t="shared" si="2"/>
        <v>14.53406621500705</v>
      </c>
      <c r="S19" s="4"/>
      <c r="T19" s="4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2:69" ht="18" customHeight="1">
      <c r="B20" s="37" t="s">
        <v>25</v>
      </c>
      <c r="C20" s="38">
        <f>+[1]PP!C19</f>
        <v>401.2</v>
      </c>
      <c r="D20" s="38">
        <f>+[1]PP!D19</f>
        <v>445.9</v>
      </c>
      <c r="E20" s="38">
        <f>+[1]PP!E19</f>
        <v>513.6</v>
      </c>
      <c r="F20" s="38">
        <f>+[1]PP!F19</f>
        <v>499.5</v>
      </c>
      <c r="G20" s="38">
        <f>+[1]PP!G19</f>
        <v>587.29999999999995</v>
      </c>
      <c r="H20" s="38">
        <f>+[1]PP!H19</f>
        <v>561.79999999999995</v>
      </c>
      <c r="I20" s="34">
        <f t="shared" si="9"/>
        <v>3009.3</v>
      </c>
      <c r="J20" s="39">
        <f>+[1]PP!J19</f>
        <v>469.2</v>
      </c>
      <c r="K20" s="39">
        <f>+[1]PP!K19</f>
        <v>510.8</v>
      </c>
      <c r="L20" s="39">
        <f>+[1]PP!L19</f>
        <v>739</v>
      </c>
      <c r="M20" s="39">
        <f>+[1]PP!M19</f>
        <v>537</v>
      </c>
      <c r="N20" s="39">
        <f>+[1]PP!N19</f>
        <v>605.70000000000005</v>
      </c>
      <c r="O20" s="39">
        <f>+[1]PP!O19</f>
        <v>680.7</v>
      </c>
      <c r="P20" s="34">
        <f t="shared" si="10"/>
        <v>3542.3999999999996</v>
      </c>
      <c r="Q20" s="33">
        <f t="shared" si="1"/>
        <v>533.09999999999945</v>
      </c>
      <c r="R20" s="34">
        <f t="shared" si="2"/>
        <v>17.715083241949937</v>
      </c>
      <c r="S20" s="4"/>
      <c r="T20" s="4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2:69" ht="18" customHeight="1">
      <c r="B21" s="37" t="s">
        <v>26</v>
      </c>
      <c r="C21" s="38">
        <f>+[1]PP!C20</f>
        <v>113.4</v>
      </c>
      <c r="D21" s="38">
        <f>+[1]PP!D20</f>
        <v>97.3</v>
      </c>
      <c r="E21" s="38">
        <f>+[1]PP!E20</f>
        <v>107.1</v>
      </c>
      <c r="F21" s="38">
        <f>+[1]PP!F20</f>
        <v>102.5</v>
      </c>
      <c r="G21" s="38">
        <f>+[1]PP!G20</f>
        <v>105.3</v>
      </c>
      <c r="H21" s="38">
        <f>+[1]PP!H20</f>
        <v>94.8</v>
      </c>
      <c r="I21" s="34">
        <f t="shared" si="9"/>
        <v>620.39999999999986</v>
      </c>
      <c r="J21" s="39">
        <f>+[1]PP!J20</f>
        <v>130.4</v>
      </c>
      <c r="K21" s="39">
        <f>+[1]PP!K20</f>
        <v>111.2</v>
      </c>
      <c r="L21" s="39">
        <f>+[1]PP!L20</f>
        <v>122.2</v>
      </c>
      <c r="M21" s="39">
        <f>+[1]PP!M20</f>
        <v>112.2</v>
      </c>
      <c r="N21" s="39">
        <f>+[1]PP!N20</f>
        <v>132</v>
      </c>
      <c r="O21" s="39">
        <f>+[1]PP!O20</f>
        <v>108.4</v>
      </c>
      <c r="P21" s="34">
        <f t="shared" si="10"/>
        <v>716.4</v>
      </c>
      <c r="Q21" s="33">
        <f t="shared" si="1"/>
        <v>96.000000000000114</v>
      </c>
      <c r="R21" s="34">
        <f t="shared" si="2"/>
        <v>15.473887814313366</v>
      </c>
      <c r="S21" s="4"/>
      <c r="T21" s="4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2:69" ht="18" customHeight="1">
      <c r="B22" s="37" t="s">
        <v>27</v>
      </c>
      <c r="C22" s="38">
        <v>34.1</v>
      </c>
      <c r="D22" s="38">
        <v>33.5</v>
      </c>
      <c r="E22" s="38">
        <v>46.9</v>
      </c>
      <c r="F22" s="38">
        <v>36.9</v>
      </c>
      <c r="G22" s="38">
        <v>40</v>
      </c>
      <c r="H22" s="38">
        <v>41.1</v>
      </c>
      <c r="I22" s="34">
        <f t="shared" si="9"/>
        <v>232.5</v>
      </c>
      <c r="J22" s="39">
        <v>51</v>
      </c>
      <c r="K22" s="39">
        <v>45.5</v>
      </c>
      <c r="L22" s="39">
        <v>56.3</v>
      </c>
      <c r="M22" s="39">
        <v>42.4</v>
      </c>
      <c r="N22" s="39">
        <v>52.4</v>
      </c>
      <c r="O22" s="39">
        <v>78.5</v>
      </c>
      <c r="P22" s="34">
        <f t="shared" si="10"/>
        <v>326.10000000000002</v>
      </c>
      <c r="Q22" s="33">
        <f t="shared" si="1"/>
        <v>93.600000000000023</v>
      </c>
      <c r="R22" s="34">
        <f t="shared" si="2"/>
        <v>40.258064516129046</v>
      </c>
      <c r="S22" s="4"/>
      <c r="T22" s="4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2:69" ht="18" customHeight="1">
      <c r="B23" s="40" t="s">
        <v>28</v>
      </c>
      <c r="C23" s="38">
        <f>+[1]PP!C21</f>
        <v>591.29999999999995</v>
      </c>
      <c r="D23" s="38">
        <f>+[1]PP!D21</f>
        <v>589</v>
      </c>
      <c r="E23" s="38">
        <f>+[1]PP!E21</f>
        <v>601.20000000000005</v>
      </c>
      <c r="F23" s="38">
        <f>+[1]PP!F21</f>
        <v>795.9</v>
      </c>
      <c r="G23" s="38">
        <f>+[1]PP!G21</f>
        <v>634.4</v>
      </c>
      <c r="H23" s="38">
        <f>+[1]PP!H21</f>
        <v>768</v>
      </c>
      <c r="I23" s="34">
        <f t="shared" si="9"/>
        <v>3979.8</v>
      </c>
      <c r="J23" s="39">
        <f>+[1]PP!J21</f>
        <v>616.9</v>
      </c>
      <c r="K23" s="39">
        <f>+[1]PP!K21</f>
        <v>612.79999999999995</v>
      </c>
      <c r="L23" s="39">
        <f>+[1]PP!L21</f>
        <v>828.7</v>
      </c>
      <c r="M23" s="39">
        <f>+[1]PP!M21</f>
        <v>617.6</v>
      </c>
      <c r="N23" s="39">
        <f>+[1]PP!N21</f>
        <v>830.7</v>
      </c>
      <c r="O23" s="39">
        <f>+[1]PP!O21</f>
        <v>631.5</v>
      </c>
      <c r="P23" s="34">
        <f t="shared" si="10"/>
        <v>4138.2</v>
      </c>
      <c r="Q23" s="33">
        <f t="shared" si="1"/>
        <v>158.39999999999964</v>
      </c>
      <c r="R23" s="34">
        <f t="shared" si="2"/>
        <v>3.980099502487553</v>
      </c>
      <c r="S23" s="24"/>
      <c r="T23" s="4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2:69" s="41" customFormat="1" ht="18" customHeight="1">
      <c r="B24" s="40" t="s">
        <v>29</v>
      </c>
      <c r="C24" s="39">
        <v>33</v>
      </c>
      <c r="D24" s="39">
        <v>37</v>
      </c>
      <c r="E24" s="39">
        <v>45.8</v>
      </c>
      <c r="F24" s="39">
        <v>78.400000000000006</v>
      </c>
      <c r="G24" s="39">
        <v>64.7</v>
      </c>
      <c r="H24" s="39">
        <v>32.9</v>
      </c>
      <c r="I24" s="34">
        <f t="shared" si="9"/>
        <v>291.79999999999995</v>
      </c>
      <c r="J24" s="39">
        <v>35</v>
      </c>
      <c r="K24" s="39">
        <v>190.4</v>
      </c>
      <c r="L24" s="39">
        <v>38.4</v>
      </c>
      <c r="M24" s="39">
        <v>287.39999999999998</v>
      </c>
      <c r="N24" s="39">
        <v>117.9</v>
      </c>
      <c r="O24" s="39">
        <v>22.2</v>
      </c>
      <c r="P24" s="34">
        <f t="shared" si="10"/>
        <v>691.30000000000007</v>
      </c>
      <c r="Q24" s="33">
        <f t="shared" si="1"/>
        <v>399.50000000000011</v>
      </c>
      <c r="R24" s="34">
        <f t="shared" si="2"/>
        <v>136.9088416723784</v>
      </c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</row>
    <row r="25" spans="2:69" s="41" customFormat="1" ht="18" customHeight="1">
      <c r="B25" s="36" t="s">
        <v>30</v>
      </c>
      <c r="C25" s="29">
        <f>+[1]PP!C23</f>
        <v>97.3</v>
      </c>
      <c r="D25" s="29">
        <f>+[1]PP!D23</f>
        <v>107.9</v>
      </c>
      <c r="E25" s="29">
        <f>+[1]PP!E23</f>
        <v>143.69999999999999</v>
      </c>
      <c r="F25" s="29">
        <f>+[1]PP!F23</f>
        <v>149</v>
      </c>
      <c r="G25" s="29">
        <f>+[1]PP!G23</f>
        <v>159.4</v>
      </c>
      <c r="H25" s="29">
        <f>+[1]PP!H23</f>
        <v>159.30000000000001</v>
      </c>
      <c r="I25" s="30">
        <f t="shared" si="9"/>
        <v>816.59999999999991</v>
      </c>
      <c r="J25" s="31">
        <f>+[1]PP!J23</f>
        <v>182.1</v>
      </c>
      <c r="K25" s="31">
        <f>+[1]PP!K23</f>
        <v>191.7</v>
      </c>
      <c r="L25" s="31">
        <f>+[1]PP!L23</f>
        <v>234.6</v>
      </c>
      <c r="M25" s="31">
        <f>+[1]PP!M23</f>
        <v>123</v>
      </c>
      <c r="N25" s="31">
        <f>+[1]PP!N23</f>
        <v>210.3</v>
      </c>
      <c r="O25" s="31">
        <f>+[1]PP!O23</f>
        <v>160</v>
      </c>
      <c r="P25" s="30">
        <f t="shared" si="10"/>
        <v>1101.7</v>
      </c>
      <c r="Q25" s="33">
        <f t="shared" si="1"/>
        <v>285.10000000000014</v>
      </c>
      <c r="R25" s="34">
        <f t="shared" si="2"/>
        <v>34.913054126867522</v>
      </c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</row>
    <row r="26" spans="2:69" s="41" customFormat="1" ht="18" customHeight="1">
      <c r="B26" s="25" t="s">
        <v>31</v>
      </c>
      <c r="C26" s="26">
        <f t="shared" ref="C26:P26" si="11">+C27+C29+C38+C43</f>
        <v>20616.999999999996</v>
      </c>
      <c r="D26" s="26">
        <f t="shared" si="11"/>
        <v>16242.5</v>
      </c>
      <c r="E26" s="26">
        <f t="shared" si="11"/>
        <v>17499.5</v>
      </c>
      <c r="F26" s="26">
        <f t="shared" si="11"/>
        <v>18163.399999999998</v>
      </c>
      <c r="G26" s="26">
        <f t="shared" si="11"/>
        <v>17833.400000000001</v>
      </c>
      <c r="H26" s="26">
        <f t="shared" si="11"/>
        <v>16491.600000000002</v>
      </c>
      <c r="I26" s="27">
        <f t="shared" si="11"/>
        <v>106847.4</v>
      </c>
      <c r="J26" s="28">
        <f t="shared" si="11"/>
        <v>23635.299999999996</v>
      </c>
      <c r="K26" s="28">
        <f t="shared" si="11"/>
        <v>17808.7</v>
      </c>
      <c r="L26" s="28">
        <f t="shared" si="11"/>
        <v>17960.500000000004</v>
      </c>
      <c r="M26" s="28">
        <f t="shared" si="11"/>
        <v>19249.499999999996</v>
      </c>
      <c r="N26" s="28">
        <f t="shared" si="11"/>
        <v>20260.699999999997</v>
      </c>
      <c r="O26" s="28">
        <f t="shared" si="11"/>
        <v>18265.099999999999</v>
      </c>
      <c r="P26" s="27">
        <f t="shared" si="11"/>
        <v>117179.80000000002</v>
      </c>
      <c r="Q26" s="26">
        <f t="shared" si="1"/>
        <v>10332.400000000023</v>
      </c>
      <c r="R26" s="27">
        <f t="shared" si="2"/>
        <v>9.6702399871218425</v>
      </c>
      <c r="S26" s="42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</row>
    <row r="27" spans="2:69" s="41" customFormat="1" ht="18" customHeight="1">
      <c r="B27" s="36" t="s">
        <v>32</v>
      </c>
      <c r="C27" s="26">
        <f t="shared" ref="C27:P27" si="12">+C28</f>
        <v>10810.3</v>
      </c>
      <c r="D27" s="26">
        <f t="shared" si="12"/>
        <v>8324.9</v>
      </c>
      <c r="E27" s="26">
        <f t="shared" si="12"/>
        <v>8178.3</v>
      </c>
      <c r="F27" s="26">
        <f t="shared" si="12"/>
        <v>9442.2999999999993</v>
      </c>
      <c r="G27" s="26">
        <f t="shared" si="12"/>
        <v>8748.7000000000007</v>
      </c>
      <c r="H27" s="26">
        <f t="shared" si="12"/>
        <v>8559.1</v>
      </c>
      <c r="I27" s="27">
        <f t="shared" si="12"/>
        <v>54063.6</v>
      </c>
      <c r="J27" s="28">
        <f t="shared" si="12"/>
        <v>11907</v>
      </c>
      <c r="K27" s="28">
        <f t="shared" si="12"/>
        <v>9126.9</v>
      </c>
      <c r="L27" s="28">
        <f t="shared" si="12"/>
        <v>9509.1</v>
      </c>
      <c r="M27" s="28">
        <f t="shared" si="12"/>
        <v>10543.9</v>
      </c>
      <c r="N27" s="28">
        <f t="shared" si="12"/>
        <v>10067.9</v>
      </c>
      <c r="O27" s="28">
        <f t="shared" si="12"/>
        <v>9902.5</v>
      </c>
      <c r="P27" s="27">
        <f t="shared" si="12"/>
        <v>61057.3</v>
      </c>
      <c r="Q27" s="26">
        <f t="shared" si="1"/>
        <v>6993.7000000000044</v>
      </c>
      <c r="R27" s="27">
        <f t="shared" si="2"/>
        <v>12.936060491717171</v>
      </c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</row>
    <row r="28" spans="2:69" s="41" customFormat="1" ht="18" customHeight="1">
      <c r="B28" s="43" t="s">
        <v>33</v>
      </c>
      <c r="C28" s="38">
        <f>+[1]PP!C26</f>
        <v>10810.3</v>
      </c>
      <c r="D28" s="38">
        <f>+[1]PP!D26</f>
        <v>8324.9</v>
      </c>
      <c r="E28" s="38">
        <f>+[1]PP!E26</f>
        <v>8178.3</v>
      </c>
      <c r="F28" s="38">
        <f>+[1]PP!F26</f>
        <v>9442.2999999999993</v>
      </c>
      <c r="G28" s="38">
        <f>+[1]PP!G26</f>
        <v>8748.7000000000007</v>
      </c>
      <c r="H28" s="38">
        <f>+[1]PP!H26</f>
        <v>8559.1</v>
      </c>
      <c r="I28" s="34">
        <f>SUM(C28:H28)</f>
        <v>54063.6</v>
      </c>
      <c r="J28" s="39">
        <f>+[1]PP!J26</f>
        <v>11907</v>
      </c>
      <c r="K28" s="39">
        <f>+[1]PP!K26</f>
        <v>9126.9</v>
      </c>
      <c r="L28" s="39">
        <f>+[1]PP!L26</f>
        <v>9509.1</v>
      </c>
      <c r="M28" s="39">
        <f>+[1]PP!M26</f>
        <v>10543.9</v>
      </c>
      <c r="N28" s="39">
        <f>+[1]PP!N26</f>
        <v>10067.9</v>
      </c>
      <c r="O28" s="39">
        <f>+[1]PP!O26</f>
        <v>9902.5</v>
      </c>
      <c r="P28" s="34">
        <f>SUM(J28:O28)</f>
        <v>61057.3</v>
      </c>
      <c r="Q28" s="38">
        <f t="shared" si="1"/>
        <v>6993.7000000000044</v>
      </c>
      <c r="R28" s="44">
        <f t="shared" si="2"/>
        <v>12.936060491717171</v>
      </c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</row>
    <row r="29" spans="2:69" s="41" customFormat="1" ht="18" customHeight="1">
      <c r="B29" s="45" t="s">
        <v>34</v>
      </c>
      <c r="C29" s="26">
        <f t="shared" ref="C29:P29" si="13">SUM(C30:C37)</f>
        <v>8029.3</v>
      </c>
      <c r="D29" s="26">
        <f t="shared" si="13"/>
        <v>6733.4000000000005</v>
      </c>
      <c r="E29" s="26">
        <f t="shared" si="13"/>
        <v>8261</v>
      </c>
      <c r="F29" s="26">
        <f t="shared" si="13"/>
        <v>7773.3</v>
      </c>
      <c r="G29" s="26">
        <f t="shared" si="13"/>
        <v>7981.5</v>
      </c>
      <c r="H29" s="26">
        <f t="shared" si="13"/>
        <v>6849.3</v>
      </c>
      <c r="I29" s="27">
        <f t="shared" si="13"/>
        <v>45627.8</v>
      </c>
      <c r="J29" s="28">
        <f t="shared" si="13"/>
        <v>9510.2999999999975</v>
      </c>
      <c r="K29" s="28">
        <f t="shared" si="13"/>
        <v>7391.8</v>
      </c>
      <c r="L29" s="28">
        <f t="shared" si="13"/>
        <v>7160.3</v>
      </c>
      <c r="M29" s="28">
        <f t="shared" si="13"/>
        <v>7619.9</v>
      </c>
      <c r="N29" s="28">
        <f t="shared" si="13"/>
        <v>8889.7000000000007</v>
      </c>
      <c r="O29" s="28">
        <f t="shared" si="13"/>
        <v>7298.1</v>
      </c>
      <c r="P29" s="27">
        <f t="shared" si="13"/>
        <v>47870.100000000006</v>
      </c>
      <c r="Q29" s="26">
        <f t="shared" si="1"/>
        <v>2242.3000000000029</v>
      </c>
      <c r="R29" s="27">
        <f t="shared" si="2"/>
        <v>4.9143285453166774</v>
      </c>
      <c r="S29" s="2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</row>
    <row r="30" spans="2:69" s="41" customFormat="1" ht="18" customHeight="1">
      <c r="B30" s="43" t="s">
        <v>35</v>
      </c>
      <c r="C30" s="38">
        <f>+[1]PP!C29</f>
        <v>2699.4</v>
      </c>
      <c r="D30" s="38">
        <f>+[1]PP!D29</f>
        <v>2584.1</v>
      </c>
      <c r="E30" s="38">
        <f>+[1]PP!E29</f>
        <v>3895.1</v>
      </c>
      <c r="F30" s="38">
        <f>+[1]PP!F29</f>
        <v>2814.7</v>
      </c>
      <c r="G30" s="38">
        <f>+[1]PP!G29</f>
        <v>3467.7</v>
      </c>
      <c r="H30" s="38">
        <f>+[1]PP!H29</f>
        <v>2519.5</v>
      </c>
      <c r="I30" s="34">
        <f t="shared" ref="I30:I37" si="14">SUM(C30:H30)</f>
        <v>17980.5</v>
      </c>
      <c r="J30" s="39">
        <f>+[1]PP!J29</f>
        <v>3757.8</v>
      </c>
      <c r="K30" s="39">
        <f>+[1]PP!K29</f>
        <v>3085.9</v>
      </c>
      <c r="L30" s="39">
        <f>+[1]PP!L29</f>
        <v>2978.9</v>
      </c>
      <c r="M30" s="39">
        <f>+[1]PP!M29</f>
        <v>2939.9</v>
      </c>
      <c r="N30" s="39">
        <f>+[1]PP!N29</f>
        <v>3666.4</v>
      </c>
      <c r="O30" s="39">
        <f>+[1]PP!O29</f>
        <v>2898.9</v>
      </c>
      <c r="P30" s="34">
        <f t="shared" ref="P30:P37" si="15">SUM(J30:O30)</f>
        <v>19327.800000000003</v>
      </c>
      <c r="Q30" s="38">
        <f t="shared" si="1"/>
        <v>1347.3000000000029</v>
      </c>
      <c r="R30" s="44">
        <f t="shared" si="2"/>
        <v>7.4931175440060223</v>
      </c>
      <c r="S30" s="24"/>
      <c r="T30" s="4"/>
      <c r="U30" s="4"/>
      <c r="V30" s="24"/>
      <c r="W30" s="24"/>
      <c r="X30" s="2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</row>
    <row r="31" spans="2:69" s="41" customFormat="1" ht="18" customHeight="1">
      <c r="B31" s="43" t="s">
        <v>36</v>
      </c>
      <c r="C31" s="38">
        <f>+[1]PP!C30</f>
        <v>1385.6</v>
      </c>
      <c r="D31" s="38">
        <f>+[1]PP!D30</f>
        <v>1457.1</v>
      </c>
      <c r="E31" s="38">
        <f>+[1]PP!E30</f>
        <v>2042</v>
      </c>
      <c r="F31" s="38">
        <f>+[1]PP!F30</f>
        <v>1572.3</v>
      </c>
      <c r="G31" s="38">
        <f>+[1]PP!G30</f>
        <v>1984.5</v>
      </c>
      <c r="H31" s="38">
        <f>+[1]PP!H30</f>
        <v>1529.6</v>
      </c>
      <c r="I31" s="34">
        <f t="shared" si="14"/>
        <v>9971.1</v>
      </c>
      <c r="J31" s="39">
        <f>+[1]PP!J30</f>
        <v>1725.2</v>
      </c>
      <c r="K31" s="39">
        <f>+[1]PP!K30</f>
        <v>1545.4</v>
      </c>
      <c r="L31" s="39">
        <f>+[1]PP!L30</f>
        <v>1502.5</v>
      </c>
      <c r="M31" s="39">
        <f>+[1]PP!M30</f>
        <v>1595.9</v>
      </c>
      <c r="N31" s="39">
        <f>+[1]PP!N30</f>
        <v>2033.7</v>
      </c>
      <c r="O31" s="39">
        <f>+[1]PP!O30</f>
        <v>1452.9</v>
      </c>
      <c r="P31" s="34">
        <f t="shared" si="15"/>
        <v>9855.6</v>
      </c>
      <c r="Q31" s="33">
        <f t="shared" si="1"/>
        <v>-115.5</v>
      </c>
      <c r="R31" s="34">
        <f t="shared" si="2"/>
        <v>-1.1583476246351956</v>
      </c>
      <c r="S31" s="24"/>
      <c r="T31" s="46"/>
      <c r="U31" s="4"/>
      <c r="V31" s="24"/>
      <c r="W31" s="24"/>
      <c r="X31" s="2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</row>
    <row r="32" spans="2:69" s="41" customFormat="1" ht="18" customHeight="1">
      <c r="B32" s="43" t="s">
        <v>37</v>
      </c>
      <c r="C32" s="38">
        <v>1074.9000000000001</v>
      </c>
      <c r="D32" s="38">
        <v>456.1</v>
      </c>
      <c r="E32" s="38">
        <v>253.2</v>
      </c>
      <c r="F32" s="38">
        <v>867.7</v>
      </c>
      <c r="G32" s="38">
        <v>323.10000000000002</v>
      </c>
      <c r="H32" s="38">
        <v>481.2</v>
      </c>
      <c r="I32" s="34">
        <f t="shared" si="14"/>
        <v>3456.2</v>
      </c>
      <c r="J32" s="39">
        <v>933.5</v>
      </c>
      <c r="K32" s="39">
        <v>419.2</v>
      </c>
      <c r="L32" s="39">
        <v>412.3</v>
      </c>
      <c r="M32" s="39">
        <v>478.8</v>
      </c>
      <c r="N32" s="39">
        <v>637.1</v>
      </c>
      <c r="O32" s="39">
        <v>381.2</v>
      </c>
      <c r="P32" s="34">
        <f t="shared" si="15"/>
        <v>3262.1</v>
      </c>
      <c r="Q32" s="38">
        <f t="shared" si="1"/>
        <v>-194.09999999999991</v>
      </c>
      <c r="R32" s="44">
        <f t="shared" si="2"/>
        <v>-5.6159944447659251</v>
      </c>
      <c r="S32" s="24"/>
      <c r="T32" s="4"/>
      <c r="U32" s="4"/>
      <c r="V32" s="24"/>
      <c r="W32" s="24"/>
      <c r="X32" s="2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</row>
    <row r="33" spans="1:69" s="41" customFormat="1" ht="18" customHeight="1">
      <c r="B33" s="43" t="s">
        <v>38</v>
      </c>
      <c r="C33" s="38">
        <v>1673.9</v>
      </c>
      <c r="D33" s="38">
        <v>1177.4000000000001</v>
      </c>
      <c r="E33" s="38">
        <v>1026.8</v>
      </c>
      <c r="F33" s="38">
        <v>1344</v>
      </c>
      <c r="G33" s="38">
        <v>1082.5</v>
      </c>
      <c r="H33" s="38">
        <v>1169.5999999999999</v>
      </c>
      <c r="I33" s="34">
        <f t="shared" si="14"/>
        <v>7474.2000000000007</v>
      </c>
      <c r="J33" s="47">
        <v>1860.3</v>
      </c>
      <c r="K33" s="47">
        <v>1138.8</v>
      </c>
      <c r="L33" s="47">
        <v>1175.3</v>
      </c>
      <c r="M33" s="47">
        <v>1369.5</v>
      </c>
      <c r="N33" s="47">
        <v>1354</v>
      </c>
      <c r="O33" s="47">
        <v>1255.5999999999999</v>
      </c>
      <c r="P33" s="34">
        <f t="shared" si="15"/>
        <v>8153.5</v>
      </c>
      <c r="Q33" s="38">
        <f t="shared" si="1"/>
        <v>679.29999999999927</v>
      </c>
      <c r="R33" s="44">
        <f t="shared" si="2"/>
        <v>9.0885981108345941</v>
      </c>
      <c r="S33" s="4"/>
      <c r="T33" s="4"/>
      <c r="U33" s="4"/>
      <c r="V33" s="24"/>
      <c r="W33" s="24"/>
      <c r="X33" s="2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</row>
    <row r="34" spans="1:69" s="41" customFormat="1" ht="18" customHeight="1">
      <c r="B34" s="43" t="s">
        <v>39</v>
      </c>
      <c r="C34" s="38">
        <v>49.5</v>
      </c>
      <c r="D34" s="38">
        <v>21.1</v>
      </c>
      <c r="E34" s="38">
        <v>41.9</v>
      </c>
      <c r="F34" s="38">
        <v>15.5</v>
      </c>
      <c r="G34" s="38">
        <v>30.3</v>
      </c>
      <c r="H34" s="38">
        <v>34.299999999999997</v>
      </c>
      <c r="I34" s="34">
        <f t="shared" si="14"/>
        <v>192.60000000000002</v>
      </c>
      <c r="J34" s="39">
        <v>46.3</v>
      </c>
      <c r="K34" s="39">
        <v>22.7</v>
      </c>
      <c r="L34" s="39">
        <v>21.7</v>
      </c>
      <c r="M34" s="39">
        <v>26.2</v>
      </c>
      <c r="N34" s="39">
        <v>28.2</v>
      </c>
      <c r="O34" s="39">
        <v>30.4</v>
      </c>
      <c r="P34" s="34">
        <f t="shared" si="15"/>
        <v>175.5</v>
      </c>
      <c r="Q34" s="38">
        <f t="shared" si="1"/>
        <v>-17.100000000000023</v>
      </c>
      <c r="R34" s="44">
        <f t="shared" si="2"/>
        <v>-8.8785046728972077</v>
      </c>
      <c r="S34" s="4"/>
      <c r="T34" s="4"/>
      <c r="U34" s="4"/>
      <c r="V34" s="24"/>
      <c r="W34" s="24"/>
      <c r="X34" s="2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</row>
    <row r="35" spans="1:69" s="41" customFormat="1" ht="18" customHeight="1">
      <c r="B35" s="43" t="s">
        <v>40</v>
      </c>
      <c r="C35" s="33">
        <f>+[1]PP!C33</f>
        <v>597.29999999999995</v>
      </c>
      <c r="D35" s="33">
        <f>+[1]PP!D33</f>
        <v>564.4</v>
      </c>
      <c r="E35" s="33">
        <f>+[1]PP!E33</f>
        <v>564.1</v>
      </c>
      <c r="F35" s="33">
        <f>+[1]PP!F33</f>
        <v>605.5</v>
      </c>
      <c r="G35" s="33">
        <f>+[1]PP!G33</f>
        <v>583.9</v>
      </c>
      <c r="H35" s="33">
        <f>+[1]PP!H33</f>
        <v>594.70000000000005</v>
      </c>
      <c r="I35" s="34">
        <f t="shared" si="14"/>
        <v>3509.8999999999996</v>
      </c>
      <c r="J35" s="35">
        <f>+[1]PP!J33</f>
        <v>620.79999999999995</v>
      </c>
      <c r="K35" s="35">
        <f>+[1]PP!K33</f>
        <v>595.6</v>
      </c>
      <c r="L35" s="35">
        <f>+[1]PP!L33</f>
        <v>595.6</v>
      </c>
      <c r="M35" s="35">
        <f>+[1]PP!M33</f>
        <v>616</v>
      </c>
      <c r="N35" s="35">
        <f>+[1]PP!N33</f>
        <v>595.70000000000005</v>
      </c>
      <c r="O35" s="35">
        <f>+[1]PP!O33</f>
        <v>619.1</v>
      </c>
      <c r="P35" s="34">
        <f t="shared" si="15"/>
        <v>3642.7999999999997</v>
      </c>
      <c r="Q35" s="33">
        <f t="shared" si="1"/>
        <v>132.90000000000009</v>
      </c>
      <c r="R35" s="34">
        <f t="shared" si="2"/>
        <v>3.7864326618992021</v>
      </c>
      <c r="S35" s="4"/>
      <c r="T35" s="4"/>
      <c r="U35" s="4"/>
      <c r="V35" s="24"/>
      <c r="W35" s="24"/>
      <c r="X35" s="2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</row>
    <row r="36" spans="1:69" s="41" customFormat="1" ht="18" customHeight="1">
      <c r="B36" s="43" t="s">
        <v>41</v>
      </c>
      <c r="C36" s="33">
        <f>+[1]PP!C34</f>
        <v>510.6</v>
      </c>
      <c r="D36" s="33">
        <f>+[1]PP!D34</f>
        <v>472.5</v>
      </c>
      <c r="E36" s="33">
        <f>+[1]PP!E34</f>
        <v>436</v>
      </c>
      <c r="F36" s="33">
        <f>+[1]PP!F34</f>
        <v>553.5</v>
      </c>
      <c r="G36" s="33">
        <f>+[1]PP!G34</f>
        <v>504.3</v>
      </c>
      <c r="H36" s="33">
        <f>+[1]PP!H34</f>
        <v>518.1</v>
      </c>
      <c r="I36" s="34">
        <f t="shared" si="14"/>
        <v>2995</v>
      </c>
      <c r="J36" s="35">
        <f>+[1]PP!J34</f>
        <v>565</v>
      </c>
      <c r="K36" s="35">
        <f>+[1]PP!K34</f>
        <v>584.20000000000005</v>
      </c>
      <c r="L36" s="35">
        <f>+[1]PP!L34</f>
        <v>473.3</v>
      </c>
      <c r="M36" s="35">
        <f>+[1]PP!M34</f>
        <v>593.20000000000005</v>
      </c>
      <c r="N36" s="35">
        <f>+[1]PP!N34</f>
        <v>573.6</v>
      </c>
      <c r="O36" s="35">
        <f>+[1]PP!O34</f>
        <v>642.1</v>
      </c>
      <c r="P36" s="34">
        <f t="shared" si="15"/>
        <v>3431.3999999999996</v>
      </c>
      <c r="Q36" s="33">
        <f t="shared" si="1"/>
        <v>436.39999999999964</v>
      </c>
      <c r="R36" s="34">
        <f t="shared" si="2"/>
        <v>14.570951585976616</v>
      </c>
      <c r="S36" s="24"/>
      <c r="T36" s="24"/>
      <c r="U36" s="48"/>
      <c r="V36" s="24"/>
      <c r="W36" s="24"/>
      <c r="X36" s="2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</row>
    <row r="37" spans="1:69" s="41" customFormat="1" ht="18" customHeight="1">
      <c r="B37" s="43" t="s">
        <v>29</v>
      </c>
      <c r="C37" s="38">
        <v>38.1</v>
      </c>
      <c r="D37" s="38">
        <v>0.7</v>
      </c>
      <c r="E37" s="38">
        <v>1.9</v>
      </c>
      <c r="F37" s="38">
        <v>0.1</v>
      </c>
      <c r="G37" s="38">
        <v>5.2</v>
      </c>
      <c r="H37" s="38">
        <v>2.2999999999999998</v>
      </c>
      <c r="I37" s="34">
        <f t="shared" si="14"/>
        <v>48.300000000000004</v>
      </c>
      <c r="J37" s="39">
        <v>1.4</v>
      </c>
      <c r="K37" s="39">
        <v>0</v>
      </c>
      <c r="L37" s="39">
        <v>0.7</v>
      </c>
      <c r="M37" s="39">
        <v>0.4</v>
      </c>
      <c r="N37" s="39">
        <f>0.7+0.3</f>
        <v>1</v>
      </c>
      <c r="O37" s="39">
        <v>17.899999999999999</v>
      </c>
      <c r="P37" s="34">
        <f t="shared" si="15"/>
        <v>21.4</v>
      </c>
      <c r="Q37" s="38">
        <f t="shared" si="1"/>
        <v>-26.900000000000006</v>
      </c>
      <c r="R37" s="44">
        <f t="shared" si="2"/>
        <v>-55.693581780538302</v>
      </c>
      <c r="S37" s="24"/>
      <c r="T37" s="24"/>
      <c r="U37" s="48"/>
      <c r="V37" s="24"/>
      <c r="W37" s="24"/>
      <c r="X37" s="2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</row>
    <row r="38" spans="1:69" s="41" customFormat="1" ht="18" customHeight="1">
      <c r="B38" s="45" t="s">
        <v>42</v>
      </c>
      <c r="C38" s="26">
        <f t="shared" ref="C38:P38" si="16">SUM(C39:C42)</f>
        <v>1719.3000000000002</v>
      </c>
      <c r="D38" s="26">
        <f t="shared" ref="D38:H38" si="17">SUM(D39:D42)</f>
        <v>1124.2</v>
      </c>
      <c r="E38" s="26">
        <f t="shared" si="17"/>
        <v>990.19999999999993</v>
      </c>
      <c r="F38" s="26">
        <f t="shared" si="17"/>
        <v>860.80000000000007</v>
      </c>
      <c r="G38" s="26">
        <f t="shared" si="17"/>
        <v>994.4</v>
      </c>
      <c r="H38" s="26">
        <f t="shared" si="17"/>
        <v>998.00000000000011</v>
      </c>
      <c r="I38" s="27">
        <f t="shared" si="16"/>
        <v>6686.9</v>
      </c>
      <c r="J38" s="28">
        <f t="shared" si="16"/>
        <v>2125.0000000000005</v>
      </c>
      <c r="K38" s="28">
        <f t="shared" ref="K38:O38" si="18">SUM(K39:K42)</f>
        <v>1208.7</v>
      </c>
      <c r="L38" s="28">
        <f t="shared" si="18"/>
        <v>1180.4000000000001</v>
      </c>
      <c r="M38" s="28">
        <f t="shared" si="18"/>
        <v>978.6</v>
      </c>
      <c r="N38" s="28">
        <f t="shared" si="18"/>
        <v>1166.1000000000001</v>
      </c>
      <c r="O38" s="28">
        <f t="shared" si="18"/>
        <v>959</v>
      </c>
      <c r="P38" s="27">
        <f t="shared" si="16"/>
        <v>7617.8</v>
      </c>
      <c r="Q38" s="26">
        <f t="shared" si="1"/>
        <v>930.90000000000055</v>
      </c>
      <c r="R38" s="27">
        <f t="shared" si="2"/>
        <v>13.921249009256915</v>
      </c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</row>
    <row r="39" spans="1:69" s="41" customFormat="1" ht="18" customHeight="1">
      <c r="B39" s="49" t="s">
        <v>43</v>
      </c>
      <c r="C39" s="38">
        <f>+[1]PP!C37</f>
        <v>921.6</v>
      </c>
      <c r="D39" s="38">
        <f>+[1]PP!D37</f>
        <v>765.4</v>
      </c>
      <c r="E39" s="38">
        <f>+[1]PP!E37</f>
        <v>836.3</v>
      </c>
      <c r="F39" s="38">
        <f>+[1]PP!F37</f>
        <v>725.2</v>
      </c>
      <c r="G39" s="38">
        <f>+[1]PP!G37</f>
        <v>846.4</v>
      </c>
      <c r="H39" s="38">
        <f>+[1]PP!H37</f>
        <v>856.2</v>
      </c>
      <c r="I39" s="34">
        <f>SUM(C39:H39)</f>
        <v>4951.1000000000004</v>
      </c>
      <c r="J39" s="39">
        <f>+[1]PP!J37</f>
        <v>994.1</v>
      </c>
      <c r="K39" s="39">
        <f>+[1]PP!K37</f>
        <v>1039.7</v>
      </c>
      <c r="L39" s="39">
        <f>+[1]PP!L37</f>
        <v>1023.6</v>
      </c>
      <c r="M39" s="39">
        <f>+[1]PP!M37</f>
        <v>834.8</v>
      </c>
      <c r="N39" s="39">
        <f>+[1]PP!N37</f>
        <v>1013.1</v>
      </c>
      <c r="O39" s="39">
        <f>+[1]PP!O37</f>
        <v>817.5</v>
      </c>
      <c r="P39" s="34">
        <f>SUM(J39:O39)</f>
        <v>5722.8</v>
      </c>
      <c r="Q39" s="38">
        <f t="shared" si="1"/>
        <v>771.69999999999982</v>
      </c>
      <c r="R39" s="44">
        <f t="shared" si="2"/>
        <v>15.58643533760174</v>
      </c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</row>
    <row r="40" spans="1:69" s="41" customFormat="1" ht="18" customHeight="1">
      <c r="B40" s="49" t="s">
        <v>44</v>
      </c>
      <c r="C40" s="38">
        <f>+[1]PP!C38</f>
        <v>694.6</v>
      </c>
      <c r="D40" s="38">
        <f>+[1]PP!D38</f>
        <v>254</v>
      </c>
      <c r="E40" s="38">
        <f>+[1]PP!E38</f>
        <v>47.2</v>
      </c>
      <c r="F40" s="38">
        <f>+[1]PP!F38</f>
        <v>36</v>
      </c>
      <c r="G40" s="38">
        <f>+[1]PP!G38</f>
        <v>39.5</v>
      </c>
      <c r="H40" s="38">
        <f>+[1]PP!H38</f>
        <v>37.200000000000003</v>
      </c>
      <c r="I40" s="34">
        <f>SUM(C40:H40)</f>
        <v>1108.5000000000002</v>
      </c>
      <c r="J40" s="39">
        <f>+[1]PP!J38</f>
        <v>1019.2</v>
      </c>
      <c r="K40" s="39">
        <f>+[1]PP!K38</f>
        <v>59.6</v>
      </c>
      <c r="L40" s="39">
        <f>+[1]PP!L38</f>
        <v>48.9</v>
      </c>
      <c r="M40" s="39">
        <f>+[1]PP!M38</f>
        <v>41.1</v>
      </c>
      <c r="N40" s="39">
        <f>+[1]PP!N38</f>
        <v>45.7</v>
      </c>
      <c r="O40" s="39">
        <f>+[1]PP!O38</f>
        <v>34.200000000000003</v>
      </c>
      <c r="P40" s="34">
        <f>SUM(J40:O40)</f>
        <v>1248.7</v>
      </c>
      <c r="Q40" s="38">
        <f t="shared" si="1"/>
        <v>140.19999999999982</v>
      </c>
      <c r="R40" s="44">
        <f t="shared" si="2"/>
        <v>12.647722147045537</v>
      </c>
      <c r="S40" s="2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</row>
    <row r="41" spans="1:69" s="41" customFormat="1" ht="18" customHeight="1">
      <c r="B41" s="43" t="s">
        <v>45</v>
      </c>
      <c r="C41" s="38">
        <f>+[1]PP!C40</f>
        <v>80.7</v>
      </c>
      <c r="D41" s="38">
        <f>+[1]PP!D40</f>
        <v>82.6</v>
      </c>
      <c r="E41" s="38">
        <f>+[1]PP!E40</f>
        <v>83.3</v>
      </c>
      <c r="F41" s="38">
        <f>+[1]PP!F40</f>
        <v>77.5</v>
      </c>
      <c r="G41" s="38">
        <f>+[1]PP!G40</f>
        <v>85.1</v>
      </c>
      <c r="H41" s="38">
        <f>+[1]PP!H40</f>
        <v>82.2</v>
      </c>
      <c r="I41" s="34">
        <f>SUM(C41:H41)</f>
        <v>491.40000000000003</v>
      </c>
      <c r="J41" s="39">
        <f>+[1]PP!J40</f>
        <v>88.3</v>
      </c>
      <c r="K41" s="39">
        <f>+[1]PP!K40</f>
        <v>86.2</v>
      </c>
      <c r="L41" s="39">
        <f>+[1]PP!L40</f>
        <v>83.9</v>
      </c>
      <c r="M41" s="39">
        <f>+[1]PP!M40</f>
        <v>77.7</v>
      </c>
      <c r="N41" s="39">
        <f>+[1]PP!N40</f>
        <v>83.9</v>
      </c>
      <c r="O41" s="39">
        <f>+[1]PP!O40</f>
        <v>83.3</v>
      </c>
      <c r="P41" s="34">
        <f>SUM(J41:O41)</f>
        <v>503.3</v>
      </c>
      <c r="Q41" s="38">
        <f t="shared" si="1"/>
        <v>11.899999999999977</v>
      </c>
      <c r="R41" s="44">
        <f t="shared" si="2"/>
        <v>2.4216524216524169</v>
      </c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</row>
    <row r="42" spans="1:69" s="41" customFormat="1" ht="18" customHeight="1">
      <c r="B42" s="43" t="s">
        <v>46</v>
      </c>
      <c r="C42" s="38">
        <f>+[1]PP!C41</f>
        <v>22.4</v>
      </c>
      <c r="D42" s="38">
        <v>22.2</v>
      </c>
      <c r="E42" s="38">
        <f>+[1]PP!E41</f>
        <v>23.4</v>
      </c>
      <c r="F42" s="38">
        <f>+[1]PP!F41</f>
        <v>22.1</v>
      </c>
      <c r="G42" s="38">
        <f>+[1]PP!G41</f>
        <v>23.4</v>
      </c>
      <c r="H42" s="38">
        <f>+[1]PP!H41</f>
        <v>22.4</v>
      </c>
      <c r="I42" s="34">
        <f>SUM(C42:H42)</f>
        <v>135.9</v>
      </c>
      <c r="J42" s="39">
        <f>+[1]PP!J41</f>
        <v>23.4</v>
      </c>
      <c r="K42" s="39">
        <f>+[1]PP!K41</f>
        <v>23.2</v>
      </c>
      <c r="L42" s="39">
        <f>+[1]PP!L41</f>
        <v>24</v>
      </c>
      <c r="M42" s="39">
        <f>+[1]PP!M41</f>
        <v>25</v>
      </c>
      <c r="N42" s="39">
        <f>+[1]PP!N41</f>
        <v>23.4</v>
      </c>
      <c r="O42" s="39">
        <f>+[1]PP!O41</f>
        <v>24</v>
      </c>
      <c r="P42" s="34">
        <f>SUM(J42:O42)</f>
        <v>143</v>
      </c>
      <c r="Q42" s="33">
        <f t="shared" si="1"/>
        <v>7.0999999999999943</v>
      </c>
      <c r="R42" s="34">
        <f t="shared" si="2"/>
        <v>5.2244297277409819</v>
      </c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</row>
    <row r="43" spans="1:69" s="41" customFormat="1" ht="18" customHeight="1">
      <c r="B43" s="36" t="s">
        <v>47</v>
      </c>
      <c r="C43" s="26">
        <v>58.1</v>
      </c>
      <c r="D43" s="26">
        <v>60</v>
      </c>
      <c r="E43" s="26">
        <v>70</v>
      </c>
      <c r="F43" s="26">
        <v>87</v>
      </c>
      <c r="G43" s="26">
        <v>108.8</v>
      </c>
      <c r="H43" s="26">
        <v>85.2</v>
      </c>
      <c r="I43" s="30">
        <f>SUM(C43:H43)</f>
        <v>469.1</v>
      </c>
      <c r="J43" s="28">
        <v>93</v>
      </c>
      <c r="K43" s="28">
        <v>81.3</v>
      </c>
      <c r="L43" s="28">
        <v>110.7</v>
      </c>
      <c r="M43" s="28">
        <v>107.1</v>
      </c>
      <c r="N43" s="28">
        <v>137</v>
      </c>
      <c r="O43" s="28">
        <v>105.5</v>
      </c>
      <c r="P43" s="30">
        <f>SUM(J43:O43)</f>
        <v>634.6</v>
      </c>
      <c r="Q43" s="26">
        <f t="shared" si="1"/>
        <v>165.5</v>
      </c>
      <c r="R43" s="27">
        <f t="shared" si="2"/>
        <v>35.280324024728202</v>
      </c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</row>
    <row r="44" spans="1:69" s="41" customFormat="1" ht="18" customHeight="1">
      <c r="B44" s="50" t="s">
        <v>48</v>
      </c>
      <c r="C44" s="26">
        <f t="shared" ref="C44:P44" si="19">SUM(C45:C46)</f>
        <v>616</v>
      </c>
      <c r="D44" s="26">
        <f t="shared" si="19"/>
        <v>586.4</v>
      </c>
      <c r="E44" s="26">
        <f t="shared" si="19"/>
        <v>601.1</v>
      </c>
      <c r="F44" s="26">
        <f t="shared" si="19"/>
        <v>678.7</v>
      </c>
      <c r="G44" s="26">
        <f t="shared" si="19"/>
        <v>568.79999999999995</v>
      </c>
      <c r="H44" s="26">
        <f t="shared" si="19"/>
        <v>561</v>
      </c>
      <c r="I44" s="27">
        <f t="shared" si="19"/>
        <v>3612</v>
      </c>
      <c r="J44" s="28">
        <f t="shared" si="19"/>
        <v>693</v>
      </c>
      <c r="K44" s="28">
        <f t="shared" si="19"/>
        <v>669.8</v>
      </c>
      <c r="L44" s="28">
        <f t="shared" si="19"/>
        <v>676.6</v>
      </c>
      <c r="M44" s="28">
        <f t="shared" si="19"/>
        <v>704.2</v>
      </c>
      <c r="N44" s="28">
        <f t="shared" si="19"/>
        <v>620.90000000000009</v>
      </c>
      <c r="O44" s="28">
        <f t="shared" si="19"/>
        <v>593.9</v>
      </c>
      <c r="P44" s="27">
        <f t="shared" si="19"/>
        <v>3958.4</v>
      </c>
      <c r="Q44" s="26">
        <f t="shared" si="1"/>
        <v>346.40000000000009</v>
      </c>
      <c r="R44" s="27">
        <f t="shared" si="2"/>
        <v>9.5902547065337789</v>
      </c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</row>
    <row r="45" spans="1:69" s="41" customFormat="1" ht="18" customHeight="1">
      <c r="B45" s="43" t="s">
        <v>49</v>
      </c>
      <c r="C45" s="38">
        <f>+[1]PP!C49</f>
        <v>615.6</v>
      </c>
      <c r="D45" s="38">
        <f>+[1]PP!D49</f>
        <v>586</v>
      </c>
      <c r="E45" s="38">
        <f>+[1]PP!E49</f>
        <v>601</v>
      </c>
      <c r="F45" s="38">
        <f>+[1]PP!F49</f>
        <v>678.6</v>
      </c>
      <c r="G45" s="38">
        <f>+[1]PP!G49</f>
        <v>568.29999999999995</v>
      </c>
      <c r="H45" s="38">
        <f>+[1]PP!H49</f>
        <v>560.79999999999995</v>
      </c>
      <c r="I45" s="34">
        <f>SUM(C45:H45)</f>
        <v>3610.3</v>
      </c>
      <c r="J45" s="39">
        <f>+[1]PP!J49</f>
        <v>692.8</v>
      </c>
      <c r="K45" s="39">
        <f>+[1]PP!K49</f>
        <v>669.5</v>
      </c>
      <c r="L45" s="39">
        <f>+[1]PP!L49</f>
        <v>676.6</v>
      </c>
      <c r="M45" s="39">
        <f>+[1]PP!M49</f>
        <v>703.7</v>
      </c>
      <c r="N45" s="39">
        <f>+[1]PP!N49</f>
        <v>620.70000000000005</v>
      </c>
      <c r="O45" s="39">
        <f>+[1]PP!O49</f>
        <v>593.6</v>
      </c>
      <c r="P45" s="34">
        <f>SUM(J45:O45)</f>
        <v>3956.9</v>
      </c>
      <c r="Q45" s="38">
        <f t="shared" si="1"/>
        <v>346.59999999999991</v>
      </c>
      <c r="R45" s="44">
        <f t="shared" si="2"/>
        <v>9.6003102235271278</v>
      </c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</row>
    <row r="46" spans="1:69" s="41" customFormat="1" ht="18" customHeight="1">
      <c r="B46" s="43" t="s">
        <v>29</v>
      </c>
      <c r="C46" s="38">
        <v>0.4</v>
      </c>
      <c r="D46" s="38">
        <v>0.4</v>
      </c>
      <c r="E46" s="38">
        <v>0.1</v>
      </c>
      <c r="F46" s="38">
        <v>0.1</v>
      </c>
      <c r="G46" s="38">
        <v>0.5</v>
      </c>
      <c r="H46" s="38">
        <v>0.2</v>
      </c>
      <c r="I46" s="34">
        <f>SUM(C46:H46)</f>
        <v>1.7</v>
      </c>
      <c r="J46" s="39">
        <v>0.2</v>
      </c>
      <c r="K46" s="39">
        <v>0.3</v>
      </c>
      <c r="L46" s="39">
        <v>0</v>
      </c>
      <c r="M46" s="39">
        <v>0.5</v>
      </c>
      <c r="N46" s="39">
        <v>0.2</v>
      </c>
      <c r="O46" s="39">
        <v>0.3</v>
      </c>
      <c r="P46" s="34">
        <f>SUM(J46:O46)</f>
        <v>1.5</v>
      </c>
      <c r="Q46" s="38">
        <f t="shared" si="1"/>
        <v>-0.19999999999999996</v>
      </c>
      <c r="R46" s="44">
        <f t="shared" si="2"/>
        <v>-11.764705882352938</v>
      </c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</row>
    <row r="47" spans="1:69" ht="18" customHeight="1">
      <c r="B47" s="50" t="s">
        <v>50</v>
      </c>
      <c r="C47" s="26">
        <f>+[1]PP!C52</f>
        <v>68.8</v>
      </c>
      <c r="D47" s="26">
        <f>+[1]PP!D52</f>
        <v>55.2</v>
      </c>
      <c r="E47" s="26">
        <f>+[1]PP!E52</f>
        <v>61.8</v>
      </c>
      <c r="F47" s="26">
        <f>+[1]PP!F52</f>
        <v>54.6</v>
      </c>
      <c r="G47" s="26">
        <f>+[1]PP!G52</f>
        <v>60.7</v>
      </c>
      <c r="H47" s="26">
        <f>+[1]PP!H52</f>
        <v>61.5</v>
      </c>
      <c r="I47" s="30">
        <f>SUM(C47:H47)</f>
        <v>362.6</v>
      </c>
      <c r="J47" s="28">
        <f>+[1]PP!J52</f>
        <v>70</v>
      </c>
      <c r="K47" s="28">
        <f>+[1]PP!K52</f>
        <v>72.7</v>
      </c>
      <c r="L47" s="28">
        <f>+[1]PP!L52</f>
        <v>74.8</v>
      </c>
      <c r="M47" s="28">
        <f>+[1]PP!M52</f>
        <v>59.7</v>
      </c>
      <c r="N47" s="28">
        <f>+[1]PP!N52</f>
        <v>74.2</v>
      </c>
      <c r="O47" s="28">
        <f>+[1]PP!O52</f>
        <v>58.4</v>
      </c>
      <c r="P47" s="30">
        <f>SUM(J47:O47)</f>
        <v>409.79999999999995</v>
      </c>
      <c r="Q47" s="26">
        <f t="shared" si="1"/>
        <v>47.199999999999932</v>
      </c>
      <c r="R47" s="27">
        <f t="shared" si="2"/>
        <v>13.017098731384428</v>
      </c>
      <c r="S47" s="4"/>
      <c r="T47" s="51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:69" ht="18" customHeight="1">
      <c r="A48" s="52"/>
      <c r="B48" s="50" t="s">
        <v>51</v>
      </c>
      <c r="C48" s="26">
        <f>+[1]PP!C53</f>
        <v>0</v>
      </c>
      <c r="D48" s="26">
        <f>+[1]PP!D53</f>
        <v>0.1</v>
      </c>
      <c r="E48" s="26">
        <f>+[1]PP!E53</f>
        <v>0.1</v>
      </c>
      <c r="F48" s="26">
        <f>+[1]PP!F53</f>
        <v>0</v>
      </c>
      <c r="G48" s="26">
        <f>+[1]PP!G53</f>
        <v>0.1</v>
      </c>
      <c r="H48" s="26">
        <f>+[1]PP!H53</f>
        <v>0.1</v>
      </c>
      <c r="I48" s="30">
        <f>SUM(C48:H48)</f>
        <v>0.4</v>
      </c>
      <c r="J48" s="28">
        <f>+[1]PP!J53</f>
        <v>0.3</v>
      </c>
      <c r="K48" s="28">
        <f>+[1]PP!K53</f>
        <v>0</v>
      </c>
      <c r="L48" s="28">
        <f>+[1]PP!L53</f>
        <v>0.1</v>
      </c>
      <c r="M48" s="28">
        <f>+[1]PP!M53</f>
        <v>0.1</v>
      </c>
      <c r="N48" s="28">
        <f>+[1]PP!N53</f>
        <v>0.4</v>
      </c>
      <c r="O48" s="28">
        <f>+[1]PP!O53</f>
        <v>0.2</v>
      </c>
      <c r="P48" s="30">
        <f>SUM(J48:O48)</f>
        <v>1.1000000000000001</v>
      </c>
      <c r="Q48" s="26">
        <f t="shared" si="1"/>
        <v>0.70000000000000007</v>
      </c>
      <c r="R48" s="27">
        <v>0</v>
      </c>
      <c r="S48" s="4"/>
      <c r="T48" s="4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1:242" ht="18" customHeight="1">
      <c r="B49" s="25" t="s">
        <v>52</v>
      </c>
      <c r="C49" s="26">
        <f t="shared" ref="C49:P49" si="20">+C50+C53+C56</f>
        <v>190.39999999999998</v>
      </c>
      <c r="D49" s="26">
        <f t="shared" si="20"/>
        <v>174.9</v>
      </c>
      <c r="E49" s="26">
        <f t="shared" si="20"/>
        <v>255.1</v>
      </c>
      <c r="F49" s="26">
        <f t="shared" si="20"/>
        <v>174.89999999999998</v>
      </c>
      <c r="G49" s="26">
        <f t="shared" si="20"/>
        <v>127.8</v>
      </c>
      <c r="H49" s="26">
        <f t="shared" si="20"/>
        <v>201.29999999999998</v>
      </c>
      <c r="I49" s="27">
        <f t="shared" si="20"/>
        <v>1124.4000000000001</v>
      </c>
      <c r="J49" s="28">
        <f t="shared" si="20"/>
        <v>266.50000000000006</v>
      </c>
      <c r="K49" s="28">
        <f t="shared" si="20"/>
        <v>396</v>
      </c>
      <c r="L49" s="28">
        <f t="shared" si="20"/>
        <v>361.2</v>
      </c>
      <c r="M49" s="28">
        <f t="shared" si="20"/>
        <v>388.3</v>
      </c>
      <c r="N49" s="28">
        <f t="shared" si="20"/>
        <v>314.89999999999998</v>
      </c>
      <c r="O49" s="28">
        <f t="shared" si="20"/>
        <v>294.50000000000006</v>
      </c>
      <c r="P49" s="27">
        <f t="shared" si="20"/>
        <v>2021.3999999999999</v>
      </c>
      <c r="Q49" s="26">
        <f t="shared" si="1"/>
        <v>896.99999999999977</v>
      </c>
      <c r="R49" s="27">
        <f>+Q49/I49*100</f>
        <v>79.775880469583754</v>
      </c>
      <c r="S49" s="4"/>
      <c r="T49" s="4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1:242" ht="18" customHeight="1">
      <c r="B50" s="53" t="s">
        <v>53</v>
      </c>
      <c r="C50" s="26">
        <f t="shared" ref="C50:P50" si="21">+C51+C52</f>
        <v>0.1</v>
      </c>
      <c r="D50" s="26">
        <f t="shared" si="21"/>
        <v>0.1</v>
      </c>
      <c r="E50" s="26">
        <f t="shared" si="21"/>
        <v>0.4</v>
      </c>
      <c r="F50" s="26">
        <f t="shared" si="21"/>
        <v>0.1</v>
      </c>
      <c r="G50" s="26">
        <f t="shared" si="21"/>
        <v>0</v>
      </c>
      <c r="H50" s="26">
        <f t="shared" si="21"/>
        <v>0.1</v>
      </c>
      <c r="I50" s="27">
        <f t="shared" si="21"/>
        <v>0.8</v>
      </c>
      <c r="J50" s="28">
        <f t="shared" si="21"/>
        <v>0.1</v>
      </c>
      <c r="K50" s="28">
        <f t="shared" si="21"/>
        <v>0</v>
      </c>
      <c r="L50" s="28">
        <f t="shared" si="21"/>
        <v>0.2</v>
      </c>
      <c r="M50" s="28">
        <f t="shared" si="21"/>
        <v>0.1</v>
      </c>
      <c r="N50" s="28">
        <f t="shared" si="21"/>
        <v>0.1</v>
      </c>
      <c r="O50" s="28">
        <f t="shared" si="21"/>
        <v>1.1000000000000001</v>
      </c>
      <c r="P50" s="27">
        <f t="shared" si="21"/>
        <v>1.6</v>
      </c>
      <c r="Q50" s="26">
        <f t="shared" si="1"/>
        <v>0.8</v>
      </c>
      <c r="R50" s="27">
        <f>+Q50/I50*100</f>
        <v>100</v>
      </c>
      <c r="S50" s="4"/>
      <c r="T50" s="4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1:242" ht="18" customHeight="1">
      <c r="B51" s="49" t="s">
        <v>54</v>
      </c>
      <c r="C51" s="38">
        <v>0.1</v>
      </c>
      <c r="D51" s="38">
        <v>0.1</v>
      </c>
      <c r="E51" s="38">
        <v>0.4</v>
      </c>
      <c r="F51" s="38">
        <v>0.1</v>
      </c>
      <c r="G51" s="38">
        <v>0</v>
      </c>
      <c r="H51" s="38">
        <v>0.1</v>
      </c>
      <c r="I51" s="34">
        <f>SUM(C51:H51)</f>
        <v>0.8</v>
      </c>
      <c r="J51" s="39">
        <v>0.1</v>
      </c>
      <c r="K51" s="39">
        <v>0</v>
      </c>
      <c r="L51" s="39">
        <v>0.2</v>
      </c>
      <c r="M51" s="39">
        <v>0.1</v>
      </c>
      <c r="N51" s="39">
        <v>0.1</v>
      </c>
      <c r="O51" s="39">
        <v>1.1000000000000001</v>
      </c>
      <c r="P51" s="34">
        <f>SUM(J51:O51)</f>
        <v>1.6</v>
      </c>
      <c r="Q51" s="38">
        <f t="shared" si="1"/>
        <v>0.8</v>
      </c>
      <c r="R51" s="44">
        <f>+Q51/I51*100</f>
        <v>100</v>
      </c>
      <c r="S51" s="4"/>
      <c r="T51" s="4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1:242" ht="18" customHeight="1">
      <c r="B52" s="49" t="s">
        <v>55</v>
      </c>
      <c r="C52" s="38">
        <v>0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4">
        <f>SUM(C52:H52)</f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4">
        <f>SUM(J52:O52)</f>
        <v>0</v>
      </c>
      <c r="Q52" s="38">
        <f t="shared" si="1"/>
        <v>0</v>
      </c>
      <c r="R52" s="54" t="s">
        <v>56</v>
      </c>
      <c r="S52" s="4"/>
      <c r="T52" s="4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1:242" ht="18" customHeight="1">
      <c r="B53" s="53" t="s">
        <v>57</v>
      </c>
      <c r="C53" s="26">
        <f t="shared" ref="C53:P53" si="22">+C54+C55</f>
        <v>186.7</v>
      </c>
      <c r="D53" s="26">
        <f t="shared" si="22"/>
        <v>171.5</v>
      </c>
      <c r="E53" s="26">
        <f t="shared" si="22"/>
        <v>251</v>
      </c>
      <c r="F53" s="26">
        <f t="shared" si="22"/>
        <v>171.2</v>
      </c>
      <c r="G53" s="26">
        <f t="shared" si="22"/>
        <v>123.7</v>
      </c>
      <c r="H53" s="26">
        <f t="shared" si="22"/>
        <v>197.5</v>
      </c>
      <c r="I53" s="27">
        <f t="shared" si="22"/>
        <v>1101.6000000000001</v>
      </c>
      <c r="J53" s="28">
        <f t="shared" si="22"/>
        <v>262.10000000000002</v>
      </c>
      <c r="K53" s="28">
        <f t="shared" si="22"/>
        <v>391</v>
      </c>
      <c r="L53" s="28">
        <f t="shared" si="22"/>
        <v>355.7</v>
      </c>
      <c r="M53" s="28">
        <f t="shared" si="22"/>
        <v>383.5</v>
      </c>
      <c r="N53" s="28">
        <f t="shared" si="22"/>
        <v>309.09999999999997</v>
      </c>
      <c r="O53" s="28">
        <f t="shared" si="22"/>
        <v>288.8</v>
      </c>
      <c r="P53" s="27">
        <f t="shared" si="22"/>
        <v>1990.2</v>
      </c>
      <c r="Q53" s="26">
        <f t="shared" si="1"/>
        <v>888.59999999999991</v>
      </c>
      <c r="R53" s="27">
        <f t="shared" ref="R53:R61" si="23">+Q53/I53*100</f>
        <v>80.664488017429179</v>
      </c>
      <c r="S53" s="4"/>
      <c r="T53" s="4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1:242" ht="18" customHeight="1">
      <c r="A54" s="55"/>
      <c r="B54" s="43" t="s">
        <v>58</v>
      </c>
      <c r="C54" s="38">
        <f>+[1]PP!C68</f>
        <v>184.2</v>
      </c>
      <c r="D54" s="38">
        <f>+[1]PP!D68</f>
        <v>169.1</v>
      </c>
      <c r="E54" s="38">
        <f>+[1]PP!E68</f>
        <v>248.6</v>
      </c>
      <c r="F54" s="38">
        <f>+[1]PP!F68</f>
        <v>168.6</v>
      </c>
      <c r="G54" s="38">
        <f>+[1]PP!G68</f>
        <v>120.9</v>
      </c>
      <c r="H54" s="38">
        <f>+[1]PP!H68</f>
        <v>195</v>
      </c>
      <c r="I54" s="34">
        <f>SUM(C54:H54)</f>
        <v>1086.4000000000001</v>
      </c>
      <c r="J54" s="39">
        <f>+[1]PP!J68</f>
        <v>259.3</v>
      </c>
      <c r="K54" s="39">
        <f>+[1]PP!K68</f>
        <v>388.3</v>
      </c>
      <c r="L54" s="39">
        <f>+[1]PP!L68</f>
        <v>352.8</v>
      </c>
      <c r="M54" s="39">
        <f>+[1]PP!M68</f>
        <v>380.8</v>
      </c>
      <c r="N54" s="39">
        <f>+[1]PP!N68</f>
        <v>305.89999999999998</v>
      </c>
      <c r="O54" s="39">
        <f>+[1]PP!O68</f>
        <v>286.2</v>
      </c>
      <c r="P54" s="34">
        <f>SUM(J54:O54)</f>
        <v>1973.3</v>
      </c>
      <c r="Q54" s="38">
        <f t="shared" si="1"/>
        <v>886.89999999999986</v>
      </c>
      <c r="R54" s="44">
        <f t="shared" si="23"/>
        <v>81.636597938144305</v>
      </c>
      <c r="S54" s="24"/>
      <c r="T54" s="24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1:242" ht="18" customHeight="1">
      <c r="B55" s="43" t="s">
        <v>29</v>
      </c>
      <c r="C55" s="38">
        <f>+[1]PP!C70</f>
        <v>2.5</v>
      </c>
      <c r="D55" s="38">
        <f>+[1]PP!D70</f>
        <v>2.4</v>
      </c>
      <c r="E55" s="38">
        <f>+[1]PP!E70</f>
        <v>2.4</v>
      </c>
      <c r="F55" s="38">
        <f>+[1]PP!F70</f>
        <v>2.6</v>
      </c>
      <c r="G55" s="38">
        <f>+[1]PP!G70</f>
        <v>2.8</v>
      </c>
      <c r="H55" s="38">
        <f>+[1]PP!H70</f>
        <v>2.5</v>
      </c>
      <c r="I55" s="34">
        <f>SUM(C55:H55)</f>
        <v>15.2</v>
      </c>
      <c r="J55" s="39">
        <f>+[1]PP!J70</f>
        <v>2.8</v>
      </c>
      <c r="K55" s="39">
        <v>2.7</v>
      </c>
      <c r="L55" s="39">
        <v>2.9</v>
      </c>
      <c r="M55" s="39">
        <v>2.7</v>
      </c>
      <c r="N55" s="39">
        <f>+[1]PP!N70</f>
        <v>3.2</v>
      </c>
      <c r="O55" s="39">
        <f>+[1]PP!O70</f>
        <v>2.6</v>
      </c>
      <c r="P55" s="34">
        <f>SUM(J55:O55)</f>
        <v>16.900000000000002</v>
      </c>
      <c r="Q55" s="38">
        <f t="shared" si="1"/>
        <v>1.7000000000000028</v>
      </c>
      <c r="R55" s="44">
        <f t="shared" si="23"/>
        <v>11.184210526315809</v>
      </c>
      <c r="S55" s="4"/>
      <c r="T55" s="4"/>
      <c r="U55" s="5"/>
      <c r="V55" s="2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1:242" ht="18" customHeight="1">
      <c r="B56" s="53" t="s">
        <v>59</v>
      </c>
      <c r="C56" s="26">
        <f>+[1]PP!C71</f>
        <v>3.6</v>
      </c>
      <c r="D56" s="26">
        <f>+[1]PP!D71</f>
        <v>3.3</v>
      </c>
      <c r="E56" s="26">
        <f>+[1]PP!E71</f>
        <v>3.7</v>
      </c>
      <c r="F56" s="26">
        <f>+[1]PP!F71</f>
        <v>3.6</v>
      </c>
      <c r="G56" s="26">
        <f>+[1]PP!G71</f>
        <v>4.0999999999999996</v>
      </c>
      <c r="H56" s="26">
        <f>+[1]PP!H71</f>
        <v>3.7</v>
      </c>
      <c r="I56" s="30">
        <f>SUM(C56:H56)</f>
        <v>22</v>
      </c>
      <c r="J56" s="28">
        <v>4.3</v>
      </c>
      <c r="K56" s="28">
        <f>+[1]PP!K71</f>
        <v>5</v>
      </c>
      <c r="L56" s="28">
        <f>+[1]PP!L71</f>
        <v>5.3</v>
      </c>
      <c r="M56" s="28">
        <f>+[1]PP!M71</f>
        <v>4.7</v>
      </c>
      <c r="N56" s="28">
        <v>5.7</v>
      </c>
      <c r="O56" s="28">
        <v>4.5999999999999996</v>
      </c>
      <c r="P56" s="30">
        <f>SUM(J56:O56)</f>
        <v>29.6</v>
      </c>
      <c r="Q56" s="26">
        <f t="shared" si="1"/>
        <v>7.6000000000000014</v>
      </c>
      <c r="R56" s="27">
        <f t="shared" si="23"/>
        <v>34.545454545454554</v>
      </c>
      <c r="S56" s="4"/>
      <c r="T56" s="4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1:242" ht="18" customHeight="1">
      <c r="B57" s="56" t="s">
        <v>60</v>
      </c>
      <c r="C57" s="26">
        <f t="shared" ref="C57:P57" si="24">+C58+C62+C63</f>
        <v>419.7</v>
      </c>
      <c r="D57" s="26">
        <f t="shared" si="24"/>
        <v>973.9</v>
      </c>
      <c r="E57" s="26">
        <f t="shared" si="24"/>
        <v>1006.6</v>
      </c>
      <c r="F57" s="26">
        <f t="shared" si="24"/>
        <v>977.09999999999991</v>
      </c>
      <c r="G57" s="26">
        <f t="shared" si="24"/>
        <v>807.7</v>
      </c>
      <c r="H57" s="26">
        <f t="shared" si="24"/>
        <v>898.3</v>
      </c>
      <c r="I57" s="27">
        <f t="shared" si="24"/>
        <v>5083.3</v>
      </c>
      <c r="J57" s="28">
        <f t="shared" si="24"/>
        <v>742.6</v>
      </c>
      <c r="K57" s="28">
        <f t="shared" si="24"/>
        <v>806</v>
      </c>
      <c r="L57" s="28">
        <f t="shared" si="24"/>
        <v>920.1</v>
      </c>
      <c r="M57" s="28">
        <f t="shared" si="24"/>
        <v>702.8</v>
      </c>
      <c r="N57" s="28">
        <f t="shared" si="24"/>
        <v>873.40000000000009</v>
      </c>
      <c r="O57" s="28">
        <f t="shared" si="24"/>
        <v>1529.4</v>
      </c>
      <c r="P57" s="27">
        <f t="shared" si="24"/>
        <v>5574.3</v>
      </c>
      <c r="Q57" s="26">
        <f t="shared" si="1"/>
        <v>491</v>
      </c>
      <c r="R57" s="27">
        <f t="shared" si="23"/>
        <v>9.6590797316703707</v>
      </c>
      <c r="S57" s="4"/>
      <c r="T57" s="4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1:242" s="57" customFormat="1" ht="18" customHeight="1">
      <c r="B58" s="56" t="s">
        <v>61</v>
      </c>
      <c r="C58" s="26">
        <f t="shared" ref="C58:P58" si="25">+C59</f>
        <v>235.5</v>
      </c>
      <c r="D58" s="26">
        <f t="shared" si="25"/>
        <v>206.5</v>
      </c>
      <c r="E58" s="26">
        <f t="shared" si="25"/>
        <v>199.5</v>
      </c>
      <c r="F58" s="26">
        <f t="shared" si="25"/>
        <v>195.7</v>
      </c>
      <c r="G58" s="26">
        <f t="shared" si="25"/>
        <v>143.4</v>
      </c>
      <c r="H58" s="26">
        <f t="shared" si="25"/>
        <v>158.69999999999999</v>
      </c>
      <c r="I58" s="27">
        <f t="shared" si="25"/>
        <v>1139.3000000000002</v>
      </c>
      <c r="J58" s="28">
        <f t="shared" si="25"/>
        <v>202.8</v>
      </c>
      <c r="K58" s="28">
        <f t="shared" si="25"/>
        <v>210.4</v>
      </c>
      <c r="L58" s="28">
        <f t="shared" si="25"/>
        <v>161.4</v>
      </c>
      <c r="M58" s="28">
        <f t="shared" si="25"/>
        <v>167.1</v>
      </c>
      <c r="N58" s="28">
        <f t="shared" si="25"/>
        <v>151.69999999999999</v>
      </c>
      <c r="O58" s="28">
        <f t="shared" si="25"/>
        <v>180.60000000000002</v>
      </c>
      <c r="P58" s="27">
        <f t="shared" si="25"/>
        <v>1074</v>
      </c>
      <c r="Q58" s="26">
        <f t="shared" si="1"/>
        <v>-65.300000000000182</v>
      </c>
      <c r="R58" s="27">
        <f t="shared" si="23"/>
        <v>-5.7315895725445598</v>
      </c>
      <c r="S58" s="58"/>
      <c r="T58" s="58"/>
    </row>
    <row r="59" spans="1:242" ht="18" customHeight="1">
      <c r="B59" s="53" t="s">
        <v>62</v>
      </c>
      <c r="C59" s="26">
        <f t="shared" ref="C59:P59" si="26">+C60+C61</f>
        <v>235.5</v>
      </c>
      <c r="D59" s="26">
        <f t="shared" si="26"/>
        <v>206.5</v>
      </c>
      <c r="E59" s="26">
        <f t="shared" si="26"/>
        <v>199.5</v>
      </c>
      <c r="F59" s="26">
        <f t="shared" si="26"/>
        <v>195.7</v>
      </c>
      <c r="G59" s="26">
        <f t="shared" si="26"/>
        <v>143.4</v>
      </c>
      <c r="H59" s="26">
        <f t="shared" si="26"/>
        <v>158.69999999999999</v>
      </c>
      <c r="I59" s="27">
        <f t="shared" si="26"/>
        <v>1139.3000000000002</v>
      </c>
      <c r="J59" s="28">
        <f t="shared" si="26"/>
        <v>202.8</v>
      </c>
      <c r="K59" s="28">
        <f t="shared" si="26"/>
        <v>210.4</v>
      </c>
      <c r="L59" s="28">
        <f t="shared" si="26"/>
        <v>161.4</v>
      </c>
      <c r="M59" s="28">
        <f t="shared" si="26"/>
        <v>167.1</v>
      </c>
      <c r="N59" s="28">
        <f t="shared" si="26"/>
        <v>151.69999999999999</v>
      </c>
      <c r="O59" s="28">
        <f t="shared" si="26"/>
        <v>180.60000000000002</v>
      </c>
      <c r="P59" s="27">
        <f t="shared" si="26"/>
        <v>1074</v>
      </c>
      <c r="Q59" s="26">
        <f t="shared" si="1"/>
        <v>-65.300000000000182</v>
      </c>
      <c r="R59" s="27">
        <f t="shared" si="23"/>
        <v>-5.7315895725445598</v>
      </c>
      <c r="S59" s="59"/>
      <c r="T59" s="4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1:242" s="60" customFormat="1" ht="18" customHeight="1">
      <c r="B60" s="43" t="s">
        <v>63</v>
      </c>
      <c r="C60" s="38">
        <f>+[1]PP!C77</f>
        <v>226.2</v>
      </c>
      <c r="D60" s="38">
        <v>206.5</v>
      </c>
      <c r="E60" s="38">
        <v>199.5</v>
      </c>
      <c r="F60" s="38">
        <v>195.7</v>
      </c>
      <c r="G60" s="38">
        <v>143.30000000000001</v>
      </c>
      <c r="H60" s="38">
        <v>158.69999999999999</v>
      </c>
      <c r="I60" s="34">
        <f>SUM(C60:H60)</f>
        <v>1129.9000000000001</v>
      </c>
      <c r="J60" s="39">
        <v>202.8</v>
      </c>
      <c r="K60" s="39">
        <v>210.3</v>
      </c>
      <c r="L60" s="39">
        <v>161.4</v>
      </c>
      <c r="M60" s="39">
        <v>167.1</v>
      </c>
      <c r="N60" s="39">
        <v>151.69999999999999</v>
      </c>
      <c r="O60" s="39">
        <v>179.3</v>
      </c>
      <c r="P60" s="34">
        <f t="shared" ref="P60:P66" si="27">SUM(J60:O60)</f>
        <v>1072.5999999999999</v>
      </c>
      <c r="Q60" s="38">
        <f t="shared" si="1"/>
        <v>-57.300000000000182</v>
      </c>
      <c r="R60" s="44">
        <f t="shared" si="23"/>
        <v>-5.0712452429418686</v>
      </c>
      <c r="S60" s="59"/>
      <c r="T60" s="61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 t="s">
        <v>64</v>
      </c>
      <c r="CF60" s="62" t="s">
        <v>64</v>
      </c>
      <c r="CG60" s="62" t="s">
        <v>64</v>
      </c>
      <c r="CH60" s="62" t="s">
        <v>64</v>
      </c>
      <c r="CI60" s="62" t="s">
        <v>64</v>
      </c>
      <c r="CJ60" s="62" t="s">
        <v>64</v>
      </c>
      <c r="CK60" s="62" t="s">
        <v>64</v>
      </c>
      <c r="CL60" s="62" t="s">
        <v>64</v>
      </c>
      <c r="CM60" s="62" t="s">
        <v>64</v>
      </c>
      <c r="CN60" s="62" t="s">
        <v>64</v>
      </c>
      <c r="CO60" s="62" t="s">
        <v>64</v>
      </c>
      <c r="CP60" s="62" t="s">
        <v>64</v>
      </c>
      <c r="CQ60" s="62" t="s">
        <v>64</v>
      </c>
      <c r="CR60" s="62" t="s">
        <v>64</v>
      </c>
      <c r="CS60" s="62" t="s">
        <v>64</v>
      </c>
      <c r="CT60" s="62" t="s">
        <v>64</v>
      </c>
      <c r="CU60" s="62" t="s">
        <v>64</v>
      </c>
      <c r="CV60" s="62" t="s">
        <v>64</v>
      </c>
      <c r="CW60" s="62" t="s">
        <v>64</v>
      </c>
      <c r="CX60" s="62" t="s">
        <v>64</v>
      </c>
      <c r="CY60" s="62" t="s">
        <v>64</v>
      </c>
      <c r="CZ60" s="62" t="s">
        <v>64</v>
      </c>
      <c r="DA60" s="62" t="s">
        <v>64</v>
      </c>
      <c r="DB60" s="62" t="s">
        <v>64</v>
      </c>
      <c r="DC60" s="62" t="s">
        <v>64</v>
      </c>
      <c r="DD60" s="62" t="s">
        <v>64</v>
      </c>
      <c r="DE60" s="62" t="s">
        <v>64</v>
      </c>
      <c r="DF60" s="62" t="s">
        <v>64</v>
      </c>
      <c r="DG60" s="62" t="s">
        <v>64</v>
      </c>
      <c r="DH60" s="62" t="s">
        <v>64</v>
      </c>
      <c r="DI60" s="62" t="s">
        <v>64</v>
      </c>
      <c r="DJ60" s="62" t="s">
        <v>64</v>
      </c>
      <c r="DK60" s="62" t="s">
        <v>64</v>
      </c>
      <c r="DL60" s="62" t="s">
        <v>64</v>
      </c>
      <c r="DM60" s="62" t="s">
        <v>64</v>
      </c>
      <c r="DN60" s="62" t="s">
        <v>64</v>
      </c>
      <c r="DO60" s="62" t="s">
        <v>64</v>
      </c>
      <c r="DP60" s="62" t="s">
        <v>64</v>
      </c>
      <c r="DQ60" s="62" t="s">
        <v>64</v>
      </c>
      <c r="DR60" s="62" t="s">
        <v>64</v>
      </c>
      <c r="DS60" s="62" t="s">
        <v>64</v>
      </c>
      <c r="DT60" s="62" t="s">
        <v>64</v>
      </c>
      <c r="DU60" s="62" t="s">
        <v>64</v>
      </c>
      <c r="DV60" s="62" t="s">
        <v>64</v>
      </c>
      <c r="DW60" s="62" t="s">
        <v>64</v>
      </c>
      <c r="DX60" s="62" t="s">
        <v>64</v>
      </c>
      <c r="DY60" s="62" t="s">
        <v>64</v>
      </c>
      <c r="DZ60" s="62" t="s">
        <v>64</v>
      </c>
      <c r="EA60" s="62" t="s">
        <v>64</v>
      </c>
      <c r="EB60" s="62" t="s">
        <v>64</v>
      </c>
      <c r="EC60" s="62" t="s">
        <v>64</v>
      </c>
      <c r="ED60" s="62" t="s">
        <v>64</v>
      </c>
      <c r="EE60" s="62" t="s">
        <v>64</v>
      </c>
      <c r="EF60" s="62" t="s">
        <v>64</v>
      </c>
      <c r="EG60" s="62" t="s">
        <v>64</v>
      </c>
      <c r="EH60" s="62" t="s">
        <v>64</v>
      </c>
      <c r="EI60" s="62" t="s">
        <v>64</v>
      </c>
      <c r="EJ60" s="62" t="s">
        <v>64</v>
      </c>
      <c r="EK60" s="62" t="s">
        <v>64</v>
      </c>
      <c r="EL60" s="62" t="s">
        <v>64</v>
      </c>
      <c r="EM60" s="62" t="s">
        <v>64</v>
      </c>
      <c r="EN60" s="62" t="s">
        <v>64</v>
      </c>
      <c r="EO60" s="62" t="s">
        <v>64</v>
      </c>
      <c r="EP60" s="62" t="s">
        <v>64</v>
      </c>
      <c r="EQ60" s="62" t="s">
        <v>64</v>
      </c>
      <c r="ER60" s="62" t="s">
        <v>64</v>
      </c>
      <c r="ES60" s="62" t="s">
        <v>64</v>
      </c>
      <c r="ET60" s="62" t="s">
        <v>64</v>
      </c>
      <c r="EU60" s="62" t="s">
        <v>64</v>
      </c>
      <c r="EV60" s="62" t="s">
        <v>64</v>
      </c>
      <c r="EW60" s="62" t="s">
        <v>64</v>
      </c>
      <c r="EX60" s="62" t="s">
        <v>64</v>
      </c>
      <c r="EY60" s="62" t="s">
        <v>64</v>
      </c>
      <c r="EZ60" s="62" t="s">
        <v>64</v>
      </c>
      <c r="FA60" s="62" t="s">
        <v>64</v>
      </c>
      <c r="FB60" s="62" t="s">
        <v>64</v>
      </c>
      <c r="FC60" s="62" t="s">
        <v>64</v>
      </c>
      <c r="FD60" s="62" t="s">
        <v>64</v>
      </c>
      <c r="FE60" s="62" t="s">
        <v>64</v>
      </c>
      <c r="FF60" s="62" t="s">
        <v>64</v>
      </c>
      <c r="FG60" s="62" t="s">
        <v>64</v>
      </c>
      <c r="FH60" s="62" t="s">
        <v>64</v>
      </c>
      <c r="FI60" s="62" t="s">
        <v>64</v>
      </c>
      <c r="FJ60" s="62" t="s">
        <v>64</v>
      </c>
      <c r="FK60" s="62" t="s">
        <v>64</v>
      </c>
      <c r="FL60" s="62" t="s">
        <v>64</v>
      </c>
      <c r="FM60" s="62" t="s">
        <v>64</v>
      </c>
      <c r="FN60" s="62" t="s">
        <v>64</v>
      </c>
      <c r="FO60" s="62" t="s">
        <v>64</v>
      </c>
      <c r="FP60" s="62" t="s">
        <v>64</v>
      </c>
      <c r="FQ60" s="62" t="s">
        <v>64</v>
      </c>
      <c r="FR60" s="62" t="s">
        <v>64</v>
      </c>
      <c r="FS60" s="62" t="s">
        <v>64</v>
      </c>
      <c r="FT60" s="62" t="s">
        <v>64</v>
      </c>
      <c r="FU60" s="62" t="s">
        <v>64</v>
      </c>
      <c r="FV60" s="62" t="s">
        <v>64</v>
      </c>
      <c r="FW60" s="62" t="s">
        <v>64</v>
      </c>
      <c r="FX60" s="62" t="s">
        <v>64</v>
      </c>
      <c r="FY60" s="62" t="s">
        <v>64</v>
      </c>
      <c r="FZ60" s="62" t="s">
        <v>64</v>
      </c>
      <c r="GA60" s="62" t="s">
        <v>64</v>
      </c>
      <c r="GB60" s="62" t="s">
        <v>64</v>
      </c>
      <c r="GC60" s="62" t="s">
        <v>64</v>
      </c>
      <c r="GD60" s="62" t="s">
        <v>64</v>
      </c>
      <c r="GE60" s="62" t="s">
        <v>64</v>
      </c>
      <c r="GF60" s="62" t="s">
        <v>64</v>
      </c>
      <c r="GG60" s="62" t="s">
        <v>64</v>
      </c>
      <c r="GH60" s="62" t="s">
        <v>64</v>
      </c>
      <c r="GI60" s="62" t="s">
        <v>64</v>
      </c>
      <c r="GJ60" s="62" t="s">
        <v>64</v>
      </c>
      <c r="GK60" s="62" t="s">
        <v>64</v>
      </c>
      <c r="GL60" s="62" t="s">
        <v>64</v>
      </c>
      <c r="GM60" s="62" t="s">
        <v>64</v>
      </c>
      <c r="GN60" s="62" t="s">
        <v>64</v>
      </c>
      <c r="GO60" s="62" t="s">
        <v>64</v>
      </c>
      <c r="GP60" s="62" t="s">
        <v>64</v>
      </c>
      <c r="GQ60" s="62" t="s">
        <v>64</v>
      </c>
      <c r="GR60" s="62" t="s">
        <v>64</v>
      </c>
      <c r="GS60" s="62" t="s">
        <v>64</v>
      </c>
      <c r="GT60" s="62" t="s">
        <v>64</v>
      </c>
      <c r="GU60" s="62" t="s">
        <v>64</v>
      </c>
      <c r="GV60" s="62" t="s">
        <v>64</v>
      </c>
      <c r="GW60" s="62" t="s">
        <v>64</v>
      </c>
      <c r="GX60" s="62" t="s">
        <v>64</v>
      </c>
      <c r="GY60" s="62" t="s">
        <v>64</v>
      </c>
      <c r="GZ60" s="62" t="s">
        <v>64</v>
      </c>
      <c r="HA60" s="62" t="s">
        <v>64</v>
      </c>
      <c r="HB60" s="62" t="s">
        <v>64</v>
      </c>
      <c r="HC60" s="62" t="s">
        <v>64</v>
      </c>
      <c r="HD60" s="62" t="s">
        <v>64</v>
      </c>
      <c r="HE60" s="62" t="s">
        <v>64</v>
      </c>
      <c r="HF60" s="62" t="s">
        <v>64</v>
      </c>
      <c r="HG60" s="62" t="s">
        <v>64</v>
      </c>
      <c r="HH60" s="62" t="s">
        <v>64</v>
      </c>
      <c r="HI60" s="62" t="s">
        <v>64</v>
      </c>
      <c r="HJ60" s="62" t="s">
        <v>64</v>
      </c>
      <c r="HK60" s="62" t="s">
        <v>64</v>
      </c>
      <c r="HL60" s="62" t="s">
        <v>64</v>
      </c>
      <c r="HM60" s="62" t="s">
        <v>64</v>
      </c>
      <c r="HN60" s="62" t="s">
        <v>64</v>
      </c>
      <c r="HO60" s="62" t="s">
        <v>64</v>
      </c>
      <c r="HP60" s="62" t="s">
        <v>64</v>
      </c>
      <c r="HQ60" s="62" t="s">
        <v>64</v>
      </c>
      <c r="HR60" s="62" t="s">
        <v>64</v>
      </c>
      <c r="HS60" s="62" t="s">
        <v>64</v>
      </c>
      <c r="HT60" s="62" t="s">
        <v>64</v>
      </c>
      <c r="HU60" s="62" t="s">
        <v>64</v>
      </c>
      <c r="HV60" s="62" t="s">
        <v>64</v>
      </c>
      <c r="HW60" s="62" t="s">
        <v>64</v>
      </c>
      <c r="HX60" s="62" t="s">
        <v>64</v>
      </c>
      <c r="HY60" s="62" t="s">
        <v>64</v>
      </c>
      <c r="HZ60" s="62" t="s">
        <v>64</v>
      </c>
      <c r="IA60" s="62" t="s">
        <v>64</v>
      </c>
      <c r="IB60" s="62" t="s">
        <v>64</v>
      </c>
      <c r="IC60" s="62" t="s">
        <v>64</v>
      </c>
      <c r="ID60" s="62" t="s">
        <v>64</v>
      </c>
      <c r="IE60" s="62" t="s">
        <v>64</v>
      </c>
      <c r="IF60" s="62" t="s">
        <v>64</v>
      </c>
      <c r="IG60" s="62" t="s">
        <v>64</v>
      </c>
      <c r="IH60" s="62" t="s">
        <v>64</v>
      </c>
    </row>
    <row r="61" spans="1:242" ht="18" customHeight="1">
      <c r="B61" s="43" t="s">
        <v>29</v>
      </c>
      <c r="C61" s="38">
        <v>9.3000000000000007</v>
      </c>
      <c r="D61" s="38">
        <v>0</v>
      </c>
      <c r="E61" s="38">
        <v>0</v>
      </c>
      <c r="F61" s="38">
        <v>0</v>
      </c>
      <c r="G61" s="38">
        <v>0.1</v>
      </c>
      <c r="H61" s="38">
        <v>0</v>
      </c>
      <c r="I61" s="34">
        <f>SUM(C61:H61)</f>
        <v>9.4</v>
      </c>
      <c r="J61" s="39">
        <v>0</v>
      </c>
      <c r="K61" s="39">
        <v>0.1</v>
      </c>
      <c r="L61" s="39">
        <v>0</v>
      </c>
      <c r="M61" s="39">
        <v>0</v>
      </c>
      <c r="N61" s="39">
        <v>0</v>
      </c>
      <c r="O61" s="39">
        <v>1.3</v>
      </c>
      <c r="P61" s="34">
        <f t="shared" si="27"/>
        <v>1.4000000000000001</v>
      </c>
      <c r="Q61" s="38">
        <f t="shared" si="1"/>
        <v>-8</v>
      </c>
      <c r="R61" s="44">
        <f t="shared" si="23"/>
        <v>-85.106382978723403</v>
      </c>
      <c r="S61" s="59"/>
      <c r="T61" s="4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1:242" ht="18" customHeight="1">
      <c r="B62" s="53" t="s">
        <v>65</v>
      </c>
      <c r="C62" s="26">
        <v>12.2</v>
      </c>
      <c r="D62" s="26">
        <v>9.6</v>
      </c>
      <c r="E62" s="26">
        <v>12.1</v>
      </c>
      <c r="F62" s="26">
        <v>16</v>
      </c>
      <c r="G62" s="26">
        <v>22.9</v>
      </c>
      <c r="H62" s="26">
        <v>11.2</v>
      </c>
      <c r="I62" s="30">
        <f>SUM(C62:H62)</f>
        <v>84</v>
      </c>
      <c r="J62" s="28">
        <v>18.8</v>
      </c>
      <c r="K62" s="28">
        <v>15.8</v>
      </c>
      <c r="L62" s="28">
        <v>17.600000000000001</v>
      </c>
      <c r="M62" s="28">
        <v>31</v>
      </c>
      <c r="N62" s="28">
        <v>28</v>
      </c>
      <c r="O62" s="28">
        <v>22.5</v>
      </c>
      <c r="P62" s="30">
        <f t="shared" si="27"/>
        <v>133.69999999999999</v>
      </c>
      <c r="Q62" s="26">
        <f t="shared" si="1"/>
        <v>49.699999999999989</v>
      </c>
      <c r="R62" s="27">
        <f>+Q62/I62*100</f>
        <v>59.166666666666657</v>
      </c>
      <c r="S62" s="59"/>
      <c r="T62" s="4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1:242" ht="18" customHeight="1">
      <c r="B63" s="53" t="s">
        <v>66</v>
      </c>
      <c r="C63" s="26">
        <v>172</v>
      </c>
      <c r="D63" s="26">
        <v>757.8</v>
      </c>
      <c r="E63" s="26">
        <v>795</v>
      </c>
      <c r="F63" s="26">
        <v>765.4</v>
      </c>
      <c r="G63" s="26">
        <v>641.4</v>
      </c>
      <c r="H63" s="26">
        <v>728.4</v>
      </c>
      <c r="I63" s="30">
        <f>SUM(C63:H63)</f>
        <v>3860</v>
      </c>
      <c r="J63" s="28">
        <v>521</v>
      </c>
      <c r="K63" s="28">
        <v>579.79999999999995</v>
      </c>
      <c r="L63" s="28">
        <v>741.1</v>
      </c>
      <c r="M63" s="28">
        <v>504.7</v>
      </c>
      <c r="N63" s="28">
        <f>+[1]PP!N80</f>
        <v>693.7</v>
      </c>
      <c r="O63" s="28">
        <f>+[1]PP!O80</f>
        <v>1326.3</v>
      </c>
      <c r="P63" s="30">
        <f t="shared" si="27"/>
        <v>4366.6000000000004</v>
      </c>
      <c r="Q63" s="26">
        <f t="shared" si="1"/>
        <v>506.60000000000036</v>
      </c>
      <c r="R63" s="27">
        <f t="shared" ref="R63:R64" si="28">+Q63/I63*100</f>
        <v>13.124352331606225</v>
      </c>
      <c r="S63" s="59"/>
      <c r="T63" s="4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1:242" ht="18" customHeight="1">
      <c r="B64" s="49" t="s">
        <v>67</v>
      </c>
      <c r="C64" s="38">
        <v>152.69999999999999</v>
      </c>
      <c r="D64" s="38">
        <v>755.1</v>
      </c>
      <c r="E64" s="38">
        <v>789.2</v>
      </c>
      <c r="F64" s="38">
        <v>760.6</v>
      </c>
      <c r="G64" s="38">
        <v>636.6</v>
      </c>
      <c r="H64" s="38">
        <v>724.4</v>
      </c>
      <c r="I64" s="34">
        <f>SUM(C64:H64)</f>
        <v>3818.6</v>
      </c>
      <c r="J64" s="39">
        <f>+[1]PP!J81</f>
        <v>518</v>
      </c>
      <c r="K64" s="39">
        <f>+[1]PP!K81</f>
        <v>575.4</v>
      </c>
      <c r="L64" s="39">
        <f>+[1]PP!L81</f>
        <v>735.2</v>
      </c>
      <c r="M64" s="39">
        <v>501.8</v>
      </c>
      <c r="N64" s="39">
        <f>+[1]PP!N81</f>
        <v>689.7</v>
      </c>
      <c r="O64" s="39">
        <f>+[1]PP!O81</f>
        <v>1323.4</v>
      </c>
      <c r="P64" s="34">
        <f t="shared" si="27"/>
        <v>4343.5</v>
      </c>
      <c r="Q64" s="38">
        <f t="shared" si="1"/>
        <v>524.90000000000009</v>
      </c>
      <c r="R64" s="44">
        <f t="shared" si="28"/>
        <v>13.745875451736241</v>
      </c>
      <c r="S64" s="4"/>
      <c r="T64" s="4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2:69" ht="18" hidden="1" customHeight="1">
      <c r="B65" s="63" t="s">
        <v>68</v>
      </c>
      <c r="C65" s="38">
        <v>0</v>
      </c>
      <c r="D65" s="38">
        <v>0</v>
      </c>
      <c r="E65" s="38">
        <v>0</v>
      </c>
      <c r="F65" s="38">
        <v>0</v>
      </c>
      <c r="G65" s="38">
        <v>0</v>
      </c>
      <c r="H65" s="38">
        <v>0</v>
      </c>
      <c r="I65" s="34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0">
        <f t="shared" si="27"/>
        <v>0</v>
      </c>
      <c r="Q65" s="38">
        <f t="shared" si="1"/>
        <v>0</v>
      </c>
      <c r="R65" s="64"/>
      <c r="S65" s="4"/>
      <c r="T65" s="4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2:69" ht="18" customHeight="1">
      <c r="B66" s="65" t="s">
        <v>69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30">
        <f>SUM(C66:H66)</f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30">
        <f t="shared" si="27"/>
        <v>0</v>
      </c>
      <c r="Q66" s="26">
        <f t="shared" si="1"/>
        <v>0</v>
      </c>
      <c r="R66" s="66">
        <v>0</v>
      </c>
      <c r="S66" s="24"/>
      <c r="T66" s="42"/>
      <c r="U66" s="24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2:69" ht="18" customHeight="1" thickBot="1">
      <c r="B67" s="67" t="s">
        <v>70</v>
      </c>
      <c r="C67" s="68">
        <f t="shared" ref="C67:P67" si="29">+C66+C9</f>
        <v>47230.3</v>
      </c>
      <c r="D67" s="68">
        <f t="shared" si="29"/>
        <v>30560.100000000006</v>
      </c>
      <c r="E67" s="68">
        <f t="shared" si="29"/>
        <v>33105</v>
      </c>
      <c r="F67" s="68">
        <f t="shared" si="29"/>
        <v>42187.6</v>
      </c>
      <c r="G67" s="68">
        <f t="shared" si="29"/>
        <v>38304.9</v>
      </c>
      <c r="H67" s="68">
        <f t="shared" si="29"/>
        <v>32046.300000000003</v>
      </c>
      <c r="I67" s="68">
        <f t="shared" si="29"/>
        <v>223434.19999999998</v>
      </c>
      <c r="J67" s="68">
        <f t="shared" si="29"/>
        <v>44456.799999999996</v>
      </c>
      <c r="K67" s="68">
        <f t="shared" si="29"/>
        <v>34322.6</v>
      </c>
      <c r="L67" s="68">
        <f t="shared" si="29"/>
        <v>37421.9</v>
      </c>
      <c r="M67" s="68">
        <f t="shared" si="29"/>
        <v>53154.6</v>
      </c>
      <c r="N67" s="68">
        <f t="shared" si="29"/>
        <v>39244.800000000003</v>
      </c>
      <c r="O67" s="68">
        <f t="shared" si="29"/>
        <v>37743.799999999996</v>
      </c>
      <c r="P67" s="68">
        <f t="shared" si="29"/>
        <v>246344.5</v>
      </c>
      <c r="Q67" s="68">
        <f t="shared" si="1"/>
        <v>22910.300000000017</v>
      </c>
      <c r="R67" s="69">
        <f>+Q67/I67*100</f>
        <v>10.25371227860373</v>
      </c>
      <c r="S67" s="24"/>
      <c r="T67" s="24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2:69" ht="18" customHeight="1" thickTop="1">
      <c r="B68" s="70" t="s">
        <v>71</v>
      </c>
      <c r="C68" s="71"/>
      <c r="D68" s="71"/>
      <c r="E68" s="71"/>
      <c r="F68" s="71"/>
      <c r="G68" s="71"/>
      <c r="H68" s="71"/>
      <c r="I68" s="72"/>
      <c r="J68" s="73"/>
      <c r="K68" s="73"/>
      <c r="L68" s="73"/>
      <c r="M68" s="73"/>
      <c r="N68" s="73"/>
      <c r="O68" s="73"/>
      <c r="P68" s="72"/>
      <c r="Q68" s="71"/>
      <c r="R68" s="71"/>
      <c r="S68" s="24"/>
      <c r="T68" s="4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2:69" ht="18" customHeight="1">
      <c r="B69" s="74" t="s">
        <v>72</v>
      </c>
      <c r="C69" s="75">
        <v>45.5</v>
      </c>
      <c r="D69" s="75">
        <v>26.2</v>
      </c>
      <c r="E69" s="75">
        <v>22.9</v>
      </c>
      <c r="F69" s="75">
        <v>25.5</v>
      </c>
      <c r="G69" s="75">
        <v>25</v>
      </c>
      <c r="H69" s="75">
        <v>22.9</v>
      </c>
      <c r="I69" s="76">
        <f>SUM(C69:H69)</f>
        <v>168</v>
      </c>
      <c r="J69" s="77">
        <v>17.5</v>
      </c>
      <c r="K69" s="77">
        <v>11.8</v>
      </c>
      <c r="L69" s="77">
        <v>29.3</v>
      </c>
      <c r="M69" s="77">
        <v>12.1</v>
      </c>
      <c r="N69" s="77">
        <v>19.5</v>
      </c>
      <c r="O69" s="77">
        <v>7.1</v>
      </c>
      <c r="P69" s="76">
        <f>SUM(J69:O69)</f>
        <v>97.3</v>
      </c>
      <c r="Q69" s="78">
        <f>+P69-I69</f>
        <v>-70.7</v>
      </c>
      <c r="R69" s="76">
        <f>+Q69/I69*100</f>
        <v>-42.083333333333336</v>
      </c>
      <c r="S69" s="4"/>
      <c r="T69" s="4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2:69" ht="15.75" customHeight="1">
      <c r="B70" s="74" t="s">
        <v>73</v>
      </c>
      <c r="C70" s="79">
        <f>+[1]PP!C109</f>
        <v>329.1</v>
      </c>
      <c r="D70" s="79">
        <f>+[1]PP!D109</f>
        <v>263.7</v>
      </c>
      <c r="E70" s="79">
        <f>+[1]PP!E109</f>
        <v>269.8</v>
      </c>
      <c r="F70" s="79">
        <f>+[1]PP!F109</f>
        <v>229.1</v>
      </c>
      <c r="G70" s="79">
        <f>+[1]PP!G109</f>
        <v>286.60000000000002</v>
      </c>
      <c r="H70" s="79">
        <f>+[1]PP!H109</f>
        <v>426.6</v>
      </c>
      <c r="I70" s="80">
        <f>SUM(C70:H70)</f>
        <v>1804.8999999999996</v>
      </c>
      <c r="J70" s="81">
        <f>+[1]PP!J109</f>
        <v>287.39999999999998</v>
      </c>
      <c r="K70" s="81">
        <f>+[1]PP!K109</f>
        <v>241</v>
      </c>
      <c r="L70" s="81">
        <f>+[1]PP!L109</f>
        <v>235.7</v>
      </c>
      <c r="M70" s="81">
        <f>+[1]PP!M109</f>
        <v>237.1</v>
      </c>
      <c r="N70" s="81">
        <f>+[1]PP!N109</f>
        <v>299.89999999999998</v>
      </c>
      <c r="O70" s="81">
        <f>+[1]PP!O109</f>
        <v>229</v>
      </c>
      <c r="P70" s="82">
        <f>SUM(J70:O70)</f>
        <v>1530.1</v>
      </c>
      <c r="Q70" s="78">
        <f>+P70-I70</f>
        <v>-274.79999999999973</v>
      </c>
      <c r="R70" s="76">
        <f>+Q70/I70*100</f>
        <v>-15.225220233807955</v>
      </c>
      <c r="S70" s="4"/>
      <c r="T70" s="4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2:69" ht="18.75" customHeight="1" thickBot="1">
      <c r="B71" s="83" t="s">
        <v>74</v>
      </c>
      <c r="C71" s="84">
        <v>0.1</v>
      </c>
      <c r="D71" s="84">
        <v>0</v>
      </c>
      <c r="E71" s="84">
        <v>0.7</v>
      </c>
      <c r="F71" s="84">
        <v>0</v>
      </c>
      <c r="G71" s="84">
        <v>-0.7</v>
      </c>
      <c r="H71" s="84">
        <v>0.5</v>
      </c>
      <c r="I71" s="76">
        <f>SUM(C71:H71)</f>
        <v>0.6</v>
      </c>
      <c r="J71" s="85">
        <v>0</v>
      </c>
      <c r="K71" s="85">
        <v>34.9</v>
      </c>
      <c r="L71" s="85">
        <v>0</v>
      </c>
      <c r="M71" s="85">
        <v>0</v>
      </c>
      <c r="N71" s="85">
        <v>0.1</v>
      </c>
      <c r="O71" s="85">
        <v>35.799999999999997</v>
      </c>
      <c r="P71" s="86">
        <f>SUM(J71:O71)</f>
        <v>70.8</v>
      </c>
      <c r="Q71" s="84">
        <f>+P71-I71</f>
        <v>70.2</v>
      </c>
      <c r="R71" s="76">
        <f>+Q71/I71*100</f>
        <v>11700.000000000002</v>
      </c>
      <c r="S71" s="4"/>
      <c r="T71" s="4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2:69" ht="26.25" customHeight="1" thickTop="1" thickBot="1">
      <c r="B72" s="87" t="s">
        <v>75</v>
      </c>
      <c r="C72" s="88">
        <f t="shared" ref="C72:P72" si="30">+C71+C70+C69+C67</f>
        <v>47605</v>
      </c>
      <c r="D72" s="88">
        <f t="shared" si="30"/>
        <v>30850.000000000007</v>
      </c>
      <c r="E72" s="88">
        <f t="shared" si="30"/>
        <v>33398.400000000001</v>
      </c>
      <c r="F72" s="88">
        <f t="shared" si="30"/>
        <v>42442.2</v>
      </c>
      <c r="G72" s="88">
        <f t="shared" si="30"/>
        <v>38615.800000000003</v>
      </c>
      <c r="H72" s="88">
        <f t="shared" si="30"/>
        <v>32496.300000000003</v>
      </c>
      <c r="I72" s="89">
        <f t="shared" si="30"/>
        <v>225407.69999999998</v>
      </c>
      <c r="J72" s="89">
        <f t="shared" si="30"/>
        <v>44761.7</v>
      </c>
      <c r="K72" s="89">
        <f t="shared" si="30"/>
        <v>34610.299999999996</v>
      </c>
      <c r="L72" s="89">
        <f t="shared" si="30"/>
        <v>37686.9</v>
      </c>
      <c r="M72" s="89">
        <f t="shared" si="30"/>
        <v>53403.799999999996</v>
      </c>
      <c r="N72" s="89">
        <f t="shared" si="30"/>
        <v>39564.300000000003</v>
      </c>
      <c r="O72" s="89">
        <f t="shared" si="30"/>
        <v>38015.699999999997</v>
      </c>
      <c r="P72" s="89">
        <f t="shared" si="30"/>
        <v>248042.7</v>
      </c>
      <c r="Q72" s="90">
        <f>+P72-I72</f>
        <v>22635.000000000029</v>
      </c>
      <c r="R72" s="90">
        <f>+Q72/I72*100</f>
        <v>10.04180425069775</v>
      </c>
      <c r="S72" s="4"/>
      <c r="T72" s="4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2:69" ht="14.25" customHeight="1" thickTop="1">
      <c r="B73" s="91" t="s">
        <v>76</v>
      </c>
      <c r="C73" s="92"/>
      <c r="D73" s="92"/>
      <c r="E73" s="92"/>
      <c r="F73" s="92"/>
      <c r="G73" s="92"/>
      <c r="H73" s="92"/>
      <c r="I73" s="92"/>
      <c r="J73" s="93"/>
      <c r="K73" s="93"/>
      <c r="L73" s="93"/>
      <c r="M73" s="93"/>
      <c r="N73" s="93"/>
      <c r="O73" s="93"/>
      <c r="P73" s="92"/>
      <c r="Q73" s="92"/>
      <c r="R73" s="94"/>
      <c r="S73" s="4"/>
      <c r="T73" s="4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2:69" ht="15" customHeight="1">
      <c r="B74" s="95" t="s">
        <v>77</v>
      </c>
      <c r="C74" s="96">
        <v>47605</v>
      </c>
      <c r="D74" s="96">
        <v>30850.000000000007</v>
      </c>
      <c r="E74" s="96">
        <v>33398.400000000001</v>
      </c>
      <c r="F74" s="96">
        <v>42442.2</v>
      </c>
      <c r="G74" s="96">
        <v>38615.800000000003</v>
      </c>
      <c r="H74" s="96">
        <v>32496.300000000003</v>
      </c>
      <c r="I74" s="96">
        <f>SUM(C74:H74)</f>
        <v>225407.69999999995</v>
      </c>
      <c r="J74" s="97">
        <v>44456.700000000004</v>
      </c>
      <c r="K74" s="97">
        <v>34322.700000000004</v>
      </c>
      <c r="L74" s="97">
        <v>37421.899999999994</v>
      </c>
      <c r="M74" s="97">
        <v>53154.600000000006</v>
      </c>
      <c r="N74" s="97">
        <v>39244.699999999997</v>
      </c>
      <c r="O74" s="97">
        <v>37743.800000000003</v>
      </c>
      <c r="P74" s="96">
        <v>246344.4</v>
      </c>
      <c r="Q74" s="96"/>
      <c r="R74" s="96"/>
      <c r="S74" s="4"/>
      <c r="T74" s="4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2:69" ht="17.25" customHeight="1">
      <c r="B75" s="98" t="s">
        <v>78</v>
      </c>
      <c r="C75" s="99">
        <f>+C74-C72</f>
        <v>0</v>
      </c>
      <c r="D75" s="99">
        <f t="shared" ref="D75:I75" si="31">+D74-D72</f>
        <v>0</v>
      </c>
      <c r="E75" s="99">
        <f t="shared" si="31"/>
        <v>0</v>
      </c>
      <c r="F75" s="99">
        <f t="shared" si="31"/>
        <v>0</v>
      </c>
      <c r="G75" s="99">
        <f t="shared" si="31"/>
        <v>0</v>
      </c>
      <c r="H75" s="99">
        <f t="shared" si="31"/>
        <v>0</v>
      </c>
      <c r="I75" s="99">
        <f t="shared" si="31"/>
        <v>0</v>
      </c>
      <c r="J75" s="99"/>
      <c r="K75" s="99"/>
      <c r="L75" s="99"/>
      <c r="M75" s="99"/>
      <c r="N75" s="99"/>
      <c r="O75" s="99"/>
      <c r="P75" s="100"/>
      <c r="Q75" s="101"/>
      <c r="R75" s="101"/>
      <c r="S75" s="4"/>
      <c r="T75" s="4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2:69" ht="12" customHeight="1">
      <c r="B76" s="98" t="s">
        <v>79</v>
      </c>
      <c r="C76" s="99"/>
      <c r="D76" s="99"/>
      <c r="E76" s="99"/>
      <c r="F76" s="99"/>
      <c r="G76" s="99"/>
      <c r="H76" s="99"/>
      <c r="I76" s="102"/>
      <c r="J76" s="100"/>
      <c r="K76" s="100"/>
      <c r="L76" s="100"/>
      <c r="M76" s="100"/>
      <c r="N76" s="100"/>
      <c r="O76" s="100"/>
      <c r="P76" s="101"/>
      <c r="Q76" s="102"/>
      <c r="R76" s="102"/>
      <c r="S76" s="4"/>
      <c r="T76" s="4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2:69" ht="14.25">
      <c r="B77" s="98" t="s">
        <v>80</v>
      </c>
      <c r="C77" s="99"/>
      <c r="D77" s="99"/>
      <c r="E77" s="99"/>
      <c r="F77" s="99"/>
      <c r="G77" s="99"/>
      <c r="H77" s="99"/>
      <c r="I77" s="99"/>
      <c r="J77" s="103"/>
      <c r="K77" s="103"/>
      <c r="L77" s="103"/>
      <c r="M77" s="103"/>
      <c r="N77" s="103"/>
      <c r="O77" s="103"/>
      <c r="P77" s="104"/>
      <c r="Q77" s="104"/>
      <c r="R77" s="104"/>
      <c r="S77" s="4"/>
      <c r="T77" s="4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2:69" ht="14.25">
      <c r="B78" s="105" t="s">
        <v>81</v>
      </c>
      <c r="C78" s="99"/>
      <c r="D78" s="99"/>
      <c r="E78" s="99"/>
      <c r="F78" s="99"/>
      <c r="G78" s="99"/>
      <c r="H78" s="99"/>
      <c r="I78" s="99"/>
      <c r="J78" s="103"/>
      <c r="K78" s="103"/>
      <c r="L78" s="103"/>
      <c r="M78" s="103"/>
      <c r="N78" s="103"/>
      <c r="O78" s="103"/>
      <c r="P78" s="99"/>
      <c r="Q78" s="104"/>
      <c r="R78" s="104"/>
      <c r="S78" s="4"/>
      <c r="T78" s="4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2:69" ht="14.25">
      <c r="B79" s="104"/>
      <c r="C79" s="106"/>
      <c r="D79" s="106"/>
      <c r="E79" s="106"/>
      <c r="F79" s="106"/>
      <c r="G79" s="106"/>
      <c r="H79" s="106"/>
      <c r="I79" s="106"/>
      <c r="J79" s="103"/>
      <c r="K79" s="103"/>
      <c r="L79" s="103"/>
      <c r="M79" s="103"/>
      <c r="N79" s="103"/>
      <c r="O79" s="103"/>
      <c r="P79" s="107"/>
      <c r="Q79" s="104"/>
      <c r="R79" s="104"/>
      <c r="S79" s="4"/>
      <c r="T79" s="4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2:69" ht="14.25">
      <c r="B80" s="104"/>
      <c r="C80" s="99"/>
      <c r="D80" s="99"/>
      <c r="E80" s="99"/>
      <c r="F80" s="99"/>
      <c r="G80" s="99"/>
      <c r="H80" s="99"/>
      <c r="I80" s="99"/>
      <c r="J80" s="100"/>
      <c r="K80" s="100"/>
      <c r="L80" s="100"/>
      <c r="M80" s="100"/>
      <c r="N80" s="100"/>
      <c r="O80" s="108"/>
      <c r="P80" s="109"/>
      <c r="Q80" s="109"/>
      <c r="R80" s="104"/>
      <c r="S80" s="4"/>
      <c r="T80" s="4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2:69" ht="14.25">
      <c r="B81" s="104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04"/>
      <c r="R81" s="104"/>
      <c r="S81" s="4"/>
      <c r="T81" s="4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2:69" ht="14.25">
      <c r="B82" s="104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4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2:69" ht="14.25">
      <c r="B83" s="104"/>
      <c r="C83" s="104"/>
      <c r="D83" s="104"/>
      <c r="E83" s="104"/>
      <c r="F83" s="104"/>
      <c r="G83" s="104"/>
      <c r="H83" s="104"/>
      <c r="I83" s="104"/>
      <c r="J83" s="111"/>
      <c r="K83" s="111"/>
      <c r="L83" s="111"/>
      <c r="M83" s="111"/>
      <c r="N83" s="111"/>
      <c r="O83" s="111"/>
      <c r="P83" s="104"/>
      <c r="Q83" s="104"/>
      <c r="R83" s="104"/>
      <c r="S83" s="4"/>
      <c r="T83" s="4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2:69" ht="14.25">
      <c r="B84" s="104"/>
      <c r="C84" s="104"/>
      <c r="D84" s="104"/>
      <c r="E84" s="104"/>
      <c r="F84" s="104"/>
      <c r="G84" s="104"/>
      <c r="H84" s="104"/>
      <c r="I84" s="104"/>
      <c r="J84" s="103"/>
      <c r="K84" s="103"/>
      <c r="L84" s="103"/>
      <c r="M84" s="103"/>
      <c r="N84" s="103"/>
      <c r="O84" s="103"/>
      <c r="P84" s="104"/>
      <c r="Q84" s="104"/>
      <c r="R84" s="104"/>
      <c r="S84" s="4"/>
      <c r="T84" s="4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2:69" ht="14.25">
      <c r="B85" s="104"/>
      <c r="C85" s="104"/>
      <c r="D85" s="104"/>
      <c r="E85" s="104"/>
      <c r="F85" s="104"/>
      <c r="G85" s="104"/>
      <c r="H85" s="104"/>
      <c r="I85" s="104"/>
      <c r="J85" s="103"/>
      <c r="K85" s="103"/>
      <c r="L85" s="103"/>
      <c r="M85" s="103"/>
      <c r="N85" s="103"/>
      <c r="O85" s="103"/>
      <c r="P85" s="104"/>
      <c r="Q85" s="104"/>
      <c r="R85" s="104"/>
      <c r="S85" s="4"/>
      <c r="T85" s="4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2:69" ht="14.25">
      <c r="B86" s="104"/>
      <c r="C86" s="104"/>
      <c r="D86" s="104"/>
      <c r="E86" s="104"/>
      <c r="F86" s="104"/>
      <c r="G86" s="104"/>
      <c r="H86" s="104"/>
      <c r="I86" s="104"/>
      <c r="J86" s="111"/>
      <c r="K86" s="111"/>
      <c r="L86" s="111"/>
      <c r="M86" s="111"/>
      <c r="N86" s="111"/>
      <c r="O86" s="111"/>
      <c r="P86" s="104"/>
      <c r="Q86" s="104"/>
      <c r="R86" s="104"/>
      <c r="S86" s="4"/>
      <c r="T86" s="4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2:69" ht="14.25">
      <c r="B87" s="104"/>
      <c r="C87" s="104"/>
      <c r="D87" s="104"/>
      <c r="E87" s="104"/>
      <c r="F87" s="104"/>
      <c r="G87" s="104"/>
      <c r="H87" s="104"/>
      <c r="I87" s="104"/>
      <c r="J87" s="111"/>
      <c r="K87" s="111"/>
      <c r="L87" s="111"/>
      <c r="M87" s="111"/>
      <c r="N87" s="111"/>
      <c r="O87" s="111"/>
      <c r="P87" s="104"/>
      <c r="Q87" s="104"/>
      <c r="R87" s="104"/>
      <c r="S87" s="4"/>
      <c r="T87" s="4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2:69" ht="14.25">
      <c r="B88" s="104"/>
      <c r="C88" s="104"/>
      <c r="D88" s="104"/>
      <c r="E88" s="104"/>
      <c r="F88" s="104"/>
      <c r="G88" s="104"/>
      <c r="H88" s="104"/>
      <c r="I88" s="104"/>
      <c r="J88" s="111"/>
      <c r="K88" s="111"/>
      <c r="L88" s="111"/>
      <c r="M88" s="111"/>
      <c r="N88" s="111"/>
      <c r="O88" s="111"/>
      <c r="P88" s="104"/>
      <c r="Q88" s="104"/>
      <c r="R88" s="104"/>
      <c r="S88" s="4"/>
      <c r="T88" s="4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2:69" ht="14.25">
      <c r="B89" s="104"/>
      <c r="C89" s="104"/>
      <c r="D89" s="104"/>
      <c r="E89" s="104"/>
      <c r="F89" s="104"/>
      <c r="G89" s="104"/>
      <c r="H89" s="104"/>
      <c r="I89" s="104"/>
      <c r="J89" s="111"/>
      <c r="K89" s="111"/>
      <c r="L89" s="111"/>
      <c r="M89" s="111"/>
      <c r="N89" s="111"/>
      <c r="O89" s="111"/>
      <c r="P89" s="104"/>
      <c r="Q89" s="104"/>
      <c r="R89" s="104"/>
      <c r="S89" s="4"/>
      <c r="T89" s="4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2:69" ht="14.25">
      <c r="B90" s="104"/>
      <c r="C90" s="104"/>
      <c r="D90" s="104"/>
      <c r="E90" s="104"/>
      <c r="F90" s="104"/>
      <c r="G90" s="104"/>
      <c r="H90" s="104"/>
      <c r="I90" s="104"/>
      <c r="J90" s="111"/>
      <c r="K90" s="111"/>
      <c r="L90" s="111"/>
      <c r="M90" s="111"/>
      <c r="N90" s="111"/>
      <c r="O90" s="111"/>
      <c r="P90" s="104"/>
      <c r="Q90" s="104"/>
      <c r="R90" s="104"/>
      <c r="S90" s="4"/>
      <c r="T90" s="4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2:69" ht="14.25">
      <c r="B91" s="104"/>
      <c r="C91" s="104"/>
      <c r="D91" s="104"/>
      <c r="E91" s="104"/>
      <c r="F91" s="104"/>
      <c r="G91" s="104"/>
      <c r="H91" s="104"/>
      <c r="I91" s="104"/>
      <c r="J91" s="111"/>
      <c r="K91" s="111"/>
      <c r="L91" s="111"/>
      <c r="M91" s="111"/>
      <c r="N91" s="111"/>
      <c r="O91" s="111"/>
      <c r="P91" s="104"/>
      <c r="Q91" s="104"/>
      <c r="R91" s="104"/>
      <c r="S91" s="4"/>
      <c r="T91" s="4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2:69" ht="14.25">
      <c r="B92" s="104"/>
      <c r="C92" s="104"/>
      <c r="D92" s="104"/>
      <c r="E92" s="104"/>
      <c r="F92" s="104"/>
      <c r="G92" s="104"/>
      <c r="H92" s="104"/>
      <c r="I92" s="104"/>
      <c r="J92" s="111"/>
      <c r="K92" s="111"/>
      <c r="L92" s="111"/>
      <c r="M92" s="111"/>
      <c r="N92" s="111"/>
      <c r="O92" s="111"/>
      <c r="P92" s="104"/>
      <c r="Q92" s="104"/>
      <c r="R92" s="104"/>
      <c r="S92" s="4"/>
      <c r="T92" s="4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2:69" ht="14.25">
      <c r="B93" s="104"/>
      <c r="C93" s="104"/>
      <c r="D93" s="104"/>
      <c r="E93" s="104"/>
      <c r="F93" s="104"/>
      <c r="G93" s="104"/>
      <c r="H93" s="104"/>
      <c r="I93" s="104"/>
      <c r="J93" s="111"/>
      <c r="K93" s="111"/>
      <c r="L93" s="111"/>
      <c r="M93" s="111"/>
      <c r="N93" s="111"/>
      <c r="O93" s="111"/>
      <c r="P93" s="104"/>
      <c r="Q93" s="104"/>
      <c r="R93" s="104"/>
      <c r="S93" s="4"/>
      <c r="T93" s="4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2:69" ht="14.25">
      <c r="B94" s="104"/>
      <c r="C94" s="104"/>
      <c r="D94" s="104"/>
      <c r="E94" s="104"/>
      <c r="F94" s="104"/>
      <c r="G94" s="104"/>
      <c r="H94" s="104"/>
      <c r="I94" s="104"/>
      <c r="J94" s="111"/>
      <c r="K94" s="111"/>
      <c r="L94" s="111"/>
      <c r="M94" s="111"/>
      <c r="N94" s="111"/>
      <c r="O94" s="111"/>
      <c r="P94" s="104"/>
      <c r="Q94" s="104"/>
      <c r="R94" s="104"/>
      <c r="S94" s="4"/>
      <c r="T94" s="4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2:69" ht="14.25">
      <c r="B95" s="104"/>
      <c r="C95" s="104"/>
      <c r="D95" s="104"/>
      <c r="E95" s="104"/>
      <c r="F95" s="104"/>
      <c r="G95" s="104"/>
      <c r="H95" s="104"/>
      <c r="I95" s="104"/>
      <c r="J95" s="111"/>
      <c r="K95" s="111"/>
      <c r="L95" s="111"/>
      <c r="M95" s="111"/>
      <c r="N95" s="111"/>
      <c r="O95" s="111"/>
      <c r="P95" s="104"/>
      <c r="Q95" s="104"/>
      <c r="R95" s="104"/>
      <c r="S95" s="4"/>
      <c r="T95" s="4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2:69" ht="14.25">
      <c r="B96" s="104"/>
      <c r="C96" s="104"/>
      <c r="D96" s="104"/>
      <c r="E96" s="104"/>
      <c r="F96" s="104"/>
      <c r="G96" s="104"/>
      <c r="H96" s="104"/>
      <c r="I96" s="104"/>
      <c r="J96" s="111"/>
      <c r="K96" s="111"/>
      <c r="L96" s="111"/>
      <c r="M96" s="111"/>
      <c r="N96" s="111"/>
      <c r="O96" s="111"/>
      <c r="P96" s="104"/>
      <c r="Q96" s="104"/>
      <c r="R96" s="104"/>
      <c r="S96" s="4"/>
      <c r="T96" s="4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2:69" ht="14.25">
      <c r="B97" s="104"/>
      <c r="C97" s="104"/>
      <c r="D97" s="104"/>
      <c r="E97" s="104"/>
      <c r="F97" s="104"/>
      <c r="G97" s="104"/>
      <c r="H97" s="104"/>
      <c r="I97" s="104"/>
      <c r="J97" s="111"/>
      <c r="K97" s="111"/>
      <c r="L97" s="111"/>
      <c r="M97" s="111"/>
      <c r="N97" s="111"/>
      <c r="O97" s="111"/>
      <c r="P97" s="104"/>
      <c r="Q97" s="104"/>
      <c r="R97" s="104"/>
      <c r="S97" s="4"/>
      <c r="T97" s="4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2:69" ht="14.25">
      <c r="B98" s="104"/>
      <c r="C98" s="104"/>
      <c r="D98" s="104"/>
      <c r="E98" s="104"/>
      <c r="F98" s="104"/>
      <c r="G98" s="104"/>
      <c r="H98" s="104"/>
      <c r="I98" s="104"/>
      <c r="J98" s="111"/>
      <c r="K98" s="111"/>
      <c r="L98" s="111"/>
      <c r="M98" s="111"/>
      <c r="N98" s="111"/>
      <c r="O98" s="111"/>
      <c r="P98" s="104"/>
      <c r="Q98" s="104"/>
      <c r="R98" s="104"/>
      <c r="S98" s="4"/>
      <c r="T98" s="4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2:69" ht="14.25">
      <c r="B99" s="104"/>
      <c r="C99" s="104"/>
      <c r="D99" s="104"/>
      <c r="E99" s="104"/>
      <c r="F99" s="104"/>
      <c r="G99" s="104"/>
      <c r="H99" s="104"/>
      <c r="I99" s="104"/>
      <c r="J99" s="111"/>
      <c r="K99" s="111"/>
      <c r="L99" s="111"/>
      <c r="M99" s="111"/>
      <c r="N99" s="111"/>
      <c r="O99" s="111"/>
      <c r="P99" s="104"/>
      <c r="Q99" s="104"/>
      <c r="R99" s="104"/>
      <c r="S99" s="4"/>
      <c r="T99" s="4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2:69" ht="14.25">
      <c r="B100" s="104"/>
      <c r="C100" s="104"/>
      <c r="D100" s="104"/>
      <c r="E100" s="104"/>
      <c r="F100" s="104"/>
      <c r="G100" s="104"/>
      <c r="H100" s="104"/>
      <c r="I100" s="104"/>
      <c r="J100" s="111"/>
      <c r="K100" s="111"/>
      <c r="L100" s="111"/>
      <c r="M100" s="111"/>
      <c r="N100" s="111"/>
      <c r="O100" s="111"/>
      <c r="P100" s="104"/>
      <c r="Q100" s="104"/>
      <c r="R100" s="104"/>
      <c r="S100" s="4"/>
      <c r="T100" s="4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2:69" ht="14.25">
      <c r="B101" s="104"/>
      <c r="C101" s="104"/>
      <c r="D101" s="104"/>
      <c r="E101" s="104"/>
      <c r="F101" s="104"/>
      <c r="G101" s="104"/>
      <c r="H101" s="104"/>
      <c r="I101" s="104"/>
      <c r="J101" s="111"/>
      <c r="K101" s="111"/>
      <c r="L101" s="111"/>
      <c r="M101" s="111"/>
      <c r="N101" s="111"/>
      <c r="O101" s="111"/>
      <c r="P101" s="104"/>
      <c r="Q101" s="104"/>
      <c r="R101" s="104"/>
      <c r="S101" s="4"/>
      <c r="T101" s="4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2:69" ht="14.25">
      <c r="B102" s="104"/>
      <c r="C102" s="104"/>
      <c r="D102" s="104"/>
      <c r="E102" s="104"/>
      <c r="F102" s="104"/>
      <c r="G102" s="104"/>
      <c r="H102" s="104"/>
      <c r="I102" s="104"/>
      <c r="J102" s="111"/>
      <c r="K102" s="111"/>
      <c r="L102" s="111"/>
      <c r="M102" s="111"/>
      <c r="N102" s="111"/>
      <c r="O102" s="111"/>
      <c r="P102" s="104"/>
      <c r="Q102" s="104"/>
      <c r="R102" s="104"/>
      <c r="S102" s="4"/>
      <c r="T102" s="4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2:69" ht="14.25">
      <c r="B103" s="104"/>
      <c r="C103" s="104"/>
      <c r="D103" s="104"/>
      <c r="E103" s="104"/>
      <c r="F103" s="104"/>
      <c r="G103" s="104"/>
      <c r="H103" s="104"/>
      <c r="I103" s="104"/>
      <c r="J103" s="111"/>
      <c r="K103" s="111"/>
      <c r="L103" s="111"/>
      <c r="M103" s="111"/>
      <c r="N103" s="111"/>
      <c r="O103" s="111"/>
      <c r="P103" s="104"/>
      <c r="Q103" s="104"/>
      <c r="R103" s="104"/>
      <c r="S103" s="4"/>
      <c r="T103" s="4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2:69" ht="14.25">
      <c r="B104" s="104"/>
      <c r="C104" s="104"/>
      <c r="D104" s="104"/>
      <c r="E104" s="104"/>
      <c r="F104" s="104"/>
      <c r="G104" s="104"/>
      <c r="H104" s="104"/>
      <c r="I104" s="104"/>
      <c r="J104" s="111"/>
      <c r="K104" s="111"/>
      <c r="L104" s="111"/>
      <c r="M104" s="111"/>
      <c r="N104" s="111"/>
      <c r="O104" s="111"/>
      <c r="P104" s="104"/>
      <c r="Q104" s="104"/>
      <c r="R104" s="104"/>
      <c r="S104" s="4"/>
      <c r="T104" s="4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2:69" ht="14.25">
      <c r="B105" s="104"/>
      <c r="C105" s="104"/>
      <c r="D105" s="104"/>
      <c r="E105" s="104"/>
      <c r="F105" s="104"/>
      <c r="G105" s="104"/>
      <c r="H105" s="104"/>
      <c r="I105" s="104"/>
      <c r="J105" s="111"/>
      <c r="K105" s="111"/>
      <c r="L105" s="111"/>
      <c r="M105" s="111"/>
      <c r="N105" s="111"/>
      <c r="O105" s="111"/>
      <c r="P105" s="104"/>
      <c r="Q105" s="104"/>
      <c r="R105" s="104"/>
      <c r="S105" s="4"/>
      <c r="T105" s="4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2:69" ht="14.25">
      <c r="B106" s="104"/>
      <c r="C106" s="104"/>
      <c r="D106" s="104"/>
      <c r="E106" s="104"/>
      <c r="F106" s="104"/>
      <c r="G106" s="104"/>
      <c r="H106" s="104"/>
      <c r="I106" s="104"/>
      <c r="J106" s="111"/>
      <c r="K106" s="111"/>
      <c r="L106" s="111"/>
      <c r="M106" s="111"/>
      <c r="N106" s="111"/>
      <c r="O106" s="111"/>
      <c r="P106" s="104"/>
      <c r="Q106" s="104"/>
      <c r="R106" s="104"/>
      <c r="S106" s="4"/>
      <c r="T106" s="4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2:69" ht="14.25">
      <c r="B107" s="104"/>
      <c r="C107" s="104"/>
      <c r="D107" s="104"/>
      <c r="E107" s="104"/>
      <c r="F107" s="104"/>
      <c r="G107" s="104"/>
      <c r="H107" s="104"/>
      <c r="I107" s="104"/>
      <c r="J107" s="111"/>
      <c r="K107" s="111"/>
      <c r="L107" s="111"/>
      <c r="M107" s="111"/>
      <c r="N107" s="111"/>
      <c r="O107" s="111"/>
      <c r="P107" s="104"/>
      <c r="Q107" s="104"/>
      <c r="R107" s="104"/>
      <c r="S107" s="4"/>
      <c r="T107" s="4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2:69" ht="14.25">
      <c r="B108" s="104"/>
      <c r="C108" s="104"/>
      <c r="D108" s="104"/>
      <c r="E108" s="104"/>
      <c r="F108" s="104"/>
      <c r="G108" s="104"/>
      <c r="H108" s="104"/>
      <c r="I108" s="104"/>
      <c r="J108" s="111"/>
      <c r="K108" s="111"/>
      <c r="L108" s="111"/>
      <c r="M108" s="111"/>
      <c r="N108" s="111"/>
      <c r="O108" s="111"/>
      <c r="P108" s="104"/>
      <c r="Q108" s="104"/>
      <c r="R108" s="104"/>
      <c r="S108" s="4"/>
      <c r="T108" s="4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2:69" ht="14.25">
      <c r="B109" s="104"/>
      <c r="C109" s="104"/>
      <c r="D109" s="104"/>
      <c r="E109" s="104"/>
      <c r="F109" s="104"/>
      <c r="G109" s="104"/>
      <c r="H109" s="104"/>
      <c r="I109" s="104"/>
      <c r="J109" s="111"/>
      <c r="K109" s="111"/>
      <c r="L109" s="111"/>
      <c r="M109" s="111"/>
      <c r="N109" s="111"/>
      <c r="O109" s="111"/>
      <c r="P109" s="104"/>
      <c r="Q109" s="104"/>
      <c r="R109" s="104"/>
      <c r="S109" s="4"/>
      <c r="T109" s="4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2:69" ht="14.25">
      <c r="B110" s="104"/>
      <c r="C110" s="104"/>
      <c r="D110" s="104"/>
      <c r="E110" s="104"/>
      <c r="F110" s="104"/>
      <c r="G110" s="104"/>
      <c r="H110" s="104"/>
      <c r="I110" s="104"/>
      <c r="J110" s="111"/>
      <c r="K110" s="111"/>
      <c r="L110" s="111"/>
      <c r="M110" s="111"/>
      <c r="N110" s="111"/>
      <c r="O110" s="111"/>
      <c r="P110" s="104"/>
      <c r="Q110" s="104"/>
      <c r="R110" s="104"/>
      <c r="S110" s="4"/>
      <c r="T110" s="4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2:69" ht="14.25">
      <c r="B111" s="104"/>
      <c r="C111" s="104"/>
      <c r="D111" s="104"/>
      <c r="E111" s="104"/>
      <c r="F111" s="104"/>
      <c r="G111" s="104"/>
      <c r="H111" s="104"/>
      <c r="I111" s="104"/>
      <c r="J111" s="111"/>
      <c r="K111" s="111"/>
      <c r="L111" s="111"/>
      <c r="M111" s="111"/>
      <c r="N111" s="111"/>
      <c r="O111" s="111"/>
      <c r="P111" s="104"/>
      <c r="Q111" s="104"/>
      <c r="R111" s="104"/>
      <c r="S111" s="4"/>
      <c r="T111" s="4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2:69" ht="14.25">
      <c r="B112" s="104"/>
      <c r="C112" s="104"/>
      <c r="D112" s="104"/>
      <c r="E112" s="104"/>
      <c r="F112" s="104"/>
      <c r="G112" s="104"/>
      <c r="H112" s="104"/>
      <c r="I112" s="104"/>
      <c r="J112" s="111"/>
      <c r="K112" s="111"/>
      <c r="L112" s="111"/>
      <c r="M112" s="111"/>
      <c r="N112" s="111"/>
      <c r="O112" s="111"/>
      <c r="P112" s="104"/>
      <c r="Q112" s="104"/>
      <c r="R112" s="104"/>
      <c r="S112" s="4"/>
      <c r="T112" s="4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2:69" ht="14.25">
      <c r="B113" s="104"/>
      <c r="C113" s="104"/>
      <c r="D113" s="104"/>
      <c r="E113" s="104"/>
      <c r="F113" s="104"/>
      <c r="G113" s="104"/>
      <c r="H113" s="104"/>
      <c r="I113" s="104"/>
      <c r="J113" s="111"/>
      <c r="K113" s="111"/>
      <c r="L113" s="111"/>
      <c r="M113" s="111"/>
      <c r="N113" s="111"/>
      <c r="O113" s="111"/>
      <c r="P113" s="104"/>
      <c r="Q113" s="104"/>
      <c r="R113" s="104"/>
      <c r="S113" s="4"/>
      <c r="T113" s="4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2:69" ht="14.25">
      <c r="B114" s="104"/>
      <c r="C114" s="104"/>
      <c r="D114" s="104"/>
      <c r="E114" s="104"/>
      <c r="F114" s="104"/>
      <c r="G114" s="104"/>
      <c r="H114" s="104"/>
      <c r="I114" s="104"/>
      <c r="J114" s="111"/>
      <c r="K114" s="111"/>
      <c r="L114" s="111"/>
      <c r="M114" s="111"/>
      <c r="N114" s="111"/>
      <c r="O114" s="111"/>
      <c r="P114" s="104"/>
      <c r="Q114" s="104"/>
      <c r="R114" s="104"/>
      <c r="S114" s="4"/>
      <c r="T114" s="4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2:69" ht="14.25">
      <c r="B115" s="104"/>
      <c r="C115" s="104"/>
      <c r="D115" s="104"/>
      <c r="E115" s="104"/>
      <c r="F115" s="104"/>
      <c r="G115" s="104"/>
      <c r="H115" s="104"/>
      <c r="I115" s="104"/>
      <c r="J115" s="111"/>
      <c r="K115" s="111"/>
      <c r="L115" s="111"/>
      <c r="M115" s="111"/>
      <c r="N115" s="111"/>
      <c r="O115" s="111"/>
      <c r="P115" s="104"/>
      <c r="Q115" s="104"/>
      <c r="R115" s="104"/>
      <c r="S115" s="4"/>
      <c r="T115" s="4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2:69" ht="14.25">
      <c r="B116" s="104"/>
      <c r="C116" s="104"/>
      <c r="D116" s="104"/>
      <c r="E116" s="104"/>
      <c r="F116" s="104"/>
      <c r="G116" s="104"/>
      <c r="H116" s="104"/>
      <c r="I116" s="104"/>
      <c r="J116" s="111"/>
      <c r="K116" s="111"/>
      <c r="L116" s="111"/>
      <c r="M116" s="111"/>
      <c r="N116" s="111"/>
      <c r="O116" s="111"/>
      <c r="P116" s="104"/>
      <c r="Q116" s="104"/>
      <c r="R116" s="104"/>
      <c r="S116" s="4"/>
      <c r="T116" s="4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2:69" ht="14.25">
      <c r="B117" s="104"/>
      <c r="C117" s="104"/>
      <c r="D117" s="104"/>
      <c r="E117" s="104"/>
      <c r="F117" s="104"/>
      <c r="G117" s="104"/>
      <c r="H117" s="104"/>
      <c r="I117" s="104"/>
      <c r="J117" s="111"/>
      <c r="K117" s="111"/>
      <c r="L117" s="111"/>
      <c r="M117" s="111"/>
      <c r="N117" s="111"/>
      <c r="O117" s="111"/>
      <c r="P117" s="104"/>
      <c r="Q117" s="104"/>
      <c r="R117" s="104"/>
      <c r="S117" s="4"/>
      <c r="T117" s="4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2:69" ht="14.25">
      <c r="B118" s="104"/>
      <c r="C118" s="104"/>
      <c r="D118" s="104"/>
      <c r="E118" s="104"/>
      <c r="F118" s="104"/>
      <c r="G118" s="104"/>
      <c r="H118" s="104"/>
      <c r="I118" s="104"/>
      <c r="J118" s="111"/>
      <c r="K118" s="111"/>
      <c r="L118" s="111"/>
      <c r="M118" s="111"/>
      <c r="N118" s="111"/>
      <c r="O118" s="111"/>
      <c r="P118" s="104"/>
      <c r="Q118" s="104"/>
      <c r="R118" s="104"/>
      <c r="S118" s="4"/>
      <c r="T118" s="4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2:69" ht="14.25">
      <c r="B119" s="104"/>
      <c r="C119" s="104"/>
      <c r="D119" s="104"/>
      <c r="E119" s="104"/>
      <c r="F119" s="104"/>
      <c r="G119" s="104"/>
      <c r="H119" s="104"/>
      <c r="I119" s="104"/>
      <c r="J119" s="111"/>
      <c r="K119" s="111"/>
      <c r="L119" s="111"/>
      <c r="M119" s="111"/>
      <c r="N119" s="111"/>
      <c r="O119" s="111"/>
      <c r="P119" s="104"/>
      <c r="Q119" s="104"/>
      <c r="R119" s="104"/>
      <c r="S119" s="4"/>
      <c r="T119" s="4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2:69" ht="14.25">
      <c r="B120" s="104"/>
      <c r="C120" s="104"/>
      <c r="D120" s="104"/>
      <c r="E120" s="104"/>
      <c r="F120" s="104"/>
      <c r="G120" s="104"/>
      <c r="H120" s="104"/>
      <c r="I120" s="104"/>
      <c r="J120" s="111"/>
      <c r="K120" s="111"/>
      <c r="L120" s="111"/>
      <c r="M120" s="111"/>
      <c r="N120" s="111"/>
      <c r="O120" s="111"/>
      <c r="P120" s="104"/>
      <c r="Q120" s="104"/>
      <c r="R120" s="104"/>
      <c r="S120" s="4"/>
      <c r="T120" s="4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2:69" ht="14.25">
      <c r="B121" s="104"/>
      <c r="C121" s="104"/>
      <c r="D121" s="104"/>
      <c r="E121" s="104"/>
      <c r="F121" s="104"/>
      <c r="G121" s="104"/>
      <c r="H121" s="104"/>
      <c r="I121" s="104"/>
      <c r="J121" s="111"/>
      <c r="K121" s="111"/>
      <c r="L121" s="111"/>
      <c r="M121" s="111"/>
      <c r="N121" s="111"/>
      <c r="O121" s="111"/>
      <c r="P121" s="104"/>
      <c r="Q121" s="104"/>
      <c r="R121" s="104"/>
      <c r="S121" s="4"/>
      <c r="T121" s="4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2:69" ht="14.25">
      <c r="B122" s="104"/>
      <c r="C122" s="104"/>
      <c r="D122" s="104"/>
      <c r="E122" s="104"/>
      <c r="F122" s="104"/>
      <c r="G122" s="104"/>
      <c r="H122" s="104"/>
      <c r="I122" s="104"/>
      <c r="J122" s="111"/>
      <c r="K122" s="111"/>
      <c r="L122" s="111"/>
      <c r="M122" s="111"/>
      <c r="N122" s="111"/>
      <c r="O122" s="111"/>
      <c r="P122" s="104"/>
      <c r="Q122" s="104"/>
      <c r="R122" s="104"/>
      <c r="S122" s="4"/>
      <c r="T122" s="4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2:69" ht="14.25">
      <c r="B123" s="104"/>
      <c r="C123" s="104"/>
      <c r="D123" s="104"/>
      <c r="E123" s="104"/>
      <c r="F123" s="104"/>
      <c r="G123" s="104"/>
      <c r="H123" s="104"/>
      <c r="I123" s="104"/>
      <c r="J123" s="111"/>
      <c r="K123" s="111"/>
      <c r="L123" s="111"/>
      <c r="M123" s="111"/>
      <c r="N123" s="111"/>
      <c r="O123" s="111"/>
      <c r="P123" s="104"/>
      <c r="Q123" s="104"/>
      <c r="R123" s="104"/>
      <c r="S123" s="4"/>
      <c r="T123" s="4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2:69" ht="14.25">
      <c r="B124" s="104"/>
      <c r="C124" s="104"/>
      <c r="D124" s="104"/>
      <c r="E124" s="104"/>
      <c r="F124" s="104"/>
      <c r="G124" s="104"/>
      <c r="H124" s="104"/>
      <c r="I124" s="104"/>
      <c r="J124" s="111"/>
      <c r="K124" s="111"/>
      <c r="L124" s="111"/>
      <c r="M124" s="111"/>
      <c r="N124" s="111"/>
      <c r="O124" s="111"/>
      <c r="P124" s="104"/>
      <c r="Q124" s="104"/>
      <c r="R124" s="104"/>
      <c r="S124" s="4"/>
      <c r="T124" s="4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2:69" ht="14.25">
      <c r="B125" s="104"/>
      <c r="C125" s="104"/>
      <c r="D125" s="104"/>
      <c r="E125" s="104"/>
      <c r="F125" s="104"/>
      <c r="G125" s="104"/>
      <c r="H125" s="104"/>
      <c r="I125" s="104"/>
      <c r="J125" s="111"/>
      <c r="K125" s="111"/>
      <c r="L125" s="111"/>
      <c r="M125" s="111"/>
      <c r="N125" s="111"/>
      <c r="O125" s="111"/>
      <c r="P125" s="104"/>
      <c r="Q125" s="104"/>
      <c r="R125" s="104"/>
      <c r="S125" s="4"/>
      <c r="T125" s="4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2:69" ht="14.25">
      <c r="B126" s="104"/>
      <c r="C126" s="104"/>
      <c r="D126" s="104"/>
      <c r="E126" s="104"/>
      <c r="F126" s="104"/>
      <c r="G126" s="104"/>
      <c r="H126" s="104"/>
      <c r="I126" s="104"/>
      <c r="J126" s="111"/>
      <c r="K126" s="111"/>
      <c r="L126" s="111"/>
      <c r="M126" s="111"/>
      <c r="N126" s="111"/>
      <c r="O126" s="111"/>
      <c r="P126" s="104"/>
      <c r="Q126" s="104"/>
      <c r="R126" s="104"/>
      <c r="S126" s="4"/>
      <c r="T126" s="4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2:69" ht="14.25">
      <c r="B127" s="104"/>
      <c r="C127" s="104"/>
      <c r="D127" s="104"/>
      <c r="E127" s="104"/>
      <c r="F127" s="104"/>
      <c r="G127" s="104"/>
      <c r="H127" s="104"/>
      <c r="I127" s="104"/>
      <c r="J127" s="111"/>
      <c r="K127" s="111"/>
      <c r="L127" s="111"/>
      <c r="M127" s="111"/>
      <c r="N127" s="111"/>
      <c r="O127" s="111"/>
      <c r="P127" s="104"/>
      <c r="Q127" s="104"/>
      <c r="R127" s="104"/>
      <c r="S127" s="4"/>
      <c r="T127" s="4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2:69" ht="14.25">
      <c r="B128" s="104"/>
      <c r="C128" s="104"/>
      <c r="D128" s="104"/>
      <c r="E128" s="104"/>
      <c r="F128" s="104"/>
      <c r="G128" s="104"/>
      <c r="H128" s="104"/>
      <c r="I128" s="104"/>
      <c r="J128" s="111"/>
      <c r="K128" s="111"/>
      <c r="L128" s="111"/>
      <c r="M128" s="111"/>
      <c r="N128" s="111"/>
      <c r="O128" s="111"/>
      <c r="P128" s="104"/>
      <c r="Q128" s="104"/>
      <c r="R128" s="104"/>
      <c r="S128" s="4"/>
      <c r="T128" s="4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2:69" ht="14.25">
      <c r="B129" s="104"/>
      <c r="C129" s="104"/>
      <c r="D129" s="104"/>
      <c r="E129" s="104"/>
      <c r="F129" s="104"/>
      <c r="G129" s="104"/>
      <c r="H129" s="104"/>
      <c r="I129" s="104"/>
      <c r="J129" s="111"/>
      <c r="K129" s="111"/>
      <c r="L129" s="111"/>
      <c r="M129" s="111"/>
      <c r="N129" s="111"/>
      <c r="O129" s="111"/>
      <c r="P129" s="104"/>
      <c r="Q129" s="104"/>
      <c r="R129" s="104"/>
      <c r="S129" s="4"/>
      <c r="T129" s="4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2:69" ht="14.25">
      <c r="B130" s="104"/>
      <c r="C130" s="104"/>
      <c r="D130" s="104"/>
      <c r="E130" s="104"/>
      <c r="F130" s="104"/>
      <c r="G130" s="104"/>
      <c r="H130" s="104"/>
      <c r="I130" s="104"/>
      <c r="J130" s="111"/>
      <c r="K130" s="111"/>
      <c r="L130" s="111"/>
      <c r="M130" s="111"/>
      <c r="N130" s="111"/>
      <c r="O130" s="111"/>
      <c r="P130" s="104"/>
      <c r="Q130" s="104"/>
      <c r="R130" s="104"/>
      <c r="S130" s="4"/>
      <c r="T130" s="4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2:69" ht="14.25">
      <c r="B131" s="104"/>
      <c r="C131" s="104"/>
      <c r="D131" s="104"/>
      <c r="E131" s="104"/>
      <c r="F131" s="104"/>
      <c r="G131" s="104"/>
      <c r="H131" s="104"/>
      <c r="I131" s="104"/>
      <c r="J131" s="111"/>
      <c r="K131" s="111"/>
      <c r="L131" s="111"/>
      <c r="M131" s="111"/>
      <c r="N131" s="111"/>
      <c r="O131" s="111"/>
      <c r="P131" s="104"/>
      <c r="Q131" s="104"/>
      <c r="R131" s="104"/>
      <c r="S131" s="4"/>
      <c r="T131" s="4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2:69" ht="14.25">
      <c r="B132" s="104"/>
      <c r="C132" s="104"/>
      <c r="D132" s="104"/>
      <c r="E132" s="104"/>
      <c r="F132" s="104"/>
      <c r="G132" s="104"/>
      <c r="H132" s="104"/>
      <c r="I132" s="104"/>
      <c r="J132" s="111"/>
      <c r="K132" s="111"/>
      <c r="L132" s="111"/>
      <c r="M132" s="111"/>
      <c r="N132" s="111"/>
      <c r="O132" s="111"/>
      <c r="P132" s="104"/>
      <c r="Q132" s="104"/>
      <c r="R132" s="104"/>
      <c r="S132" s="4"/>
      <c r="T132" s="4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2:69" ht="14.25">
      <c r="B133" s="104"/>
      <c r="C133" s="104"/>
      <c r="D133" s="104"/>
      <c r="E133" s="104"/>
      <c r="F133" s="104"/>
      <c r="G133" s="104"/>
      <c r="H133" s="104"/>
      <c r="I133" s="104"/>
      <c r="J133" s="111"/>
      <c r="K133" s="111"/>
      <c r="L133" s="111"/>
      <c r="M133" s="111"/>
      <c r="N133" s="111"/>
      <c r="O133" s="111"/>
      <c r="P133" s="104"/>
      <c r="Q133" s="104"/>
      <c r="R133" s="104"/>
      <c r="S133" s="4"/>
      <c r="T133" s="4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2:69" ht="14.25">
      <c r="B134" s="104"/>
      <c r="C134" s="104"/>
      <c r="D134" s="104"/>
      <c r="E134" s="104"/>
      <c r="F134" s="104"/>
      <c r="G134" s="104"/>
      <c r="H134" s="104"/>
      <c r="I134" s="104"/>
      <c r="J134" s="111"/>
      <c r="K134" s="111"/>
      <c r="L134" s="111"/>
      <c r="M134" s="111"/>
      <c r="N134" s="111"/>
      <c r="O134" s="111"/>
      <c r="P134" s="104"/>
      <c r="Q134" s="104"/>
      <c r="R134" s="104"/>
      <c r="S134" s="4"/>
      <c r="T134" s="4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2:69" ht="14.25">
      <c r="B135" s="104"/>
      <c r="C135" s="104"/>
      <c r="D135" s="104"/>
      <c r="E135" s="104"/>
      <c r="F135" s="104"/>
      <c r="G135" s="104"/>
      <c r="H135" s="104"/>
      <c r="I135" s="104"/>
      <c r="J135" s="111"/>
      <c r="K135" s="111"/>
      <c r="L135" s="111"/>
      <c r="M135" s="111"/>
      <c r="N135" s="111"/>
      <c r="O135" s="111"/>
      <c r="P135" s="104"/>
      <c r="Q135" s="104"/>
      <c r="R135" s="104"/>
      <c r="S135" s="4"/>
      <c r="T135" s="4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2:69" ht="14.25">
      <c r="B136" s="104"/>
      <c r="C136" s="104"/>
      <c r="D136" s="104"/>
      <c r="E136" s="104"/>
      <c r="F136" s="104"/>
      <c r="G136" s="104"/>
      <c r="H136" s="104"/>
      <c r="I136" s="104"/>
      <c r="J136" s="111"/>
      <c r="K136" s="111"/>
      <c r="L136" s="111"/>
      <c r="M136" s="111"/>
      <c r="N136" s="111"/>
      <c r="O136" s="111"/>
      <c r="P136" s="104"/>
      <c r="Q136" s="104"/>
      <c r="R136" s="104"/>
      <c r="S136" s="4"/>
      <c r="T136" s="4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2:69" ht="14.25">
      <c r="B137" s="104"/>
      <c r="C137" s="104"/>
      <c r="D137" s="104"/>
      <c r="E137" s="104"/>
      <c r="F137" s="104"/>
      <c r="G137" s="104"/>
      <c r="H137" s="104"/>
      <c r="I137" s="104"/>
      <c r="J137" s="111"/>
      <c r="K137" s="111"/>
      <c r="L137" s="111"/>
      <c r="M137" s="111"/>
      <c r="N137" s="111"/>
      <c r="O137" s="111"/>
      <c r="P137" s="104"/>
      <c r="Q137" s="104"/>
      <c r="R137" s="104"/>
      <c r="S137" s="4"/>
      <c r="T137" s="4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2:69" ht="14.25">
      <c r="B138" s="104"/>
      <c r="C138" s="104"/>
      <c r="D138" s="104"/>
      <c r="E138" s="104"/>
      <c r="F138" s="104"/>
      <c r="G138" s="104"/>
      <c r="H138" s="104"/>
      <c r="I138" s="104"/>
      <c r="J138" s="111"/>
      <c r="K138" s="111"/>
      <c r="L138" s="111"/>
      <c r="M138" s="111"/>
      <c r="N138" s="111"/>
      <c r="O138" s="111"/>
      <c r="P138" s="104"/>
      <c r="Q138" s="104"/>
      <c r="R138" s="104"/>
      <c r="S138" s="4"/>
      <c r="T138" s="4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2:69" ht="14.25">
      <c r="B139" s="104"/>
      <c r="C139" s="104"/>
      <c r="D139" s="104"/>
      <c r="E139" s="104"/>
      <c r="F139" s="104"/>
      <c r="G139" s="104"/>
      <c r="H139" s="104"/>
      <c r="I139" s="104"/>
      <c r="J139" s="111"/>
      <c r="K139" s="111"/>
      <c r="L139" s="111"/>
      <c r="M139" s="111"/>
      <c r="N139" s="111"/>
      <c r="O139" s="111"/>
      <c r="P139" s="104"/>
      <c r="Q139" s="104"/>
      <c r="R139" s="104"/>
      <c r="S139" s="4"/>
      <c r="T139" s="4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2:69" ht="14.25">
      <c r="B140" s="104"/>
      <c r="C140" s="104"/>
      <c r="D140" s="104"/>
      <c r="E140" s="104"/>
      <c r="F140" s="104"/>
      <c r="G140" s="104"/>
      <c r="H140" s="104"/>
      <c r="I140" s="104"/>
      <c r="J140" s="111"/>
      <c r="K140" s="111"/>
      <c r="L140" s="111"/>
      <c r="M140" s="111"/>
      <c r="N140" s="111"/>
      <c r="O140" s="111"/>
      <c r="P140" s="104"/>
      <c r="Q140" s="104"/>
      <c r="R140" s="104"/>
      <c r="S140" s="4"/>
      <c r="T140" s="4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2:69" ht="14.25">
      <c r="B141" s="104"/>
      <c r="C141" s="104"/>
      <c r="D141" s="104"/>
      <c r="E141" s="104"/>
      <c r="F141" s="104"/>
      <c r="G141" s="104"/>
      <c r="H141" s="104"/>
      <c r="I141" s="104"/>
      <c r="J141" s="111"/>
      <c r="K141" s="111"/>
      <c r="L141" s="111"/>
      <c r="M141" s="111"/>
      <c r="N141" s="111"/>
      <c r="O141" s="111"/>
      <c r="P141" s="104"/>
      <c r="Q141" s="104"/>
      <c r="R141" s="104"/>
      <c r="S141" s="4"/>
      <c r="T141" s="4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2:69" ht="14.25">
      <c r="B142" s="104"/>
      <c r="C142" s="104"/>
      <c r="D142" s="104"/>
      <c r="E142" s="104"/>
      <c r="F142" s="104"/>
      <c r="G142" s="104"/>
      <c r="H142" s="104"/>
      <c r="I142" s="104"/>
      <c r="J142" s="111"/>
      <c r="K142" s="111"/>
      <c r="L142" s="111"/>
      <c r="M142" s="111"/>
      <c r="N142" s="111"/>
      <c r="O142" s="111"/>
      <c r="P142" s="104"/>
      <c r="Q142" s="104"/>
      <c r="R142" s="104"/>
      <c r="S142" s="4"/>
      <c r="T142" s="4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2:69" ht="14.25">
      <c r="B143" s="104"/>
      <c r="C143" s="104"/>
      <c r="D143" s="104"/>
      <c r="E143" s="104"/>
      <c r="F143" s="104"/>
      <c r="G143" s="104"/>
      <c r="H143" s="104"/>
      <c r="I143" s="104"/>
      <c r="J143" s="111"/>
      <c r="K143" s="111"/>
      <c r="L143" s="111"/>
      <c r="M143" s="111"/>
      <c r="N143" s="111"/>
      <c r="O143" s="111"/>
      <c r="P143" s="104"/>
      <c r="Q143" s="104"/>
      <c r="R143" s="104"/>
      <c r="S143" s="4"/>
      <c r="T143" s="4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2:69" ht="14.25">
      <c r="B144" s="104"/>
      <c r="C144" s="104"/>
      <c r="D144" s="104"/>
      <c r="E144" s="104"/>
      <c r="F144" s="104"/>
      <c r="G144" s="104"/>
      <c r="H144" s="104"/>
      <c r="I144" s="104"/>
      <c r="J144" s="111"/>
      <c r="K144" s="111"/>
      <c r="L144" s="111"/>
      <c r="M144" s="111"/>
      <c r="N144" s="111"/>
      <c r="O144" s="111"/>
      <c r="P144" s="104"/>
      <c r="Q144" s="104"/>
      <c r="R144" s="104"/>
      <c r="S144" s="4"/>
      <c r="T144" s="4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2:69" ht="14.25">
      <c r="B145" s="104"/>
      <c r="C145" s="104"/>
      <c r="D145" s="104"/>
      <c r="E145" s="104"/>
      <c r="F145" s="104"/>
      <c r="G145" s="104"/>
      <c r="H145" s="104"/>
      <c r="I145" s="104"/>
      <c r="J145" s="111"/>
      <c r="K145" s="111"/>
      <c r="L145" s="111"/>
      <c r="M145" s="111"/>
      <c r="N145" s="111"/>
      <c r="O145" s="111"/>
      <c r="P145" s="104"/>
      <c r="Q145" s="104"/>
      <c r="R145" s="104"/>
      <c r="S145" s="4"/>
      <c r="T145" s="4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2:69" ht="14.25">
      <c r="B146" s="104"/>
      <c r="C146" s="104"/>
      <c r="D146" s="104"/>
      <c r="E146" s="104"/>
      <c r="F146" s="104"/>
      <c r="G146" s="104"/>
      <c r="H146" s="104"/>
      <c r="I146" s="104"/>
      <c r="J146" s="111"/>
      <c r="K146" s="111"/>
      <c r="L146" s="111"/>
      <c r="M146" s="111"/>
      <c r="N146" s="111"/>
      <c r="O146" s="111"/>
      <c r="P146" s="104"/>
      <c r="Q146" s="104"/>
      <c r="R146" s="104"/>
      <c r="S146" s="4"/>
      <c r="T146" s="4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2:69" ht="14.25">
      <c r="B147" s="104"/>
      <c r="C147" s="104"/>
      <c r="D147" s="104"/>
      <c r="E147" s="104"/>
      <c r="F147" s="104"/>
      <c r="G147" s="104"/>
      <c r="H147" s="104"/>
      <c r="I147" s="104"/>
      <c r="J147" s="111"/>
      <c r="K147" s="111"/>
      <c r="L147" s="111"/>
      <c r="M147" s="111"/>
      <c r="N147" s="111"/>
      <c r="O147" s="111"/>
      <c r="P147" s="104"/>
      <c r="Q147" s="104"/>
      <c r="R147" s="104"/>
      <c r="S147" s="4"/>
      <c r="T147" s="4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2:69" ht="14.25">
      <c r="B148" s="104"/>
      <c r="C148" s="104"/>
      <c r="D148" s="104"/>
      <c r="E148" s="104"/>
      <c r="F148" s="104"/>
      <c r="G148" s="104"/>
      <c r="H148" s="104"/>
      <c r="I148" s="104"/>
      <c r="J148" s="111"/>
      <c r="K148" s="111"/>
      <c r="L148" s="111"/>
      <c r="M148" s="111"/>
      <c r="N148" s="111"/>
      <c r="O148" s="111"/>
      <c r="P148" s="104"/>
      <c r="Q148" s="104"/>
      <c r="R148" s="104"/>
      <c r="S148" s="4"/>
      <c r="T148" s="4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2:69" ht="14.25">
      <c r="B149" s="104"/>
      <c r="C149" s="104"/>
      <c r="D149" s="104"/>
      <c r="E149" s="104"/>
      <c r="F149" s="104"/>
      <c r="G149" s="104"/>
      <c r="H149" s="104"/>
      <c r="I149" s="104"/>
      <c r="J149" s="111"/>
      <c r="K149" s="111"/>
      <c r="L149" s="111"/>
      <c r="M149" s="111"/>
      <c r="N149" s="111"/>
      <c r="O149" s="111"/>
      <c r="P149" s="104"/>
      <c r="Q149" s="104"/>
      <c r="R149" s="104"/>
      <c r="S149" s="4"/>
      <c r="T149" s="4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2:69" ht="14.25">
      <c r="B150" s="104"/>
      <c r="C150" s="104"/>
      <c r="D150" s="104"/>
      <c r="E150" s="104"/>
      <c r="F150" s="104"/>
      <c r="G150" s="104"/>
      <c r="H150" s="104"/>
      <c r="I150" s="104"/>
      <c r="J150" s="111"/>
      <c r="K150" s="111"/>
      <c r="L150" s="111"/>
      <c r="M150" s="111"/>
      <c r="N150" s="111"/>
      <c r="O150" s="111"/>
      <c r="P150" s="104"/>
      <c r="Q150" s="104"/>
      <c r="R150" s="104"/>
      <c r="S150" s="4"/>
      <c r="T150" s="4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2:69" ht="14.25">
      <c r="B151" s="104"/>
      <c r="C151" s="104"/>
      <c r="D151" s="104"/>
      <c r="E151" s="104"/>
      <c r="F151" s="104"/>
      <c r="G151" s="104"/>
      <c r="H151" s="104"/>
      <c r="I151" s="104"/>
      <c r="J151" s="111"/>
      <c r="K151" s="111"/>
      <c r="L151" s="111"/>
      <c r="M151" s="111"/>
      <c r="N151" s="111"/>
      <c r="O151" s="111"/>
      <c r="P151" s="104"/>
      <c r="Q151" s="104"/>
      <c r="R151" s="104"/>
      <c r="S151" s="4"/>
      <c r="T151" s="4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2:69" ht="14.25">
      <c r="B152" s="104"/>
      <c r="C152" s="104"/>
      <c r="D152" s="104"/>
      <c r="E152" s="104"/>
      <c r="F152" s="104"/>
      <c r="G152" s="104"/>
      <c r="H152" s="104"/>
      <c r="I152" s="104"/>
      <c r="J152" s="111"/>
      <c r="K152" s="111"/>
      <c r="L152" s="111"/>
      <c r="M152" s="111"/>
      <c r="N152" s="111"/>
      <c r="O152" s="111"/>
      <c r="P152" s="104"/>
      <c r="Q152" s="104"/>
      <c r="R152" s="104"/>
      <c r="S152" s="4"/>
      <c r="T152" s="4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2:69" ht="14.25">
      <c r="B153" s="104"/>
      <c r="C153" s="104"/>
      <c r="D153" s="104"/>
      <c r="E153" s="104"/>
      <c r="F153" s="104"/>
      <c r="G153" s="104"/>
      <c r="H153" s="104"/>
      <c r="I153" s="104"/>
      <c r="J153" s="111"/>
      <c r="K153" s="111"/>
      <c r="L153" s="111"/>
      <c r="M153" s="111"/>
      <c r="N153" s="111"/>
      <c r="O153" s="111"/>
      <c r="P153" s="104"/>
      <c r="Q153" s="104"/>
      <c r="R153" s="104"/>
      <c r="S153" s="4"/>
      <c r="T153" s="4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2:69" ht="14.25">
      <c r="B154" s="104"/>
      <c r="C154" s="104"/>
      <c r="D154" s="104"/>
      <c r="E154" s="104"/>
      <c r="F154" s="104"/>
      <c r="G154" s="104"/>
      <c r="H154" s="104"/>
      <c r="I154" s="104"/>
      <c r="J154" s="111"/>
      <c r="K154" s="111"/>
      <c r="L154" s="111"/>
      <c r="M154" s="111"/>
      <c r="N154" s="111"/>
      <c r="O154" s="111"/>
      <c r="P154" s="104"/>
      <c r="Q154" s="104"/>
      <c r="R154" s="104"/>
      <c r="S154" s="4"/>
      <c r="T154" s="4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2:69" ht="14.25">
      <c r="B155" s="104"/>
      <c r="C155" s="104"/>
      <c r="D155" s="104"/>
      <c r="E155" s="104"/>
      <c r="F155" s="104"/>
      <c r="G155" s="104"/>
      <c r="H155" s="104"/>
      <c r="I155" s="104"/>
      <c r="J155" s="111"/>
      <c r="K155" s="111"/>
      <c r="L155" s="111"/>
      <c r="M155" s="111"/>
      <c r="N155" s="111"/>
      <c r="O155" s="111"/>
      <c r="P155" s="104"/>
      <c r="Q155" s="104"/>
      <c r="R155" s="104"/>
      <c r="S155" s="4"/>
      <c r="T155" s="4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2:69" ht="14.25">
      <c r="B156" s="104"/>
      <c r="C156" s="104"/>
      <c r="D156" s="104"/>
      <c r="E156" s="104"/>
      <c r="F156" s="104"/>
      <c r="G156" s="104"/>
      <c r="H156" s="104"/>
      <c r="I156" s="104"/>
      <c r="J156" s="111"/>
      <c r="K156" s="111"/>
      <c r="L156" s="111"/>
      <c r="M156" s="111"/>
      <c r="N156" s="111"/>
      <c r="O156" s="111"/>
      <c r="P156" s="104"/>
      <c r="Q156" s="104"/>
      <c r="R156" s="104"/>
      <c r="S156" s="4"/>
      <c r="T156" s="4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2:69" ht="14.25">
      <c r="B157" s="104"/>
      <c r="C157" s="104"/>
      <c r="D157" s="104"/>
      <c r="E157" s="104"/>
      <c r="F157" s="104"/>
      <c r="G157" s="104"/>
      <c r="H157" s="104"/>
      <c r="I157" s="104"/>
      <c r="J157" s="111"/>
      <c r="K157" s="111"/>
      <c r="L157" s="111"/>
      <c r="M157" s="111"/>
      <c r="N157" s="111"/>
      <c r="O157" s="111"/>
      <c r="P157" s="104"/>
      <c r="Q157" s="104"/>
      <c r="R157" s="104"/>
      <c r="S157" s="4"/>
      <c r="T157" s="4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2:69" ht="14.25">
      <c r="B158" s="104"/>
      <c r="C158" s="104"/>
      <c r="D158" s="104"/>
      <c r="E158" s="104"/>
      <c r="F158" s="104"/>
      <c r="G158" s="104"/>
      <c r="H158" s="104"/>
      <c r="I158" s="104"/>
      <c r="J158" s="111"/>
      <c r="K158" s="111"/>
      <c r="L158" s="111"/>
      <c r="M158" s="111"/>
      <c r="N158" s="111"/>
      <c r="O158" s="111"/>
      <c r="P158" s="104"/>
      <c r="Q158" s="104"/>
      <c r="R158" s="104"/>
      <c r="S158" s="4"/>
      <c r="T158" s="4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2:69" ht="14.25">
      <c r="B159" s="104"/>
      <c r="C159" s="104"/>
      <c r="D159" s="104"/>
      <c r="E159" s="104"/>
      <c r="F159" s="104"/>
      <c r="G159" s="104"/>
      <c r="H159" s="104"/>
      <c r="I159" s="104"/>
      <c r="J159" s="111"/>
      <c r="K159" s="111"/>
      <c r="L159" s="111"/>
      <c r="M159" s="111"/>
      <c r="N159" s="111"/>
      <c r="O159" s="111"/>
      <c r="P159" s="104"/>
      <c r="Q159" s="104"/>
      <c r="R159" s="104"/>
      <c r="S159" s="4"/>
      <c r="T159" s="4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2:69" ht="14.25">
      <c r="B160" s="104"/>
      <c r="C160" s="104"/>
      <c r="D160" s="104"/>
      <c r="E160" s="104"/>
      <c r="F160" s="104"/>
      <c r="G160" s="104"/>
      <c r="H160" s="104"/>
      <c r="I160" s="104"/>
      <c r="J160" s="111"/>
      <c r="K160" s="111"/>
      <c r="L160" s="111"/>
      <c r="M160" s="111"/>
      <c r="N160" s="111"/>
      <c r="O160" s="111"/>
      <c r="P160" s="104"/>
      <c r="Q160" s="104"/>
      <c r="R160" s="104"/>
      <c r="S160" s="4"/>
      <c r="T160" s="4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2:69" ht="14.25">
      <c r="B161" s="104"/>
      <c r="C161" s="104"/>
      <c r="D161" s="104"/>
      <c r="E161" s="104"/>
      <c r="F161" s="104"/>
      <c r="G161" s="104"/>
      <c r="H161" s="104"/>
      <c r="I161" s="104"/>
      <c r="J161" s="111"/>
      <c r="K161" s="111"/>
      <c r="L161" s="111"/>
      <c r="M161" s="111"/>
      <c r="N161" s="111"/>
      <c r="O161" s="111"/>
      <c r="P161" s="104"/>
      <c r="Q161" s="104"/>
      <c r="R161" s="104"/>
      <c r="S161" s="4"/>
      <c r="T161" s="4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2:69" ht="14.25">
      <c r="B162" s="104"/>
      <c r="C162" s="104"/>
      <c r="D162" s="104"/>
      <c r="E162" s="104"/>
      <c r="F162" s="104"/>
      <c r="G162" s="104"/>
      <c r="H162" s="104"/>
      <c r="I162" s="104"/>
      <c r="J162" s="111"/>
      <c r="K162" s="111"/>
      <c r="L162" s="111"/>
      <c r="M162" s="111"/>
      <c r="N162" s="111"/>
      <c r="O162" s="111"/>
      <c r="P162" s="104"/>
      <c r="Q162" s="104"/>
      <c r="R162" s="104"/>
      <c r="S162" s="4"/>
      <c r="T162" s="4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2:69" ht="14.25">
      <c r="B163" s="104"/>
      <c r="C163" s="104"/>
      <c r="D163" s="104"/>
      <c r="E163" s="104"/>
      <c r="F163" s="104"/>
      <c r="G163" s="104"/>
      <c r="H163" s="104"/>
      <c r="I163" s="104"/>
      <c r="J163" s="111"/>
      <c r="K163" s="111"/>
      <c r="L163" s="111"/>
      <c r="M163" s="111"/>
      <c r="N163" s="111"/>
      <c r="O163" s="111"/>
      <c r="P163" s="104"/>
      <c r="Q163" s="104"/>
      <c r="R163" s="104"/>
      <c r="S163" s="4"/>
      <c r="T163" s="4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2:69" ht="14.25">
      <c r="B164" s="104"/>
      <c r="C164" s="104"/>
      <c r="D164" s="104"/>
      <c r="E164" s="104"/>
      <c r="F164" s="104"/>
      <c r="G164" s="104"/>
      <c r="H164" s="104"/>
      <c r="I164" s="104"/>
      <c r="J164" s="111"/>
      <c r="K164" s="111"/>
      <c r="L164" s="111"/>
      <c r="M164" s="111"/>
      <c r="N164" s="111"/>
      <c r="O164" s="111"/>
      <c r="P164" s="104"/>
      <c r="Q164" s="104"/>
      <c r="R164" s="104"/>
      <c r="S164" s="4"/>
      <c r="T164" s="4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2:69" ht="14.25">
      <c r="B165" s="104"/>
      <c r="C165" s="104"/>
      <c r="D165" s="104"/>
      <c r="E165" s="104"/>
      <c r="F165" s="104"/>
      <c r="G165" s="104"/>
      <c r="H165" s="104"/>
      <c r="I165" s="104"/>
      <c r="J165" s="111"/>
      <c r="K165" s="111"/>
      <c r="L165" s="111"/>
      <c r="M165" s="111"/>
      <c r="N165" s="111"/>
      <c r="O165" s="111"/>
      <c r="P165" s="104"/>
      <c r="Q165" s="104"/>
      <c r="R165" s="104"/>
      <c r="S165" s="4"/>
      <c r="T165" s="4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2:69" ht="14.25">
      <c r="B166" s="104"/>
      <c r="C166" s="104"/>
      <c r="D166" s="104"/>
      <c r="E166" s="104"/>
      <c r="F166" s="104"/>
      <c r="G166" s="104"/>
      <c r="H166" s="104"/>
      <c r="I166" s="104"/>
      <c r="J166" s="111"/>
      <c r="K166" s="111"/>
      <c r="L166" s="111"/>
      <c r="M166" s="111"/>
      <c r="N166" s="111"/>
      <c r="O166" s="111"/>
      <c r="P166" s="104"/>
      <c r="Q166" s="104"/>
      <c r="R166" s="104"/>
      <c r="S166" s="4"/>
      <c r="T166" s="4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2:69" ht="14.25">
      <c r="B167" s="104"/>
      <c r="C167" s="104"/>
      <c r="D167" s="104"/>
      <c r="E167" s="104"/>
      <c r="F167" s="104"/>
      <c r="G167" s="104"/>
      <c r="H167" s="104"/>
      <c r="I167" s="104"/>
      <c r="J167" s="111"/>
      <c r="K167" s="111"/>
      <c r="L167" s="111"/>
      <c r="M167" s="111"/>
      <c r="N167" s="111"/>
      <c r="O167" s="111"/>
      <c r="P167" s="104"/>
      <c r="Q167" s="104"/>
      <c r="R167" s="104"/>
      <c r="S167" s="4"/>
      <c r="T167" s="4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2:69" ht="14.25">
      <c r="B168" s="104"/>
      <c r="C168" s="104"/>
      <c r="D168" s="104"/>
      <c r="E168" s="104"/>
      <c r="F168" s="104"/>
      <c r="G168" s="104"/>
      <c r="H168" s="104"/>
      <c r="I168" s="104"/>
      <c r="J168" s="111"/>
      <c r="K168" s="111"/>
      <c r="L168" s="111"/>
      <c r="M168" s="111"/>
      <c r="N168" s="111"/>
      <c r="O168" s="111"/>
      <c r="P168" s="104"/>
      <c r="Q168" s="104"/>
      <c r="R168" s="104"/>
      <c r="S168" s="4"/>
      <c r="T168" s="4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2:69" ht="14.25">
      <c r="B169" s="104"/>
      <c r="C169" s="104"/>
      <c r="D169" s="104"/>
      <c r="E169" s="104"/>
      <c r="F169" s="104"/>
      <c r="G169" s="104"/>
      <c r="H169" s="104"/>
      <c r="I169" s="104"/>
      <c r="J169" s="111"/>
      <c r="K169" s="111"/>
      <c r="L169" s="111"/>
      <c r="M169" s="111"/>
      <c r="N169" s="111"/>
      <c r="O169" s="111"/>
      <c r="P169" s="104"/>
      <c r="Q169" s="104"/>
      <c r="R169" s="104"/>
      <c r="S169" s="4"/>
      <c r="T169" s="4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2:69" ht="14.25">
      <c r="B170" s="104"/>
      <c r="C170" s="104"/>
      <c r="D170" s="104"/>
      <c r="E170" s="104"/>
      <c r="F170" s="104"/>
      <c r="G170" s="104"/>
      <c r="H170" s="104"/>
      <c r="I170" s="104"/>
      <c r="J170" s="111"/>
      <c r="K170" s="111"/>
      <c r="L170" s="111"/>
      <c r="M170" s="111"/>
      <c r="N170" s="111"/>
      <c r="O170" s="111"/>
      <c r="P170" s="104"/>
      <c r="Q170" s="104"/>
      <c r="R170" s="104"/>
      <c r="S170" s="4"/>
      <c r="T170" s="4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2:69" ht="14.25">
      <c r="B171" s="104"/>
      <c r="C171" s="104"/>
      <c r="D171" s="104"/>
      <c r="E171" s="104"/>
      <c r="F171" s="104"/>
      <c r="G171" s="104"/>
      <c r="H171" s="104"/>
      <c r="I171" s="104"/>
      <c r="J171" s="111"/>
      <c r="K171" s="111"/>
      <c r="L171" s="111"/>
      <c r="M171" s="111"/>
      <c r="N171" s="111"/>
      <c r="O171" s="111"/>
      <c r="P171" s="104"/>
      <c r="Q171" s="104"/>
      <c r="R171" s="104"/>
      <c r="S171" s="4"/>
      <c r="T171" s="4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2:69" ht="14.25">
      <c r="B172" s="104"/>
      <c r="C172" s="104"/>
      <c r="D172" s="104"/>
      <c r="E172" s="104"/>
      <c r="F172" s="104"/>
      <c r="G172" s="104"/>
      <c r="H172" s="104"/>
      <c r="I172" s="104"/>
      <c r="J172" s="111"/>
      <c r="K172" s="111"/>
      <c r="L172" s="111"/>
      <c r="M172" s="111"/>
      <c r="N172" s="111"/>
      <c r="O172" s="111"/>
      <c r="P172" s="104"/>
      <c r="Q172" s="104"/>
      <c r="R172" s="104"/>
      <c r="S172" s="4"/>
      <c r="T172" s="4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2:69" ht="14.25">
      <c r="B173" s="104"/>
      <c r="C173" s="104"/>
      <c r="D173" s="104"/>
      <c r="E173" s="104"/>
      <c r="F173" s="104"/>
      <c r="G173" s="104"/>
      <c r="H173" s="104"/>
      <c r="I173" s="104"/>
      <c r="J173" s="111"/>
      <c r="K173" s="111"/>
      <c r="L173" s="111"/>
      <c r="M173" s="111"/>
      <c r="N173" s="111"/>
      <c r="O173" s="111"/>
      <c r="P173" s="104"/>
      <c r="Q173" s="104"/>
      <c r="R173" s="104"/>
      <c r="S173" s="4"/>
      <c r="T173" s="4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2:69" ht="14.25">
      <c r="B174" s="104"/>
      <c r="C174" s="104"/>
      <c r="D174" s="104"/>
      <c r="E174" s="104"/>
      <c r="F174" s="104"/>
      <c r="G174" s="104"/>
      <c r="H174" s="104"/>
      <c r="I174" s="104"/>
      <c r="J174" s="111"/>
      <c r="K174" s="111"/>
      <c r="L174" s="111"/>
      <c r="M174" s="111"/>
      <c r="N174" s="111"/>
      <c r="O174" s="111"/>
      <c r="P174" s="104"/>
      <c r="Q174" s="104"/>
      <c r="R174" s="104"/>
      <c r="S174" s="4"/>
      <c r="T174" s="4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2:69" ht="14.25">
      <c r="B175" s="104"/>
      <c r="C175" s="104"/>
      <c r="D175" s="104"/>
      <c r="E175" s="104"/>
      <c r="F175" s="104"/>
      <c r="G175" s="104"/>
      <c r="H175" s="104"/>
      <c r="I175" s="104"/>
      <c r="J175" s="111"/>
      <c r="K175" s="111"/>
      <c r="L175" s="111"/>
      <c r="M175" s="111"/>
      <c r="N175" s="111"/>
      <c r="O175" s="111"/>
      <c r="P175" s="104"/>
      <c r="Q175" s="104"/>
      <c r="R175" s="104"/>
      <c r="S175" s="4"/>
      <c r="T175" s="4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2:69" ht="14.25">
      <c r="B176" s="104"/>
      <c r="C176" s="104"/>
      <c r="D176" s="104"/>
      <c r="E176" s="104"/>
      <c r="F176" s="104"/>
      <c r="G176" s="104"/>
      <c r="H176" s="104"/>
      <c r="I176" s="104"/>
      <c r="J176" s="111"/>
      <c r="K176" s="111"/>
      <c r="L176" s="111"/>
      <c r="M176" s="111"/>
      <c r="N176" s="111"/>
      <c r="O176" s="111"/>
      <c r="P176" s="104"/>
      <c r="Q176" s="104"/>
      <c r="R176" s="104"/>
      <c r="S176" s="4"/>
      <c r="T176" s="4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2:69" ht="14.25">
      <c r="B177" s="104"/>
      <c r="C177" s="104"/>
      <c r="D177" s="104"/>
      <c r="E177" s="104"/>
      <c r="F177" s="104"/>
      <c r="G177" s="104"/>
      <c r="H177" s="104"/>
      <c r="I177" s="104"/>
      <c r="J177" s="111"/>
      <c r="K177" s="111"/>
      <c r="L177" s="111"/>
      <c r="M177" s="111"/>
      <c r="N177" s="111"/>
      <c r="O177" s="111"/>
      <c r="P177" s="104"/>
      <c r="Q177" s="104"/>
      <c r="R177" s="104"/>
      <c r="S177" s="4"/>
      <c r="T177" s="4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2:69" ht="14.25">
      <c r="B178" s="104"/>
      <c r="C178" s="104"/>
      <c r="D178" s="104"/>
      <c r="E178" s="104"/>
      <c r="F178" s="104"/>
      <c r="G178" s="104"/>
      <c r="H178" s="104"/>
      <c r="I178" s="104"/>
      <c r="J178" s="111"/>
      <c r="K178" s="111"/>
      <c r="L178" s="111"/>
      <c r="M178" s="111"/>
      <c r="N178" s="111"/>
      <c r="O178" s="111"/>
      <c r="P178" s="104"/>
      <c r="Q178" s="104"/>
      <c r="R178" s="104"/>
      <c r="S178" s="4"/>
      <c r="T178" s="4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2:69" ht="14.25">
      <c r="B179" s="104"/>
      <c r="C179" s="104"/>
      <c r="D179" s="104"/>
      <c r="E179" s="104"/>
      <c r="F179" s="104"/>
      <c r="G179" s="104"/>
      <c r="H179" s="104"/>
      <c r="I179" s="104"/>
      <c r="J179" s="111"/>
      <c r="K179" s="111"/>
      <c r="L179" s="111"/>
      <c r="M179" s="111"/>
      <c r="N179" s="111"/>
      <c r="O179" s="111"/>
      <c r="P179" s="104"/>
      <c r="Q179" s="104"/>
      <c r="R179" s="104"/>
      <c r="S179" s="4"/>
      <c r="T179" s="4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2:69" ht="14.25">
      <c r="B180" s="104"/>
      <c r="C180" s="104"/>
      <c r="D180" s="104"/>
      <c r="E180" s="104"/>
      <c r="F180" s="104"/>
      <c r="G180" s="104"/>
      <c r="H180" s="104"/>
      <c r="I180" s="104"/>
      <c r="J180" s="111"/>
      <c r="K180" s="111"/>
      <c r="L180" s="111"/>
      <c r="M180" s="111"/>
      <c r="N180" s="111"/>
      <c r="O180" s="111"/>
      <c r="P180" s="104"/>
      <c r="Q180" s="104"/>
      <c r="R180" s="104"/>
      <c r="S180" s="4"/>
      <c r="T180" s="4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2:69" ht="14.25">
      <c r="B181" s="104"/>
      <c r="C181" s="104"/>
      <c r="D181" s="104"/>
      <c r="E181" s="104"/>
      <c r="F181" s="104"/>
      <c r="G181" s="104"/>
      <c r="H181" s="104"/>
      <c r="I181" s="104"/>
      <c r="J181" s="111"/>
      <c r="K181" s="111"/>
      <c r="L181" s="111"/>
      <c r="M181" s="111"/>
      <c r="N181" s="111"/>
      <c r="O181" s="111"/>
      <c r="P181" s="104"/>
      <c r="Q181" s="104"/>
      <c r="R181" s="104"/>
      <c r="S181" s="4"/>
      <c r="T181" s="4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2:69" ht="14.25">
      <c r="B182" s="104"/>
      <c r="C182" s="104"/>
      <c r="D182" s="104"/>
      <c r="E182" s="104"/>
      <c r="F182" s="104"/>
      <c r="G182" s="104"/>
      <c r="H182" s="104"/>
      <c r="I182" s="104"/>
      <c r="J182" s="111"/>
      <c r="K182" s="111"/>
      <c r="L182" s="111"/>
      <c r="M182" s="111"/>
      <c r="N182" s="111"/>
      <c r="O182" s="111"/>
      <c r="P182" s="104"/>
      <c r="Q182" s="104"/>
      <c r="R182" s="104"/>
      <c r="S182" s="4"/>
      <c r="T182" s="4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2:69" ht="14.25">
      <c r="B183" s="104"/>
      <c r="C183" s="104"/>
      <c r="D183" s="104"/>
      <c r="E183" s="104"/>
      <c r="F183" s="104"/>
      <c r="G183" s="104"/>
      <c r="H183" s="104"/>
      <c r="I183" s="104"/>
      <c r="J183" s="111"/>
      <c r="K183" s="111"/>
      <c r="L183" s="111"/>
      <c r="M183" s="111"/>
      <c r="N183" s="111"/>
      <c r="O183" s="111"/>
      <c r="P183" s="104"/>
      <c r="Q183" s="104"/>
      <c r="R183" s="104"/>
      <c r="S183" s="4"/>
      <c r="T183" s="4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2:69" ht="14.25">
      <c r="B184" s="104"/>
      <c r="C184" s="104"/>
      <c r="D184" s="104"/>
      <c r="E184" s="104"/>
      <c r="F184" s="104"/>
      <c r="G184" s="104"/>
      <c r="H184" s="104"/>
      <c r="I184" s="104"/>
      <c r="J184" s="111"/>
      <c r="K184" s="111"/>
      <c r="L184" s="111"/>
      <c r="M184" s="111"/>
      <c r="N184" s="111"/>
      <c r="O184" s="111"/>
      <c r="P184" s="104"/>
      <c r="Q184" s="104"/>
      <c r="R184" s="104"/>
      <c r="S184" s="4"/>
      <c r="T184" s="4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2:69" ht="14.25">
      <c r="B185" s="104"/>
      <c r="C185" s="104"/>
      <c r="D185" s="104"/>
      <c r="E185" s="104"/>
      <c r="F185" s="104"/>
      <c r="G185" s="104"/>
      <c r="H185" s="104"/>
      <c r="I185" s="104"/>
      <c r="J185" s="111"/>
      <c r="K185" s="111"/>
      <c r="L185" s="111"/>
      <c r="M185" s="111"/>
      <c r="N185" s="111"/>
      <c r="O185" s="111"/>
      <c r="P185" s="104"/>
      <c r="Q185" s="104"/>
      <c r="R185" s="104"/>
      <c r="S185" s="4"/>
      <c r="T185" s="4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2:69" ht="14.25">
      <c r="B186" s="104"/>
      <c r="C186" s="104"/>
      <c r="D186" s="104"/>
      <c r="E186" s="104"/>
      <c r="F186" s="104"/>
      <c r="G186" s="104"/>
      <c r="H186" s="104"/>
      <c r="I186" s="104"/>
      <c r="J186" s="111"/>
      <c r="K186" s="111"/>
      <c r="L186" s="111"/>
      <c r="M186" s="111"/>
      <c r="N186" s="111"/>
      <c r="O186" s="111"/>
      <c r="P186" s="104"/>
      <c r="Q186" s="104"/>
      <c r="R186" s="104"/>
      <c r="S186" s="4"/>
      <c r="T186" s="4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2:69" ht="14.25">
      <c r="B187" s="104"/>
      <c r="C187" s="104"/>
      <c r="D187" s="104"/>
      <c r="E187" s="104"/>
      <c r="F187" s="104"/>
      <c r="G187" s="104"/>
      <c r="H187" s="104"/>
      <c r="I187" s="104"/>
      <c r="J187" s="111"/>
      <c r="K187" s="111"/>
      <c r="L187" s="111"/>
      <c r="M187" s="111"/>
      <c r="N187" s="111"/>
      <c r="O187" s="111"/>
      <c r="P187" s="104"/>
      <c r="Q187" s="104"/>
      <c r="R187" s="104"/>
      <c r="S187" s="4"/>
      <c r="T187" s="4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2:69" ht="14.25">
      <c r="B188" s="104"/>
      <c r="C188" s="104"/>
      <c r="D188" s="104"/>
      <c r="E188" s="104"/>
      <c r="F188" s="104"/>
      <c r="G188" s="104"/>
      <c r="H188" s="104"/>
      <c r="I188" s="104"/>
      <c r="J188" s="111"/>
      <c r="K188" s="111"/>
      <c r="L188" s="111"/>
      <c r="M188" s="111"/>
      <c r="N188" s="111"/>
      <c r="O188" s="111"/>
      <c r="P188" s="104"/>
      <c r="Q188" s="104"/>
      <c r="R188" s="104"/>
      <c r="S188" s="4"/>
      <c r="T188" s="4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2:69" ht="14.25">
      <c r="B189" s="104"/>
      <c r="C189" s="104"/>
      <c r="D189" s="104"/>
      <c r="E189" s="104"/>
      <c r="F189" s="104"/>
      <c r="G189" s="104"/>
      <c r="H189" s="104"/>
      <c r="I189" s="104"/>
      <c r="J189" s="111"/>
      <c r="K189" s="111"/>
      <c r="L189" s="111"/>
      <c r="M189" s="111"/>
      <c r="N189" s="111"/>
      <c r="O189" s="111"/>
      <c r="P189" s="104"/>
      <c r="Q189" s="104"/>
      <c r="R189" s="104"/>
      <c r="S189" s="4"/>
      <c r="T189" s="4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2:69" ht="14.25">
      <c r="B190" s="104"/>
      <c r="C190" s="104"/>
      <c r="D190" s="104"/>
      <c r="E190" s="104"/>
      <c r="F190" s="104"/>
      <c r="G190" s="104"/>
      <c r="H190" s="104"/>
      <c r="I190" s="104"/>
      <c r="J190" s="111"/>
      <c r="K190" s="111"/>
      <c r="L190" s="111"/>
      <c r="M190" s="111"/>
      <c r="N190" s="111"/>
      <c r="O190" s="111"/>
      <c r="P190" s="104"/>
      <c r="Q190" s="104"/>
      <c r="R190" s="104"/>
      <c r="S190" s="4"/>
      <c r="T190" s="4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2:69" ht="14.25">
      <c r="B191" s="104"/>
      <c r="C191" s="104"/>
      <c r="D191" s="104"/>
      <c r="E191" s="104"/>
      <c r="F191" s="104"/>
      <c r="G191" s="104"/>
      <c r="H191" s="104"/>
      <c r="I191" s="104"/>
      <c r="J191" s="111"/>
      <c r="K191" s="111"/>
      <c r="L191" s="111"/>
      <c r="M191" s="111"/>
      <c r="N191" s="111"/>
      <c r="O191" s="111"/>
      <c r="P191" s="104"/>
      <c r="Q191" s="104"/>
      <c r="R191" s="104"/>
      <c r="S191" s="4"/>
      <c r="T191" s="4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2:69" ht="14.25">
      <c r="B192" s="104"/>
      <c r="C192" s="104"/>
      <c r="D192" s="104"/>
      <c r="E192" s="104"/>
      <c r="F192" s="104"/>
      <c r="G192" s="104"/>
      <c r="H192" s="104"/>
      <c r="I192" s="104"/>
      <c r="J192" s="111"/>
      <c r="K192" s="111"/>
      <c r="L192" s="111"/>
      <c r="M192" s="111"/>
      <c r="N192" s="111"/>
      <c r="O192" s="111"/>
      <c r="P192" s="104"/>
      <c r="Q192" s="104"/>
      <c r="R192" s="104"/>
      <c r="S192" s="4"/>
      <c r="T192" s="4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2:69" ht="14.25">
      <c r="B193" s="104"/>
      <c r="C193" s="104"/>
      <c r="D193" s="104"/>
      <c r="E193" s="104"/>
      <c r="F193" s="104"/>
      <c r="G193" s="104"/>
      <c r="H193" s="104"/>
      <c r="I193" s="104"/>
      <c r="J193" s="111"/>
      <c r="K193" s="111"/>
      <c r="L193" s="111"/>
      <c r="M193" s="111"/>
      <c r="N193" s="111"/>
      <c r="O193" s="111"/>
      <c r="P193" s="104"/>
      <c r="Q193" s="104"/>
      <c r="R193" s="104"/>
      <c r="S193" s="4"/>
      <c r="T193" s="4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2:69" ht="14.25">
      <c r="B194" s="104"/>
      <c r="C194" s="104"/>
      <c r="D194" s="104"/>
      <c r="E194" s="104"/>
      <c r="F194" s="104"/>
      <c r="G194" s="104"/>
      <c r="H194" s="104"/>
      <c r="I194" s="104"/>
      <c r="J194" s="111"/>
      <c r="K194" s="111"/>
      <c r="L194" s="111"/>
      <c r="M194" s="111"/>
      <c r="N194" s="111"/>
      <c r="O194" s="111"/>
      <c r="P194" s="104"/>
      <c r="Q194" s="104"/>
      <c r="R194" s="104"/>
      <c r="S194" s="4"/>
      <c r="T194" s="4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2:69" ht="14.25">
      <c r="B195" s="104"/>
      <c r="C195" s="104"/>
      <c r="D195" s="104"/>
      <c r="E195" s="104"/>
      <c r="F195" s="104"/>
      <c r="G195" s="104"/>
      <c r="H195" s="104"/>
      <c r="I195" s="104"/>
      <c r="J195" s="111"/>
      <c r="K195" s="111"/>
      <c r="L195" s="111"/>
      <c r="M195" s="111"/>
      <c r="N195" s="111"/>
      <c r="O195" s="111"/>
      <c r="P195" s="104"/>
      <c r="Q195" s="104"/>
      <c r="R195" s="104"/>
      <c r="S195" s="4"/>
      <c r="T195" s="4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2:69" ht="14.25">
      <c r="B196" s="104"/>
      <c r="C196" s="104"/>
      <c r="D196" s="104"/>
      <c r="E196" s="104"/>
      <c r="F196" s="104"/>
      <c r="G196" s="104"/>
      <c r="H196" s="104"/>
      <c r="I196" s="104"/>
      <c r="J196" s="111"/>
      <c r="K196" s="111"/>
      <c r="L196" s="111"/>
      <c r="M196" s="111"/>
      <c r="N196" s="111"/>
      <c r="O196" s="111"/>
      <c r="P196" s="104"/>
      <c r="Q196" s="104"/>
      <c r="R196" s="104"/>
      <c r="S196" s="4"/>
      <c r="T196" s="4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2:69" ht="14.25">
      <c r="B197" s="104"/>
      <c r="C197" s="104"/>
      <c r="D197" s="104"/>
      <c r="E197" s="104"/>
      <c r="F197" s="104"/>
      <c r="G197" s="104"/>
      <c r="H197" s="104"/>
      <c r="I197" s="104"/>
      <c r="J197" s="111"/>
      <c r="K197" s="111"/>
      <c r="L197" s="111"/>
      <c r="M197" s="111"/>
      <c r="N197" s="111"/>
      <c r="O197" s="111"/>
      <c r="P197" s="104"/>
      <c r="Q197" s="104"/>
      <c r="R197" s="104"/>
      <c r="S197" s="4"/>
      <c r="T197" s="4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2:69">
      <c r="B198" s="2"/>
      <c r="C198" s="2"/>
      <c r="D198" s="2"/>
      <c r="E198" s="2"/>
      <c r="F198" s="2"/>
      <c r="G198" s="2"/>
      <c r="H198" s="2"/>
      <c r="I198" s="2"/>
      <c r="J198" s="3"/>
      <c r="K198" s="3"/>
      <c r="L198" s="3"/>
      <c r="M198" s="3"/>
      <c r="N198" s="3"/>
      <c r="O198" s="3"/>
      <c r="P198" s="2"/>
      <c r="Q198" s="2"/>
      <c r="R198" s="2"/>
      <c r="S198" s="4"/>
      <c r="T198" s="4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2:69">
      <c r="B199" s="2"/>
      <c r="C199" s="2"/>
      <c r="D199" s="2"/>
      <c r="E199" s="2"/>
      <c r="F199" s="2"/>
      <c r="G199" s="2"/>
      <c r="H199" s="2"/>
      <c r="I199" s="2"/>
      <c r="J199" s="3"/>
      <c r="K199" s="3"/>
      <c r="L199" s="3"/>
      <c r="M199" s="3"/>
      <c r="N199" s="3"/>
      <c r="O199" s="3"/>
      <c r="P199" s="2"/>
      <c r="Q199" s="2"/>
      <c r="R199" s="2"/>
      <c r="S199" s="4"/>
      <c r="T199" s="4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2:69">
      <c r="B200" s="2"/>
      <c r="C200" s="2"/>
      <c r="D200" s="2"/>
      <c r="E200" s="2"/>
      <c r="F200" s="2"/>
      <c r="G200" s="2"/>
      <c r="H200" s="2"/>
      <c r="I200" s="2"/>
      <c r="J200" s="3"/>
      <c r="K200" s="3"/>
      <c r="L200" s="3"/>
      <c r="M200" s="3"/>
      <c r="N200" s="3"/>
      <c r="O200" s="3"/>
      <c r="P200" s="2"/>
      <c r="Q200" s="2"/>
      <c r="R200" s="2"/>
      <c r="S200" s="4"/>
      <c r="T200" s="4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2:69">
      <c r="B201" s="2"/>
      <c r="C201" s="2"/>
      <c r="D201" s="2"/>
      <c r="E201" s="2"/>
      <c r="F201" s="2"/>
      <c r="G201" s="2"/>
      <c r="H201" s="2"/>
      <c r="I201" s="2"/>
      <c r="J201" s="3"/>
      <c r="K201" s="3"/>
      <c r="L201" s="3"/>
      <c r="M201" s="3"/>
      <c r="N201" s="3"/>
      <c r="O201" s="3"/>
      <c r="P201" s="2"/>
      <c r="Q201" s="2"/>
      <c r="R201" s="2"/>
      <c r="S201" s="4"/>
      <c r="T201" s="4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2:69">
      <c r="B202" s="2"/>
      <c r="C202" s="2"/>
      <c r="D202" s="2"/>
      <c r="E202" s="2"/>
      <c r="F202" s="2"/>
      <c r="G202" s="2"/>
      <c r="H202" s="2"/>
      <c r="I202" s="2"/>
      <c r="J202" s="3"/>
      <c r="K202" s="3"/>
      <c r="L202" s="3"/>
      <c r="M202" s="3"/>
      <c r="N202" s="3"/>
      <c r="O202" s="3"/>
      <c r="P202" s="2"/>
      <c r="Q202" s="2"/>
      <c r="R202" s="2"/>
      <c r="S202" s="4"/>
      <c r="T202" s="4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2:69">
      <c r="B203" s="2"/>
      <c r="C203" s="2"/>
      <c r="D203" s="2"/>
      <c r="E203" s="2"/>
      <c r="F203" s="2"/>
      <c r="G203" s="2"/>
      <c r="H203" s="2"/>
      <c r="I203" s="2"/>
      <c r="J203" s="3"/>
      <c r="K203" s="3"/>
      <c r="L203" s="3"/>
      <c r="M203" s="3"/>
      <c r="N203" s="3"/>
      <c r="O203" s="3"/>
      <c r="P203" s="2"/>
      <c r="Q203" s="2"/>
      <c r="R203" s="2"/>
      <c r="S203" s="4"/>
      <c r="T203" s="4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2:69">
      <c r="B204" s="2"/>
      <c r="C204" s="2"/>
      <c r="D204" s="2"/>
      <c r="E204" s="2"/>
      <c r="F204" s="2"/>
      <c r="G204" s="2"/>
      <c r="H204" s="2"/>
      <c r="I204" s="2"/>
      <c r="J204" s="3"/>
      <c r="K204" s="3"/>
      <c r="L204" s="3"/>
      <c r="M204" s="3"/>
      <c r="N204" s="3"/>
      <c r="O204" s="3"/>
      <c r="P204" s="2"/>
      <c r="Q204" s="2"/>
      <c r="R204" s="2"/>
      <c r="S204" s="4"/>
      <c r="T204" s="4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2:69">
      <c r="B205" s="2"/>
      <c r="C205" s="2"/>
      <c r="D205" s="2"/>
      <c r="E205" s="2"/>
      <c r="F205" s="2"/>
      <c r="G205" s="2"/>
      <c r="H205" s="2"/>
      <c r="I205" s="2"/>
      <c r="J205" s="3"/>
      <c r="K205" s="3"/>
      <c r="L205" s="3"/>
      <c r="M205" s="3"/>
      <c r="N205" s="3"/>
      <c r="O205" s="3"/>
      <c r="P205" s="2"/>
      <c r="Q205" s="2"/>
      <c r="R205" s="2"/>
      <c r="S205" s="4"/>
      <c r="T205" s="4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2:69">
      <c r="B206" s="2"/>
      <c r="C206" s="2"/>
      <c r="D206" s="2"/>
      <c r="E206" s="2"/>
      <c r="F206" s="2"/>
      <c r="G206" s="2"/>
      <c r="H206" s="2"/>
      <c r="I206" s="2"/>
      <c r="J206" s="3"/>
      <c r="K206" s="3"/>
      <c r="L206" s="3"/>
      <c r="M206" s="3"/>
      <c r="N206" s="3"/>
      <c r="O206" s="3"/>
      <c r="P206" s="2"/>
      <c r="Q206" s="2"/>
      <c r="R206" s="2"/>
      <c r="S206" s="4"/>
      <c r="T206" s="4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2:69">
      <c r="B207" s="2"/>
      <c r="C207" s="2"/>
      <c r="D207" s="2"/>
      <c r="E207" s="2"/>
      <c r="F207" s="2"/>
      <c r="G207" s="2"/>
      <c r="H207" s="2"/>
      <c r="I207" s="2"/>
      <c r="J207" s="3"/>
      <c r="K207" s="3"/>
      <c r="L207" s="3"/>
      <c r="M207" s="3"/>
      <c r="N207" s="3"/>
      <c r="O207" s="3"/>
      <c r="P207" s="2"/>
      <c r="Q207" s="2"/>
      <c r="R207" s="2"/>
      <c r="S207" s="4"/>
      <c r="T207" s="4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2:69">
      <c r="B208" s="2"/>
      <c r="C208" s="2"/>
      <c r="D208" s="2"/>
      <c r="E208" s="2"/>
      <c r="F208" s="2"/>
      <c r="G208" s="2"/>
      <c r="H208" s="2"/>
      <c r="I208" s="2"/>
      <c r="J208" s="3"/>
      <c r="K208" s="3"/>
      <c r="L208" s="3"/>
      <c r="M208" s="3"/>
      <c r="N208" s="3"/>
      <c r="O208" s="3"/>
      <c r="P208" s="2"/>
      <c r="Q208" s="2"/>
      <c r="R208" s="2"/>
      <c r="S208" s="4"/>
      <c r="T208" s="4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2:69">
      <c r="B209" s="2"/>
      <c r="C209" s="2"/>
      <c r="D209" s="2"/>
      <c r="E209" s="2"/>
      <c r="F209" s="2"/>
      <c r="G209" s="2"/>
      <c r="H209" s="2"/>
      <c r="I209" s="2"/>
      <c r="J209" s="3"/>
      <c r="K209" s="3"/>
      <c r="L209" s="3"/>
      <c r="M209" s="3"/>
      <c r="N209" s="3"/>
      <c r="O209" s="3"/>
      <c r="P209" s="2"/>
      <c r="Q209" s="2"/>
      <c r="R209" s="2"/>
      <c r="S209" s="4"/>
      <c r="T209" s="4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2:69">
      <c r="B210" s="2"/>
      <c r="C210" s="2"/>
      <c r="D210" s="2"/>
      <c r="E210" s="2"/>
      <c r="F210" s="2"/>
      <c r="G210" s="2"/>
      <c r="H210" s="2"/>
      <c r="I210" s="2"/>
      <c r="J210" s="3"/>
      <c r="K210" s="3"/>
      <c r="L210" s="3"/>
      <c r="M210" s="3"/>
      <c r="N210" s="3"/>
      <c r="O210" s="3"/>
      <c r="P210" s="2"/>
      <c r="Q210" s="2"/>
      <c r="R210" s="2"/>
      <c r="S210" s="4"/>
      <c r="T210" s="4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2:69">
      <c r="B211" s="2"/>
      <c r="C211" s="2"/>
      <c r="D211" s="2"/>
      <c r="E211" s="2"/>
      <c r="F211" s="2"/>
      <c r="G211" s="2"/>
      <c r="H211" s="2"/>
      <c r="I211" s="2"/>
      <c r="J211" s="3"/>
      <c r="K211" s="3"/>
      <c r="L211" s="3"/>
      <c r="M211" s="3"/>
      <c r="N211" s="3"/>
      <c r="O211" s="3"/>
      <c r="P211" s="2"/>
      <c r="Q211" s="2"/>
      <c r="R211" s="2"/>
      <c r="S211" s="4"/>
      <c r="T211" s="4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2:69">
      <c r="B212" s="2"/>
      <c r="C212" s="2"/>
      <c r="D212" s="2"/>
      <c r="E212" s="2"/>
      <c r="F212" s="2"/>
      <c r="G212" s="2"/>
      <c r="H212" s="2"/>
      <c r="I212" s="2"/>
      <c r="J212" s="3"/>
      <c r="K212" s="3"/>
      <c r="L212" s="3"/>
      <c r="M212" s="3"/>
      <c r="N212" s="3"/>
      <c r="O212" s="3"/>
      <c r="P212" s="2"/>
      <c r="Q212" s="2"/>
      <c r="R212" s="2"/>
      <c r="S212" s="4"/>
      <c r="T212" s="4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2:69">
      <c r="B213" s="2"/>
      <c r="C213" s="2"/>
      <c r="D213" s="2"/>
      <c r="E213" s="2"/>
      <c r="F213" s="2"/>
      <c r="G213" s="2"/>
      <c r="H213" s="2"/>
      <c r="I213" s="2"/>
      <c r="J213" s="3"/>
      <c r="K213" s="3"/>
      <c r="L213" s="3"/>
      <c r="M213" s="3"/>
      <c r="N213" s="3"/>
      <c r="O213" s="3"/>
      <c r="P213" s="2"/>
      <c r="Q213" s="2"/>
      <c r="R213" s="2"/>
      <c r="S213" s="4"/>
      <c r="T213" s="4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2:69">
      <c r="B214" s="2"/>
      <c r="C214" s="2"/>
      <c r="D214" s="2"/>
      <c r="E214" s="2"/>
      <c r="F214" s="2"/>
      <c r="G214" s="2"/>
      <c r="H214" s="2"/>
      <c r="I214" s="2"/>
      <c r="J214" s="3"/>
      <c r="K214" s="3"/>
      <c r="L214" s="3"/>
      <c r="M214" s="3"/>
      <c r="N214" s="3"/>
      <c r="O214" s="3"/>
      <c r="P214" s="2"/>
      <c r="Q214" s="2"/>
      <c r="R214" s="2"/>
      <c r="S214" s="4"/>
      <c r="T214" s="4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2:69">
      <c r="B215" s="2"/>
      <c r="C215" s="2"/>
      <c r="D215" s="2"/>
      <c r="E215" s="2"/>
      <c r="F215" s="2"/>
      <c r="G215" s="2"/>
      <c r="H215" s="2"/>
      <c r="I215" s="2"/>
      <c r="J215" s="3"/>
      <c r="K215" s="3"/>
      <c r="L215" s="3"/>
      <c r="M215" s="3"/>
      <c r="N215" s="3"/>
      <c r="O215" s="3"/>
      <c r="P215" s="2"/>
      <c r="Q215" s="2"/>
      <c r="R215" s="2"/>
      <c r="S215" s="4"/>
      <c r="T215" s="4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2:69">
      <c r="B216" s="2"/>
      <c r="C216" s="2"/>
      <c r="D216" s="2"/>
      <c r="E216" s="2"/>
      <c r="F216" s="2"/>
      <c r="G216" s="2"/>
      <c r="H216" s="2"/>
      <c r="I216" s="2"/>
      <c r="J216" s="3"/>
      <c r="K216" s="3"/>
      <c r="L216" s="3"/>
      <c r="M216" s="3"/>
      <c r="N216" s="3"/>
      <c r="O216" s="3"/>
      <c r="P216" s="2"/>
      <c r="Q216" s="2"/>
      <c r="R216" s="2"/>
      <c r="S216" s="4"/>
      <c r="T216" s="4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2:69">
      <c r="B217" s="2"/>
      <c r="C217" s="2"/>
      <c r="D217" s="2"/>
      <c r="E217" s="2"/>
      <c r="F217" s="2"/>
      <c r="G217" s="2"/>
      <c r="H217" s="2"/>
      <c r="I217" s="2"/>
      <c r="J217" s="3"/>
      <c r="K217" s="3"/>
      <c r="L217" s="3"/>
      <c r="M217" s="3"/>
      <c r="N217" s="3"/>
      <c r="O217" s="3"/>
      <c r="P217" s="2"/>
      <c r="Q217" s="2"/>
      <c r="R217" s="2"/>
      <c r="S217" s="4"/>
      <c r="T217" s="4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2:69">
      <c r="B218" s="2"/>
      <c r="C218" s="2"/>
      <c r="D218" s="2"/>
      <c r="E218" s="2"/>
      <c r="F218" s="2"/>
      <c r="G218" s="2"/>
      <c r="H218" s="2"/>
      <c r="I218" s="2"/>
      <c r="J218" s="3"/>
      <c r="K218" s="3"/>
      <c r="L218" s="3"/>
      <c r="M218" s="3"/>
      <c r="N218" s="3"/>
      <c r="O218" s="3"/>
      <c r="P218" s="2"/>
      <c r="Q218" s="2"/>
      <c r="R218" s="2"/>
      <c r="S218" s="4"/>
      <c r="T218" s="4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2:69">
      <c r="B219" s="2"/>
      <c r="C219" s="2"/>
      <c r="D219" s="2"/>
      <c r="E219" s="2"/>
      <c r="F219" s="2"/>
      <c r="G219" s="2"/>
      <c r="H219" s="2"/>
      <c r="I219" s="2"/>
      <c r="J219" s="3"/>
      <c r="K219" s="3"/>
      <c r="L219" s="3"/>
      <c r="M219" s="3"/>
      <c r="N219" s="3"/>
      <c r="O219" s="3"/>
      <c r="P219" s="2"/>
      <c r="Q219" s="2"/>
      <c r="R219" s="2"/>
      <c r="S219" s="4"/>
      <c r="T219" s="4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2:69">
      <c r="B220" s="2"/>
      <c r="C220" s="2"/>
      <c r="D220" s="2"/>
      <c r="E220" s="2"/>
      <c r="F220" s="2"/>
      <c r="G220" s="2"/>
      <c r="H220" s="2"/>
      <c r="I220" s="2"/>
      <c r="J220" s="3"/>
      <c r="K220" s="3"/>
      <c r="L220" s="3"/>
      <c r="M220" s="3"/>
      <c r="N220" s="3"/>
      <c r="O220" s="3"/>
      <c r="P220" s="2"/>
      <c r="Q220" s="2"/>
      <c r="R220" s="2"/>
      <c r="S220" s="4"/>
      <c r="T220" s="4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2:69">
      <c r="B221" s="2"/>
      <c r="C221" s="2"/>
      <c r="D221" s="2"/>
      <c r="E221" s="2"/>
      <c r="F221" s="2"/>
      <c r="G221" s="2"/>
      <c r="H221" s="2"/>
      <c r="I221" s="2"/>
      <c r="J221" s="3"/>
      <c r="K221" s="3"/>
      <c r="L221" s="3"/>
      <c r="M221" s="3"/>
      <c r="N221" s="3"/>
      <c r="O221" s="3"/>
      <c r="P221" s="2"/>
      <c r="Q221" s="2"/>
      <c r="R221" s="2"/>
      <c r="S221" s="4"/>
      <c r="T221" s="4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2:69">
      <c r="B222" s="2"/>
      <c r="C222" s="2"/>
      <c r="D222" s="2"/>
      <c r="E222" s="2"/>
      <c r="F222" s="2"/>
      <c r="G222" s="2"/>
      <c r="H222" s="2"/>
      <c r="I222" s="2"/>
      <c r="J222" s="3"/>
      <c r="K222" s="3"/>
      <c r="L222" s="3"/>
      <c r="M222" s="3"/>
      <c r="N222" s="3"/>
      <c r="O222" s="3"/>
      <c r="P222" s="2"/>
      <c r="Q222" s="2"/>
      <c r="R222" s="2"/>
      <c r="S222" s="4"/>
      <c r="T222" s="4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2:69">
      <c r="B223" s="2"/>
      <c r="C223" s="2"/>
      <c r="D223" s="2"/>
      <c r="E223" s="2"/>
      <c r="F223" s="2"/>
      <c r="G223" s="2"/>
      <c r="H223" s="2"/>
      <c r="I223" s="2"/>
      <c r="J223" s="3"/>
      <c r="K223" s="3"/>
      <c r="L223" s="3"/>
      <c r="M223" s="3"/>
      <c r="N223" s="3"/>
      <c r="O223" s="3"/>
      <c r="P223" s="2"/>
      <c r="Q223" s="2"/>
      <c r="R223" s="2"/>
      <c r="S223" s="4"/>
      <c r="T223" s="4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2:69">
      <c r="B224" s="2"/>
      <c r="C224" s="2"/>
      <c r="D224" s="2"/>
      <c r="E224" s="2"/>
      <c r="F224" s="2"/>
      <c r="G224" s="2"/>
      <c r="H224" s="2"/>
      <c r="I224" s="2"/>
      <c r="J224" s="3"/>
      <c r="K224" s="3"/>
      <c r="L224" s="3"/>
      <c r="M224" s="3"/>
      <c r="N224" s="3"/>
      <c r="O224" s="3"/>
      <c r="P224" s="2"/>
      <c r="Q224" s="2"/>
      <c r="R224" s="2"/>
      <c r="S224" s="4"/>
      <c r="T224" s="4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2:69">
      <c r="B225" s="2"/>
      <c r="C225" s="2"/>
      <c r="D225" s="2"/>
      <c r="E225" s="2"/>
      <c r="F225" s="2"/>
      <c r="G225" s="2"/>
      <c r="H225" s="2"/>
      <c r="I225" s="2"/>
      <c r="J225" s="3"/>
      <c r="K225" s="3"/>
      <c r="L225" s="3"/>
      <c r="M225" s="3"/>
      <c r="N225" s="3"/>
      <c r="O225" s="3"/>
      <c r="P225" s="2"/>
      <c r="Q225" s="2"/>
      <c r="R225" s="2"/>
      <c r="S225" s="4"/>
      <c r="T225" s="4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2:69">
      <c r="B226" s="2"/>
      <c r="C226" s="2"/>
      <c r="D226" s="2"/>
      <c r="E226" s="2"/>
      <c r="F226" s="2"/>
      <c r="G226" s="2"/>
      <c r="H226" s="2"/>
      <c r="I226" s="2"/>
      <c r="J226" s="3"/>
      <c r="K226" s="3"/>
      <c r="L226" s="3"/>
      <c r="M226" s="3"/>
      <c r="N226" s="3"/>
      <c r="O226" s="3"/>
      <c r="P226" s="2"/>
      <c r="Q226" s="2"/>
      <c r="R226" s="2"/>
      <c r="S226" s="4"/>
      <c r="T226" s="4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2:69">
      <c r="B227" s="2"/>
      <c r="C227" s="2"/>
      <c r="D227" s="2"/>
      <c r="E227" s="2"/>
      <c r="F227" s="2"/>
      <c r="G227" s="2"/>
      <c r="H227" s="2"/>
      <c r="I227" s="2"/>
      <c r="J227" s="3"/>
      <c r="K227" s="3"/>
      <c r="L227" s="3"/>
      <c r="M227" s="3"/>
      <c r="N227" s="3"/>
      <c r="O227" s="3"/>
      <c r="P227" s="2"/>
      <c r="Q227" s="2"/>
      <c r="R227" s="2"/>
      <c r="S227" s="4"/>
      <c r="T227" s="4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2:69">
      <c r="B228" s="2"/>
      <c r="C228" s="2"/>
      <c r="D228" s="2"/>
      <c r="E228" s="2"/>
      <c r="F228" s="2"/>
      <c r="G228" s="2"/>
      <c r="H228" s="2"/>
      <c r="I228" s="2"/>
      <c r="J228" s="3"/>
      <c r="K228" s="3"/>
      <c r="L228" s="3"/>
      <c r="M228" s="3"/>
      <c r="N228" s="3"/>
      <c r="O228" s="3"/>
      <c r="P228" s="2"/>
      <c r="Q228" s="2"/>
      <c r="R228" s="2"/>
      <c r="S228" s="4"/>
      <c r="T228" s="4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2:69">
      <c r="B229" s="2"/>
      <c r="C229" s="2"/>
      <c r="D229" s="2"/>
      <c r="E229" s="2"/>
      <c r="F229" s="2"/>
      <c r="G229" s="2"/>
      <c r="H229" s="2"/>
      <c r="I229" s="2"/>
      <c r="J229" s="3"/>
      <c r="K229" s="3"/>
      <c r="L229" s="3"/>
      <c r="M229" s="3"/>
      <c r="N229" s="3"/>
      <c r="O229" s="3"/>
      <c r="P229" s="2"/>
      <c r="Q229" s="2"/>
      <c r="R229" s="2"/>
      <c r="S229" s="4"/>
      <c r="T229" s="4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2:69">
      <c r="B230" s="2"/>
      <c r="C230" s="2"/>
      <c r="D230" s="2"/>
      <c r="E230" s="2"/>
      <c r="F230" s="2"/>
      <c r="G230" s="2"/>
      <c r="H230" s="2"/>
      <c r="I230" s="2"/>
      <c r="J230" s="3"/>
      <c r="K230" s="3"/>
      <c r="L230" s="3"/>
      <c r="M230" s="3"/>
      <c r="N230" s="3"/>
      <c r="O230" s="3"/>
      <c r="P230" s="2"/>
      <c r="Q230" s="2"/>
      <c r="R230" s="2"/>
      <c r="S230" s="4"/>
      <c r="T230" s="4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2:69">
      <c r="B231" s="2"/>
      <c r="C231" s="2"/>
      <c r="D231" s="2"/>
      <c r="E231" s="2"/>
      <c r="F231" s="2"/>
      <c r="G231" s="2"/>
      <c r="H231" s="2"/>
      <c r="I231" s="2"/>
      <c r="J231" s="3"/>
      <c r="K231" s="3"/>
      <c r="L231" s="3"/>
      <c r="M231" s="3"/>
      <c r="N231" s="3"/>
      <c r="O231" s="3"/>
      <c r="P231" s="2"/>
      <c r="Q231" s="2"/>
      <c r="R231" s="2"/>
      <c r="S231" s="4"/>
      <c r="T231" s="4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2:69">
      <c r="B232" s="2"/>
      <c r="C232" s="2"/>
      <c r="D232" s="2"/>
      <c r="E232" s="2"/>
      <c r="F232" s="2"/>
      <c r="G232" s="2"/>
      <c r="H232" s="2"/>
      <c r="I232" s="2"/>
      <c r="J232" s="3"/>
      <c r="K232" s="3"/>
      <c r="L232" s="3"/>
      <c r="M232" s="3"/>
      <c r="N232" s="3"/>
      <c r="O232" s="3"/>
      <c r="P232" s="2"/>
      <c r="Q232" s="2"/>
      <c r="R232" s="2"/>
      <c r="S232" s="4"/>
      <c r="T232" s="4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2:69">
      <c r="B233" s="2"/>
      <c r="C233" s="2"/>
      <c r="D233" s="2"/>
      <c r="E233" s="2"/>
      <c r="F233" s="2"/>
      <c r="G233" s="2"/>
      <c r="H233" s="2"/>
      <c r="I233" s="2"/>
      <c r="J233" s="3"/>
      <c r="K233" s="3"/>
      <c r="L233" s="3"/>
      <c r="M233" s="3"/>
      <c r="N233" s="3"/>
      <c r="O233" s="3"/>
      <c r="P233" s="2"/>
      <c r="Q233" s="2"/>
      <c r="R233" s="2"/>
      <c r="S233" s="4"/>
      <c r="T233" s="4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2:69">
      <c r="B234" s="2"/>
      <c r="C234" s="2"/>
      <c r="D234" s="2"/>
      <c r="E234" s="2"/>
      <c r="F234" s="2"/>
      <c r="G234" s="2"/>
      <c r="H234" s="2"/>
      <c r="I234" s="2"/>
      <c r="J234" s="3"/>
      <c r="K234" s="3"/>
      <c r="L234" s="3"/>
      <c r="M234" s="3"/>
      <c r="N234" s="3"/>
      <c r="O234" s="3"/>
      <c r="P234" s="2"/>
      <c r="Q234" s="2"/>
      <c r="R234" s="2"/>
      <c r="S234" s="4"/>
      <c r="T234" s="4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2:69">
      <c r="B235" s="2"/>
      <c r="C235" s="2"/>
      <c r="D235" s="2"/>
      <c r="E235" s="2"/>
      <c r="F235" s="2"/>
      <c r="G235" s="2"/>
      <c r="H235" s="2"/>
      <c r="I235" s="2"/>
      <c r="J235" s="3"/>
      <c r="K235" s="3"/>
      <c r="L235" s="3"/>
      <c r="M235" s="3"/>
      <c r="N235" s="3"/>
      <c r="O235" s="3"/>
      <c r="P235" s="2"/>
      <c r="Q235" s="2"/>
      <c r="R235" s="2"/>
      <c r="S235" s="4"/>
      <c r="T235" s="4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2:69">
      <c r="B236" s="2"/>
      <c r="C236" s="2"/>
      <c r="D236" s="2"/>
      <c r="E236" s="2"/>
      <c r="F236" s="2"/>
      <c r="G236" s="2"/>
      <c r="H236" s="2"/>
      <c r="I236" s="2"/>
      <c r="J236" s="3"/>
      <c r="K236" s="3"/>
      <c r="L236" s="3"/>
      <c r="M236" s="3"/>
      <c r="N236" s="3"/>
      <c r="O236" s="3"/>
      <c r="P236" s="2"/>
      <c r="Q236" s="2"/>
      <c r="R236" s="2"/>
      <c r="S236" s="4"/>
      <c r="T236" s="4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2:69">
      <c r="B237" s="2"/>
      <c r="C237" s="2"/>
      <c r="D237" s="2"/>
      <c r="E237" s="2"/>
      <c r="F237" s="2"/>
      <c r="G237" s="2"/>
      <c r="H237" s="2"/>
      <c r="I237" s="2"/>
      <c r="J237" s="3"/>
      <c r="K237" s="3"/>
      <c r="L237" s="3"/>
      <c r="M237" s="3"/>
      <c r="N237" s="3"/>
      <c r="O237" s="3"/>
      <c r="P237" s="2"/>
      <c r="Q237" s="2"/>
      <c r="R237" s="2"/>
      <c r="S237" s="4"/>
      <c r="T237" s="4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2:69">
      <c r="B238" s="2"/>
      <c r="C238" s="2"/>
      <c r="D238" s="2"/>
      <c r="E238" s="2"/>
      <c r="F238" s="2"/>
      <c r="G238" s="2"/>
      <c r="H238" s="2"/>
      <c r="I238" s="2"/>
      <c r="J238" s="3"/>
      <c r="K238" s="3"/>
      <c r="L238" s="3"/>
      <c r="M238" s="3"/>
      <c r="N238" s="3"/>
      <c r="O238" s="3"/>
      <c r="P238" s="2"/>
      <c r="Q238" s="2"/>
      <c r="R238" s="2"/>
      <c r="S238" s="4"/>
      <c r="T238" s="4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2:69">
      <c r="B239" s="2"/>
      <c r="C239" s="2"/>
      <c r="D239" s="2"/>
      <c r="E239" s="2"/>
      <c r="F239" s="2"/>
      <c r="G239" s="2"/>
      <c r="H239" s="2"/>
      <c r="I239" s="2"/>
      <c r="J239" s="3"/>
      <c r="K239" s="3"/>
      <c r="L239" s="3"/>
      <c r="M239" s="3"/>
      <c r="N239" s="3"/>
      <c r="O239" s="3"/>
      <c r="P239" s="2"/>
      <c r="Q239" s="2"/>
      <c r="R239" s="2"/>
      <c r="S239" s="4"/>
      <c r="T239" s="4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2:69">
      <c r="B240" s="2"/>
      <c r="C240" s="2"/>
      <c r="D240" s="2"/>
      <c r="E240" s="2"/>
      <c r="F240" s="2"/>
      <c r="G240" s="2"/>
      <c r="H240" s="2"/>
      <c r="I240" s="2"/>
      <c r="J240" s="3"/>
      <c r="K240" s="3"/>
      <c r="L240" s="3"/>
      <c r="M240" s="3"/>
      <c r="N240" s="3"/>
      <c r="O240" s="3"/>
      <c r="P240" s="2"/>
      <c r="Q240" s="2"/>
      <c r="R240" s="2"/>
      <c r="S240" s="4"/>
      <c r="T240" s="4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2:69">
      <c r="B241" s="2"/>
      <c r="C241" s="2"/>
      <c r="D241" s="2"/>
      <c r="E241" s="2"/>
      <c r="F241" s="2"/>
      <c r="G241" s="2"/>
      <c r="H241" s="2"/>
      <c r="I241" s="2"/>
      <c r="J241" s="3"/>
      <c r="K241" s="3"/>
      <c r="L241" s="3"/>
      <c r="M241" s="3"/>
      <c r="N241" s="3"/>
      <c r="O241" s="3"/>
      <c r="P241" s="2"/>
      <c r="Q241" s="2"/>
      <c r="R241" s="2"/>
      <c r="S241" s="4"/>
      <c r="T241" s="4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2:69">
      <c r="B242" s="2"/>
      <c r="C242" s="2"/>
      <c r="D242" s="2"/>
      <c r="E242" s="2"/>
      <c r="F242" s="2"/>
      <c r="G242" s="2"/>
      <c r="H242" s="2"/>
      <c r="I242" s="2"/>
      <c r="J242" s="3"/>
      <c r="K242" s="3"/>
      <c r="L242" s="3"/>
      <c r="M242" s="3"/>
      <c r="N242" s="3"/>
      <c r="O242" s="3"/>
      <c r="P242" s="2"/>
      <c r="Q242" s="2"/>
      <c r="R242" s="2"/>
      <c r="S242" s="4"/>
      <c r="T242" s="4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2:69">
      <c r="B243" s="2"/>
      <c r="C243" s="2"/>
      <c r="D243" s="2"/>
      <c r="E243" s="2"/>
      <c r="F243" s="2"/>
      <c r="G243" s="2"/>
      <c r="H243" s="2"/>
      <c r="I243" s="2"/>
      <c r="J243" s="3"/>
      <c r="K243" s="3"/>
      <c r="L243" s="3"/>
      <c r="M243" s="3"/>
      <c r="N243" s="3"/>
      <c r="O243" s="3"/>
      <c r="P243" s="2"/>
      <c r="Q243" s="2"/>
      <c r="R243" s="2"/>
      <c r="S243" s="4"/>
      <c r="T243" s="4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2:69">
      <c r="B244" s="2"/>
      <c r="C244" s="2"/>
      <c r="D244" s="2"/>
      <c r="E244" s="2"/>
      <c r="F244" s="2"/>
      <c r="G244" s="2"/>
      <c r="H244" s="2"/>
      <c r="I244" s="2"/>
      <c r="J244" s="3"/>
      <c r="K244" s="3"/>
      <c r="L244" s="3"/>
      <c r="M244" s="3"/>
      <c r="N244" s="3"/>
      <c r="O244" s="3"/>
      <c r="P244" s="2"/>
      <c r="Q244" s="2"/>
      <c r="R244" s="2"/>
      <c r="S244" s="4"/>
      <c r="T244" s="4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2:69">
      <c r="B245" s="2"/>
      <c r="C245" s="2"/>
      <c r="D245" s="2"/>
      <c r="E245" s="2"/>
      <c r="F245" s="2"/>
      <c r="G245" s="2"/>
      <c r="H245" s="2"/>
      <c r="I245" s="2"/>
      <c r="J245" s="3"/>
      <c r="K245" s="3"/>
      <c r="L245" s="3"/>
      <c r="M245" s="3"/>
      <c r="N245" s="3"/>
      <c r="O245" s="3"/>
      <c r="P245" s="2"/>
      <c r="Q245" s="2"/>
      <c r="R245" s="2"/>
      <c r="S245" s="4"/>
      <c r="T245" s="4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2:69">
      <c r="B246" s="2"/>
      <c r="C246" s="2"/>
      <c r="D246" s="2"/>
      <c r="E246" s="2"/>
      <c r="F246" s="2"/>
      <c r="G246" s="2"/>
      <c r="H246" s="2"/>
      <c r="I246" s="2"/>
      <c r="J246" s="3"/>
      <c r="K246" s="3"/>
      <c r="L246" s="3"/>
      <c r="M246" s="3"/>
      <c r="N246" s="3"/>
      <c r="O246" s="3"/>
      <c r="P246" s="2"/>
      <c r="Q246" s="2"/>
      <c r="R246" s="2"/>
      <c r="S246" s="4"/>
      <c r="T246" s="4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2:69">
      <c r="B247" s="2"/>
      <c r="C247" s="2"/>
      <c r="D247" s="2"/>
      <c r="E247" s="2"/>
      <c r="F247" s="2"/>
      <c r="G247" s="2"/>
      <c r="H247" s="2"/>
      <c r="I247" s="2"/>
      <c r="J247" s="3"/>
      <c r="K247" s="3"/>
      <c r="L247" s="3"/>
      <c r="M247" s="3"/>
      <c r="N247" s="3"/>
      <c r="O247" s="3"/>
      <c r="P247" s="2"/>
      <c r="Q247" s="2"/>
      <c r="R247" s="2"/>
      <c r="S247" s="4"/>
      <c r="T247" s="4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2:69">
      <c r="B248" s="2"/>
      <c r="C248" s="2"/>
      <c r="D248" s="2"/>
      <c r="E248" s="2"/>
      <c r="F248" s="2"/>
      <c r="G248" s="2"/>
      <c r="H248" s="2"/>
      <c r="I248" s="2"/>
      <c r="J248" s="3"/>
      <c r="K248" s="3"/>
      <c r="L248" s="3"/>
      <c r="M248" s="3"/>
      <c r="N248" s="3"/>
      <c r="O248" s="3"/>
      <c r="P248" s="2"/>
      <c r="Q248" s="2"/>
      <c r="R248" s="2"/>
      <c r="S248" s="4"/>
      <c r="T248" s="4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2:69">
      <c r="B249" s="2"/>
      <c r="C249" s="2"/>
      <c r="D249" s="2"/>
      <c r="E249" s="2"/>
      <c r="F249" s="2"/>
      <c r="G249" s="2"/>
      <c r="H249" s="2"/>
      <c r="I249" s="2"/>
      <c r="J249" s="3"/>
      <c r="K249" s="3"/>
      <c r="L249" s="3"/>
      <c r="M249" s="3"/>
      <c r="N249" s="3"/>
      <c r="O249" s="3"/>
      <c r="P249" s="2"/>
      <c r="Q249" s="2"/>
      <c r="R249" s="2"/>
      <c r="S249" s="4"/>
      <c r="T249" s="4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2:69">
      <c r="B250" s="2"/>
      <c r="C250" s="2"/>
      <c r="D250" s="2"/>
      <c r="E250" s="2"/>
      <c r="F250" s="2"/>
      <c r="G250" s="2"/>
      <c r="H250" s="2"/>
      <c r="I250" s="2"/>
      <c r="J250" s="3"/>
      <c r="K250" s="3"/>
      <c r="L250" s="3"/>
      <c r="M250" s="3"/>
      <c r="N250" s="3"/>
      <c r="O250" s="3"/>
      <c r="P250" s="2"/>
      <c r="Q250" s="2"/>
      <c r="R250" s="2"/>
      <c r="S250" s="4"/>
      <c r="T250" s="4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2:69">
      <c r="B251" s="2"/>
      <c r="C251" s="2"/>
      <c r="D251" s="2"/>
      <c r="E251" s="2"/>
      <c r="F251" s="2"/>
      <c r="G251" s="2"/>
      <c r="H251" s="2"/>
      <c r="I251" s="2"/>
      <c r="J251" s="3"/>
      <c r="K251" s="3"/>
      <c r="L251" s="3"/>
      <c r="M251" s="3"/>
      <c r="N251" s="3"/>
      <c r="O251" s="3"/>
      <c r="P251" s="2"/>
      <c r="Q251" s="2"/>
      <c r="R251" s="2"/>
      <c r="S251" s="4"/>
      <c r="T251" s="4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2:69">
      <c r="B252" s="2"/>
      <c r="C252" s="2"/>
      <c r="D252" s="2"/>
      <c r="E252" s="2"/>
      <c r="F252" s="2"/>
      <c r="G252" s="2"/>
      <c r="H252" s="2"/>
      <c r="I252" s="2"/>
      <c r="J252" s="3"/>
      <c r="K252" s="3"/>
      <c r="L252" s="3"/>
      <c r="M252" s="3"/>
      <c r="N252" s="3"/>
      <c r="O252" s="3"/>
      <c r="P252" s="2"/>
      <c r="Q252" s="2"/>
      <c r="R252" s="2"/>
      <c r="S252" s="4"/>
      <c r="T252" s="4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2:69">
      <c r="B253" s="2"/>
      <c r="C253" s="2"/>
      <c r="D253" s="2"/>
      <c r="E253" s="2"/>
      <c r="F253" s="2"/>
      <c r="G253" s="2"/>
      <c r="H253" s="2"/>
      <c r="I253" s="2"/>
      <c r="J253" s="3"/>
      <c r="K253" s="3"/>
      <c r="L253" s="3"/>
      <c r="M253" s="3"/>
      <c r="N253" s="3"/>
      <c r="O253" s="3"/>
      <c r="P253" s="2"/>
      <c r="Q253" s="2"/>
      <c r="R253" s="2"/>
      <c r="S253" s="4"/>
      <c r="T253" s="4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2:69">
      <c r="B254" s="2"/>
      <c r="C254" s="2"/>
      <c r="D254" s="2"/>
      <c r="E254" s="2"/>
      <c r="F254" s="2"/>
      <c r="G254" s="2"/>
      <c r="H254" s="2"/>
      <c r="I254" s="2"/>
      <c r="J254" s="3"/>
      <c r="K254" s="3"/>
      <c r="L254" s="3"/>
      <c r="M254" s="3"/>
      <c r="N254" s="3"/>
      <c r="O254" s="3"/>
      <c r="P254" s="2"/>
      <c r="Q254" s="2"/>
      <c r="R254" s="2"/>
      <c r="S254" s="4"/>
      <c r="T254" s="4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2:69">
      <c r="B255" s="2"/>
      <c r="C255" s="2"/>
      <c r="D255" s="2"/>
      <c r="E255" s="2"/>
      <c r="F255" s="2"/>
      <c r="G255" s="2"/>
      <c r="H255" s="2"/>
      <c r="I255" s="2"/>
      <c r="J255" s="3"/>
      <c r="K255" s="3"/>
      <c r="L255" s="3"/>
      <c r="M255" s="3"/>
      <c r="N255" s="3"/>
      <c r="O255" s="3"/>
      <c r="P255" s="2"/>
      <c r="Q255" s="2"/>
      <c r="R255" s="2"/>
      <c r="S255" s="4"/>
      <c r="T255" s="4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2:69">
      <c r="B256" s="2"/>
      <c r="C256" s="2"/>
      <c r="D256" s="2"/>
      <c r="E256" s="2"/>
      <c r="F256" s="2"/>
      <c r="G256" s="2"/>
      <c r="H256" s="2"/>
      <c r="I256" s="2"/>
      <c r="J256" s="3"/>
      <c r="K256" s="3"/>
      <c r="L256" s="3"/>
      <c r="M256" s="3"/>
      <c r="N256" s="3"/>
      <c r="O256" s="3"/>
      <c r="P256" s="2"/>
      <c r="Q256" s="2"/>
      <c r="R256" s="2"/>
      <c r="S256" s="4"/>
      <c r="T256" s="4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2:69">
      <c r="B257" s="2"/>
      <c r="C257" s="2"/>
      <c r="D257" s="2"/>
      <c r="E257" s="2"/>
      <c r="F257" s="2"/>
      <c r="G257" s="2"/>
      <c r="H257" s="2"/>
      <c r="I257" s="2"/>
      <c r="J257" s="3"/>
      <c r="K257" s="3"/>
      <c r="L257" s="3"/>
      <c r="M257" s="3"/>
      <c r="N257" s="3"/>
      <c r="O257" s="3"/>
      <c r="P257" s="2"/>
      <c r="Q257" s="2"/>
      <c r="R257" s="2"/>
      <c r="S257" s="4"/>
      <c r="T257" s="4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2:69">
      <c r="B258" s="2"/>
      <c r="C258" s="2"/>
      <c r="D258" s="2"/>
      <c r="E258" s="2"/>
      <c r="F258" s="2"/>
      <c r="G258" s="2"/>
      <c r="H258" s="2"/>
      <c r="I258" s="2"/>
      <c r="J258" s="3"/>
      <c r="K258" s="3"/>
      <c r="L258" s="3"/>
      <c r="M258" s="3"/>
      <c r="N258" s="3"/>
      <c r="O258" s="3"/>
      <c r="P258" s="2"/>
      <c r="Q258" s="2"/>
      <c r="R258" s="2"/>
      <c r="S258" s="4"/>
      <c r="T258" s="4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2:69">
      <c r="B259" s="2"/>
      <c r="C259" s="2"/>
      <c r="D259" s="2"/>
      <c r="E259" s="2"/>
      <c r="F259" s="2"/>
      <c r="G259" s="2"/>
      <c r="H259" s="2"/>
      <c r="I259" s="2"/>
      <c r="J259" s="3"/>
      <c r="K259" s="3"/>
      <c r="L259" s="3"/>
      <c r="M259" s="3"/>
      <c r="N259" s="3"/>
      <c r="O259" s="3"/>
      <c r="P259" s="2"/>
      <c r="Q259" s="2"/>
      <c r="R259" s="2"/>
      <c r="S259" s="4"/>
      <c r="T259" s="4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2:69">
      <c r="B260" s="2"/>
      <c r="C260" s="2"/>
      <c r="D260" s="2"/>
      <c r="E260" s="2"/>
      <c r="F260" s="2"/>
      <c r="G260" s="2"/>
      <c r="H260" s="2"/>
      <c r="I260" s="2"/>
      <c r="J260" s="3"/>
      <c r="K260" s="3"/>
      <c r="L260" s="3"/>
      <c r="M260" s="3"/>
      <c r="N260" s="3"/>
      <c r="O260" s="3"/>
      <c r="P260" s="2"/>
      <c r="Q260" s="2"/>
      <c r="R260" s="2"/>
      <c r="S260" s="4"/>
      <c r="T260" s="4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2:69">
      <c r="B261" s="2"/>
      <c r="C261" s="2"/>
      <c r="D261" s="2"/>
      <c r="E261" s="2"/>
      <c r="F261" s="2"/>
      <c r="G261" s="2"/>
      <c r="H261" s="2"/>
      <c r="I261" s="2"/>
      <c r="J261" s="3"/>
      <c r="K261" s="3"/>
      <c r="L261" s="3"/>
      <c r="M261" s="3"/>
      <c r="N261" s="3"/>
      <c r="O261" s="3"/>
      <c r="P261" s="2"/>
      <c r="Q261" s="2"/>
      <c r="R261" s="2"/>
      <c r="S261" s="4"/>
      <c r="T261" s="4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2:69">
      <c r="B262" s="2"/>
      <c r="C262" s="2"/>
      <c r="D262" s="2"/>
      <c r="E262" s="2"/>
      <c r="F262" s="2"/>
      <c r="G262" s="2"/>
      <c r="H262" s="2"/>
      <c r="I262" s="2"/>
      <c r="J262" s="3"/>
      <c r="K262" s="3"/>
      <c r="L262" s="3"/>
      <c r="M262" s="3"/>
      <c r="N262" s="3"/>
      <c r="O262" s="3"/>
      <c r="P262" s="2"/>
      <c r="Q262" s="2"/>
      <c r="R262" s="2"/>
      <c r="S262" s="4"/>
      <c r="T262" s="4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2:69">
      <c r="B263" s="2"/>
      <c r="C263" s="2"/>
      <c r="D263" s="2"/>
      <c r="E263" s="2"/>
      <c r="F263" s="2"/>
      <c r="G263" s="2"/>
      <c r="H263" s="2"/>
      <c r="I263" s="2"/>
      <c r="J263" s="3"/>
      <c r="K263" s="3"/>
      <c r="L263" s="3"/>
      <c r="M263" s="3"/>
      <c r="N263" s="3"/>
      <c r="O263" s="3"/>
      <c r="P263" s="2"/>
      <c r="Q263" s="2"/>
      <c r="R263" s="2"/>
      <c r="S263" s="4"/>
      <c r="T263" s="4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2:69">
      <c r="B264" s="2"/>
      <c r="C264" s="2"/>
      <c r="D264" s="2"/>
      <c r="E264" s="2"/>
      <c r="F264" s="2"/>
      <c r="G264" s="2"/>
      <c r="H264" s="2"/>
      <c r="I264" s="2"/>
      <c r="J264" s="3"/>
      <c r="K264" s="3"/>
      <c r="L264" s="3"/>
      <c r="M264" s="3"/>
      <c r="N264" s="3"/>
      <c r="O264" s="3"/>
      <c r="P264" s="2"/>
      <c r="Q264" s="2"/>
      <c r="R264" s="2"/>
      <c r="S264" s="4"/>
      <c r="T264" s="4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2:69">
      <c r="B265" s="2"/>
      <c r="C265" s="2"/>
      <c r="D265" s="2"/>
      <c r="E265" s="2"/>
      <c r="F265" s="2"/>
      <c r="G265" s="2"/>
      <c r="H265" s="2"/>
      <c r="I265" s="2"/>
      <c r="J265" s="3"/>
      <c r="K265" s="3"/>
      <c r="L265" s="3"/>
      <c r="M265" s="3"/>
      <c r="N265" s="3"/>
      <c r="O265" s="3"/>
      <c r="P265" s="2"/>
      <c r="Q265" s="2"/>
      <c r="R265" s="2"/>
      <c r="S265" s="4"/>
      <c r="T265" s="4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2:69">
      <c r="B266" s="2"/>
      <c r="C266" s="2"/>
      <c r="D266" s="2"/>
      <c r="E266" s="2"/>
      <c r="F266" s="2"/>
      <c r="G266" s="2"/>
      <c r="H266" s="2"/>
      <c r="I266" s="2"/>
      <c r="J266" s="3"/>
      <c r="K266" s="3"/>
      <c r="L266" s="3"/>
      <c r="M266" s="3"/>
      <c r="N266" s="3"/>
      <c r="O266" s="3"/>
      <c r="P266" s="2"/>
      <c r="Q266" s="2"/>
      <c r="R266" s="2"/>
      <c r="S266" s="4"/>
      <c r="T266" s="4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2:69">
      <c r="B267" s="2"/>
      <c r="C267" s="2"/>
      <c r="D267" s="2"/>
      <c r="E267" s="2"/>
      <c r="F267" s="2"/>
      <c r="G267" s="2"/>
      <c r="H267" s="2"/>
      <c r="I267" s="2"/>
      <c r="J267" s="3"/>
      <c r="K267" s="3"/>
      <c r="L267" s="3"/>
      <c r="M267" s="3"/>
      <c r="N267" s="3"/>
      <c r="O267" s="3"/>
      <c r="P267" s="2"/>
      <c r="Q267" s="2"/>
      <c r="R267" s="2"/>
      <c r="S267" s="4"/>
      <c r="T267" s="4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2:69">
      <c r="B268" s="2"/>
      <c r="C268" s="2"/>
      <c r="D268" s="2"/>
      <c r="E268" s="2"/>
      <c r="F268" s="2"/>
      <c r="G268" s="2"/>
      <c r="H268" s="2"/>
      <c r="I268" s="2"/>
      <c r="J268" s="3"/>
      <c r="K268" s="3"/>
      <c r="L268" s="3"/>
      <c r="M268" s="3"/>
      <c r="N268" s="3"/>
      <c r="O268" s="3"/>
      <c r="P268" s="2"/>
      <c r="Q268" s="2"/>
      <c r="R268" s="2"/>
      <c r="S268" s="4"/>
      <c r="T268" s="4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2:69">
      <c r="B269" s="2"/>
      <c r="C269" s="2"/>
      <c r="D269" s="2"/>
      <c r="E269" s="2"/>
      <c r="F269" s="2"/>
      <c r="G269" s="2"/>
      <c r="H269" s="2"/>
      <c r="I269" s="2"/>
      <c r="J269" s="3"/>
      <c r="K269" s="3"/>
      <c r="L269" s="3"/>
      <c r="M269" s="3"/>
      <c r="N269" s="3"/>
      <c r="O269" s="3"/>
      <c r="P269" s="2"/>
      <c r="Q269" s="2"/>
      <c r="R269" s="2"/>
      <c r="S269" s="4"/>
      <c r="T269" s="4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2:69">
      <c r="B270" s="2"/>
      <c r="C270" s="2"/>
      <c r="D270" s="2"/>
      <c r="E270" s="2"/>
      <c r="F270" s="2"/>
      <c r="G270" s="2"/>
      <c r="H270" s="2"/>
      <c r="I270" s="2"/>
      <c r="J270" s="3"/>
      <c r="K270" s="3"/>
      <c r="L270" s="3"/>
      <c r="M270" s="3"/>
      <c r="N270" s="3"/>
      <c r="O270" s="3"/>
      <c r="P270" s="2"/>
      <c r="Q270" s="2"/>
      <c r="R270" s="2"/>
      <c r="S270" s="4"/>
      <c r="T270" s="4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2:69">
      <c r="B271" s="2"/>
      <c r="C271" s="2"/>
      <c r="D271" s="2"/>
      <c r="E271" s="2"/>
      <c r="F271" s="2"/>
      <c r="G271" s="2"/>
      <c r="H271" s="2"/>
      <c r="I271" s="2"/>
      <c r="J271" s="3"/>
      <c r="K271" s="3"/>
      <c r="L271" s="3"/>
      <c r="M271" s="3"/>
      <c r="N271" s="3"/>
      <c r="O271" s="3"/>
      <c r="P271" s="2"/>
      <c r="Q271" s="2"/>
      <c r="R271" s="2"/>
      <c r="S271" s="4"/>
      <c r="T271" s="4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2:69">
      <c r="B272" s="2"/>
      <c r="C272" s="2"/>
      <c r="D272" s="2"/>
      <c r="E272" s="2"/>
      <c r="F272" s="2"/>
      <c r="G272" s="2"/>
      <c r="H272" s="2"/>
      <c r="I272" s="2"/>
      <c r="J272" s="3"/>
      <c r="K272" s="3"/>
      <c r="L272" s="3"/>
      <c r="M272" s="3"/>
      <c r="N272" s="3"/>
      <c r="O272" s="3"/>
      <c r="P272" s="2"/>
      <c r="Q272" s="2"/>
      <c r="R272" s="2"/>
      <c r="S272" s="4"/>
      <c r="T272" s="4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2:69">
      <c r="B273" s="2"/>
      <c r="C273" s="2"/>
      <c r="D273" s="2"/>
      <c r="E273" s="2"/>
      <c r="F273" s="2"/>
      <c r="G273" s="2"/>
      <c r="H273" s="2"/>
      <c r="I273" s="2"/>
      <c r="J273" s="3"/>
      <c r="K273" s="3"/>
      <c r="L273" s="3"/>
      <c r="M273" s="3"/>
      <c r="N273" s="3"/>
      <c r="O273" s="3"/>
      <c r="P273" s="2"/>
      <c r="Q273" s="2"/>
      <c r="R273" s="2"/>
      <c r="S273" s="4"/>
      <c r="T273" s="4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2:69">
      <c r="B274" s="2"/>
      <c r="C274" s="2"/>
      <c r="D274" s="2"/>
      <c r="E274" s="2"/>
      <c r="F274" s="2"/>
      <c r="G274" s="2"/>
      <c r="H274" s="2"/>
      <c r="I274" s="2"/>
      <c r="J274" s="3"/>
      <c r="K274" s="3"/>
      <c r="L274" s="3"/>
      <c r="M274" s="3"/>
      <c r="N274" s="3"/>
      <c r="O274" s="3"/>
      <c r="P274" s="2"/>
      <c r="Q274" s="2"/>
      <c r="R274" s="2"/>
      <c r="S274" s="4"/>
      <c r="T274" s="4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2:69">
      <c r="B275" s="2"/>
      <c r="C275" s="2"/>
      <c r="D275" s="2"/>
      <c r="E275" s="2"/>
      <c r="F275" s="2"/>
      <c r="G275" s="2"/>
      <c r="H275" s="2"/>
      <c r="I275" s="2"/>
      <c r="J275" s="3"/>
      <c r="K275" s="3"/>
      <c r="L275" s="3"/>
      <c r="M275" s="3"/>
      <c r="N275" s="3"/>
      <c r="O275" s="3"/>
      <c r="P275" s="2"/>
      <c r="Q275" s="2"/>
      <c r="R275" s="2"/>
      <c r="S275" s="4"/>
      <c r="T275" s="4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2:69">
      <c r="B276" s="2"/>
      <c r="C276" s="2"/>
      <c r="D276" s="2"/>
      <c r="E276" s="2"/>
      <c r="F276" s="2"/>
      <c r="G276" s="2"/>
      <c r="H276" s="2"/>
      <c r="I276" s="2"/>
      <c r="J276" s="3"/>
      <c r="K276" s="3"/>
      <c r="L276" s="3"/>
      <c r="M276" s="3"/>
      <c r="N276" s="3"/>
      <c r="O276" s="3"/>
      <c r="P276" s="2"/>
      <c r="Q276" s="2"/>
      <c r="R276" s="2"/>
      <c r="S276" s="4"/>
      <c r="T276" s="4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2:69">
      <c r="B277" s="2"/>
      <c r="C277" s="2"/>
      <c r="D277" s="2"/>
      <c r="E277" s="2"/>
      <c r="F277" s="2"/>
      <c r="G277" s="2"/>
      <c r="H277" s="2"/>
      <c r="I277" s="2"/>
      <c r="J277" s="3"/>
      <c r="K277" s="3"/>
      <c r="L277" s="3"/>
      <c r="M277" s="3"/>
      <c r="N277" s="3"/>
      <c r="O277" s="3"/>
      <c r="P277" s="2"/>
      <c r="Q277" s="2"/>
      <c r="R277" s="2"/>
      <c r="S277" s="4"/>
      <c r="T277" s="4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2:69">
      <c r="B278" s="2"/>
      <c r="C278" s="2"/>
      <c r="D278" s="2"/>
      <c r="E278" s="2"/>
      <c r="F278" s="2"/>
      <c r="G278" s="2"/>
      <c r="H278" s="2"/>
      <c r="I278" s="2"/>
      <c r="J278" s="3"/>
      <c r="K278" s="3"/>
      <c r="L278" s="3"/>
      <c r="M278" s="3"/>
      <c r="N278" s="3"/>
      <c r="O278" s="3"/>
      <c r="P278" s="2"/>
      <c r="Q278" s="2"/>
      <c r="R278" s="2"/>
      <c r="S278" s="4"/>
      <c r="T278" s="4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2:69">
      <c r="B279" s="2"/>
      <c r="C279" s="2"/>
      <c r="D279" s="2"/>
      <c r="E279" s="2"/>
      <c r="F279" s="2"/>
      <c r="G279" s="2"/>
      <c r="H279" s="2"/>
      <c r="I279" s="2"/>
      <c r="J279" s="3"/>
      <c r="K279" s="3"/>
      <c r="L279" s="3"/>
      <c r="M279" s="3"/>
      <c r="N279" s="3"/>
      <c r="O279" s="3"/>
      <c r="P279" s="2"/>
      <c r="Q279" s="2"/>
      <c r="R279" s="2"/>
      <c r="S279" s="4"/>
      <c r="T279" s="4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2:69">
      <c r="B280" s="2"/>
      <c r="C280" s="2"/>
      <c r="D280" s="2"/>
      <c r="E280" s="2"/>
      <c r="F280" s="2"/>
      <c r="G280" s="2"/>
      <c r="H280" s="2"/>
      <c r="I280" s="2"/>
      <c r="J280" s="3"/>
      <c r="K280" s="3"/>
      <c r="L280" s="3"/>
      <c r="M280" s="3"/>
      <c r="N280" s="3"/>
      <c r="O280" s="3"/>
      <c r="P280" s="2"/>
      <c r="Q280" s="2"/>
      <c r="R280" s="2"/>
      <c r="S280" s="4"/>
      <c r="T280" s="4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  <row r="281" spans="2:69">
      <c r="B281" s="2"/>
      <c r="C281" s="2"/>
      <c r="D281" s="2"/>
      <c r="E281" s="2"/>
      <c r="F281" s="2"/>
      <c r="G281" s="2"/>
      <c r="H281" s="2"/>
      <c r="I281" s="2"/>
      <c r="J281" s="3"/>
      <c r="K281" s="3"/>
      <c r="L281" s="3"/>
      <c r="M281" s="3"/>
      <c r="N281" s="3"/>
      <c r="O281" s="3"/>
      <c r="P281" s="2"/>
      <c r="Q281" s="2"/>
      <c r="R281" s="2"/>
      <c r="S281" s="4"/>
      <c r="T281" s="4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</row>
    <row r="282" spans="2:69">
      <c r="B282" s="2"/>
      <c r="C282" s="2"/>
      <c r="D282" s="2"/>
      <c r="E282" s="2"/>
      <c r="F282" s="2"/>
      <c r="G282" s="2"/>
      <c r="H282" s="2"/>
      <c r="I282" s="2"/>
      <c r="J282" s="3"/>
      <c r="K282" s="3"/>
      <c r="L282" s="3"/>
      <c r="M282" s="3"/>
      <c r="N282" s="3"/>
      <c r="O282" s="3"/>
      <c r="P282" s="2"/>
      <c r="Q282" s="2"/>
      <c r="R282" s="2"/>
      <c r="S282" s="4"/>
      <c r="T282" s="4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</row>
    <row r="283" spans="2:69">
      <c r="B283" s="2"/>
      <c r="C283" s="2"/>
      <c r="D283" s="2"/>
      <c r="E283" s="2"/>
      <c r="F283" s="2"/>
      <c r="G283" s="2"/>
      <c r="H283" s="2"/>
      <c r="I283" s="2"/>
      <c r="J283" s="3"/>
      <c r="K283" s="3"/>
      <c r="L283" s="3"/>
      <c r="M283" s="3"/>
      <c r="N283" s="3"/>
      <c r="O283" s="3"/>
      <c r="P283" s="2"/>
      <c r="Q283" s="2"/>
      <c r="R283" s="2"/>
      <c r="S283" s="4"/>
      <c r="T283" s="4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</row>
    <row r="284" spans="2:69">
      <c r="B284" s="2"/>
      <c r="C284" s="2"/>
      <c r="D284" s="2"/>
      <c r="E284" s="2"/>
      <c r="F284" s="2"/>
      <c r="G284" s="2"/>
      <c r="H284" s="2"/>
      <c r="I284" s="2"/>
      <c r="J284" s="3"/>
      <c r="K284" s="3"/>
      <c r="L284" s="3"/>
      <c r="M284" s="3"/>
      <c r="N284" s="3"/>
      <c r="O284" s="3"/>
      <c r="P284" s="2"/>
      <c r="Q284" s="2"/>
      <c r="R284" s="2"/>
      <c r="S284" s="4"/>
      <c r="T284" s="4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</row>
    <row r="285" spans="2:69">
      <c r="B285" s="2"/>
      <c r="C285" s="2"/>
      <c r="D285" s="2"/>
      <c r="E285" s="2"/>
      <c r="F285" s="2"/>
      <c r="G285" s="2"/>
      <c r="H285" s="2"/>
      <c r="I285" s="2"/>
      <c r="J285" s="3"/>
      <c r="K285" s="3"/>
      <c r="L285" s="3"/>
      <c r="M285" s="3"/>
      <c r="N285" s="3"/>
      <c r="O285" s="3"/>
      <c r="P285" s="2"/>
      <c r="Q285" s="2"/>
      <c r="R285" s="2"/>
      <c r="S285" s="4"/>
      <c r="T285" s="4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</row>
    <row r="286" spans="2:69">
      <c r="B286" s="2"/>
      <c r="C286" s="2"/>
      <c r="D286" s="2"/>
      <c r="E286" s="2"/>
      <c r="F286" s="2"/>
      <c r="G286" s="2"/>
      <c r="H286" s="2"/>
      <c r="I286" s="2"/>
      <c r="J286" s="3"/>
      <c r="K286" s="3"/>
      <c r="L286" s="3"/>
      <c r="M286" s="3"/>
      <c r="N286" s="3"/>
      <c r="O286" s="3"/>
      <c r="P286" s="2"/>
      <c r="Q286" s="2"/>
      <c r="R286" s="2"/>
      <c r="S286" s="4"/>
      <c r="T286" s="4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</row>
    <row r="287" spans="2:69">
      <c r="B287" s="2"/>
      <c r="C287" s="2"/>
      <c r="D287" s="2"/>
      <c r="E287" s="2"/>
      <c r="F287" s="2"/>
      <c r="G287" s="2"/>
      <c r="H287" s="2"/>
      <c r="I287" s="2"/>
      <c r="J287" s="3"/>
      <c r="K287" s="3"/>
      <c r="L287" s="3"/>
      <c r="M287" s="3"/>
      <c r="N287" s="3"/>
      <c r="O287" s="3"/>
      <c r="P287" s="2"/>
      <c r="Q287" s="2"/>
      <c r="R287" s="2"/>
      <c r="S287" s="4"/>
      <c r="T287" s="4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</row>
    <row r="288" spans="2:69">
      <c r="B288" s="2"/>
      <c r="C288" s="2"/>
      <c r="D288" s="2"/>
      <c r="E288" s="2"/>
      <c r="F288" s="2"/>
      <c r="G288" s="2"/>
      <c r="H288" s="2"/>
      <c r="I288" s="2"/>
      <c r="J288" s="3"/>
      <c r="K288" s="3"/>
      <c r="L288" s="3"/>
      <c r="M288" s="3"/>
      <c r="N288" s="3"/>
      <c r="O288" s="3"/>
      <c r="P288" s="2"/>
      <c r="Q288" s="2"/>
      <c r="R288" s="2"/>
      <c r="S288" s="4"/>
      <c r="T288" s="4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</row>
    <row r="289" spans="2:69">
      <c r="B289" s="2"/>
      <c r="C289" s="2"/>
      <c r="D289" s="2"/>
      <c r="E289" s="2"/>
      <c r="F289" s="2"/>
      <c r="G289" s="2"/>
      <c r="H289" s="2"/>
      <c r="I289" s="2"/>
      <c r="J289" s="3"/>
      <c r="K289" s="3"/>
      <c r="L289" s="3"/>
      <c r="M289" s="3"/>
      <c r="N289" s="3"/>
      <c r="O289" s="3"/>
      <c r="P289" s="2"/>
      <c r="Q289" s="2"/>
      <c r="R289" s="2"/>
      <c r="S289" s="4"/>
      <c r="T289" s="4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</row>
    <row r="290" spans="2:69">
      <c r="B290" s="2"/>
      <c r="C290" s="2"/>
      <c r="D290" s="2"/>
      <c r="E290" s="2"/>
      <c r="F290" s="2"/>
      <c r="G290" s="2"/>
      <c r="H290" s="2"/>
      <c r="I290" s="2"/>
      <c r="J290" s="3"/>
      <c r="K290" s="3"/>
      <c r="L290" s="3"/>
      <c r="M290" s="3"/>
      <c r="N290" s="3"/>
      <c r="O290" s="3"/>
      <c r="P290" s="2"/>
      <c r="Q290" s="2"/>
      <c r="R290" s="2"/>
      <c r="S290" s="4"/>
      <c r="T290" s="4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</row>
    <row r="291" spans="2:69">
      <c r="B291" s="2"/>
      <c r="C291" s="2"/>
      <c r="D291" s="2"/>
      <c r="E291" s="2"/>
      <c r="F291" s="2"/>
      <c r="G291" s="2"/>
      <c r="H291" s="2"/>
      <c r="I291" s="2"/>
      <c r="J291" s="3"/>
      <c r="K291" s="3"/>
      <c r="L291" s="3"/>
      <c r="M291" s="3"/>
      <c r="N291" s="3"/>
      <c r="O291" s="3"/>
      <c r="P291" s="2"/>
      <c r="Q291" s="2"/>
      <c r="R291" s="2"/>
      <c r="S291" s="4"/>
      <c r="T291" s="4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</row>
    <row r="292" spans="2:69">
      <c r="B292" s="2"/>
      <c r="C292" s="2"/>
      <c r="D292" s="2"/>
      <c r="E292" s="2"/>
      <c r="F292" s="2"/>
      <c r="G292" s="2"/>
      <c r="H292" s="2"/>
      <c r="I292" s="2"/>
      <c r="J292" s="3"/>
      <c r="K292" s="3"/>
      <c r="L292" s="3"/>
      <c r="M292" s="3"/>
      <c r="N292" s="3"/>
      <c r="O292" s="3"/>
      <c r="P292" s="2"/>
      <c r="Q292" s="2"/>
      <c r="R292" s="2"/>
      <c r="S292" s="4"/>
      <c r="T292" s="4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</row>
    <row r="293" spans="2:69">
      <c r="B293" s="2"/>
      <c r="C293" s="2"/>
      <c r="D293" s="2"/>
      <c r="E293" s="2"/>
      <c r="F293" s="2"/>
      <c r="G293" s="2"/>
      <c r="H293" s="2"/>
      <c r="I293" s="2"/>
      <c r="J293" s="3"/>
      <c r="K293" s="3"/>
      <c r="L293" s="3"/>
      <c r="M293" s="3"/>
      <c r="N293" s="3"/>
      <c r="O293" s="3"/>
      <c r="P293" s="2"/>
      <c r="Q293" s="2"/>
      <c r="R293" s="2"/>
      <c r="S293" s="4"/>
      <c r="T293" s="4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</row>
    <row r="294" spans="2:69">
      <c r="B294" s="2"/>
      <c r="C294" s="2"/>
      <c r="D294" s="2"/>
      <c r="E294" s="2"/>
      <c r="F294" s="2"/>
      <c r="G294" s="2"/>
      <c r="H294" s="2"/>
      <c r="I294" s="2"/>
      <c r="J294" s="3"/>
      <c r="K294" s="3"/>
      <c r="L294" s="3"/>
      <c r="M294" s="3"/>
      <c r="N294" s="3"/>
      <c r="O294" s="3"/>
      <c r="P294" s="2"/>
      <c r="Q294" s="2"/>
      <c r="R294" s="2"/>
      <c r="S294" s="4"/>
      <c r="T294" s="4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</row>
    <row r="295" spans="2:69">
      <c r="B295" s="2"/>
      <c r="C295" s="2"/>
      <c r="D295" s="2"/>
      <c r="E295" s="2"/>
      <c r="F295" s="2"/>
      <c r="G295" s="2"/>
      <c r="H295" s="2"/>
      <c r="I295" s="2"/>
      <c r="J295" s="3"/>
      <c r="K295" s="3"/>
      <c r="L295" s="3"/>
      <c r="M295" s="3"/>
      <c r="N295" s="3"/>
      <c r="O295" s="3"/>
      <c r="P295" s="2"/>
      <c r="Q295" s="2"/>
      <c r="R295" s="2"/>
      <c r="S295" s="4"/>
      <c r="T295" s="4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</row>
    <row r="296" spans="2:69">
      <c r="B296" s="2"/>
      <c r="C296" s="2"/>
      <c r="D296" s="2"/>
      <c r="E296" s="2"/>
      <c r="F296" s="2"/>
      <c r="G296" s="2"/>
      <c r="H296" s="2"/>
      <c r="I296" s="2"/>
      <c r="J296" s="3"/>
      <c r="K296" s="3"/>
      <c r="L296" s="3"/>
      <c r="M296" s="3"/>
      <c r="N296" s="3"/>
      <c r="O296" s="3"/>
      <c r="P296" s="2"/>
      <c r="Q296" s="2"/>
      <c r="R296" s="2"/>
      <c r="S296" s="4"/>
      <c r="T296" s="4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</row>
    <row r="297" spans="2:69">
      <c r="B297" s="112"/>
      <c r="C297" s="113"/>
      <c r="D297" s="113"/>
      <c r="E297" s="113"/>
      <c r="F297" s="113"/>
      <c r="G297" s="113"/>
      <c r="H297" s="113"/>
      <c r="I297" s="113"/>
      <c r="J297" s="114"/>
      <c r="K297" s="114"/>
      <c r="L297" s="114"/>
      <c r="M297" s="114"/>
      <c r="N297" s="114"/>
      <c r="O297" s="114"/>
      <c r="P297" s="113"/>
      <c r="Q297" s="113"/>
      <c r="R297" s="113"/>
    </row>
    <row r="298" spans="2:69">
      <c r="B298" s="112"/>
      <c r="C298" s="113"/>
      <c r="D298" s="113"/>
      <c r="E298" s="113"/>
      <c r="F298" s="113"/>
      <c r="G298" s="113"/>
      <c r="H298" s="113"/>
      <c r="I298" s="113"/>
      <c r="J298" s="114"/>
      <c r="K298" s="114"/>
      <c r="L298" s="114"/>
      <c r="M298" s="114"/>
      <c r="N298" s="114"/>
      <c r="O298" s="114"/>
      <c r="P298" s="113"/>
      <c r="Q298" s="113"/>
      <c r="R298" s="113"/>
    </row>
    <row r="299" spans="2:69">
      <c r="B299" s="112"/>
      <c r="C299" s="113"/>
      <c r="D299" s="113"/>
      <c r="E299" s="113"/>
      <c r="F299" s="113"/>
      <c r="G299" s="113"/>
      <c r="H299" s="113"/>
      <c r="I299" s="113"/>
      <c r="J299" s="114"/>
      <c r="K299" s="114"/>
      <c r="L299" s="114"/>
      <c r="M299" s="114"/>
      <c r="N299" s="114"/>
      <c r="O299" s="114"/>
      <c r="P299" s="113"/>
      <c r="Q299" s="113"/>
      <c r="R299" s="113"/>
    </row>
    <row r="300" spans="2:69">
      <c r="B300" s="112"/>
      <c r="C300" s="113"/>
      <c r="D300" s="113"/>
      <c r="E300" s="113"/>
      <c r="F300" s="113"/>
      <c r="G300" s="113"/>
      <c r="H300" s="113"/>
      <c r="I300" s="113"/>
      <c r="J300" s="114"/>
      <c r="K300" s="114"/>
      <c r="L300" s="114"/>
      <c r="M300" s="114"/>
      <c r="N300" s="114"/>
      <c r="O300" s="114"/>
      <c r="P300" s="113"/>
      <c r="Q300" s="113"/>
      <c r="R300" s="113"/>
    </row>
    <row r="301" spans="2:69">
      <c r="B301" s="112"/>
      <c r="C301" s="113"/>
      <c r="D301" s="113"/>
      <c r="E301" s="113"/>
      <c r="F301" s="113"/>
      <c r="G301" s="113"/>
      <c r="H301" s="113"/>
      <c r="I301" s="113"/>
      <c r="J301" s="114"/>
      <c r="K301" s="114"/>
      <c r="L301" s="114"/>
      <c r="M301" s="114"/>
      <c r="N301" s="114"/>
      <c r="O301" s="114"/>
      <c r="P301" s="113"/>
      <c r="Q301" s="113"/>
      <c r="R301" s="113"/>
    </row>
    <row r="302" spans="2:69">
      <c r="B302" s="112"/>
      <c r="C302" s="113"/>
      <c r="D302" s="113"/>
      <c r="E302" s="113"/>
      <c r="F302" s="113"/>
      <c r="G302" s="113"/>
      <c r="H302" s="113"/>
      <c r="I302" s="113"/>
      <c r="J302" s="114"/>
      <c r="K302" s="114"/>
      <c r="L302" s="114"/>
      <c r="M302" s="114"/>
      <c r="N302" s="114"/>
      <c r="O302" s="114"/>
      <c r="P302" s="113"/>
      <c r="Q302" s="113"/>
      <c r="R302" s="113"/>
    </row>
    <row r="303" spans="2:69">
      <c r="B303" s="112"/>
      <c r="C303" s="113"/>
      <c r="D303" s="113"/>
      <c r="E303" s="113"/>
      <c r="F303" s="113"/>
      <c r="G303" s="113"/>
      <c r="H303" s="113"/>
      <c r="I303" s="113"/>
      <c r="J303" s="114"/>
      <c r="K303" s="114"/>
      <c r="L303" s="114"/>
      <c r="M303" s="114"/>
      <c r="N303" s="114"/>
      <c r="O303" s="114"/>
      <c r="P303" s="113"/>
      <c r="Q303" s="113"/>
      <c r="R303" s="113"/>
    </row>
    <row r="304" spans="2:69">
      <c r="B304" s="112"/>
      <c r="C304" s="113"/>
      <c r="D304" s="113"/>
      <c r="E304" s="113"/>
      <c r="F304" s="113"/>
      <c r="G304" s="113"/>
      <c r="H304" s="113"/>
      <c r="I304" s="113"/>
      <c r="J304" s="114"/>
      <c r="K304" s="114"/>
      <c r="L304" s="114"/>
      <c r="M304" s="114"/>
      <c r="N304" s="114"/>
      <c r="O304" s="114"/>
      <c r="P304" s="113"/>
      <c r="Q304" s="113"/>
      <c r="R304" s="113"/>
    </row>
    <row r="305" spans="2:18">
      <c r="B305" s="112"/>
      <c r="C305" s="113"/>
      <c r="D305" s="113"/>
      <c r="E305" s="113"/>
      <c r="F305" s="113"/>
      <c r="G305" s="113"/>
      <c r="H305" s="113"/>
      <c r="I305" s="113"/>
      <c r="J305" s="114"/>
      <c r="K305" s="114"/>
      <c r="L305" s="114"/>
      <c r="M305" s="114"/>
      <c r="N305" s="114"/>
      <c r="O305" s="114"/>
      <c r="P305" s="113"/>
      <c r="Q305" s="113"/>
      <c r="R305" s="113"/>
    </row>
    <row r="306" spans="2:18">
      <c r="B306" s="112"/>
      <c r="C306" s="113"/>
      <c r="D306" s="113"/>
      <c r="E306" s="113"/>
      <c r="F306" s="113"/>
      <c r="G306" s="113"/>
      <c r="H306" s="113"/>
      <c r="I306" s="113"/>
      <c r="J306" s="114"/>
      <c r="K306" s="114"/>
      <c r="L306" s="114"/>
      <c r="M306" s="114"/>
      <c r="N306" s="114"/>
      <c r="O306" s="114"/>
      <c r="P306" s="113"/>
      <c r="Q306" s="113"/>
      <c r="R306" s="113"/>
    </row>
    <row r="307" spans="2:18">
      <c r="B307" s="112"/>
      <c r="C307" s="113"/>
      <c r="D307" s="113"/>
      <c r="E307" s="113"/>
      <c r="F307" s="113"/>
      <c r="G307" s="113"/>
      <c r="H307" s="113"/>
      <c r="I307" s="113"/>
      <c r="J307" s="114"/>
      <c r="K307" s="114"/>
      <c r="L307" s="114"/>
      <c r="M307" s="114"/>
      <c r="N307" s="114"/>
      <c r="O307" s="114"/>
      <c r="P307" s="113"/>
      <c r="Q307" s="113"/>
      <c r="R307" s="113"/>
    </row>
    <row r="308" spans="2:18">
      <c r="B308" s="112"/>
      <c r="C308" s="113"/>
      <c r="D308" s="113"/>
      <c r="E308" s="113"/>
      <c r="F308" s="113"/>
      <c r="G308" s="113"/>
      <c r="H308" s="113"/>
      <c r="I308" s="113"/>
      <c r="J308" s="114"/>
      <c r="K308" s="114"/>
      <c r="L308" s="114"/>
      <c r="M308" s="114"/>
      <c r="N308" s="114"/>
      <c r="O308" s="114"/>
      <c r="P308" s="113"/>
      <c r="Q308" s="113"/>
      <c r="R308" s="113"/>
    </row>
    <row r="309" spans="2:18">
      <c r="B309" s="112"/>
      <c r="C309" s="113"/>
      <c r="D309" s="113"/>
      <c r="E309" s="113"/>
      <c r="F309" s="113"/>
      <c r="G309" s="113"/>
      <c r="H309" s="113"/>
      <c r="I309" s="113"/>
      <c r="J309" s="114"/>
      <c r="K309" s="114"/>
      <c r="L309" s="114"/>
      <c r="M309" s="114"/>
      <c r="N309" s="114"/>
      <c r="O309" s="114"/>
      <c r="P309" s="113"/>
      <c r="Q309" s="113"/>
      <c r="R309" s="113"/>
    </row>
    <row r="310" spans="2:18">
      <c r="B310" s="112"/>
      <c r="C310" s="113"/>
      <c r="D310" s="113"/>
      <c r="E310" s="113"/>
      <c r="F310" s="113"/>
      <c r="G310" s="113"/>
      <c r="H310" s="113"/>
      <c r="I310" s="113"/>
      <c r="J310" s="114"/>
      <c r="K310" s="114"/>
      <c r="L310" s="114"/>
      <c r="M310" s="114"/>
      <c r="N310" s="114"/>
      <c r="O310" s="114"/>
      <c r="P310" s="113"/>
      <c r="Q310" s="113"/>
      <c r="R310" s="113"/>
    </row>
    <row r="311" spans="2:18">
      <c r="B311" s="112"/>
      <c r="C311" s="113"/>
      <c r="D311" s="113"/>
      <c r="E311" s="113"/>
      <c r="F311" s="113"/>
      <c r="G311" s="113"/>
      <c r="H311" s="113"/>
      <c r="I311" s="113"/>
      <c r="J311" s="114"/>
      <c r="K311" s="114"/>
      <c r="L311" s="114"/>
      <c r="M311" s="114"/>
      <c r="N311" s="114"/>
      <c r="O311" s="114"/>
      <c r="P311" s="113"/>
      <c r="Q311" s="113"/>
      <c r="R311" s="113"/>
    </row>
    <row r="312" spans="2:18">
      <c r="B312" s="112"/>
      <c r="C312" s="113"/>
      <c r="D312" s="113"/>
      <c r="E312" s="113"/>
      <c r="F312" s="113"/>
      <c r="G312" s="113"/>
      <c r="H312" s="113"/>
      <c r="I312" s="113"/>
      <c r="J312" s="114"/>
      <c r="K312" s="114"/>
      <c r="L312" s="114"/>
      <c r="M312" s="114"/>
      <c r="N312" s="114"/>
      <c r="O312" s="114"/>
      <c r="P312" s="113"/>
      <c r="Q312" s="113"/>
      <c r="R312" s="113"/>
    </row>
    <row r="313" spans="2:18">
      <c r="B313" s="112"/>
      <c r="C313" s="113"/>
      <c r="D313" s="113"/>
      <c r="E313" s="113"/>
      <c r="F313" s="113"/>
      <c r="G313" s="113"/>
      <c r="H313" s="113"/>
      <c r="I313" s="113"/>
      <c r="J313" s="114"/>
      <c r="K313" s="114"/>
      <c r="L313" s="114"/>
      <c r="M313" s="114"/>
      <c r="N313" s="114"/>
      <c r="O313" s="114"/>
      <c r="P313" s="113"/>
      <c r="Q313" s="113"/>
      <c r="R313" s="113"/>
    </row>
    <row r="314" spans="2:18">
      <c r="B314" s="112"/>
      <c r="C314" s="113"/>
      <c r="D314" s="113"/>
      <c r="E314" s="113"/>
      <c r="F314" s="113"/>
      <c r="G314" s="113"/>
      <c r="H314" s="113"/>
      <c r="I314" s="113"/>
      <c r="J314" s="114"/>
      <c r="K314" s="114"/>
      <c r="L314" s="114"/>
      <c r="M314" s="114"/>
      <c r="N314" s="114"/>
      <c r="O314" s="114"/>
      <c r="P314" s="113"/>
      <c r="Q314" s="113"/>
      <c r="R314" s="113"/>
    </row>
    <row r="315" spans="2:18">
      <c r="B315" s="112"/>
      <c r="C315" s="113"/>
      <c r="D315" s="113"/>
      <c r="E315" s="113"/>
      <c r="F315" s="113"/>
      <c r="G315" s="113"/>
      <c r="H315" s="113"/>
      <c r="I315" s="113"/>
      <c r="J315" s="114"/>
      <c r="K315" s="114"/>
      <c r="L315" s="114"/>
      <c r="M315" s="114"/>
      <c r="N315" s="114"/>
      <c r="O315" s="114"/>
      <c r="P315" s="113"/>
      <c r="Q315" s="113"/>
      <c r="R315" s="113"/>
    </row>
    <row r="316" spans="2:18">
      <c r="B316" s="112"/>
      <c r="C316" s="113"/>
      <c r="D316" s="113"/>
      <c r="E316" s="113"/>
      <c r="F316" s="113"/>
      <c r="G316" s="113"/>
      <c r="H316" s="113"/>
      <c r="I316" s="113"/>
      <c r="J316" s="114"/>
      <c r="K316" s="114"/>
      <c r="L316" s="114"/>
      <c r="M316" s="114"/>
      <c r="N316" s="114"/>
      <c r="O316" s="114"/>
      <c r="P316" s="113"/>
      <c r="Q316" s="113"/>
      <c r="R316" s="113"/>
    </row>
    <row r="317" spans="2:18">
      <c r="B317" s="112"/>
      <c r="C317" s="113"/>
      <c r="D317" s="113"/>
      <c r="E317" s="113"/>
      <c r="F317" s="113"/>
      <c r="G317" s="113"/>
      <c r="H317" s="113"/>
      <c r="I317" s="113"/>
      <c r="J317" s="114"/>
      <c r="K317" s="114"/>
      <c r="L317" s="114"/>
      <c r="M317" s="114"/>
      <c r="N317" s="114"/>
      <c r="O317" s="114"/>
      <c r="P317" s="113"/>
      <c r="Q317" s="113"/>
      <c r="R317" s="113"/>
    </row>
    <row r="318" spans="2:18">
      <c r="B318" s="112"/>
      <c r="C318" s="113"/>
      <c r="D318" s="113"/>
      <c r="E318" s="113"/>
      <c r="F318" s="113"/>
      <c r="G318" s="113"/>
      <c r="H318" s="113"/>
      <c r="I318" s="113"/>
      <c r="J318" s="114"/>
      <c r="K318" s="114"/>
      <c r="L318" s="114"/>
      <c r="M318" s="114"/>
      <c r="N318" s="114"/>
      <c r="O318" s="114"/>
      <c r="P318" s="113"/>
      <c r="Q318" s="113"/>
      <c r="R318" s="113"/>
    </row>
    <row r="319" spans="2:18">
      <c r="B319" s="112"/>
      <c r="C319" s="113"/>
      <c r="D319" s="113"/>
      <c r="E319" s="113"/>
      <c r="F319" s="113"/>
      <c r="G319" s="113"/>
      <c r="H319" s="113"/>
      <c r="I319" s="113"/>
      <c r="J319" s="114"/>
      <c r="K319" s="114"/>
      <c r="L319" s="114"/>
      <c r="M319" s="114"/>
      <c r="N319" s="114"/>
      <c r="O319" s="114"/>
      <c r="P319" s="113"/>
      <c r="Q319" s="113"/>
      <c r="R319" s="113"/>
    </row>
    <row r="320" spans="2:18">
      <c r="B320" s="112"/>
      <c r="C320" s="113"/>
      <c r="D320" s="113"/>
      <c r="E320" s="113"/>
      <c r="F320" s="113"/>
      <c r="G320" s="113"/>
      <c r="H320" s="113"/>
      <c r="I320" s="113"/>
      <c r="J320" s="114"/>
      <c r="K320" s="114"/>
      <c r="L320" s="114"/>
      <c r="M320" s="114"/>
      <c r="N320" s="114"/>
      <c r="O320" s="114"/>
      <c r="P320" s="113"/>
      <c r="Q320" s="113"/>
      <c r="R320" s="113"/>
    </row>
    <row r="321" spans="2:18">
      <c r="B321" s="112"/>
      <c r="C321" s="113"/>
      <c r="D321" s="113"/>
      <c r="E321" s="113"/>
      <c r="F321" s="113"/>
      <c r="G321" s="113"/>
      <c r="H321" s="113"/>
      <c r="I321" s="113"/>
      <c r="J321" s="114"/>
      <c r="K321" s="114"/>
      <c r="L321" s="114"/>
      <c r="M321" s="114"/>
      <c r="N321" s="114"/>
      <c r="O321" s="114"/>
      <c r="P321" s="113"/>
      <c r="Q321" s="113"/>
      <c r="R321" s="113"/>
    </row>
    <row r="322" spans="2:18">
      <c r="B322" s="112"/>
      <c r="C322" s="113"/>
      <c r="D322" s="113"/>
      <c r="E322" s="113"/>
      <c r="F322" s="113"/>
      <c r="G322" s="113"/>
      <c r="H322" s="113"/>
      <c r="I322" s="113"/>
      <c r="J322" s="114"/>
      <c r="K322" s="114"/>
      <c r="L322" s="114"/>
      <c r="M322" s="114"/>
      <c r="N322" s="114"/>
      <c r="O322" s="114"/>
      <c r="P322" s="113"/>
      <c r="Q322" s="113"/>
      <c r="R322" s="113"/>
    </row>
    <row r="323" spans="2:18">
      <c r="B323" s="112"/>
      <c r="C323" s="113"/>
      <c r="D323" s="113"/>
      <c r="E323" s="113"/>
      <c r="F323" s="113"/>
      <c r="G323" s="113"/>
      <c r="H323" s="113"/>
      <c r="I323" s="113"/>
      <c r="J323" s="114"/>
      <c r="K323" s="114"/>
      <c r="L323" s="114"/>
      <c r="M323" s="114"/>
      <c r="N323" s="114"/>
      <c r="O323" s="114"/>
      <c r="P323" s="113"/>
      <c r="Q323" s="113"/>
      <c r="R323" s="113"/>
    </row>
    <row r="324" spans="2:18">
      <c r="B324" s="112"/>
      <c r="C324" s="113"/>
      <c r="D324" s="113"/>
      <c r="E324" s="113"/>
      <c r="F324" s="113"/>
      <c r="G324" s="113"/>
      <c r="H324" s="113"/>
      <c r="I324" s="113"/>
      <c r="J324" s="114"/>
      <c r="K324" s="114"/>
      <c r="L324" s="114"/>
      <c r="M324" s="114"/>
      <c r="N324" s="114"/>
      <c r="O324" s="114"/>
      <c r="P324" s="113"/>
      <c r="Q324" s="113"/>
      <c r="R324" s="113"/>
    </row>
    <row r="325" spans="2:18">
      <c r="B325" s="112"/>
      <c r="C325" s="113"/>
      <c r="D325" s="113"/>
      <c r="E325" s="113"/>
      <c r="F325" s="113"/>
      <c r="G325" s="113"/>
      <c r="H325" s="113"/>
      <c r="I325" s="113"/>
      <c r="J325" s="114"/>
      <c r="K325" s="114"/>
      <c r="L325" s="114"/>
      <c r="M325" s="114"/>
      <c r="N325" s="114"/>
      <c r="O325" s="114"/>
      <c r="P325" s="113"/>
      <c r="Q325" s="113"/>
      <c r="R325" s="113"/>
    </row>
    <row r="326" spans="2:18">
      <c r="B326" s="112"/>
      <c r="C326" s="113"/>
      <c r="D326" s="113"/>
      <c r="E326" s="113"/>
      <c r="F326" s="113"/>
      <c r="G326" s="113"/>
      <c r="H326" s="113"/>
      <c r="I326" s="113"/>
      <c r="J326" s="114"/>
      <c r="K326" s="114"/>
      <c r="L326" s="114"/>
      <c r="M326" s="114"/>
      <c r="N326" s="114"/>
      <c r="O326" s="114"/>
      <c r="P326" s="113"/>
      <c r="Q326" s="113"/>
      <c r="R326" s="113"/>
    </row>
    <row r="327" spans="2:18">
      <c r="B327" s="112"/>
      <c r="C327" s="113"/>
      <c r="D327" s="113"/>
      <c r="E327" s="113"/>
      <c r="F327" s="113"/>
      <c r="G327" s="113"/>
      <c r="H327" s="113"/>
      <c r="I327" s="113"/>
      <c r="J327" s="114"/>
      <c r="K327" s="114"/>
      <c r="L327" s="114"/>
      <c r="M327" s="114"/>
      <c r="N327" s="114"/>
      <c r="O327" s="114"/>
      <c r="P327" s="113"/>
      <c r="Q327" s="113"/>
      <c r="R327" s="113"/>
    </row>
    <row r="328" spans="2:18">
      <c r="B328" s="112"/>
      <c r="C328" s="113"/>
      <c r="D328" s="113"/>
      <c r="E328" s="113"/>
      <c r="F328" s="113"/>
      <c r="G328" s="113"/>
      <c r="H328" s="113"/>
      <c r="I328" s="113"/>
      <c r="J328" s="114"/>
      <c r="K328" s="114"/>
      <c r="L328" s="114"/>
      <c r="M328" s="114"/>
      <c r="N328" s="114"/>
      <c r="O328" s="114"/>
      <c r="P328" s="113"/>
      <c r="Q328" s="113"/>
      <c r="R328" s="113"/>
    </row>
    <row r="329" spans="2:18">
      <c r="B329" s="112"/>
      <c r="C329" s="113"/>
      <c r="D329" s="113"/>
      <c r="E329" s="113"/>
      <c r="F329" s="113"/>
      <c r="G329" s="113"/>
      <c r="H329" s="113"/>
      <c r="I329" s="113"/>
      <c r="J329" s="114"/>
      <c r="K329" s="114"/>
      <c r="L329" s="114"/>
      <c r="M329" s="114"/>
      <c r="N329" s="114"/>
      <c r="O329" s="114"/>
      <c r="P329" s="113"/>
      <c r="Q329" s="113"/>
      <c r="R329" s="113"/>
    </row>
    <row r="330" spans="2:18">
      <c r="B330" s="112"/>
      <c r="C330" s="113"/>
      <c r="D330" s="113"/>
      <c r="E330" s="113"/>
      <c r="F330" s="113"/>
      <c r="G330" s="113"/>
      <c r="H330" s="113"/>
      <c r="I330" s="113"/>
      <c r="J330" s="114"/>
      <c r="K330" s="114"/>
      <c r="L330" s="114"/>
      <c r="M330" s="114"/>
      <c r="N330" s="114"/>
      <c r="O330" s="114"/>
      <c r="P330" s="113"/>
      <c r="Q330" s="113"/>
      <c r="R330" s="113"/>
    </row>
    <row r="331" spans="2:18">
      <c r="B331" s="112"/>
      <c r="C331" s="113"/>
      <c r="D331" s="113"/>
      <c r="E331" s="113"/>
      <c r="F331" s="113"/>
      <c r="G331" s="113"/>
      <c r="H331" s="113"/>
      <c r="I331" s="113"/>
      <c r="J331" s="114"/>
      <c r="K331" s="114"/>
      <c r="L331" s="114"/>
      <c r="M331" s="114"/>
      <c r="N331" s="114"/>
      <c r="O331" s="114"/>
      <c r="P331" s="113"/>
      <c r="Q331" s="113"/>
      <c r="R331" s="113"/>
    </row>
    <row r="332" spans="2:18">
      <c r="B332" s="112"/>
      <c r="C332" s="113"/>
      <c r="D332" s="113"/>
      <c r="E332" s="113"/>
      <c r="F332" s="113"/>
      <c r="G332" s="113"/>
      <c r="H332" s="113"/>
      <c r="I332" s="113"/>
      <c r="J332" s="114"/>
      <c r="K332" s="114"/>
      <c r="L332" s="114"/>
      <c r="M332" s="114"/>
      <c r="N332" s="114"/>
      <c r="O332" s="114"/>
      <c r="P332" s="113"/>
      <c r="Q332" s="113"/>
      <c r="R332" s="113"/>
    </row>
    <row r="333" spans="2:18">
      <c r="B333" s="112"/>
      <c r="C333" s="113"/>
      <c r="D333" s="113"/>
      <c r="E333" s="113"/>
      <c r="F333" s="113"/>
      <c r="G333" s="113"/>
      <c r="H333" s="113"/>
      <c r="I333" s="113"/>
      <c r="J333" s="114"/>
      <c r="K333" s="114"/>
      <c r="L333" s="114"/>
      <c r="M333" s="114"/>
      <c r="N333" s="114"/>
      <c r="O333" s="114"/>
      <c r="P333" s="113"/>
      <c r="Q333" s="113"/>
      <c r="R333" s="113"/>
    </row>
    <row r="334" spans="2:18">
      <c r="B334" s="112"/>
      <c r="C334" s="113"/>
      <c r="D334" s="113"/>
      <c r="E334" s="113"/>
      <c r="F334" s="113"/>
      <c r="G334" s="113"/>
      <c r="H334" s="113"/>
      <c r="I334" s="113"/>
      <c r="J334" s="114"/>
      <c r="K334" s="114"/>
      <c r="L334" s="114"/>
      <c r="M334" s="114"/>
      <c r="N334" s="114"/>
      <c r="O334" s="114"/>
      <c r="P334" s="113"/>
      <c r="Q334" s="113"/>
      <c r="R334" s="113"/>
    </row>
    <row r="335" spans="2:18">
      <c r="B335" s="112"/>
      <c r="C335" s="113"/>
      <c r="D335" s="113"/>
      <c r="E335" s="113"/>
      <c r="F335" s="113"/>
      <c r="G335" s="113"/>
      <c r="H335" s="113"/>
      <c r="I335" s="113"/>
      <c r="J335" s="114"/>
      <c r="K335" s="114"/>
      <c r="L335" s="114"/>
      <c r="M335" s="114"/>
      <c r="N335" s="114"/>
      <c r="O335" s="114"/>
      <c r="P335" s="113"/>
      <c r="Q335" s="113"/>
      <c r="R335" s="113"/>
    </row>
    <row r="336" spans="2:18">
      <c r="B336" s="112"/>
      <c r="C336" s="113"/>
      <c r="D336" s="113"/>
      <c r="E336" s="113"/>
      <c r="F336" s="113"/>
      <c r="G336" s="113"/>
      <c r="H336" s="113"/>
      <c r="I336" s="113"/>
      <c r="J336" s="114"/>
      <c r="K336" s="114"/>
      <c r="L336" s="114"/>
      <c r="M336" s="114"/>
      <c r="N336" s="114"/>
      <c r="O336" s="114"/>
      <c r="P336" s="113"/>
      <c r="Q336" s="113"/>
      <c r="R336" s="113"/>
    </row>
    <row r="337" spans="2:18">
      <c r="B337" s="112"/>
      <c r="C337" s="113"/>
      <c r="D337" s="113"/>
      <c r="E337" s="113"/>
      <c r="F337" s="113"/>
      <c r="G337" s="113"/>
      <c r="H337" s="113"/>
      <c r="I337" s="113"/>
      <c r="J337" s="114"/>
      <c r="K337" s="114"/>
      <c r="L337" s="114"/>
      <c r="M337" s="114"/>
      <c r="N337" s="114"/>
      <c r="O337" s="114"/>
      <c r="P337" s="113"/>
      <c r="Q337" s="113"/>
      <c r="R337" s="113"/>
    </row>
    <row r="338" spans="2:18">
      <c r="B338" s="112"/>
      <c r="C338" s="113"/>
      <c r="D338" s="113"/>
      <c r="E338" s="113"/>
      <c r="F338" s="113"/>
      <c r="G338" s="113"/>
      <c r="H338" s="113"/>
      <c r="I338" s="113"/>
      <c r="J338" s="114"/>
      <c r="K338" s="114"/>
      <c r="L338" s="114"/>
      <c r="M338" s="114"/>
      <c r="N338" s="114"/>
      <c r="O338" s="114"/>
      <c r="P338" s="113"/>
      <c r="Q338" s="113"/>
      <c r="R338" s="113"/>
    </row>
    <row r="339" spans="2:18">
      <c r="B339" s="112"/>
      <c r="C339" s="113"/>
      <c r="D339" s="113"/>
      <c r="E339" s="113"/>
      <c r="F339" s="113"/>
      <c r="G339" s="113"/>
      <c r="H339" s="113"/>
      <c r="I339" s="113"/>
      <c r="J339" s="114"/>
      <c r="K339" s="114"/>
      <c r="L339" s="114"/>
      <c r="M339" s="114"/>
      <c r="N339" s="114"/>
      <c r="O339" s="114"/>
      <c r="P339" s="113"/>
      <c r="Q339" s="113"/>
      <c r="R339" s="113"/>
    </row>
    <row r="340" spans="2:18">
      <c r="B340" s="112"/>
      <c r="C340" s="113"/>
      <c r="D340" s="113"/>
      <c r="E340" s="113"/>
      <c r="F340" s="113"/>
      <c r="G340" s="113"/>
      <c r="H340" s="113"/>
      <c r="I340" s="113"/>
      <c r="J340" s="114"/>
      <c r="K340" s="114"/>
      <c r="L340" s="114"/>
      <c r="M340" s="114"/>
      <c r="N340" s="114"/>
      <c r="O340" s="114"/>
      <c r="P340" s="113"/>
      <c r="Q340" s="113"/>
      <c r="R340" s="113"/>
    </row>
    <row r="341" spans="2:18">
      <c r="B341" s="112"/>
      <c r="C341" s="113"/>
      <c r="D341" s="113"/>
      <c r="E341" s="113"/>
      <c r="F341" s="113"/>
      <c r="G341" s="113"/>
      <c r="H341" s="113"/>
      <c r="I341" s="113"/>
      <c r="J341" s="114"/>
      <c r="K341" s="114"/>
      <c r="L341" s="114"/>
      <c r="M341" s="114"/>
      <c r="N341" s="114"/>
      <c r="O341" s="114"/>
      <c r="P341" s="113"/>
      <c r="Q341" s="113"/>
      <c r="R341" s="113"/>
    </row>
    <row r="342" spans="2:18">
      <c r="B342" s="112"/>
      <c r="C342" s="113"/>
      <c r="D342" s="113"/>
      <c r="E342" s="113"/>
      <c r="F342" s="113"/>
      <c r="G342" s="113"/>
      <c r="H342" s="113"/>
      <c r="I342" s="113"/>
      <c r="J342" s="114"/>
      <c r="K342" s="114"/>
      <c r="L342" s="114"/>
      <c r="M342" s="114"/>
      <c r="N342" s="114"/>
      <c r="O342" s="114"/>
      <c r="P342" s="113"/>
      <c r="Q342" s="113"/>
      <c r="R342" s="113"/>
    </row>
    <row r="343" spans="2:18">
      <c r="B343" s="112"/>
      <c r="C343" s="113"/>
      <c r="D343" s="113"/>
      <c r="E343" s="113"/>
      <c r="F343" s="113"/>
      <c r="G343" s="113"/>
      <c r="H343" s="113"/>
      <c r="I343" s="113"/>
      <c r="J343" s="114"/>
      <c r="K343" s="114"/>
      <c r="L343" s="114"/>
      <c r="M343" s="114"/>
      <c r="N343" s="114"/>
      <c r="O343" s="114"/>
      <c r="P343" s="113"/>
      <c r="Q343" s="113"/>
      <c r="R343" s="113"/>
    </row>
    <row r="344" spans="2:18">
      <c r="B344" s="112"/>
      <c r="C344" s="113"/>
      <c r="D344" s="113"/>
      <c r="E344" s="113"/>
      <c r="F344" s="113"/>
      <c r="G344" s="113"/>
      <c r="H344" s="113"/>
      <c r="I344" s="113"/>
      <c r="J344" s="114"/>
      <c r="K344" s="114"/>
      <c r="L344" s="114"/>
      <c r="M344" s="114"/>
      <c r="N344" s="114"/>
      <c r="O344" s="114"/>
      <c r="P344" s="113"/>
      <c r="Q344" s="113"/>
      <c r="R344" s="113"/>
    </row>
    <row r="345" spans="2:18">
      <c r="B345" s="112"/>
      <c r="C345" s="113"/>
      <c r="D345" s="113"/>
      <c r="E345" s="113"/>
      <c r="F345" s="113"/>
      <c r="G345" s="113"/>
      <c r="H345" s="113"/>
      <c r="I345" s="113"/>
      <c r="J345" s="114"/>
      <c r="K345" s="114"/>
      <c r="L345" s="114"/>
      <c r="M345" s="114"/>
      <c r="N345" s="114"/>
      <c r="O345" s="114"/>
      <c r="P345" s="113"/>
      <c r="Q345" s="113"/>
      <c r="R345" s="113"/>
    </row>
    <row r="346" spans="2:18">
      <c r="B346" s="112"/>
      <c r="C346" s="113"/>
      <c r="D346" s="113"/>
      <c r="E346" s="113"/>
      <c r="F346" s="113"/>
      <c r="G346" s="113"/>
      <c r="H346" s="113"/>
      <c r="I346" s="113"/>
      <c r="J346" s="114"/>
      <c r="K346" s="114"/>
      <c r="L346" s="114"/>
      <c r="M346" s="114"/>
      <c r="N346" s="114"/>
      <c r="O346" s="114"/>
      <c r="P346" s="113"/>
      <c r="Q346" s="113"/>
      <c r="R346" s="113"/>
    </row>
    <row r="347" spans="2:18">
      <c r="B347" s="112"/>
      <c r="C347" s="113"/>
      <c r="D347" s="113"/>
      <c r="E347" s="113"/>
      <c r="F347" s="113"/>
      <c r="G347" s="113"/>
      <c r="H347" s="113"/>
      <c r="I347" s="113"/>
      <c r="J347" s="114"/>
      <c r="K347" s="114"/>
      <c r="L347" s="114"/>
      <c r="M347" s="114"/>
      <c r="N347" s="114"/>
      <c r="O347" s="114"/>
      <c r="P347" s="113"/>
      <c r="Q347" s="113"/>
      <c r="R347" s="113"/>
    </row>
    <row r="348" spans="2:18">
      <c r="B348" s="112"/>
      <c r="C348" s="113"/>
      <c r="D348" s="113"/>
      <c r="E348" s="113"/>
      <c r="F348" s="113"/>
      <c r="G348" s="113"/>
      <c r="H348" s="113"/>
      <c r="I348" s="113"/>
      <c r="J348" s="114"/>
      <c r="K348" s="114"/>
      <c r="L348" s="114"/>
      <c r="M348" s="114"/>
      <c r="N348" s="114"/>
      <c r="O348" s="114"/>
      <c r="P348" s="113"/>
      <c r="Q348" s="113"/>
      <c r="R348" s="113"/>
    </row>
    <row r="349" spans="2:18">
      <c r="B349" s="112"/>
      <c r="C349" s="113"/>
      <c r="D349" s="113"/>
      <c r="E349" s="113"/>
      <c r="F349" s="113"/>
      <c r="G349" s="113"/>
      <c r="H349" s="113"/>
      <c r="I349" s="113"/>
      <c r="J349" s="114"/>
      <c r="K349" s="114"/>
      <c r="L349" s="114"/>
      <c r="M349" s="114"/>
      <c r="N349" s="114"/>
      <c r="O349" s="114"/>
      <c r="P349" s="113"/>
      <c r="Q349" s="113"/>
      <c r="R349" s="113"/>
    </row>
    <row r="350" spans="2:18">
      <c r="B350" s="112"/>
      <c r="C350" s="113"/>
      <c r="D350" s="113"/>
      <c r="E350" s="113"/>
      <c r="F350" s="113"/>
      <c r="G350" s="113"/>
      <c r="H350" s="113"/>
      <c r="I350" s="113"/>
      <c r="J350" s="114"/>
      <c r="K350" s="114"/>
      <c r="L350" s="114"/>
      <c r="M350" s="114"/>
      <c r="N350" s="114"/>
      <c r="O350" s="114"/>
      <c r="P350" s="113"/>
      <c r="Q350" s="113"/>
      <c r="R350" s="113"/>
    </row>
    <row r="351" spans="2:18">
      <c r="B351" s="112"/>
      <c r="C351" s="113"/>
      <c r="D351" s="113"/>
      <c r="E351" s="113"/>
      <c r="F351" s="113"/>
      <c r="G351" s="113"/>
      <c r="H351" s="113"/>
      <c r="I351" s="113"/>
      <c r="J351" s="114"/>
      <c r="K351" s="114"/>
      <c r="L351" s="114"/>
      <c r="M351" s="114"/>
      <c r="N351" s="114"/>
      <c r="O351" s="114"/>
      <c r="P351" s="113"/>
      <c r="Q351" s="113"/>
      <c r="R351" s="113"/>
    </row>
    <row r="352" spans="2:18">
      <c r="B352" s="112"/>
      <c r="C352" s="113"/>
      <c r="D352" s="113"/>
      <c r="E352" s="113"/>
      <c r="F352" s="113"/>
      <c r="G352" s="113"/>
      <c r="H352" s="113"/>
      <c r="I352" s="113"/>
      <c r="J352" s="114"/>
      <c r="K352" s="114"/>
      <c r="L352" s="114"/>
      <c r="M352" s="114"/>
      <c r="N352" s="114"/>
      <c r="O352" s="114"/>
      <c r="P352" s="113"/>
      <c r="Q352" s="113"/>
      <c r="R352" s="113"/>
    </row>
    <row r="353" spans="2:18">
      <c r="B353" s="112"/>
      <c r="C353" s="113"/>
      <c r="D353" s="113"/>
      <c r="E353" s="113"/>
      <c r="F353" s="113"/>
      <c r="G353" s="113"/>
      <c r="H353" s="113"/>
      <c r="I353" s="113"/>
      <c r="J353" s="114"/>
      <c r="K353" s="114"/>
      <c r="L353" s="114"/>
      <c r="M353" s="114"/>
      <c r="N353" s="114"/>
      <c r="O353" s="114"/>
      <c r="P353" s="113"/>
      <c r="Q353" s="113"/>
      <c r="R353" s="113"/>
    </row>
    <row r="354" spans="2:18">
      <c r="B354" s="112"/>
      <c r="C354" s="113"/>
      <c r="D354" s="113"/>
      <c r="E354" s="113"/>
      <c r="F354" s="113"/>
      <c r="G354" s="113"/>
      <c r="H354" s="113"/>
      <c r="I354" s="113"/>
      <c r="J354" s="114"/>
      <c r="K354" s="114"/>
      <c r="L354" s="114"/>
      <c r="M354" s="114"/>
      <c r="N354" s="114"/>
      <c r="O354" s="114"/>
      <c r="P354" s="113"/>
      <c r="Q354" s="113"/>
      <c r="R354" s="113"/>
    </row>
    <row r="355" spans="2:18">
      <c r="B355" s="112"/>
      <c r="C355" s="113"/>
      <c r="D355" s="113"/>
      <c r="E355" s="113"/>
      <c r="F355" s="113"/>
      <c r="G355" s="113"/>
      <c r="H355" s="113"/>
      <c r="I355" s="113"/>
      <c r="J355" s="114"/>
      <c r="K355" s="114"/>
      <c r="L355" s="114"/>
      <c r="M355" s="114"/>
      <c r="N355" s="114"/>
      <c r="O355" s="114"/>
      <c r="P355" s="113"/>
      <c r="Q355" s="113"/>
      <c r="R355" s="113"/>
    </row>
    <row r="356" spans="2:18">
      <c r="B356" s="112"/>
      <c r="C356" s="113"/>
      <c r="D356" s="113"/>
      <c r="E356" s="113"/>
      <c r="F356" s="113"/>
      <c r="G356" s="113"/>
      <c r="H356" s="113"/>
      <c r="I356" s="113"/>
      <c r="J356" s="114"/>
      <c r="K356" s="114"/>
      <c r="L356" s="114"/>
      <c r="M356" s="114"/>
      <c r="N356" s="114"/>
      <c r="O356" s="114"/>
      <c r="P356" s="113"/>
      <c r="Q356" s="113"/>
      <c r="R356" s="113"/>
    </row>
    <row r="357" spans="2:18">
      <c r="B357" s="112"/>
      <c r="C357" s="113"/>
      <c r="D357" s="113"/>
      <c r="E357" s="113"/>
      <c r="F357" s="113"/>
      <c r="G357" s="113"/>
      <c r="H357" s="113"/>
      <c r="I357" s="113"/>
      <c r="J357" s="114"/>
      <c r="K357" s="114"/>
      <c r="L357" s="114"/>
      <c r="M357" s="114"/>
      <c r="N357" s="114"/>
      <c r="O357" s="114"/>
      <c r="P357" s="113"/>
      <c r="Q357" s="113"/>
      <c r="R357" s="113"/>
    </row>
    <row r="358" spans="2:18">
      <c r="B358" s="112"/>
      <c r="C358" s="113"/>
      <c r="D358" s="113"/>
      <c r="E358" s="113"/>
      <c r="F358" s="113"/>
      <c r="G358" s="113"/>
      <c r="H358" s="113"/>
      <c r="I358" s="113"/>
      <c r="J358" s="114"/>
      <c r="K358" s="114"/>
      <c r="L358" s="114"/>
      <c r="M358" s="114"/>
      <c r="N358" s="114"/>
      <c r="O358" s="114"/>
      <c r="P358" s="113"/>
      <c r="Q358" s="113"/>
      <c r="R358" s="113"/>
    </row>
    <row r="359" spans="2:18">
      <c r="B359" s="112"/>
      <c r="C359" s="113"/>
      <c r="D359" s="113"/>
      <c r="E359" s="113"/>
      <c r="F359" s="113"/>
      <c r="G359" s="113"/>
      <c r="H359" s="113"/>
      <c r="I359" s="113"/>
      <c r="J359" s="114"/>
      <c r="K359" s="114"/>
      <c r="L359" s="114"/>
      <c r="M359" s="114"/>
      <c r="N359" s="114"/>
      <c r="O359" s="114"/>
      <c r="P359" s="113"/>
      <c r="Q359" s="113"/>
      <c r="R359" s="113"/>
    </row>
    <row r="360" spans="2:18">
      <c r="B360" s="112"/>
      <c r="C360" s="113"/>
      <c r="D360" s="113"/>
      <c r="E360" s="113"/>
      <c r="F360" s="113"/>
      <c r="G360" s="113"/>
      <c r="H360" s="113"/>
      <c r="I360" s="113"/>
      <c r="J360" s="114"/>
      <c r="K360" s="114"/>
      <c r="L360" s="114"/>
      <c r="M360" s="114"/>
      <c r="N360" s="114"/>
      <c r="O360" s="114"/>
      <c r="P360" s="113"/>
      <c r="Q360" s="113"/>
      <c r="R360" s="113"/>
    </row>
    <row r="361" spans="2:18">
      <c r="B361" s="112"/>
      <c r="C361" s="113"/>
      <c r="D361" s="113"/>
      <c r="E361" s="113"/>
      <c r="F361" s="113"/>
      <c r="G361" s="113"/>
      <c r="H361" s="113"/>
      <c r="I361" s="113"/>
      <c r="J361" s="114"/>
      <c r="K361" s="114"/>
      <c r="L361" s="114"/>
      <c r="M361" s="114"/>
      <c r="N361" s="114"/>
      <c r="O361" s="114"/>
      <c r="P361" s="113"/>
      <c r="Q361" s="113"/>
      <c r="R361" s="113"/>
    </row>
    <row r="362" spans="2:18">
      <c r="B362" s="112"/>
      <c r="C362" s="113"/>
      <c r="D362" s="113"/>
      <c r="E362" s="113"/>
      <c r="F362" s="113"/>
      <c r="G362" s="113"/>
      <c r="H362" s="113"/>
      <c r="I362" s="113"/>
      <c r="J362" s="114"/>
      <c r="K362" s="114"/>
      <c r="L362" s="114"/>
      <c r="M362" s="114"/>
      <c r="N362" s="114"/>
      <c r="O362" s="114"/>
      <c r="P362" s="113"/>
      <c r="Q362" s="113"/>
      <c r="R362" s="113"/>
    </row>
    <row r="363" spans="2:18">
      <c r="B363" s="112"/>
      <c r="C363" s="113"/>
      <c r="D363" s="113"/>
      <c r="E363" s="113"/>
      <c r="F363" s="113"/>
      <c r="G363" s="113"/>
      <c r="H363" s="113"/>
      <c r="I363" s="113"/>
      <c r="J363" s="114"/>
      <c r="K363" s="114"/>
      <c r="L363" s="114"/>
      <c r="M363" s="114"/>
      <c r="N363" s="114"/>
      <c r="O363" s="114"/>
      <c r="P363" s="113"/>
      <c r="Q363" s="113"/>
      <c r="R363" s="113"/>
    </row>
    <row r="364" spans="2:18">
      <c r="B364" s="112"/>
      <c r="C364" s="113"/>
      <c r="D364" s="113"/>
      <c r="E364" s="113"/>
      <c r="F364" s="113"/>
      <c r="G364" s="113"/>
      <c r="H364" s="113"/>
      <c r="I364" s="113"/>
      <c r="J364" s="114"/>
      <c r="K364" s="114"/>
      <c r="L364" s="114"/>
      <c r="M364" s="114"/>
      <c r="N364" s="114"/>
      <c r="O364" s="114"/>
      <c r="P364" s="113"/>
      <c r="Q364" s="113"/>
      <c r="R364" s="113"/>
    </row>
    <row r="365" spans="2:18">
      <c r="B365" s="112"/>
      <c r="C365" s="113"/>
      <c r="D365" s="113"/>
      <c r="E365" s="113"/>
      <c r="F365" s="113"/>
      <c r="G365" s="113"/>
      <c r="H365" s="113"/>
      <c r="I365" s="113"/>
      <c r="J365" s="114"/>
      <c r="K365" s="114"/>
      <c r="L365" s="114"/>
      <c r="M365" s="114"/>
      <c r="N365" s="114"/>
      <c r="O365" s="114"/>
      <c r="P365" s="113"/>
      <c r="Q365" s="113"/>
      <c r="R365" s="113"/>
    </row>
    <row r="366" spans="2:18">
      <c r="B366" s="112"/>
      <c r="C366" s="113"/>
      <c r="D366" s="113"/>
      <c r="E366" s="113"/>
      <c r="F366" s="113"/>
      <c r="G366" s="113"/>
      <c r="H366" s="113"/>
      <c r="I366" s="113"/>
      <c r="J366" s="114"/>
      <c r="K366" s="114"/>
      <c r="L366" s="114"/>
      <c r="M366" s="114"/>
      <c r="N366" s="114"/>
      <c r="O366" s="114"/>
      <c r="P366" s="113"/>
      <c r="Q366" s="113"/>
      <c r="R366" s="113"/>
    </row>
    <row r="367" spans="2:18">
      <c r="B367" s="112"/>
      <c r="C367" s="113"/>
      <c r="D367" s="113"/>
      <c r="E367" s="113"/>
      <c r="F367" s="113"/>
      <c r="G367" s="113"/>
      <c r="H367" s="113"/>
      <c r="I367" s="113"/>
      <c r="J367" s="114"/>
      <c r="K367" s="114"/>
      <c r="L367" s="114"/>
      <c r="M367" s="114"/>
      <c r="N367" s="114"/>
      <c r="O367" s="114"/>
      <c r="P367" s="113"/>
      <c r="Q367" s="113"/>
      <c r="R367" s="113"/>
    </row>
    <row r="368" spans="2:18">
      <c r="B368" s="112"/>
      <c r="C368" s="113"/>
      <c r="D368" s="113"/>
      <c r="E368" s="113"/>
      <c r="F368" s="113"/>
      <c r="G368" s="113"/>
      <c r="H368" s="113"/>
      <c r="I368" s="113"/>
      <c r="J368" s="114"/>
      <c r="K368" s="114"/>
      <c r="L368" s="114"/>
      <c r="M368" s="114"/>
      <c r="N368" s="114"/>
      <c r="O368" s="114"/>
      <c r="P368" s="113"/>
      <c r="Q368" s="113"/>
      <c r="R368" s="113"/>
    </row>
    <row r="369" spans="2:18">
      <c r="B369" s="112"/>
      <c r="C369" s="113"/>
      <c r="D369" s="113"/>
      <c r="E369" s="113"/>
      <c r="F369" s="113"/>
      <c r="G369" s="113"/>
      <c r="H369" s="113"/>
      <c r="I369" s="113"/>
      <c r="J369" s="114"/>
      <c r="K369" s="114"/>
      <c r="L369" s="114"/>
      <c r="M369" s="114"/>
      <c r="N369" s="114"/>
      <c r="O369" s="114"/>
      <c r="P369" s="113"/>
      <c r="Q369" s="113"/>
      <c r="R369" s="113"/>
    </row>
    <row r="370" spans="2:18">
      <c r="B370" s="112"/>
      <c r="C370" s="113"/>
      <c r="D370" s="113"/>
      <c r="E370" s="113"/>
      <c r="F370" s="113"/>
      <c r="G370" s="113"/>
      <c r="H370" s="113"/>
      <c r="I370" s="113"/>
      <c r="J370" s="114"/>
      <c r="K370" s="114"/>
      <c r="L370" s="114"/>
      <c r="M370" s="114"/>
      <c r="N370" s="114"/>
      <c r="O370" s="114"/>
      <c r="P370" s="113"/>
      <c r="Q370" s="113"/>
      <c r="R370" s="113"/>
    </row>
    <row r="371" spans="2:18">
      <c r="B371" s="112"/>
      <c r="C371" s="113"/>
      <c r="D371" s="113"/>
      <c r="E371" s="113"/>
      <c r="F371" s="113"/>
      <c r="G371" s="113"/>
      <c r="H371" s="113"/>
      <c r="I371" s="113"/>
      <c r="J371" s="114"/>
      <c r="K371" s="114"/>
      <c r="L371" s="114"/>
      <c r="M371" s="114"/>
      <c r="N371" s="114"/>
      <c r="O371" s="114"/>
      <c r="P371" s="113"/>
      <c r="Q371" s="113"/>
      <c r="R371" s="113"/>
    </row>
    <row r="372" spans="2:18">
      <c r="B372" s="112"/>
      <c r="C372" s="113"/>
      <c r="D372" s="113"/>
      <c r="E372" s="113"/>
      <c r="F372" s="113"/>
      <c r="G372" s="113"/>
      <c r="H372" s="113"/>
      <c r="I372" s="113"/>
      <c r="J372" s="114"/>
      <c r="K372" s="114"/>
      <c r="L372" s="114"/>
      <c r="M372" s="114"/>
      <c r="N372" s="114"/>
      <c r="O372" s="114"/>
      <c r="P372" s="113"/>
      <c r="Q372" s="113"/>
      <c r="R372" s="113"/>
    </row>
    <row r="373" spans="2:18">
      <c r="B373" s="112"/>
      <c r="C373" s="113"/>
      <c r="D373" s="113"/>
      <c r="E373" s="113"/>
      <c r="F373" s="113"/>
      <c r="G373" s="113"/>
      <c r="H373" s="113"/>
      <c r="I373" s="113"/>
      <c r="J373" s="114"/>
      <c r="K373" s="114"/>
      <c r="L373" s="114"/>
      <c r="M373" s="114"/>
      <c r="N373" s="114"/>
      <c r="O373" s="114"/>
      <c r="P373" s="113"/>
      <c r="Q373" s="113"/>
      <c r="R373" s="113"/>
    </row>
    <row r="374" spans="2:18">
      <c r="B374" s="112"/>
      <c r="C374" s="113"/>
      <c r="D374" s="113"/>
      <c r="E374" s="113"/>
      <c r="F374" s="113"/>
      <c r="G374" s="113"/>
      <c r="H374" s="113"/>
      <c r="I374" s="113"/>
      <c r="J374" s="114"/>
      <c r="K374" s="114"/>
      <c r="L374" s="114"/>
      <c r="M374" s="114"/>
      <c r="N374" s="114"/>
      <c r="O374" s="114"/>
      <c r="P374" s="113"/>
      <c r="Q374" s="113"/>
      <c r="R374" s="113"/>
    </row>
    <row r="375" spans="2:18">
      <c r="B375" s="112"/>
      <c r="C375" s="113"/>
      <c r="D375" s="113"/>
      <c r="E375" s="113"/>
      <c r="F375" s="113"/>
      <c r="G375" s="113"/>
      <c r="H375" s="113"/>
      <c r="I375" s="113"/>
      <c r="J375" s="114"/>
      <c r="K375" s="114"/>
      <c r="L375" s="114"/>
      <c r="M375" s="114"/>
      <c r="N375" s="114"/>
      <c r="O375" s="114"/>
      <c r="P375" s="113"/>
      <c r="Q375" s="113"/>
      <c r="R375" s="113"/>
    </row>
    <row r="376" spans="2:18">
      <c r="B376" s="112"/>
      <c r="C376" s="113"/>
      <c r="D376" s="113"/>
      <c r="E376" s="113"/>
      <c r="F376" s="113"/>
      <c r="G376" s="113"/>
      <c r="H376" s="113"/>
      <c r="I376" s="113"/>
      <c r="J376" s="114"/>
      <c r="K376" s="114"/>
      <c r="L376" s="114"/>
      <c r="M376" s="114"/>
      <c r="N376" s="114"/>
      <c r="O376" s="114"/>
      <c r="P376" s="113"/>
      <c r="Q376" s="113"/>
      <c r="R376" s="113"/>
    </row>
    <row r="377" spans="2:18">
      <c r="B377" s="112"/>
      <c r="C377" s="113"/>
      <c r="D377" s="113"/>
      <c r="E377" s="113"/>
      <c r="F377" s="113"/>
      <c r="G377" s="113"/>
      <c r="H377" s="113"/>
      <c r="I377" s="113"/>
      <c r="J377" s="114"/>
      <c r="K377" s="114"/>
      <c r="L377" s="114"/>
      <c r="M377" s="114"/>
      <c r="N377" s="114"/>
      <c r="O377" s="114"/>
      <c r="P377" s="113"/>
      <c r="Q377" s="113"/>
      <c r="R377" s="113"/>
    </row>
    <row r="378" spans="2:18">
      <c r="B378" s="112"/>
      <c r="C378" s="113"/>
      <c r="D378" s="113"/>
      <c r="E378" s="113"/>
      <c r="F378" s="113"/>
      <c r="G378" s="113"/>
      <c r="H378" s="113"/>
      <c r="I378" s="113"/>
      <c r="J378" s="114"/>
      <c r="K378" s="114"/>
      <c r="L378" s="114"/>
      <c r="M378" s="114"/>
      <c r="N378" s="114"/>
      <c r="O378" s="114"/>
      <c r="P378" s="113"/>
      <c r="Q378" s="113"/>
      <c r="R378" s="113"/>
    </row>
    <row r="379" spans="2:18">
      <c r="B379" s="112"/>
      <c r="C379" s="113"/>
      <c r="D379" s="113"/>
      <c r="E379" s="113"/>
      <c r="F379" s="113"/>
      <c r="G379" s="113"/>
      <c r="H379" s="113"/>
      <c r="I379" s="113"/>
      <c r="J379" s="114"/>
      <c r="K379" s="114"/>
      <c r="L379" s="114"/>
      <c r="M379" s="114"/>
      <c r="N379" s="114"/>
      <c r="O379" s="114"/>
      <c r="P379" s="113"/>
      <c r="Q379" s="113"/>
      <c r="R379" s="113"/>
    </row>
    <row r="380" spans="2:18">
      <c r="B380" s="112"/>
      <c r="C380" s="113"/>
      <c r="D380" s="113"/>
      <c r="E380" s="113"/>
      <c r="F380" s="113"/>
      <c r="G380" s="113"/>
      <c r="H380" s="113"/>
      <c r="I380" s="113"/>
      <c r="J380" s="114"/>
      <c r="K380" s="114"/>
      <c r="L380" s="114"/>
      <c r="M380" s="114"/>
      <c r="N380" s="114"/>
      <c r="O380" s="114"/>
      <c r="P380" s="113"/>
      <c r="Q380" s="113"/>
      <c r="R380" s="113"/>
    </row>
    <row r="381" spans="2:18">
      <c r="B381" s="112"/>
      <c r="C381" s="113"/>
      <c r="D381" s="113"/>
      <c r="E381" s="113"/>
      <c r="F381" s="113"/>
      <c r="G381" s="113"/>
      <c r="H381" s="113"/>
      <c r="I381" s="113"/>
      <c r="J381" s="114"/>
      <c r="K381" s="114"/>
      <c r="L381" s="114"/>
      <c r="M381" s="114"/>
      <c r="N381" s="114"/>
      <c r="O381" s="114"/>
      <c r="P381" s="113"/>
      <c r="Q381" s="113"/>
      <c r="R381" s="113"/>
    </row>
    <row r="382" spans="2:18">
      <c r="B382" s="112"/>
      <c r="C382" s="113"/>
      <c r="D382" s="113"/>
      <c r="E382" s="113"/>
      <c r="F382" s="113"/>
      <c r="G382" s="113"/>
      <c r="H382" s="113"/>
      <c r="I382" s="113"/>
      <c r="J382" s="114"/>
      <c r="K382" s="114"/>
      <c r="L382" s="114"/>
      <c r="M382" s="114"/>
      <c r="N382" s="114"/>
      <c r="O382" s="114"/>
      <c r="P382" s="113"/>
      <c r="Q382" s="113"/>
      <c r="R382" s="113"/>
    </row>
    <row r="383" spans="2:18">
      <c r="B383" s="112"/>
      <c r="C383" s="113"/>
      <c r="D383" s="113"/>
      <c r="E383" s="113"/>
      <c r="F383" s="113"/>
      <c r="G383" s="113"/>
      <c r="H383" s="113"/>
      <c r="I383" s="113"/>
      <c r="J383" s="114"/>
      <c r="K383" s="114"/>
      <c r="L383" s="114"/>
      <c r="M383" s="114"/>
      <c r="N383" s="114"/>
      <c r="O383" s="114"/>
      <c r="P383" s="113"/>
      <c r="Q383" s="113"/>
      <c r="R383" s="113"/>
    </row>
    <row r="384" spans="2:18">
      <c r="B384" s="112"/>
      <c r="C384" s="113"/>
      <c r="D384" s="113"/>
      <c r="E384" s="113"/>
      <c r="F384" s="113"/>
      <c r="G384" s="113"/>
      <c r="H384" s="113"/>
      <c r="I384" s="113"/>
      <c r="J384" s="114"/>
      <c r="K384" s="114"/>
      <c r="L384" s="114"/>
      <c r="M384" s="114"/>
      <c r="N384" s="114"/>
      <c r="O384" s="114"/>
      <c r="P384" s="113"/>
      <c r="Q384" s="113"/>
      <c r="R384" s="113"/>
    </row>
    <row r="385" spans="2:18">
      <c r="B385" s="112"/>
      <c r="C385" s="113"/>
      <c r="D385" s="113"/>
      <c r="E385" s="113"/>
      <c r="F385" s="113"/>
      <c r="G385" s="113"/>
      <c r="H385" s="113"/>
      <c r="I385" s="113"/>
      <c r="J385" s="114"/>
      <c r="K385" s="114"/>
      <c r="L385" s="114"/>
      <c r="M385" s="114"/>
      <c r="N385" s="114"/>
      <c r="O385" s="114"/>
      <c r="P385" s="113"/>
      <c r="Q385" s="113"/>
      <c r="R385" s="113"/>
    </row>
    <row r="386" spans="2:18">
      <c r="B386" s="113"/>
      <c r="C386" s="113"/>
      <c r="D386" s="113"/>
      <c r="E386" s="113"/>
      <c r="F386" s="113"/>
      <c r="G386" s="113"/>
      <c r="H386" s="113"/>
      <c r="I386" s="113"/>
      <c r="J386" s="114"/>
      <c r="K386" s="114"/>
      <c r="L386" s="114"/>
      <c r="M386" s="114"/>
      <c r="N386" s="114"/>
      <c r="O386" s="114"/>
      <c r="P386" s="113"/>
      <c r="Q386" s="113"/>
      <c r="R386" s="113"/>
    </row>
    <row r="387" spans="2:18">
      <c r="B387" s="113"/>
      <c r="C387" s="113"/>
      <c r="D387" s="113"/>
      <c r="E387" s="113"/>
      <c r="F387" s="113"/>
      <c r="G387" s="113"/>
      <c r="H387" s="113"/>
      <c r="I387" s="113"/>
      <c r="J387" s="114"/>
      <c r="K387" s="114"/>
      <c r="L387" s="114"/>
      <c r="M387" s="114"/>
      <c r="N387" s="114"/>
      <c r="O387" s="114"/>
      <c r="P387" s="113"/>
      <c r="Q387" s="113"/>
      <c r="R387" s="113"/>
    </row>
    <row r="388" spans="2:18">
      <c r="B388" s="113"/>
      <c r="C388" s="113"/>
      <c r="D388" s="113"/>
      <c r="E388" s="113"/>
      <c r="F388" s="113"/>
      <c r="G388" s="113"/>
      <c r="H388" s="113"/>
      <c r="I388" s="113"/>
      <c r="J388" s="114"/>
      <c r="K388" s="114"/>
      <c r="L388" s="114"/>
      <c r="M388" s="114"/>
      <c r="N388" s="114"/>
      <c r="O388" s="114"/>
      <c r="P388" s="113"/>
      <c r="Q388" s="113"/>
      <c r="R388" s="113"/>
    </row>
    <row r="389" spans="2:18">
      <c r="B389" s="113"/>
      <c r="C389" s="113"/>
      <c r="D389" s="113"/>
      <c r="E389" s="113"/>
      <c r="F389" s="113"/>
      <c r="G389" s="113"/>
      <c r="H389" s="113"/>
      <c r="I389" s="113"/>
      <c r="J389" s="114"/>
      <c r="K389" s="114"/>
      <c r="L389" s="114"/>
      <c r="M389" s="114"/>
      <c r="N389" s="114"/>
      <c r="O389" s="114"/>
      <c r="P389" s="113"/>
      <c r="Q389" s="113"/>
      <c r="R389" s="113"/>
    </row>
    <row r="390" spans="2:18">
      <c r="B390" s="113"/>
      <c r="C390" s="113"/>
      <c r="D390" s="113"/>
      <c r="E390" s="113"/>
      <c r="F390" s="113"/>
      <c r="G390" s="113"/>
      <c r="H390" s="113"/>
      <c r="I390" s="113"/>
      <c r="J390" s="114"/>
      <c r="K390" s="114"/>
      <c r="L390" s="114"/>
      <c r="M390" s="114"/>
      <c r="N390" s="114"/>
      <c r="O390" s="114"/>
      <c r="P390" s="113"/>
      <c r="Q390" s="113"/>
      <c r="R390" s="113"/>
    </row>
    <row r="391" spans="2:18">
      <c r="B391" s="113"/>
      <c r="C391" s="113"/>
      <c r="D391" s="113"/>
      <c r="E391" s="113"/>
      <c r="F391" s="113"/>
      <c r="G391" s="113"/>
      <c r="H391" s="113"/>
      <c r="I391" s="113"/>
      <c r="J391" s="114"/>
      <c r="K391" s="114"/>
      <c r="L391" s="114"/>
      <c r="M391" s="114"/>
      <c r="N391" s="114"/>
      <c r="O391" s="114"/>
      <c r="P391" s="113"/>
      <c r="Q391" s="113"/>
      <c r="R391" s="113"/>
    </row>
    <row r="392" spans="2:18">
      <c r="B392" s="113"/>
      <c r="C392" s="113"/>
      <c r="D392" s="113"/>
      <c r="E392" s="113"/>
      <c r="F392" s="113"/>
      <c r="G392" s="113"/>
      <c r="H392" s="113"/>
      <c r="I392" s="113"/>
      <c r="J392" s="114"/>
      <c r="K392" s="114"/>
      <c r="L392" s="114"/>
      <c r="M392" s="114"/>
      <c r="N392" s="114"/>
      <c r="O392" s="114"/>
      <c r="P392" s="113"/>
      <c r="Q392" s="113"/>
      <c r="R392" s="113"/>
    </row>
    <row r="393" spans="2:18">
      <c r="B393" s="113"/>
      <c r="C393" s="113"/>
      <c r="D393" s="113"/>
      <c r="E393" s="113"/>
      <c r="F393" s="113"/>
      <c r="G393" s="113"/>
      <c r="H393" s="113"/>
      <c r="I393" s="113"/>
      <c r="J393" s="114"/>
      <c r="K393" s="114"/>
      <c r="L393" s="114"/>
      <c r="M393" s="114"/>
      <c r="N393" s="114"/>
      <c r="O393" s="114"/>
      <c r="P393" s="113"/>
      <c r="Q393" s="113"/>
      <c r="R393" s="113"/>
    </row>
    <row r="394" spans="2:18">
      <c r="B394" s="113"/>
      <c r="C394" s="113"/>
      <c r="D394" s="113"/>
      <c r="E394" s="113"/>
      <c r="F394" s="113"/>
      <c r="G394" s="113"/>
      <c r="H394" s="113"/>
      <c r="I394" s="113"/>
      <c r="J394" s="114"/>
      <c r="K394" s="114"/>
      <c r="L394" s="114"/>
      <c r="M394" s="114"/>
      <c r="N394" s="114"/>
      <c r="O394" s="114"/>
      <c r="P394" s="113"/>
      <c r="Q394" s="113"/>
      <c r="R394" s="113"/>
    </row>
    <row r="395" spans="2:18">
      <c r="B395" s="113"/>
      <c r="C395" s="113"/>
      <c r="D395" s="113"/>
      <c r="E395" s="113"/>
      <c r="F395" s="113"/>
      <c r="G395" s="113"/>
      <c r="H395" s="113"/>
      <c r="I395" s="113"/>
      <c r="J395" s="114"/>
      <c r="K395" s="114"/>
      <c r="L395" s="114"/>
      <c r="M395" s="114"/>
      <c r="N395" s="114"/>
      <c r="O395" s="114"/>
      <c r="P395" s="113"/>
      <c r="Q395" s="113"/>
      <c r="R395" s="113"/>
    </row>
    <row r="396" spans="2:18">
      <c r="B396" s="113"/>
      <c r="C396" s="113"/>
      <c r="D396" s="113"/>
      <c r="E396" s="113"/>
      <c r="F396" s="113"/>
      <c r="G396" s="113"/>
      <c r="H396" s="113"/>
      <c r="I396" s="113"/>
      <c r="J396" s="114"/>
      <c r="K396" s="114"/>
      <c r="L396" s="114"/>
      <c r="M396" s="114"/>
      <c r="N396" s="114"/>
      <c r="O396" s="114"/>
      <c r="P396" s="113"/>
      <c r="Q396" s="113"/>
      <c r="R396" s="113"/>
    </row>
    <row r="397" spans="2:18">
      <c r="B397" s="113"/>
      <c r="C397" s="113"/>
      <c r="D397" s="113"/>
      <c r="E397" s="113"/>
      <c r="F397" s="113"/>
      <c r="G397" s="113"/>
      <c r="H397" s="113"/>
      <c r="I397" s="113"/>
      <c r="J397" s="114"/>
      <c r="K397" s="114"/>
      <c r="L397" s="114"/>
      <c r="M397" s="114"/>
      <c r="N397" s="114"/>
      <c r="O397" s="114"/>
      <c r="P397" s="113"/>
      <c r="Q397" s="113"/>
      <c r="R397" s="113"/>
    </row>
    <row r="398" spans="2:18">
      <c r="B398" s="113"/>
      <c r="C398" s="113"/>
      <c r="D398" s="113"/>
      <c r="E398" s="113"/>
      <c r="F398" s="113"/>
      <c r="G398" s="113"/>
      <c r="H398" s="113"/>
      <c r="I398" s="113"/>
      <c r="J398" s="114"/>
      <c r="K398" s="114"/>
      <c r="L398" s="114"/>
      <c r="M398" s="114"/>
      <c r="N398" s="114"/>
      <c r="O398" s="114"/>
      <c r="P398" s="113"/>
      <c r="Q398" s="113"/>
      <c r="R398" s="113"/>
    </row>
    <row r="399" spans="2:18">
      <c r="B399" s="113"/>
      <c r="C399" s="113"/>
      <c r="D399" s="113"/>
      <c r="E399" s="113"/>
      <c r="F399" s="113"/>
      <c r="G399" s="113"/>
      <c r="H399" s="113"/>
      <c r="I399" s="113"/>
      <c r="J399" s="114"/>
      <c r="K399" s="114"/>
      <c r="L399" s="114"/>
      <c r="M399" s="114"/>
      <c r="N399" s="114"/>
      <c r="O399" s="114"/>
      <c r="P399" s="113"/>
      <c r="Q399" s="113"/>
      <c r="R399" s="113"/>
    </row>
    <row r="400" spans="2:18">
      <c r="B400" s="113"/>
      <c r="C400" s="113"/>
      <c r="D400" s="113"/>
      <c r="E400" s="113"/>
      <c r="F400" s="113"/>
      <c r="G400" s="113"/>
      <c r="H400" s="113"/>
      <c r="I400" s="113"/>
      <c r="J400" s="114"/>
      <c r="K400" s="114"/>
      <c r="L400" s="114"/>
      <c r="M400" s="114"/>
      <c r="N400" s="114"/>
      <c r="O400" s="114"/>
      <c r="P400" s="113"/>
      <c r="Q400" s="113"/>
      <c r="R400" s="113"/>
    </row>
    <row r="401" spans="2:18">
      <c r="B401" s="113"/>
      <c r="C401" s="113"/>
      <c r="D401" s="113"/>
      <c r="E401" s="113"/>
      <c r="F401" s="113"/>
      <c r="G401" s="113"/>
      <c r="H401" s="113"/>
      <c r="I401" s="113"/>
      <c r="J401" s="114"/>
      <c r="K401" s="114"/>
      <c r="L401" s="114"/>
      <c r="M401" s="114"/>
      <c r="N401" s="114"/>
      <c r="O401" s="114"/>
      <c r="P401" s="113"/>
      <c r="Q401" s="113"/>
      <c r="R401" s="113"/>
    </row>
    <row r="402" spans="2:18">
      <c r="B402" s="113"/>
      <c r="C402" s="113"/>
      <c r="D402" s="113"/>
      <c r="E402" s="113"/>
      <c r="F402" s="113"/>
      <c r="G402" s="113"/>
      <c r="H402" s="113"/>
      <c r="I402" s="113"/>
      <c r="J402" s="114"/>
      <c r="K402" s="114"/>
      <c r="L402" s="114"/>
      <c r="M402" s="114"/>
      <c r="N402" s="114"/>
      <c r="O402" s="114"/>
      <c r="P402" s="113"/>
      <c r="Q402" s="113"/>
      <c r="R402" s="113"/>
    </row>
    <row r="403" spans="2:18">
      <c r="B403" s="113"/>
      <c r="C403" s="113"/>
      <c r="D403" s="113"/>
      <c r="E403" s="113"/>
      <c r="F403" s="113"/>
      <c r="G403" s="113"/>
      <c r="H403" s="113"/>
      <c r="I403" s="113"/>
      <c r="J403" s="114"/>
      <c r="K403" s="114"/>
      <c r="L403" s="114"/>
      <c r="M403" s="114"/>
      <c r="N403" s="114"/>
      <c r="O403" s="114"/>
      <c r="P403" s="113"/>
      <c r="Q403" s="113"/>
      <c r="R403" s="113"/>
    </row>
    <row r="404" spans="2:18">
      <c r="B404" s="113"/>
      <c r="C404" s="113"/>
      <c r="D404" s="113"/>
      <c r="E404" s="113"/>
      <c r="F404" s="113"/>
      <c r="G404" s="113"/>
      <c r="H404" s="113"/>
      <c r="I404" s="113"/>
      <c r="J404" s="114"/>
      <c r="K404" s="114"/>
      <c r="L404" s="114"/>
      <c r="M404" s="114"/>
      <c r="N404" s="114"/>
      <c r="O404" s="114"/>
      <c r="P404" s="113"/>
      <c r="Q404" s="113"/>
      <c r="R404" s="113"/>
    </row>
    <row r="405" spans="2:18">
      <c r="B405" s="113"/>
      <c r="C405" s="113"/>
      <c r="D405" s="113"/>
      <c r="E405" s="113"/>
      <c r="F405" s="113"/>
      <c r="G405" s="113"/>
      <c r="H405" s="113"/>
      <c r="I405" s="113"/>
      <c r="J405" s="114"/>
      <c r="K405" s="114"/>
      <c r="L405" s="114"/>
      <c r="M405" s="114"/>
      <c r="N405" s="114"/>
      <c r="O405" s="114"/>
      <c r="P405" s="113"/>
      <c r="Q405" s="113"/>
      <c r="R405" s="113"/>
    </row>
    <row r="406" spans="2:18">
      <c r="B406" s="113"/>
      <c r="C406" s="113"/>
      <c r="D406" s="113"/>
      <c r="E406" s="113"/>
      <c r="F406" s="113"/>
      <c r="G406" s="113"/>
      <c r="H406" s="113"/>
      <c r="I406" s="113"/>
      <c r="J406" s="114"/>
      <c r="K406" s="114"/>
      <c r="L406" s="114"/>
      <c r="M406" s="114"/>
      <c r="N406" s="114"/>
      <c r="O406" s="114"/>
      <c r="P406" s="113"/>
      <c r="Q406" s="113"/>
      <c r="R406" s="113"/>
    </row>
    <row r="407" spans="2:18">
      <c r="B407" s="113"/>
      <c r="C407" s="113"/>
      <c r="D407" s="113"/>
      <c r="E407" s="113"/>
      <c r="F407" s="113"/>
      <c r="G407" s="113"/>
      <c r="H407" s="113"/>
      <c r="I407" s="113"/>
      <c r="J407" s="114"/>
      <c r="K407" s="114"/>
      <c r="L407" s="114"/>
      <c r="M407" s="114"/>
      <c r="N407" s="114"/>
      <c r="O407" s="114"/>
      <c r="P407" s="113"/>
      <c r="Q407" s="113"/>
      <c r="R407" s="113"/>
    </row>
    <row r="408" spans="2:18">
      <c r="B408" s="113"/>
      <c r="C408" s="113"/>
      <c r="D408" s="113"/>
      <c r="E408" s="113"/>
      <c r="F408" s="113"/>
      <c r="G408" s="113"/>
      <c r="H408" s="113"/>
      <c r="I408" s="113"/>
      <c r="J408" s="114"/>
      <c r="K408" s="114"/>
      <c r="L408" s="114"/>
      <c r="M408" s="114"/>
      <c r="N408" s="114"/>
      <c r="O408" s="114"/>
      <c r="P408" s="113"/>
      <c r="Q408" s="113"/>
      <c r="R408" s="113"/>
    </row>
    <row r="409" spans="2:18">
      <c r="B409" s="113"/>
      <c r="C409" s="113"/>
      <c r="D409" s="113"/>
      <c r="E409" s="113"/>
      <c r="F409" s="113"/>
      <c r="G409" s="113"/>
      <c r="H409" s="113"/>
      <c r="I409" s="113"/>
      <c r="J409" s="114"/>
      <c r="K409" s="114"/>
      <c r="L409" s="114"/>
      <c r="M409" s="114"/>
      <c r="N409" s="114"/>
      <c r="O409" s="114"/>
      <c r="P409" s="113"/>
      <c r="Q409" s="113"/>
      <c r="R409" s="113"/>
    </row>
    <row r="410" spans="2:18">
      <c r="B410" s="113"/>
      <c r="C410" s="113"/>
      <c r="D410" s="113"/>
      <c r="E410" s="113"/>
      <c r="F410" s="113"/>
      <c r="G410" s="113"/>
      <c r="H410" s="113"/>
      <c r="I410" s="113"/>
      <c r="J410" s="114"/>
      <c r="K410" s="114"/>
      <c r="L410" s="114"/>
      <c r="M410" s="114"/>
      <c r="N410" s="114"/>
      <c r="O410" s="114"/>
      <c r="P410" s="113"/>
      <c r="Q410" s="113"/>
      <c r="R410" s="113"/>
    </row>
    <row r="411" spans="2:18">
      <c r="B411" s="113"/>
      <c r="C411" s="113"/>
      <c r="D411" s="113"/>
      <c r="E411" s="113"/>
      <c r="F411" s="113"/>
      <c r="G411" s="113"/>
      <c r="H411" s="113"/>
      <c r="I411" s="113"/>
      <c r="J411" s="114"/>
      <c r="K411" s="114"/>
      <c r="L411" s="114"/>
      <c r="M411" s="114"/>
      <c r="N411" s="114"/>
      <c r="O411" s="114"/>
      <c r="P411" s="113"/>
      <c r="Q411" s="113"/>
      <c r="R411" s="113"/>
    </row>
    <row r="412" spans="2:18">
      <c r="B412" s="113"/>
      <c r="C412" s="113"/>
      <c r="D412" s="113"/>
      <c r="E412" s="113"/>
      <c r="F412" s="113"/>
      <c r="G412" s="113"/>
      <c r="H412" s="113"/>
      <c r="I412" s="113"/>
      <c r="J412" s="114"/>
      <c r="K412" s="114"/>
      <c r="L412" s="114"/>
      <c r="M412" s="114"/>
      <c r="N412" s="114"/>
      <c r="O412" s="114"/>
      <c r="P412" s="113"/>
      <c r="Q412" s="113"/>
      <c r="R412" s="113"/>
    </row>
    <row r="413" spans="2:18">
      <c r="B413" s="113"/>
      <c r="C413" s="113"/>
      <c r="D413" s="113"/>
      <c r="E413" s="113"/>
      <c r="F413" s="113"/>
      <c r="G413" s="113"/>
      <c r="H413" s="113"/>
      <c r="I413" s="113"/>
      <c r="J413" s="114"/>
      <c r="K413" s="114"/>
      <c r="L413" s="114"/>
      <c r="M413" s="114"/>
      <c r="N413" s="114"/>
      <c r="O413" s="114"/>
      <c r="P413" s="113"/>
      <c r="Q413" s="113"/>
      <c r="R413" s="113"/>
    </row>
    <row r="414" spans="2:18">
      <c r="B414" s="113"/>
      <c r="C414" s="113"/>
      <c r="D414" s="113"/>
      <c r="E414" s="113"/>
      <c r="F414" s="113"/>
      <c r="G414" s="113"/>
      <c r="H414" s="113"/>
      <c r="I414" s="113"/>
      <c r="J414" s="114"/>
      <c r="K414" s="114"/>
      <c r="L414" s="114"/>
      <c r="M414" s="114"/>
      <c r="N414" s="114"/>
      <c r="O414" s="114"/>
      <c r="P414" s="113"/>
      <c r="Q414" s="113"/>
      <c r="R414" s="113"/>
    </row>
    <row r="415" spans="2:18">
      <c r="B415" s="113"/>
      <c r="C415" s="113"/>
      <c r="D415" s="113"/>
      <c r="E415" s="113"/>
      <c r="F415" s="113"/>
      <c r="G415" s="113"/>
      <c r="H415" s="113"/>
      <c r="I415" s="113"/>
      <c r="J415" s="114"/>
      <c r="K415" s="114"/>
      <c r="L415" s="114"/>
      <c r="M415" s="114"/>
      <c r="N415" s="114"/>
      <c r="O415" s="114"/>
      <c r="P415" s="113"/>
      <c r="Q415" s="113"/>
      <c r="R415" s="113"/>
    </row>
    <row r="416" spans="2:18">
      <c r="B416" s="113"/>
      <c r="C416" s="113"/>
      <c r="D416" s="113"/>
      <c r="E416" s="113"/>
      <c r="F416" s="113"/>
      <c r="G416" s="113"/>
      <c r="H416" s="113"/>
      <c r="I416" s="113"/>
      <c r="J416" s="114"/>
      <c r="K416" s="114"/>
      <c r="L416" s="114"/>
      <c r="M416" s="114"/>
      <c r="N416" s="114"/>
      <c r="O416" s="114"/>
      <c r="P416" s="113"/>
      <c r="Q416" s="113"/>
      <c r="R416" s="113"/>
    </row>
    <row r="417" spans="2:18">
      <c r="B417" s="113"/>
      <c r="C417" s="113"/>
      <c r="D417" s="113"/>
      <c r="E417" s="113"/>
      <c r="F417" s="113"/>
      <c r="G417" s="113"/>
      <c r="H417" s="113"/>
      <c r="I417" s="113"/>
      <c r="J417" s="114"/>
      <c r="K417" s="114"/>
      <c r="L417" s="114"/>
      <c r="M417" s="114"/>
      <c r="N417" s="114"/>
      <c r="O417" s="114"/>
      <c r="P417" s="113"/>
      <c r="Q417" s="113"/>
      <c r="R417" s="113"/>
    </row>
    <row r="418" spans="2:18">
      <c r="B418" s="113"/>
      <c r="C418" s="113"/>
      <c r="D418" s="113"/>
      <c r="E418" s="113"/>
      <c r="F418" s="113"/>
      <c r="G418" s="113"/>
      <c r="H418" s="113"/>
      <c r="I418" s="113"/>
      <c r="J418" s="114"/>
      <c r="K418" s="114"/>
      <c r="L418" s="114"/>
      <c r="M418" s="114"/>
      <c r="N418" s="114"/>
      <c r="O418" s="114"/>
      <c r="P418" s="113"/>
      <c r="Q418" s="113"/>
      <c r="R418" s="113"/>
    </row>
    <row r="419" spans="2:18">
      <c r="B419" s="113"/>
      <c r="C419" s="113"/>
      <c r="D419" s="113"/>
      <c r="E419" s="113"/>
      <c r="F419" s="113"/>
      <c r="G419" s="113"/>
      <c r="H419" s="113"/>
      <c r="I419" s="113"/>
      <c r="J419" s="114"/>
      <c r="K419" s="114"/>
      <c r="L419" s="114"/>
      <c r="M419" s="114"/>
      <c r="N419" s="114"/>
      <c r="O419" s="114"/>
      <c r="P419" s="113"/>
      <c r="Q419" s="113"/>
      <c r="R419" s="113"/>
    </row>
    <row r="420" spans="2:18">
      <c r="B420" s="113"/>
      <c r="C420" s="113"/>
      <c r="D420" s="113"/>
      <c r="E420" s="113"/>
      <c r="F420" s="113"/>
      <c r="G420" s="113"/>
      <c r="H420" s="113"/>
      <c r="I420" s="113"/>
      <c r="J420" s="114"/>
      <c r="K420" s="114"/>
      <c r="L420" s="114"/>
      <c r="M420" s="114"/>
      <c r="N420" s="114"/>
      <c r="O420" s="114"/>
      <c r="P420" s="113"/>
      <c r="Q420" s="113"/>
      <c r="R420" s="113"/>
    </row>
    <row r="421" spans="2:18">
      <c r="B421" s="113"/>
      <c r="C421" s="113"/>
      <c r="D421" s="113"/>
      <c r="E421" s="113"/>
      <c r="F421" s="113"/>
      <c r="G421" s="113"/>
      <c r="H421" s="113"/>
      <c r="I421" s="113"/>
      <c r="J421" s="114"/>
      <c r="K421" s="114"/>
      <c r="L421" s="114"/>
      <c r="M421" s="114"/>
      <c r="N421" s="114"/>
      <c r="O421" s="114"/>
      <c r="P421" s="113"/>
      <c r="Q421" s="113"/>
      <c r="R421" s="113"/>
    </row>
    <row r="422" spans="2:18">
      <c r="B422" s="113"/>
      <c r="C422" s="113"/>
      <c r="D422" s="113"/>
      <c r="E422" s="113"/>
      <c r="F422" s="113"/>
      <c r="G422" s="113"/>
      <c r="H422" s="113"/>
      <c r="I422" s="113"/>
      <c r="J422" s="114"/>
      <c r="K422" s="114"/>
      <c r="L422" s="114"/>
      <c r="M422" s="114"/>
      <c r="N422" s="114"/>
      <c r="O422" s="114"/>
      <c r="P422" s="113"/>
      <c r="Q422" s="113"/>
      <c r="R422" s="113"/>
    </row>
    <row r="423" spans="2:18">
      <c r="B423" s="113"/>
      <c r="C423" s="113"/>
      <c r="D423" s="113"/>
      <c r="E423" s="113"/>
      <c r="F423" s="113"/>
      <c r="G423" s="113"/>
      <c r="H423" s="113"/>
      <c r="I423" s="113"/>
      <c r="J423" s="114"/>
      <c r="K423" s="114"/>
      <c r="L423" s="114"/>
      <c r="M423" s="114"/>
      <c r="N423" s="114"/>
      <c r="O423" s="114"/>
      <c r="P423" s="113"/>
      <c r="Q423" s="113"/>
      <c r="R423" s="113"/>
    </row>
    <row r="424" spans="2:18">
      <c r="B424" s="113"/>
      <c r="C424" s="113"/>
      <c r="D424" s="113"/>
      <c r="E424" s="113"/>
      <c r="F424" s="113"/>
      <c r="G424" s="113"/>
      <c r="H424" s="113"/>
      <c r="I424" s="113"/>
      <c r="J424" s="114"/>
      <c r="K424" s="114"/>
      <c r="L424" s="114"/>
      <c r="M424" s="114"/>
      <c r="N424" s="114"/>
      <c r="O424" s="114"/>
      <c r="P424" s="113"/>
      <c r="Q424" s="113"/>
      <c r="R424" s="113"/>
    </row>
    <row r="425" spans="2:18">
      <c r="B425" s="113"/>
      <c r="C425" s="113"/>
      <c r="D425" s="113"/>
      <c r="E425" s="113"/>
      <c r="F425" s="113"/>
      <c r="G425" s="113"/>
      <c r="H425" s="113"/>
      <c r="I425" s="113"/>
      <c r="J425" s="114"/>
      <c r="K425" s="114"/>
      <c r="L425" s="114"/>
      <c r="M425" s="114"/>
      <c r="N425" s="114"/>
      <c r="O425" s="114"/>
      <c r="P425" s="113"/>
      <c r="Q425" s="113"/>
      <c r="R425" s="113"/>
    </row>
    <row r="426" spans="2:18">
      <c r="B426" s="113"/>
      <c r="C426" s="113"/>
      <c r="D426" s="113"/>
      <c r="E426" s="113"/>
      <c r="F426" s="113"/>
      <c r="G426" s="113"/>
      <c r="H426" s="113"/>
      <c r="I426" s="113"/>
      <c r="J426" s="114"/>
      <c r="K426" s="114"/>
      <c r="L426" s="114"/>
      <c r="M426" s="114"/>
      <c r="N426" s="114"/>
      <c r="O426" s="114"/>
      <c r="P426" s="113"/>
      <c r="Q426" s="113"/>
      <c r="R426" s="113"/>
    </row>
    <row r="427" spans="2:18">
      <c r="B427" s="113"/>
      <c r="C427" s="113"/>
      <c r="D427" s="113"/>
      <c r="E427" s="113"/>
      <c r="F427" s="113"/>
      <c r="G427" s="113"/>
      <c r="H427" s="113"/>
      <c r="I427" s="113"/>
      <c r="J427" s="114"/>
      <c r="K427" s="114"/>
      <c r="L427" s="114"/>
      <c r="M427" s="114"/>
      <c r="N427" s="114"/>
      <c r="O427" s="114"/>
      <c r="P427" s="113"/>
      <c r="Q427" s="113"/>
      <c r="R427" s="113"/>
    </row>
    <row r="428" spans="2:18">
      <c r="B428" s="113"/>
      <c r="C428" s="113"/>
      <c r="D428" s="113"/>
      <c r="E428" s="113"/>
      <c r="F428" s="113"/>
      <c r="G428" s="113"/>
      <c r="H428" s="113"/>
      <c r="I428" s="113"/>
      <c r="J428" s="114"/>
      <c r="K428" s="114"/>
      <c r="L428" s="114"/>
      <c r="M428" s="114"/>
      <c r="N428" s="114"/>
      <c r="O428" s="114"/>
      <c r="P428" s="113"/>
      <c r="Q428" s="113"/>
      <c r="R428" s="113"/>
    </row>
    <row r="429" spans="2:18">
      <c r="B429" s="113"/>
      <c r="C429" s="113"/>
      <c r="D429" s="113"/>
      <c r="E429" s="113"/>
      <c r="F429" s="113"/>
      <c r="G429" s="113"/>
      <c r="H429" s="113"/>
      <c r="I429" s="113"/>
      <c r="J429" s="114"/>
      <c r="K429" s="114"/>
      <c r="L429" s="114"/>
      <c r="M429" s="114"/>
      <c r="N429" s="114"/>
      <c r="O429" s="114"/>
      <c r="P429" s="113"/>
      <c r="Q429" s="113"/>
      <c r="R429" s="113"/>
    </row>
    <row r="430" spans="2:18">
      <c r="B430" s="113"/>
      <c r="C430" s="113"/>
      <c r="D430" s="113"/>
      <c r="E430" s="113"/>
      <c r="F430" s="113"/>
      <c r="G430" s="113"/>
      <c r="H430" s="113"/>
      <c r="I430" s="113"/>
      <c r="J430" s="114"/>
      <c r="K430" s="114"/>
      <c r="L430" s="114"/>
      <c r="M430" s="114"/>
      <c r="N430" s="114"/>
      <c r="O430" s="114"/>
      <c r="P430" s="113"/>
      <c r="Q430" s="113"/>
      <c r="R430" s="113"/>
    </row>
    <row r="431" spans="2:18">
      <c r="B431" s="113"/>
      <c r="C431" s="113"/>
      <c r="D431" s="113"/>
      <c r="E431" s="113"/>
      <c r="F431" s="113"/>
      <c r="G431" s="113"/>
      <c r="H431" s="113"/>
      <c r="I431" s="113"/>
      <c r="J431" s="114"/>
      <c r="K431" s="114"/>
      <c r="L431" s="114"/>
      <c r="M431" s="114"/>
      <c r="N431" s="114"/>
      <c r="O431" s="114"/>
      <c r="P431" s="113"/>
      <c r="Q431" s="113"/>
      <c r="R431" s="113"/>
    </row>
    <row r="432" spans="2:18">
      <c r="B432" s="113"/>
      <c r="C432" s="113"/>
      <c r="D432" s="113"/>
      <c r="E432" s="113"/>
      <c r="F432" s="113"/>
      <c r="G432" s="113"/>
      <c r="H432" s="113"/>
      <c r="I432" s="113"/>
      <c r="J432" s="114"/>
      <c r="K432" s="114"/>
      <c r="L432" s="114"/>
      <c r="M432" s="114"/>
      <c r="N432" s="114"/>
      <c r="O432" s="114"/>
      <c r="P432" s="113"/>
      <c r="Q432" s="113"/>
      <c r="R432" s="113"/>
    </row>
    <row r="433" spans="2:18">
      <c r="B433" s="113"/>
      <c r="C433" s="113"/>
      <c r="D433" s="113"/>
      <c r="E433" s="113"/>
      <c r="F433" s="113"/>
      <c r="G433" s="113"/>
      <c r="H433" s="113"/>
      <c r="I433" s="113"/>
      <c r="J433" s="114"/>
      <c r="K433" s="114"/>
      <c r="L433" s="114"/>
      <c r="M433" s="114"/>
      <c r="N433" s="114"/>
      <c r="O433" s="114"/>
      <c r="P433" s="113"/>
      <c r="Q433" s="113"/>
      <c r="R433" s="113"/>
    </row>
    <row r="434" spans="2:18">
      <c r="B434" s="113"/>
      <c r="C434" s="113"/>
      <c r="D434" s="113"/>
      <c r="E434" s="113"/>
      <c r="F434" s="113"/>
      <c r="G434" s="113"/>
      <c r="H434" s="113"/>
      <c r="I434" s="113"/>
      <c r="J434" s="114"/>
      <c r="K434" s="114"/>
      <c r="L434" s="114"/>
      <c r="M434" s="114"/>
      <c r="N434" s="114"/>
      <c r="O434" s="114"/>
      <c r="P434" s="113"/>
      <c r="Q434" s="113"/>
      <c r="R434" s="113"/>
    </row>
    <row r="435" spans="2:18">
      <c r="B435" s="113"/>
      <c r="C435" s="113"/>
      <c r="D435" s="113"/>
      <c r="E435" s="113"/>
      <c r="F435" s="113"/>
      <c r="G435" s="113"/>
      <c r="H435" s="113"/>
      <c r="I435" s="113"/>
      <c r="J435" s="114"/>
      <c r="K435" s="114"/>
      <c r="L435" s="114"/>
      <c r="M435" s="114"/>
      <c r="N435" s="114"/>
      <c r="O435" s="114"/>
      <c r="P435" s="113"/>
      <c r="Q435" s="113"/>
      <c r="R435" s="113"/>
    </row>
    <row r="436" spans="2:18">
      <c r="B436" s="113"/>
      <c r="C436" s="113"/>
      <c r="D436" s="113"/>
      <c r="E436" s="113"/>
      <c r="F436" s="113"/>
      <c r="G436" s="113"/>
      <c r="H436" s="113"/>
      <c r="I436" s="113"/>
      <c r="J436" s="114"/>
      <c r="K436" s="114"/>
      <c r="L436" s="114"/>
      <c r="M436" s="114"/>
      <c r="N436" s="114"/>
      <c r="O436" s="114"/>
      <c r="P436" s="113"/>
      <c r="Q436" s="113"/>
      <c r="R436" s="113"/>
    </row>
    <row r="437" spans="2:18">
      <c r="B437" s="113"/>
      <c r="C437" s="113"/>
      <c r="D437" s="113"/>
      <c r="E437" s="113"/>
      <c r="F437" s="113"/>
      <c r="G437" s="113"/>
      <c r="H437" s="113"/>
      <c r="I437" s="113"/>
      <c r="J437" s="114"/>
      <c r="K437" s="114"/>
      <c r="L437" s="114"/>
      <c r="M437" s="114"/>
      <c r="N437" s="114"/>
      <c r="O437" s="114"/>
      <c r="P437" s="113"/>
      <c r="Q437" s="113"/>
      <c r="R437" s="113"/>
    </row>
    <row r="438" spans="2:18">
      <c r="B438" s="113"/>
      <c r="C438" s="113"/>
      <c r="D438" s="113"/>
      <c r="E438" s="113"/>
      <c r="F438" s="113"/>
      <c r="G438" s="113"/>
      <c r="H438" s="113"/>
      <c r="I438" s="113"/>
      <c r="J438" s="114"/>
      <c r="K438" s="114"/>
      <c r="L438" s="114"/>
      <c r="M438" s="114"/>
      <c r="N438" s="114"/>
      <c r="O438" s="114"/>
      <c r="P438" s="113"/>
      <c r="Q438" s="113"/>
      <c r="R438" s="113"/>
    </row>
    <row r="439" spans="2:18">
      <c r="B439" s="113"/>
      <c r="C439" s="113"/>
      <c r="D439" s="113"/>
      <c r="E439" s="113"/>
      <c r="F439" s="113"/>
      <c r="G439" s="113"/>
      <c r="H439" s="113"/>
      <c r="I439" s="113"/>
      <c r="J439" s="114"/>
      <c r="K439" s="114"/>
      <c r="L439" s="114"/>
      <c r="M439" s="114"/>
      <c r="N439" s="114"/>
      <c r="O439" s="114"/>
      <c r="P439" s="113"/>
      <c r="Q439" s="113"/>
      <c r="R439" s="113"/>
    </row>
    <row r="440" spans="2:18">
      <c r="B440" s="113"/>
      <c r="C440" s="113"/>
      <c r="D440" s="113"/>
      <c r="E440" s="113"/>
      <c r="F440" s="113"/>
      <c r="G440" s="113"/>
      <c r="H440" s="113"/>
      <c r="I440" s="113"/>
      <c r="J440" s="114"/>
      <c r="K440" s="114"/>
      <c r="L440" s="114"/>
      <c r="M440" s="114"/>
      <c r="N440" s="114"/>
      <c r="O440" s="114"/>
      <c r="P440" s="113"/>
      <c r="Q440" s="113"/>
      <c r="R440" s="113"/>
    </row>
    <row r="441" spans="2:18">
      <c r="B441" s="113"/>
      <c r="C441" s="113"/>
      <c r="D441" s="113"/>
      <c r="E441" s="113"/>
      <c r="F441" s="113"/>
      <c r="G441" s="113"/>
      <c r="H441" s="113"/>
      <c r="I441" s="113"/>
      <c r="J441" s="114"/>
      <c r="K441" s="114"/>
      <c r="L441" s="114"/>
      <c r="M441" s="114"/>
      <c r="N441" s="114"/>
      <c r="O441" s="114"/>
      <c r="P441" s="113"/>
      <c r="Q441" s="113"/>
      <c r="R441" s="113"/>
    </row>
    <row r="442" spans="2:18">
      <c r="B442" s="113"/>
      <c r="C442" s="113"/>
      <c r="D442" s="113"/>
      <c r="E442" s="113"/>
      <c r="F442" s="113"/>
      <c r="G442" s="113"/>
      <c r="H442" s="113"/>
      <c r="I442" s="113"/>
      <c r="J442" s="114"/>
      <c r="K442" s="114"/>
      <c r="L442" s="114"/>
      <c r="M442" s="114"/>
      <c r="N442" s="114"/>
      <c r="O442" s="114"/>
      <c r="P442" s="113"/>
      <c r="Q442" s="113"/>
      <c r="R442" s="113"/>
    </row>
    <row r="443" spans="2:18">
      <c r="B443" s="113"/>
      <c r="C443" s="113"/>
      <c r="D443" s="113"/>
      <c r="E443" s="113"/>
      <c r="F443" s="113"/>
      <c r="G443" s="113"/>
      <c r="H443" s="113"/>
      <c r="I443" s="113"/>
      <c r="J443" s="114"/>
      <c r="K443" s="114"/>
      <c r="L443" s="114"/>
      <c r="M443" s="114"/>
      <c r="N443" s="114"/>
      <c r="O443" s="114"/>
      <c r="P443" s="113"/>
      <c r="Q443" s="113"/>
      <c r="R443" s="113"/>
    </row>
    <row r="444" spans="2:18">
      <c r="B444" s="113"/>
      <c r="C444" s="113"/>
      <c r="D444" s="113"/>
      <c r="E444" s="113"/>
      <c r="F444" s="113"/>
      <c r="G444" s="113"/>
      <c r="H444" s="113"/>
      <c r="I444" s="113"/>
      <c r="J444" s="114"/>
      <c r="K444" s="114"/>
      <c r="L444" s="114"/>
      <c r="M444" s="114"/>
      <c r="N444" s="114"/>
      <c r="O444" s="114"/>
      <c r="P444" s="113"/>
      <c r="Q444" s="113"/>
      <c r="R444" s="113"/>
    </row>
    <row r="445" spans="2:18">
      <c r="B445" s="113"/>
      <c r="C445" s="113"/>
      <c r="D445" s="113"/>
      <c r="E445" s="113"/>
      <c r="F445" s="113"/>
      <c r="G445" s="113"/>
      <c r="H445" s="113"/>
      <c r="I445" s="113"/>
      <c r="J445" s="114"/>
      <c r="K445" s="114"/>
      <c r="L445" s="114"/>
      <c r="M445" s="114"/>
      <c r="N445" s="114"/>
      <c r="O445" s="114"/>
      <c r="P445" s="113"/>
      <c r="Q445" s="113"/>
      <c r="R445" s="113"/>
    </row>
    <row r="446" spans="2:18">
      <c r="B446" s="113"/>
      <c r="C446" s="113"/>
      <c r="D446" s="113"/>
      <c r="E446" s="113"/>
      <c r="F446" s="113"/>
      <c r="G446" s="113"/>
      <c r="H446" s="113"/>
      <c r="I446" s="113"/>
      <c r="J446" s="114"/>
      <c r="K446" s="114"/>
      <c r="L446" s="114"/>
      <c r="M446" s="114"/>
      <c r="N446" s="114"/>
      <c r="O446" s="114"/>
      <c r="P446" s="113"/>
      <c r="Q446" s="113"/>
      <c r="R446" s="113"/>
    </row>
    <row r="447" spans="2:18">
      <c r="B447" s="113"/>
      <c r="C447" s="113"/>
      <c r="D447" s="113"/>
      <c r="E447" s="113"/>
      <c r="F447" s="113"/>
      <c r="G447" s="113"/>
      <c r="H447" s="113"/>
      <c r="I447" s="113"/>
      <c r="J447" s="114"/>
      <c r="K447" s="114"/>
      <c r="L447" s="114"/>
      <c r="M447" s="114"/>
      <c r="N447" s="114"/>
      <c r="O447" s="114"/>
      <c r="P447" s="113"/>
      <c r="Q447" s="113"/>
      <c r="R447" s="113"/>
    </row>
    <row r="448" spans="2:18">
      <c r="B448" s="113"/>
      <c r="C448" s="113"/>
      <c r="D448" s="113"/>
      <c r="E448" s="113"/>
      <c r="F448" s="113"/>
      <c r="G448" s="113"/>
      <c r="H448" s="113"/>
      <c r="I448" s="113"/>
      <c r="J448" s="114"/>
      <c r="K448" s="114"/>
      <c r="L448" s="114"/>
      <c r="M448" s="114"/>
      <c r="N448" s="114"/>
      <c r="O448" s="114"/>
      <c r="P448" s="113"/>
      <c r="Q448" s="113"/>
      <c r="R448" s="113"/>
    </row>
    <row r="449" spans="2:18">
      <c r="B449" s="113"/>
      <c r="C449" s="113"/>
      <c r="D449" s="113"/>
      <c r="E449" s="113"/>
      <c r="F449" s="113"/>
      <c r="G449" s="113"/>
      <c r="H449" s="113"/>
      <c r="I449" s="113"/>
      <c r="J449" s="114"/>
      <c r="K449" s="114"/>
      <c r="L449" s="114"/>
      <c r="M449" s="114"/>
      <c r="N449" s="114"/>
      <c r="O449" s="114"/>
      <c r="P449" s="113"/>
      <c r="Q449" s="113"/>
      <c r="R449" s="113"/>
    </row>
    <row r="450" spans="2:18">
      <c r="B450" s="113"/>
      <c r="C450" s="113"/>
      <c r="D450" s="113"/>
      <c r="E450" s="113"/>
      <c r="F450" s="113"/>
      <c r="G450" s="113"/>
      <c r="H450" s="113"/>
      <c r="I450" s="113"/>
      <c r="J450" s="114"/>
      <c r="K450" s="114"/>
      <c r="L450" s="114"/>
      <c r="M450" s="114"/>
      <c r="N450" s="114"/>
      <c r="O450" s="114"/>
      <c r="P450" s="113"/>
      <c r="Q450" s="113"/>
      <c r="R450" s="113"/>
    </row>
    <row r="451" spans="2:18">
      <c r="B451" s="113"/>
      <c r="C451" s="113"/>
      <c r="D451" s="113"/>
      <c r="E451" s="113"/>
      <c r="F451" s="113"/>
      <c r="G451" s="113"/>
      <c r="H451" s="113"/>
      <c r="I451" s="113"/>
      <c r="J451" s="114"/>
      <c r="K451" s="114"/>
      <c r="L451" s="114"/>
      <c r="M451" s="114"/>
      <c r="N451" s="114"/>
      <c r="O451" s="114"/>
      <c r="P451" s="113"/>
      <c r="Q451" s="113"/>
      <c r="R451" s="113"/>
    </row>
    <row r="452" spans="2:18">
      <c r="B452" s="113"/>
      <c r="C452" s="113"/>
      <c r="D452" s="113"/>
      <c r="E452" s="113"/>
      <c r="F452" s="113"/>
      <c r="G452" s="113"/>
      <c r="H452" s="113"/>
      <c r="I452" s="113"/>
      <c r="J452" s="114"/>
      <c r="K452" s="114"/>
      <c r="L452" s="114"/>
      <c r="M452" s="114"/>
      <c r="N452" s="114"/>
      <c r="O452" s="114"/>
      <c r="P452" s="113"/>
      <c r="Q452" s="113"/>
      <c r="R452" s="113"/>
    </row>
    <row r="453" spans="2:18">
      <c r="B453" s="113"/>
      <c r="C453" s="113"/>
      <c r="D453" s="113"/>
      <c r="E453" s="113"/>
      <c r="F453" s="113"/>
      <c r="G453" s="113"/>
      <c r="H453" s="113"/>
      <c r="I453" s="113"/>
      <c r="J453" s="114"/>
      <c r="K453" s="114"/>
      <c r="L453" s="114"/>
      <c r="M453" s="114"/>
      <c r="N453" s="114"/>
      <c r="O453" s="114"/>
      <c r="P453" s="113"/>
      <c r="Q453" s="113"/>
      <c r="R453" s="113"/>
    </row>
    <row r="454" spans="2:18">
      <c r="B454" s="113"/>
      <c r="C454" s="113"/>
      <c r="D454" s="113"/>
      <c r="E454" s="113"/>
      <c r="F454" s="113"/>
      <c r="G454" s="113"/>
      <c r="H454" s="113"/>
      <c r="I454" s="113"/>
      <c r="J454" s="114"/>
      <c r="K454" s="114"/>
      <c r="L454" s="114"/>
      <c r="M454" s="114"/>
      <c r="N454" s="114"/>
      <c r="O454" s="114"/>
      <c r="P454" s="113"/>
      <c r="Q454" s="113"/>
      <c r="R454" s="113"/>
    </row>
    <row r="455" spans="2:18">
      <c r="B455" s="113"/>
      <c r="C455" s="113"/>
      <c r="D455" s="113"/>
      <c r="E455" s="113"/>
      <c r="F455" s="113"/>
      <c r="G455" s="113"/>
      <c r="H455" s="113"/>
      <c r="I455" s="113"/>
      <c r="J455" s="114"/>
      <c r="K455" s="114"/>
      <c r="L455" s="114"/>
      <c r="M455" s="114"/>
      <c r="N455" s="114"/>
      <c r="O455" s="114"/>
      <c r="P455" s="113"/>
      <c r="Q455" s="113"/>
      <c r="R455" s="113"/>
    </row>
    <row r="456" spans="2:18">
      <c r="B456" s="113"/>
      <c r="C456" s="113"/>
      <c r="D456" s="113"/>
      <c r="E456" s="113"/>
      <c r="F456" s="113"/>
      <c r="G456" s="113"/>
      <c r="H456" s="113"/>
      <c r="I456" s="113"/>
      <c r="J456" s="114"/>
      <c r="K456" s="114"/>
      <c r="L456" s="114"/>
      <c r="M456" s="114"/>
      <c r="N456" s="114"/>
      <c r="O456" s="114"/>
      <c r="P456" s="113"/>
      <c r="Q456" s="113"/>
      <c r="R456" s="113"/>
    </row>
    <row r="457" spans="2:18">
      <c r="B457" s="113"/>
      <c r="C457" s="113"/>
      <c r="D457" s="113"/>
      <c r="E457" s="113"/>
      <c r="F457" s="113"/>
      <c r="G457" s="113"/>
      <c r="H457" s="113"/>
      <c r="I457" s="113"/>
      <c r="J457" s="114"/>
      <c r="K457" s="114"/>
      <c r="L457" s="114"/>
      <c r="M457" s="114"/>
      <c r="N457" s="114"/>
      <c r="O457" s="114"/>
      <c r="P457" s="113"/>
      <c r="Q457" s="113"/>
      <c r="R457" s="113"/>
    </row>
    <row r="458" spans="2:18">
      <c r="B458" s="113"/>
      <c r="C458" s="113"/>
      <c r="D458" s="113"/>
      <c r="E458" s="113"/>
      <c r="F458" s="113"/>
      <c r="G458" s="113"/>
      <c r="H458" s="113"/>
      <c r="I458" s="113"/>
      <c r="J458" s="114"/>
      <c r="K458" s="114"/>
      <c r="L458" s="114"/>
      <c r="M458" s="114"/>
      <c r="N458" s="114"/>
      <c r="O458" s="114"/>
      <c r="P458" s="113"/>
      <c r="Q458" s="113"/>
      <c r="R458" s="113"/>
    </row>
    <row r="459" spans="2:18">
      <c r="B459" s="113"/>
      <c r="C459" s="113"/>
      <c r="D459" s="113"/>
      <c r="E459" s="113"/>
      <c r="F459" s="113"/>
      <c r="G459" s="113"/>
      <c r="H459" s="113"/>
      <c r="I459" s="113"/>
      <c r="J459" s="114"/>
      <c r="K459" s="114"/>
      <c r="L459" s="114"/>
      <c r="M459" s="114"/>
      <c r="N459" s="114"/>
      <c r="O459" s="114"/>
      <c r="P459" s="113"/>
      <c r="Q459" s="113"/>
      <c r="R459" s="113"/>
    </row>
    <row r="460" spans="2:18">
      <c r="B460" s="113"/>
      <c r="C460" s="113"/>
      <c r="D460" s="113"/>
      <c r="E460" s="113"/>
      <c r="F460" s="113"/>
      <c r="G460" s="113"/>
      <c r="H460" s="113"/>
      <c r="I460" s="113"/>
      <c r="J460" s="114"/>
      <c r="K460" s="114"/>
      <c r="L460" s="114"/>
      <c r="M460" s="114"/>
      <c r="N460" s="114"/>
      <c r="O460" s="114"/>
      <c r="P460" s="113"/>
      <c r="Q460" s="113"/>
      <c r="R460" s="113"/>
    </row>
    <row r="461" spans="2:18">
      <c r="B461" s="113"/>
      <c r="C461" s="113"/>
      <c r="D461" s="113"/>
      <c r="E461" s="113"/>
      <c r="F461" s="113"/>
      <c r="G461" s="113"/>
      <c r="H461" s="113"/>
      <c r="I461" s="113"/>
      <c r="J461" s="114"/>
      <c r="K461" s="114"/>
      <c r="L461" s="114"/>
      <c r="M461" s="114"/>
      <c r="N461" s="114"/>
      <c r="O461" s="114"/>
      <c r="P461" s="113"/>
      <c r="Q461" s="113"/>
      <c r="R461" s="113"/>
    </row>
    <row r="462" spans="2:18">
      <c r="B462" s="113"/>
      <c r="C462" s="113"/>
      <c r="D462" s="113"/>
      <c r="E462" s="113"/>
      <c r="F462" s="113"/>
      <c r="G462" s="113"/>
      <c r="H462" s="113"/>
      <c r="I462" s="113"/>
      <c r="J462" s="114"/>
      <c r="K462" s="114"/>
      <c r="L462" s="114"/>
      <c r="M462" s="114"/>
      <c r="N462" s="114"/>
      <c r="O462" s="114"/>
      <c r="P462" s="113"/>
      <c r="Q462" s="113"/>
      <c r="R462" s="113"/>
    </row>
    <row r="463" spans="2:18">
      <c r="B463" s="113"/>
      <c r="C463" s="113"/>
      <c r="D463" s="113"/>
      <c r="E463" s="113"/>
      <c r="F463" s="113"/>
      <c r="G463" s="113"/>
      <c r="H463" s="113"/>
      <c r="I463" s="113"/>
      <c r="J463" s="114"/>
      <c r="K463" s="114"/>
      <c r="L463" s="114"/>
      <c r="M463" s="114"/>
      <c r="N463" s="114"/>
      <c r="O463" s="114"/>
      <c r="P463" s="113"/>
      <c r="Q463" s="113"/>
      <c r="R463" s="113"/>
    </row>
    <row r="464" spans="2:18">
      <c r="B464" s="113"/>
      <c r="C464" s="113"/>
      <c r="D464" s="113"/>
      <c r="E464" s="113"/>
      <c r="F464" s="113"/>
      <c r="G464" s="113"/>
      <c r="H464" s="113"/>
      <c r="I464" s="113"/>
      <c r="J464" s="114"/>
      <c r="K464" s="114"/>
      <c r="L464" s="114"/>
      <c r="M464" s="114"/>
      <c r="N464" s="114"/>
      <c r="O464" s="114"/>
      <c r="P464" s="113"/>
      <c r="Q464" s="113"/>
      <c r="R464" s="113"/>
    </row>
    <row r="465" spans="2:18">
      <c r="B465" s="113"/>
      <c r="C465" s="113"/>
      <c r="D465" s="113"/>
      <c r="E465" s="113"/>
      <c r="F465" s="113"/>
      <c r="G465" s="113"/>
      <c r="H465" s="113"/>
      <c r="I465" s="113"/>
      <c r="J465" s="114"/>
      <c r="K465" s="114"/>
      <c r="L465" s="114"/>
      <c r="M465" s="114"/>
      <c r="N465" s="114"/>
      <c r="O465" s="114"/>
      <c r="P465" s="113"/>
      <c r="Q465" s="113"/>
      <c r="R465" s="113"/>
    </row>
    <row r="466" spans="2:18">
      <c r="B466" s="113"/>
      <c r="C466" s="113"/>
      <c r="D466" s="113"/>
      <c r="E466" s="113"/>
      <c r="F466" s="113"/>
      <c r="G466" s="113"/>
      <c r="H466" s="113"/>
      <c r="I466" s="113"/>
      <c r="J466" s="114"/>
      <c r="K466" s="114"/>
      <c r="L466" s="114"/>
      <c r="M466" s="114"/>
      <c r="N466" s="114"/>
      <c r="O466" s="114"/>
      <c r="P466" s="113"/>
      <c r="Q466" s="113"/>
      <c r="R466" s="113"/>
    </row>
    <row r="467" spans="2:18">
      <c r="B467" s="113"/>
      <c r="C467" s="113"/>
      <c r="D467" s="113"/>
      <c r="E467" s="113"/>
      <c r="F467" s="113"/>
      <c r="G467" s="113"/>
      <c r="H467" s="113"/>
      <c r="I467" s="113"/>
      <c r="J467" s="114"/>
      <c r="K467" s="114"/>
      <c r="L467" s="114"/>
      <c r="M467" s="114"/>
      <c r="N467" s="114"/>
      <c r="O467" s="114"/>
      <c r="P467" s="113"/>
      <c r="Q467" s="113"/>
      <c r="R467" s="113"/>
    </row>
    <row r="468" spans="2:18">
      <c r="B468" s="113"/>
      <c r="C468" s="113"/>
      <c r="D468" s="113"/>
      <c r="E468" s="113"/>
      <c r="F468" s="113"/>
      <c r="G468" s="113"/>
      <c r="H468" s="113"/>
      <c r="I468" s="113"/>
      <c r="J468" s="114"/>
      <c r="K468" s="114"/>
      <c r="L468" s="114"/>
      <c r="M468" s="114"/>
      <c r="N468" s="114"/>
      <c r="O468" s="114"/>
      <c r="P468" s="113"/>
      <c r="Q468" s="113"/>
      <c r="R468" s="113"/>
    </row>
    <row r="469" spans="2:18">
      <c r="B469" s="113"/>
      <c r="C469" s="113"/>
      <c r="D469" s="113"/>
      <c r="E469" s="113"/>
      <c r="F469" s="113"/>
      <c r="G469" s="113"/>
      <c r="H469" s="113"/>
      <c r="I469" s="113"/>
      <c r="J469" s="114"/>
      <c r="K469" s="114"/>
      <c r="L469" s="114"/>
      <c r="M469" s="114"/>
      <c r="N469" s="114"/>
      <c r="O469" s="114"/>
      <c r="P469" s="113"/>
      <c r="Q469" s="113"/>
      <c r="R469" s="113"/>
    </row>
    <row r="470" spans="2:18">
      <c r="B470" s="113"/>
      <c r="C470" s="113"/>
      <c r="D470" s="113"/>
      <c r="E470" s="113"/>
      <c r="F470" s="113"/>
      <c r="G470" s="113"/>
      <c r="H470" s="113"/>
      <c r="I470" s="113"/>
      <c r="J470" s="114"/>
      <c r="K470" s="114"/>
      <c r="L470" s="114"/>
      <c r="M470" s="114"/>
      <c r="N470" s="114"/>
      <c r="O470" s="114"/>
      <c r="P470" s="113"/>
      <c r="Q470" s="113"/>
      <c r="R470" s="113"/>
    </row>
    <row r="471" spans="2:18">
      <c r="B471" s="113"/>
      <c r="C471" s="113"/>
      <c r="D471" s="113"/>
      <c r="E471" s="113"/>
      <c r="F471" s="113"/>
      <c r="G471" s="113"/>
      <c r="H471" s="113"/>
      <c r="I471" s="113"/>
      <c r="J471" s="114"/>
      <c r="K471" s="114"/>
      <c r="L471" s="114"/>
      <c r="M471" s="114"/>
      <c r="N471" s="114"/>
      <c r="O471" s="114"/>
      <c r="P471" s="113"/>
      <c r="Q471" s="113"/>
      <c r="R471" s="113"/>
    </row>
    <row r="472" spans="2:18">
      <c r="B472" s="113"/>
      <c r="C472" s="113"/>
      <c r="D472" s="113"/>
      <c r="E472" s="113"/>
      <c r="F472" s="113"/>
      <c r="G472" s="113"/>
      <c r="H472" s="113"/>
      <c r="I472" s="113"/>
      <c r="J472" s="114"/>
      <c r="K472" s="114"/>
      <c r="L472" s="114"/>
      <c r="M472" s="114"/>
      <c r="N472" s="114"/>
      <c r="O472" s="114"/>
      <c r="P472" s="113"/>
      <c r="Q472" s="113"/>
      <c r="R472" s="113"/>
    </row>
    <row r="473" spans="2:18">
      <c r="B473" s="113"/>
      <c r="C473" s="113"/>
      <c r="D473" s="113"/>
      <c r="E473" s="113"/>
      <c r="F473" s="113"/>
      <c r="G473" s="113"/>
      <c r="H473" s="113"/>
      <c r="I473" s="113"/>
      <c r="J473" s="114"/>
      <c r="K473" s="114"/>
      <c r="L473" s="114"/>
      <c r="M473" s="114"/>
      <c r="N473" s="114"/>
      <c r="O473" s="114"/>
      <c r="P473" s="113"/>
      <c r="Q473" s="113"/>
      <c r="R473" s="113"/>
    </row>
    <row r="474" spans="2:18">
      <c r="B474" s="113"/>
      <c r="C474" s="113"/>
      <c r="D474" s="113"/>
      <c r="E474" s="113"/>
      <c r="F474" s="113"/>
      <c r="G474" s="113"/>
      <c r="H474" s="113"/>
      <c r="I474" s="113"/>
      <c r="J474" s="114"/>
      <c r="K474" s="114"/>
      <c r="L474" s="114"/>
      <c r="M474" s="114"/>
      <c r="N474" s="114"/>
      <c r="O474" s="114"/>
      <c r="P474" s="113"/>
      <c r="Q474" s="113"/>
      <c r="R474" s="113"/>
    </row>
    <row r="475" spans="2:18">
      <c r="B475" s="113"/>
      <c r="C475" s="113"/>
      <c r="D475" s="113"/>
      <c r="E475" s="113"/>
      <c r="F475" s="113"/>
      <c r="G475" s="113"/>
      <c r="H475" s="113"/>
      <c r="I475" s="113"/>
      <c r="J475" s="114"/>
      <c r="K475" s="114"/>
      <c r="L475" s="114"/>
      <c r="M475" s="114"/>
      <c r="N475" s="114"/>
      <c r="O475" s="114"/>
      <c r="P475" s="113"/>
      <c r="Q475" s="113"/>
      <c r="R475" s="113"/>
    </row>
    <row r="476" spans="2:18">
      <c r="B476" s="113"/>
      <c r="C476" s="113"/>
      <c r="D476" s="113"/>
      <c r="E476" s="113"/>
      <c r="F476" s="113"/>
      <c r="G476" s="113"/>
      <c r="H476" s="113"/>
      <c r="I476" s="113"/>
      <c r="J476" s="114"/>
      <c r="K476" s="114"/>
      <c r="L476" s="114"/>
      <c r="M476" s="114"/>
      <c r="N476" s="114"/>
      <c r="O476" s="114"/>
      <c r="P476" s="113"/>
      <c r="Q476" s="113"/>
      <c r="R476" s="113"/>
    </row>
    <row r="477" spans="2:18">
      <c r="B477" s="113"/>
      <c r="C477" s="113"/>
      <c r="D477" s="113"/>
      <c r="E477" s="113"/>
      <c r="F477" s="113"/>
      <c r="G477" s="113"/>
      <c r="H477" s="113"/>
      <c r="I477" s="113"/>
      <c r="J477" s="114"/>
      <c r="K477" s="114"/>
      <c r="L477" s="114"/>
      <c r="M477" s="114"/>
      <c r="N477" s="114"/>
      <c r="O477" s="114"/>
      <c r="P477" s="113"/>
      <c r="Q477" s="113"/>
      <c r="R477" s="113"/>
    </row>
    <row r="478" spans="2:18">
      <c r="B478" s="113"/>
      <c r="C478" s="113"/>
      <c r="D478" s="113"/>
      <c r="E478" s="113"/>
      <c r="F478" s="113"/>
      <c r="G478" s="113"/>
      <c r="H478" s="113"/>
      <c r="I478" s="113"/>
      <c r="J478" s="114"/>
      <c r="K478" s="114"/>
      <c r="L478" s="114"/>
      <c r="M478" s="114"/>
      <c r="N478" s="114"/>
      <c r="O478" s="114"/>
      <c r="P478" s="113"/>
      <c r="Q478" s="113"/>
      <c r="R478" s="113"/>
    </row>
    <row r="479" spans="2:18">
      <c r="B479" s="113"/>
      <c r="C479" s="113"/>
      <c r="D479" s="113"/>
      <c r="E479" s="113"/>
      <c r="F479" s="113"/>
      <c r="G479" s="113"/>
      <c r="H479" s="113"/>
      <c r="I479" s="113"/>
      <c r="J479" s="114"/>
      <c r="K479" s="114"/>
      <c r="L479" s="114"/>
      <c r="M479" s="114"/>
      <c r="N479" s="114"/>
      <c r="O479" s="114"/>
      <c r="P479" s="113"/>
      <c r="Q479" s="113"/>
      <c r="R479" s="113"/>
    </row>
    <row r="480" spans="2:18">
      <c r="B480" s="113"/>
      <c r="C480" s="113"/>
      <c r="D480" s="113"/>
      <c r="E480" s="113"/>
      <c r="F480" s="113"/>
      <c r="G480" s="113"/>
      <c r="H480" s="113"/>
      <c r="I480" s="113"/>
      <c r="J480" s="114"/>
      <c r="K480" s="114"/>
      <c r="L480" s="114"/>
      <c r="M480" s="114"/>
      <c r="N480" s="114"/>
      <c r="O480" s="114"/>
      <c r="P480" s="113"/>
      <c r="Q480" s="113"/>
      <c r="R480" s="113"/>
    </row>
    <row r="481" spans="2:18">
      <c r="B481" s="113"/>
      <c r="C481" s="113"/>
      <c r="D481" s="113"/>
      <c r="E481" s="113"/>
      <c r="F481" s="113"/>
      <c r="G481" s="113"/>
      <c r="H481" s="113"/>
      <c r="I481" s="113"/>
      <c r="J481" s="114"/>
      <c r="K481" s="114"/>
      <c r="L481" s="114"/>
      <c r="M481" s="114"/>
      <c r="N481" s="114"/>
      <c r="O481" s="114"/>
      <c r="P481" s="113"/>
      <c r="Q481" s="113"/>
      <c r="R481" s="113"/>
    </row>
    <row r="482" spans="2:18">
      <c r="B482" s="113"/>
      <c r="C482" s="113"/>
      <c r="D482" s="113"/>
      <c r="E482" s="113"/>
      <c r="F482" s="113"/>
      <c r="G482" s="113"/>
      <c r="H482" s="113"/>
      <c r="I482" s="113"/>
      <c r="J482" s="114"/>
      <c r="K482" s="114"/>
      <c r="L482" s="114"/>
      <c r="M482" s="114"/>
      <c r="N482" s="114"/>
      <c r="O482" s="114"/>
      <c r="P482" s="113"/>
      <c r="Q482" s="113"/>
      <c r="R482" s="113"/>
    </row>
    <row r="483" spans="2:18">
      <c r="B483" s="113"/>
      <c r="C483" s="113"/>
      <c r="D483" s="113"/>
      <c r="E483" s="113"/>
      <c r="F483" s="113"/>
      <c r="G483" s="113"/>
      <c r="H483" s="113"/>
      <c r="I483" s="113"/>
      <c r="J483" s="114"/>
      <c r="K483" s="114"/>
      <c r="L483" s="114"/>
      <c r="M483" s="114"/>
      <c r="N483" s="114"/>
      <c r="O483" s="114"/>
      <c r="P483" s="113"/>
      <c r="Q483" s="113"/>
      <c r="R483" s="113"/>
    </row>
    <row r="484" spans="2:18">
      <c r="B484" s="113"/>
      <c r="C484" s="113"/>
      <c r="D484" s="113"/>
      <c r="E484" s="113"/>
      <c r="F484" s="113"/>
      <c r="G484" s="113"/>
      <c r="H484" s="113"/>
      <c r="I484" s="113"/>
      <c r="J484" s="114"/>
      <c r="K484" s="114"/>
      <c r="L484" s="114"/>
      <c r="M484" s="114"/>
      <c r="N484" s="114"/>
      <c r="O484" s="114"/>
      <c r="P484" s="113"/>
      <c r="Q484" s="113"/>
      <c r="R484" s="113"/>
    </row>
    <row r="485" spans="2:18">
      <c r="B485" s="113"/>
      <c r="C485" s="113"/>
      <c r="D485" s="113"/>
      <c r="E485" s="113"/>
      <c r="F485" s="113"/>
      <c r="G485" s="113"/>
      <c r="H485" s="113"/>
      <c r="I485" s="113"/>
      <c r="J485" s="114"/>
      <c r="K485" s="114"/>
      <c r="L485" s="114"/>
      <c r="M485" s="114"/>
      <c r="N485" s="114"/>
      <c r="O485" s="114"/>
      <c r="P485" s="113"/>
      <c r="Q485" s="113"/>
      <c r="R485" s="113"/>
    </row>
    <row r="486" spans="2:18">
      <c r="B486" s="113"/>
      <c r="C486" s="113"/>
      <c r="D486" s="113"/>
      <c r="E486" s="113"/>
      <c r="F486" s="113"/>
      <c r="G486" s="113"/>
      <c r="H486" s="113"/>
      <c r="I486" s="113"/>
      <c r="J486" s="114"/>
      <c r="K486" s="114"/>
      <c r="L486" s="114"/>
      <c r="M486" s="114"/>
      <c r="N486" s="114"/>
      <c r="O486" s="114"/>
      <c r="P486" s="113"/>
      <c r="Q486" s="113"/>
      <c r="R486" s="113"/>
    </row>
    <row r="487" spans="2:18">
      <c r="B487" s="113"/>
      <c r="C487" s="113"/>
      <c r="D487" s="113"/>
      <c r="E487" s="113"/>
      <c r="F487" s="113"/>
      <c r="G487" s="113"/>
      <c r="H487" s="113"/>
      <c r="I487" s="113"/>
      <c r="J487" s="114"/>
      <c r="K487" s="114"/>
      <c r="L487" s="114"/>
      <c r="M487" s="114"/>
      <c r="N487" s="114"/>
      <c r="O487" s="114"/>
      <c r="P487" s="113"/>
      <c r="Q487" s="113"/>
      <c r="R487" s="113"/>
    </row>
    <row r="488" spans="2:18">
      <c r="B488" s="113"/>
      <c r="C488" s="113"/>
      <c r="D488" s="113"/>
      <c r="E488" s="113"/>
      <c r="F488" s="113"/>
      <c r="G488" s="113"/>
      <c r="H488" s="113"/>
      <c r="I488" s="113"/>
      <c r="J488" s="114"/>
      <c r="K488" s="114"/>
      <c r="L488" s="114"/>
      <c r="M488" s="114"/>
      <c r="N488" s="114"/>
      <c r="O488" s="114"/>
      <c r="P488" s="113"/>
      <c r="Q488" s="113"/>
      <c r="R488" s="113"/>
    </row>
    <row r="489" spans="2:18">
      <c r="B489" s="113"/>
      <c r="C489" s="113"/>
      <c r="D489" s="113"/>
      <c r="E489" s="113"/>
      <c r="F489" s="113"/>
      <c r="G489" s="113"/>
      <c r="H489" s="113"/>
      <c r="I489" s="113"/>
      <c r="J489" s="114"/>
      <c r="K489" s="114"/>
      <c r="L489" s="114"/>
      <c r="M489" s="114"/>
      <c r="N489" s="114"/>
      <c r="O489" s="114"/>
      <c r="P489" s="113"/>
      <c r="Q489" s="113"/>
      <c r="R489" s="113"/>
    </row>
    <row r="490" spans="2:18">
      <c r="B490" s="113"/>
      <c r="C490" s="113"/>
      <c r="D490" s="113"/>
      <c r="E490" s="113"/>
      <c r="F490" s="113"/>
      <c r="G490" s="113"/>
      <c r="H490" s="113"/>
      <c r="I490" s="113"/>
      <c r="J490" s="114"/>
      <c r="K490" s="114"/>
      <c r="L490" s="114"/>
      <c r="M490" s="114"/>
      <c r="N490" s="114"/>
      <c r="O490" s="114"/>
      <c r="P490" s="113"/>
      <c r="Q490" s="113"/>
      <c r="R490" s="113"/>
    </row>
    <row r="491" spans="2:18">
      <c r="B491" s="113"/>
      <c r="C491" s="113"/>
      <c r="D491" s="113"/>
      <c r="E491" s="113"/>
      <c r="F491" s="113"/>
      <c r="G491" s="113"/>
      <c r="H491" s="113"/>
      <c r="I491" s="113"/>
      <c r="J491" s="114"/>
      <c r="K491" s="114"/>
      <c r="L491" s="114"/>
      <c r="M491" s="114"/>
      <c r="N491" s="114"/>
      <c r="O491" s="114"/>
      <c r="P491" s="113"/>
      <c r="Q491" s="113"/>
      <c r="R491" s="113"/>
    </row>
    <row r="492" spans="2:18">
      <c r="B492" s="113"/>
      <c r="C492" s="113"/>
      <c r="D492" s="113"/>
      <c r="E492" s="113"/>
      <c r="F492" s="113"/>
      <c r="G492" s="113"/>
      <c r="H492" s="113"/>
      <c r="I492" s="113"/>
      <c r="J492" s="114"/>
      <c r="K492" s="114"/>
      <c r="L492" s="114"/>
      <c r="M492" s="114"/>
      <c r="N492" s="114"/>
      <c r="O492" s="114"/>
      <c r="P492" s="113"/>
      <c r="Q492" s="113"/>
      <c r="R492" s="113"/>
    </row>
    <row r="493" spans="2:18">
      <c r="B493" s="113"/>
      <c r="C493" s="113"/>
      <c r="D493" s="113"/>
      <c r="E493" s="113"/>
      <c r="F493" s="113"/>
      <c r="G493" s="113"/>
      <c r="H493" s="113"/>
      <c r="I493" s="113"/>
      <c r="J493" s="114"/>
      <c r="K493" s="114"/>
      <c r="L493" s="114"/>
      <c r="M493" s="114"/>
      <c r="N493" s="114"/>
      <c r="O493" s="114"/>
      <c r="P493" s="113"/>
      <c r="Q493" s="113"/>
      <c r="R493" s="113"/>
    </row>
    <row r="494" spans="2:18">
      <c r="B494" s="113"/>
      <c r="C494" s="113"/>
      <c r="D494" s="113"/>
      <c r="E494" s="113"/>
      <c r="F494" s="113"/>
      <c r="G494" s="113"/>
      <c r="H494" s="113"/>
      <c r="I494" s="113"/>
      <c r="J494" s="114"/>
      <c r="K494" s="114"/>
      <c r="L494" s="114"/>
      <c r="M494" s="114"/>
      <c r="N494" s="114"/>
      <c r="O494" s="114"/>
      <c r="P494" s="113"/>
      <c r="Q494" s="113"/>
      <c r="R494" s="113"/>
    </row>
    <row r="495" spans="2:18">
      <c r="B495" s="113"/>
      <c r="C495" s="113"/>
      <c r="D495" s="113"/>
      <c r="E495" s="113"/>
      <c r="F495" s="113"/>
      <c r="G495" s="113"/>
      <c r="H495" s="113"/>
      <c r="I495" s="113"/>
      <c r="J495" s="114"/>
      <c r="K495" s="114"/>
      <c r="L495" s="114"/>
      <c r="M495" s="114"/>
      <c r="N495" s="114"/>
      <c r="O495" s="114"/>
      <c r="P495" s="113"/>
      <c r="Q495" s="113"/>
      <c r="R495" s="113"/>
    </row>
    <row r="496" spans="2:18">
      <c r="B496" s="113"/>
      <c r="C496" s="113"/>
      <c r="D496" s="113"/>
      <c r="E496" s="113"/>
      <c r="F496" s="113"/>
      <c r="G496" s="113"/>
      <c r="H496" s="113"/>
      <c r="I496" s="113"/>
      <c r="J496" s="114"/>
      <c r="K496" s="114"/>
      <c r="L496" s="114"/>
      <c r="M496" s="114"/>
      <c r="N496" s="114"/>
      <c r="O496" s="114"/>
      <c r="P496" s="113"/>
      <c r="Q496" s="113"/>
      <c r="R496" s="113"/>
    </row>
    <row r="497" spans="2:18">
      <c r="B497" s="113"/>
      <c r="C497" s="113"/>
      <c r="D497" s="113"/>
      <c r="E497" s="113"/>
      <c r="F497" s="113"/>
      <c r="G497" s="113"/>
      <c r="H497" s="113"/>
      <c r="I497" s="113"/>
      <c r="J497" s="114"/>
      <c r="K497" s="114"/>
      <c r="L497" s="114"/>
      <c r="M497" s="114"/>
      <c r="N497" s="114"/>
      <c r="O497" s="114"/>
      <c r="P497" s="113"/>
      <c r="Q497" s="113"/>
      <c r="R497" s="113"/>
    </row>
    <row r="498" spans="2:18">
      <c r="B498" s="113"/>
      <c r="C498" s="113"/>
      <c r="D498" s="113"/>
      <c r="E498" s="113"/>
      <c r="F498" s="113"/>
      <c r="G498" s="113"/>
      <c r="H498" s="113"/>
      <c r="I498" s="113"/>
      <c r="J498" s="114"/>
      <c r="K498" s="114"/>
      <c r="L498" s="114"/>
      <c r="M498" s="114"/>
      <c r="N498" s="114"/>
      <c r="O498" s="114"/>
      <c r="P498" s="113"/>
      <c r="Q498" s="113"/>
      <c r="R498" s="113"/>
    </row>
    <row r="499" spans="2:18">
      <c r="B499" s="113"/>
      <c r="C499" s="113"/>
      <c r="D499" s="113"/>
      <c r="E499" s="113"/>
      <c r="F499" s="113"/>
      <c r="G499" s="113"/>
      <c r="H499" s="113"/>
      <c r="I499" s="113"/>
      <c r="J499" s="114"/>
      <c r="K499" s="114"/>
      <c r="L499" s="114"/>
      <c r="M499" s="114"/>
      <c r="N499" s="114"/>
      <c r="O499" s="114"/>
      <c r="P499" s="113"/>
      <c r="Q499" s="113"/>
      <c r="R499" s="113"/>
    </row>
    <row r="500" spans="2:18">
      <c r="B500" s="113"/>
      <c r="C500" s="113"/>
      <c r="D500" s="113"/>
      <c r="E500" s="113"/>
      <c r="F500" s="113"/>
      <c r="G500" s="113"/>
      <c r="H500" s="113"/>
      <c r="I500" s="113"/>
      <c r="J500" s="114"/>
      <c r="K500" s="114"/>
      <c r="L500" s="114"/>
      <c r="M500" s="114"/>
      <c r="N500" s="114"/>
      <c r="O500" s="114"/>
      <c r="P500" s="113"/>
      <c r="Q500" s="113"/>
      <c r="R500" s="113"/>
    </row>
    <row r="501" spans="2:18">
      <c r="B501" s="113"/>
      <c r="C501" s="113"/>
      <c r="D501" s="113"/>
      <c r="E501" s="113"/>
      <c r="F501" s="113"/>
      <c r="G501" s="113"/>
      <c r="H501" s="113"/>
      <c r="I501" s="113"/>
      <c r="J501" s="114"/>
      <c r="K501" s="114"/>
      <c r="L501" s="114"/>
      <c r="M501" s="114"/>
      <c r="N501" s="114"/>
      <c r="O501" s="114"/>
      <c r="P501" s="113"/>
      <c r="Q501" s="113"/>
      <c r="R501" s="113"/>
    </row>
    <row r="502" spans="2:18">
      <c r="B502" s="113"/>
      <c r="C502" s="113"/>
      <c r="D502" s="113"/>
      <c r="E502" s="113"/>
      <c r="F502" s="113"/>
      <c r="G502" s="113"/>
      <c r="H502" s="113"/>
      <c r="I502" s="113"/>
      <c r="J502" s="114"/>
      <c r="K502" s="114"/>
      <c r="L502" s="114"/>
      <c r="M502" s="114"/>
      <c r="N502" s="114"/>
      <c r="O502" s="114"/>
      <c r="P502" s="113"/>
      <c r="Q502" s="113"/>
      <c r="R502" s="113"/>
    </row>
    <row r="503" spans="2:18">
      <c r="B503" s="113"/>
      <c r="C503" s="113"/>
      <c r="D503" s="113"/>
      <c r="E503" s="113"/>
      <c r="F503" s="113"/>
      <c r="G503" s="113"/>
      <c r="H503" s="113"/>
      <c r="I503" s="113"/>
      <c r="J503" s="114"/>
      <c r="K503" s="114"/>
      <c r="L503" s="114"/>
      <c r="M503" s="114"/>
      <c r="N503" s="114"/>
      <c r="O503" s="114"/>
      <c r="P503" s="113"/>
      <c r="Q503" s="113"/>
      <c r="R503" s="113"/>
    </row>
    <row r="504" spans="2:18">
      <c r="B504" s="113"/>
      <c r="C504" s="113"/>
      <c r="D504" s="113"/>
      <c r="E504" s="113"/>
      <c r="F504" s="113"/>
      <c r="G504" s="113"/>
      <c r="H504" s="113"/>
      <c r="I504" s="113"/>
      <c r="J504" s="114"/>
      <c r="K504" s="114"/>
      <c r="L504" s="114"/>
      <c r="M504" s="114"/>
      <c r="N504" s="114"/>
      <c r="O504" s="114"/>
      <c r="P504" s="113"/>
      <c r="Q504" s="113"/>
      <c r="R504" s="113"/>
    </row>
    <row r="505" spans="2:18">
      <c r="B505" s="113"/>
      <c r="C505" s="113"/>
      <c r="D505" s="113"/>
      <c r="E505" s="113"/>
      <c r="F505" s="113"/>
      <c r="G505" s="113"/>
      <c r="H505" s="113"/>
      <c r="I505" s="113"/>
      <c r="J505" s="114"/>
      <c r="K505" s="114"/>
      <c r="L505" s="114"/>
      <c r="M505" s="114"/>
      <c r="N505" s="114"/>
      <c r="O505" s="114"/>
      <c r="P505" s="113"/>
      <c r="Q505" s="113"/>
      <c r="R505" s="113"/>
    </row>
    <row r="506" spans="2:18">
      <c r="B506" s="113"/>
      <c r="C506" s="113"/>
      <c r="D506" s="113"/>
      <c r="E506" s="113"/>
      <c r="F506" s="113"/>
      <c r="G506" s="113"/>
      <c r="H506" s="113"/>
      <c r="I506" s="113"/>
      <c r="J506" s="114"/>
      <c r="K506" s="114"/>
      <c r="L506" s="114"/>
      <c r="M506" s="114"/>
      <c r="N506" s="114"/>
      <c r="O506" s="114"/>
      <c r="P506" s="113"/>
      <c r="Q506" s="113"/>
      <c r="R506" s="113"/>
    </row>
    <row r="507" spans="2:18">
      <c r="B507" s="113"/>
      <c r="C507" s="113"/>
      <c r="D507" s="113"/>
      <c r="E507" s="113"/>
      <c r="F507" s="113"/>
      <c r="G507" s="113"/>
      <c r="H507" s="113"/>
      <c r="I507" s="113"/>
      <c r="J507" s="114"/>
      <c r="K507" s="114"/>
      <c r="L507" s="114"/>
      <c r="M507" s="114"/>
      <c r="N507" s="114"/>
      <c r="O507" s="114"/>
      <c r="P507" s="113"/>
      <c r="Q507" s="113"/>
      <c r="R507" s="113"/>
    </row>
    <row r="508" spans="2:18">
      <c r="B508" s="113"/>
      <c r="C508" s="113"/>
      <c r="D508" s="113"/>
      <c r="E508" s="113"/>
      <c r="F508" s="113"/>
      <c r="G508" s="113"/>
      <c r="H508" s="113"/>
      <c r="I508" s="113"/>
      <c r="J508" s="114"/>
      <c r="K508" s="114"/>
      <c r="L508" s="114"/>
      <c r="M508" s="114"/>
      <c r="N508" s="114"/>
      <c r="O508" s="114"/>
      <c r="P508" s="113"/>
      <c r="Q508" s="113"/>
      <c r="R508" s="113"/>
    </row>
    <row r="509" spans="2:18">
      <c r="B509" s="113"/>
      <c r="C509" s="113"/>
      <c r="D509" s="113"/>
      <c r="E509" s="113"/>
      <c r="F509" s="113"/>
      <c r="G509" s="113"/>
      <c r="H509" s="113"/>
      <c r="I509" s="113"/>
      <c r="J509" s="114"/>
      <c r="K509" s="114"/>
      <c r="L509" s="114"/>
      <c r="M509" s="114"/>
      <c r="N509" s="114"/>
      <c r="O509" s="114"/>
      <c r="P509" s="113"/>
      <c r="Q509" s="113"/>
      <c r="R509" s="113"/>
    </row>
    <row r="510" spans="2:18">
      <c r="B510" s="113"/>
      <c r="C510" s="113"/>
      <c r="D510" s="113"/>
      <c r="E510" s="113"/>
      <c r="F510" s="113"/>
      <c r="G510" s="113"/>
      <c r="H510" s="113"/>
      <c r="I510" s="113"/>
      <c r="J510" s="114"/>
      <c r="K510" s="114"/>
      <c r="L510" s="114"/>
      <c r="M510" s="114"/>
      <c r="N510" s="114"/>
      <c r="O510" s="114"/>
      <c r="P510" s="113"/>
      <c r="Q510" s="113"/>
      <c r="R510" s="113"/>
    </row>
    <row r="511" spans="2:18">
      <c r="B511" s="113"/>
      <c r="C511" s="113"/>
      <c r="D511" s="113"/>
      <c r="E511" s="113"/>
      <c r="F511" s="113"/>
      <c r="G511" s="113"/>
      <c r="H511" s="113"/>
      <c r="I511" s="113"/>
      <c r="J511" s="114"/>
      <c r="K511" s="114"/>
      <c r="L511" s="114"/>
      <c r="M511" s="114"/>
      <c r="N511" s="114"/>
      <c r="O511" s="114"/>
      <c r="P511" s="113"/>
      <c r="Q511" s="113"/>
      <c r="R511" s="113"/>
    </row>
    <row r="512" spans="2:18">
      <c r="B512" s="113"/>
      <c r="C512" s="113"/>
      <c r="D512" s="113"/>
      <c r="E512" s="113"/>
      <c r="F512" s="113"/>
      <c r="G512" s="113"/>
      <c r="H512" s="113"/>
      <c r="I512" s="113"/>
      <c r="J512" s="114"/>
      <c r="K512" s="114"/>
      <c r="L512" s="114"/>
      <c r="M512" s="114"/>
      <c r="N512" s="114"/>
      <c r="O512" s="114"/>
      <c r="P512" s="113"/>
      <c r="Q512" s="113"/>
      <c r="R512" s="113"/>
    </row>
    <row r="513" spans="2:18">
      <c r="B513" s="113"/>
      <c r="C513" s="113"/>
      <c r="D513" s="113"/>
      <c r="E513" s="113"/>
      <c r="F513" s="113"/>
      <c r="G513" s="113"/>
      <c r="H513" s="113"/>
      <c r="I513" s="113"/>
      <c r="J513" s="114"/>
      <c r="K513" s="114"/>
      <c r="L513" s="114"/>
      <c r="M513" s="114"/>
      <c r="N513" s="114"/>
      <c r="O513" s="114"/>
      <c r="P513" s="113"/>
      <c r="Q513" s="113"/>
      <c r="R513" s="113"/>
    </row>
    <row r="514" spans="2:18">
      <c r="B514" s="113"/>
      <c r="C514" s="113"/>
      <c r="D514" s="113"/>
      <c r="E514" s="113"/>
      <c r="F514" s="113"/>
      <c r="G514" s="113"/>
      <c r="H514" s="113"/>
      <c r="I514" s="113"/>
      <c r="J514" s="114"/>
      <c r="K514" s="114"/>
      <c r="L514" s="114"/>
      <c r="M514" s="114"/>
      <c r="N514" s="114"/>
      <c r="O514" s="114"/>
      <c r="P514" s="113"/>
      <c r="Q514" s="113"/>
      <c r="R514" s="113"/>
    </row>
    <row r="515" spans="2:18">
      <c r="B515" s="113"/>
      <c r="C515" s="113"/>
      <c r="D515" s="113"/>
      <c r="E515" s="113"/>
      <c r="F515" s="113"/>
      <c r="G515" s="113"/>
      <c r="H515" s="113"/>
      <c r="I515" s="113"/>
      <c r="J515" s="114"/>
      <c r="K515" s="114"/>
      <c r="L515" s="114"/>
      <c r="M515" s="114"/>
      <c r="N515" s="114"/>
      <c r="O515" s="114"/>
      <c r="P515" s="113"/>
      <c r="Q515" s="113"/>
      <c r="R515" s="113"/>
    </row>
    <row r="516" spans="2:18">
      <c r="B516" s="113"/>
      <c r="C516" s="113"/>
      <c r="D516" s="113"/>
      <c r="E516" s="113"/>
      <c r="F516" s="113"/>
      <c r="G516" s="113"/>
      <c r="H516" s="113"/>
      <c r="I516" s="113"/>
      <c r="J516" s="114"/>
      <c r="K516" s="114"/>
      <c r="L516" s="114"/>
      <c r="M516" s="114"/>
      <c r="N516" s="114"/>
      <c r="O516" s="114"/>
      <c r="P516" s="113"/>
      <c r="Q516" s="113"/>
      <c r="R516" s="113"/>
    </row>
    <row r="517" spans="2:18">
      <c r="B517" s="113"/>
      <c r="C517" s="113"/>
      <c r="D517" s="113"/>
      <c r="E517" s="113"/>
      <c r="F517" s="113"/>
      <c r="G517" s="113"/>
      <c r="H517" s="113"/>
      <c r="I517" s="113"/>
      <c r="J517" s="114"/>
      <c r="K517" s="114"/>
      <c r="L517" s="114"/>
      <c r="M517" s="114"/>
      <c r="N517" s="114"/>
      <c r="O517" s="114"/>
      <c r="P517" s="113"/>
      <c r="Q517" s="113"/>
      <c r="R517" s="113"/>
    </row>
    <row r="518" spans="2:18">
      <c r="B518" s="113"/>
      <c r="C518" s="113"/>
      <c r="D518" s="113"/>
      <c r="E518" s="113"/>
      <c r="F518" s="113"/>
      <c r="G518" s="113"/>
      <c r="H518" s="113"/>
      <c r="I518" s="113"/>
      <c r="J518" s="114"/>
      <c r="K518" s="114"/>
      <c r="L518" s="114"/>
      <c r="M518" s="114"/>
      <c r="N518" s="114"/>
      <c r="O518" s="114"/>
      <c r="P518" s="113"/>
      <c r="Q518" s="113"/>
      <c r="R518" s="113"/>
    </row>
    <row r="519" spans="2:18">
      <c r="B519" s="113"/>
      <c r="C519" s="113"/>
      <c r="D519" s="113"/>
      <c r="E519" s="113"/>
      <c r="F519" s="113"/>
      <c r="G519" s="113"/>
      <c r="H519" s="113"/>
      <c r="I519" s="113"/>
      <c r="J519" s="114"/>
      <c r="K519" s="114"/>
      <c r="L519" s="114"/>
      <c r="M519" s="114"/>
      <c r="N519" s="114"/>
      <c r="O519" s="114"/>
      <c r="P519" s="113"/>
      <c r="Q519" s="113"/>
      <c r="R519" s="113"/>
    </row>
    <row r="520" spans="2:18">
      <c r="B520" s="113"/>
      <c r="C520" s="113"/>
      <c r="D520" s="113"/>
      <c r="E520" s="113"/>
      <c r="F520" s="113"/>
      <c r="G520" s="113"/>
      <c r="H520" s="113"/>
      <c r="I520" s="113"/>
      <c r="J520" s="114"/>
      <c r="K520" s="114"/>
      <c r="L520" s="114"/>
      <c r="M520" s="114"/>
      <c r="N520" s="114"/>
      <c r="O520" s="114"/>
      <c r="P520" s="113"/>
      <c r="Q520" s="113"/>
      <c r="R520" s="113"/>
    </row>
    <row r="521" spans="2:18">
      <c r="B521" s="113"/>
      <c r="C521" s="113"/>
      <c r="D521" s="113"/>
      <c r="E521" s="113"/>
      <c r="F521" s="113"/>
      <c r="G521" s="113"/>
      <c r="H521" s="113"/>
      <c r="I521" s="113"/>
      <c r="J521" s="114"/>
      <c r="K521" s="114"/>
      <c r="L521" s="114"/>
      <c r="M521" s="114"/>
      <c r="N521" s="114"/>
      <c r="O521" s="114"/>
      <c r="P521" s="113"/>
      <c r="Q521" s="113"/>
      <c r="R521" s="113"/>
    </row>
    <row r="522" spans="2:18">
      <c r="B522" s="113"/>
      <c r="C522" s="113"/>
      <c r="D522" s="113"/>
      <c r="E522" s="113"/>
      <c r="F522" s="113"/>
      <c r="G522" s="113"/>
      <c r="H522" s="113"/>
      <c r="I522" s="113"/>
      <c r="J522" s="114"/>
      <c r="K522" s="114"/>
      <c r="L522" s="114"/>
      <c r="M522" s="114"/>
      <c r="N522" s="114"/>
      <c r="O522" s="114"/>
      <c r="P522" s="113"/>
      <c r="Q522" s="113"/>
      <c r="R522" s="113"/>
    </row>
    <row r="523" spans="2:18">
      <c r="B523" s="113"/>
      <c r="C523" s="113"/>
      <c r="D523" s="113"/>
      <c r="E523" s="113"/>
      <c r="F523" s="113"/>
      <c r="G523" s="113"/>
      <c r="H523" s="113"/>
      <c r="I523" s="113"/>
      <c r="J523" s="114"/>
      <c r="K523" s="114"/>
      <c r="L523" s="114"/>
      <c r="M523" s="114"/>
      <c r="N523" s="114"/>
      <c r="O523" s="114"/>
      <c r="P523" s="113"/>
      <c r="Q523" s="113"/>
      <c r="R523" s="113"/>
    </row>
    <row r="524" spans="2:18">
      <c r="B524" s="113"/>
      <c r="C524" s="113"/>
      <c r="D524" s="113"/>
      <c r="E524" s="113"/>
      <c r="F524" s="113"/>
      <c r="G524" s="113"/>
      <c r="H524" s="113"/>
      <c r="I524" s="113"/>
      <c r="J524" s="114"/>
      <c r="K524" s="114"/>
      <c r="L524" s="114"/>
      <c r="M524" s="114"/>
      <c r="N524" s="114"/>
      <c r="O524" s="114"/>
      <c r="P524" s="113"/>
      <c r="Q524" s="113"/>
      <c r="R524" s="113"/>
    </row>
    <row r="525" spans="2:18">
      <c r="B525" s="113"/>
      <c r="C525" s="113"/>
      <c r="D525" s="113"/>
      <c r="E525" s="113"/>
      <c r="F525" s="113"/>
      <c r="G525" s="113"/>
      <c r="H525" s="113"/>
      <c r="I525" s="113"/>
      <c r="J525" s="114"/>
      <c r="K525" s="114"/>
      <c r="L525" s="114"/>
      <c r="M525" s="114"/>
      <c r="N525" s="114"/>
      <c r="O525" s="114"/>
      <c r="P525" s="113"/>
      <c r="Q525" s="113"/>
      <c r="R525" s="113"/>
    </row>
    <row r="526" spans="2:18">
      <c r="B526" s="113"/>
      <c r="C526" s="113"/>
      <c r="D526" s="113"/>
      <c r="E526" s="113"/>
      <c r="F526" s="113"/>
      <c r="G526" s="113"/>
      <c r="H526" s="113"/>
      <c r="I526" s="113"/>
      <c r="J526" s="114"/>
      <c r="K526" s="114"/>
      <c r="L526" s="114"/>
      <c r="M526" s="114"/>
      <c r="N526" s="114"/>
      <c r="O526" s="114"/>
      <c r="P526" s="113"/>
      <c r="Q526" s="113"/>
      <c r="R526" s="113"/>
    </row>
    <row r="527" spans="2:18">
      <c r="B527" s="113"/>
      <c r="C527" s="113"/>
      <c r="D527" s="113"/>
      <c r="E527" s="113"/>
      <c r="F527" s="113"/>
      <c r="G527" s="113"/>
      <c r="H527" s="113"/>
      <c r="I527" s="113"/>
      <c r="J527" s="114"/>
      <c r="K527" s="114"/>
      <c r="L527" s="114"/>
      <c r="M527" s="114"/>
      <c r="N527" s="114"/>
      <c r="O527" s="114"/>
      <c r="P527" s="113"/>
      <c r="Q527" s="113"/>
      <c r="R527" s="113"/>
    </row>
    <row r="528" spans="2:18">
      <c r="B528" s="113"/>
      <c r="C528" s="113"/>
      <c r="D528" s="113"/>
      <c r="E528" s="113"/>
      <c r="F528" s="113"/>
      <c r="G528" s="113"/>
      <c r="H528" s="113"/>
      <c r="I528" s="113"/>
      <c r="J528" s="114"/>
      <c r="K528" s="114"/>
      <c r="L528" s="114"/>
      <c r="M528" s="114"/>
      <c r="N528" s="114"/>
      <c r="O528" s="114"/>
      <c r="P528" s="113"/>
      <c r="Q528" s="113"/>
      <c r="R528" s="113"/>
    </row>
    <row r="529" spans="2:18">
      <c r="B529" s="113"/>
      <c r="C529" s="113"/>
      <c r="D529" s="113"/>
      <c r="E529" s="113"/>
      <c r="F529" s="113"/>
      <c r="G529" s="113"/>
      <c r="H529" s="113"/>
      <c r="I529" s="113"/>
      <c r="J529" s="114"/>
      <c r="K529" s="114"/>
      <c r="L529" s="114"/>
      <c r="M529" s="114"/>
      <c r="N529" s="114"/>
      <c r="O529" s="114"/>
      <c r="P529" s="113"/>
      <c r="Q529" s="113"/>
      <c r="R529" s="113"/>
    </row>
    <row r="530" spans="2:18">
      <c r="B530" s="113"/>
      <c r="C530" s="113"/>
      <c r="D530" s="113"/>
      <c r="E530" s="113"/>
      <c r="F530" s="113"/>
      <c r="G530" s="113"/>
      <c r="H530" s="113"/>
      <c r="I530" s="113"/>
      <c r="J530" s="114"/>
      <c r="K530" s="114"/>
      <c r="L530" s="114"/>
      <c r="M530" s="114"/>
      <c r="N530" s="114"/>
      <c r="O530" s="114"/>
      <c r="P530" s="113"/>
      <c r="Q530" s="113"/>
      <c r="R530" s="113"/>
    </row>
    <row r="531" spans="2:18">
      <c r="B531" s="113"/>
      <c r="C531" s="113"/>
      <c r="D531" s="113"/>
      <c r="E531" s="113"/>
      <c r="F531" s="113"/>
      <c r="G531" s="113"/>
      <c r="H531" s="113"/>
      <c r="I531" s="113"/>
      <c r="J531" s="114"/>
      <c r="K531" s="114"/>
      <c r="L531" s="114"/>
      <c r="M531" s="114"/>
      <c r="N531" s="114"/>
      <c r="O531" s="114"/>
      <c r="P531" s="113"/>
      <c r="Q531" s="113"/>
      <c r="R531" s="113"/>
    </row>
    <row r="532" spans="2:18">
      <c r="B532" s="113"/>
      <c r="C532" s="113"/>
      <c r="D532" s="113"/>
      <c r="E532" s="113"/>
      <c r="F532" s="113"/>
      <c r="G532" s="113"/>
      <c r="H532" s="113"/>
      <c r="I532" s="113"/>
      <c r="J532" s="114"/>
      <c r="K532" s="114"/>
      <c r="L532" s="114"/>
      <c r="M532" s="114"/>
      <c r="N532" s="114"/>
      <c r="O532" s="114"/>
      <c r="P532" s="113"/>
      <c r="Q532" s="113"/>
      <c r="R532" s="113"/>
    </row>
    <row r="533" spans="2:18">
      <c r="B533" s="113"/>
      <c r="C533" s="113"/>
      <c r="D533" s="113"/>
      <c r="E533" s="113"/>
      <c r="F533" s="113"/>
      <c r="G533" s="113"/>
      <c r="H533" s="113"/>
      <c r="I533" s="113"/>
      <c r="J533" s="114"/>
      <c r="K533" s="114"/>
      <c r="L533" s="114"/>
      <c r="M533" s="114"/>
      <c r="N533" s="114"/>
      <c r="O533" s="114"/>
      <c r="P533" s="113"/>
      <c r="Q533" s="113"/>
      <c r="R533" s="113"/>
    </row>
    <row r="534" spans="2:18">
      <c r="B534" s="113"/>
      <c r="C534" s="113"/>
      <c r="D534" s="113"/>
      <c r="E534" s="113"/>
      <c r="F534" s="113"/>
      <c r="G534" s="113"/>
      <c r="H534" s="113"/>
      <c r="I534" s="113"/>
      <c r="J534" s="114"/>
      <c r="K534" s="114"/>
      <c r="L534" s="114"/>
      <c r="M534" s="114"/>
      <c r="N534" s="114"/>
      <c r="O534" s="114"/>
      <c r="P534" s="113"/>
      <c r="Q534" s="113"/>
      <c r="R534" s="113"/>
    </row>
    <row r="535" spans="2:18">
      <c r="B535" s="113"/>
      <c r="C535" s="113"/>
      <c r="D535" s="113"/>
      <c r="E535" s="113"/>
      <c r="F535" s="113"/>
      <c r="G535" s="113"/>
      <c r="H535" s="113"/>
      <c r="I535" s="113"/>
      <c r="J535" s="114"/>
      <c r="K535" s="114"/>
      <c r="L535" s="114"/>
      <c r="M535" s="114"/>
      <c r="N535" s="114"/>
      <c r="O535" s="114"/>
      <c r="P535" s="113"/>
      <c r="Q535" s="113"/>
      <c r="R535" s="113"/>
    </row>
    <row r="536" spans="2:18">
      <c r="B536" s="113"/>
      <c r="C536" s="113"/>
      <c r="D536" s="113"/>
      <c r="E536" s="113"/>
      <c r="F536" s="113"/>
      <c r="G536" s="113"/>
      <c r="H536" s="113"/>
      <c r="I536" s="113"/>
      <c r="J536" s="114"/>
      <c r="K536" s="114"/>
      <c r="L536" s="114"/>
      <c r="M536" s="114"/>
      <c r="N536" s="114"/>
      <c r="O536" s="114"/>
      <c r="P536" s="113"/>
      <c r="Q536" s="113"/>
      <c r="R536" s="113"/>
    </row>
    <row r="537" spans="2:18">
      <c r="B537" s="113"/>
      <c r="C537" s="113"/>
      <c r="D537" s="113"/>
      <c r="E537" s="113"/>
      <c r="F537" s="113"/>
      <c r="G537" s="113"/>
      <c r="H537" s="113"/>
      <c r="I537" s="113"/>
      <c r="J537" s="114"/>
      <c r="K537" s="114"/>
      <c r="L537" s="114"/>
      <c r="M537" s="114"/>
      <c r="N537" s="114"/>
      <c r="O537" s="114"/>
      <c r="P537" s="113"/>
      <c r="Q537" s="113"/>
      <c r="R537" s="113"/>
    </row>
    <row r="538" spans="2:18">
      <c r="B538" s="113"/>
      <c r="C538" s="113"/>
      <c r="D538" s="113"/>
      <c r="E538" s="113"/>
      <c r="F538" s="113"/>
      <c r="G538" s="113"/>
      <c r="H538" s="113"/>
      <c r="I538" s="113"/>
      <c r="J538" s="114"/>
      <c r="K538" s="114"/>
      <c r="L538" s="114"/>
      <c r="M538" s="114"/>
      <c r="N538" s="114"/>
      <c r="O538" s="114"/>
      <c r="P538" s="113"/>
      <c r="Q538" s="113"/>
      <c r="R538" s="113"/>
    </row>
    <row r="539" spans="2:18">
      <c r="B539" s="113"/>
      <c r="C539" s="113"/>
      <c r="D539" s="113"/>
      <c r="E539" s="113"/>
      <c r="F539" s="113"/>
      <c r="G539" s="113"/>
      <c r="H539" s="113"/>
      <c r="I539" s="113"/>
      <c r="J539" s="114"/>
      <c r="K539" s="114"/>
      <c r="L539" s="114"/>
      <c r="M539" s="114"/>
      <c r="N539" s="114"/>
      <c r="O539" s="114"/>
      <c r="P539" s="113"/>
      <c r="Q539" s="113"/>
      <c r="R539" s="113"/>
    </row>
    <row r="540" spans="2:18">
      <c r="B540" s="113"/>
      <c r="C540" s="113"/>
      <c r="D540" s="113"/>
      <c r="E540" s="113"/>
      <c r="F540" s="113"/>
      <c r="G540" s="113"/>
      <c r="H540" s="113"/>
      <c r="I540" s="113"/>
      <c r="J540" s="114"/>
      <c r="K540" s="114"/>
      <c r="L540" s="114"/>
      <c r="M540" s="114"/>
      <c r="N540" s="114"/>
      <c r="O540" s="114"/>
      <c r="P540" s="113"/>
      <c r="Q540" s="113"/>
      <c r="R540" s="113"/>
    </row>
    <row r="541" spans="2:18">
      <c r="B541" s="113"/>
      <c r="C541" s="113"/>
      <c r="D541" s="113"/>
      <c r="E541" s="113"/>
      <c r="F541" s="113"/>
      <c r="G541" s="113"/>
      <c r="H541" s="113"/>
      <c r="I541" s="113"/>
      <c r="J541" s="114"/>
      <c r="K541" s="114"/>
      <c r="L541" s="114"/>
      <c r="M541" s="114"/>
      <c r="N541" s="114"/>
      <c r="O541" s="114"/>
      <c r="P541" s="113"/>
      <c r="Q541" s="113"/>
      <c r="R541" s="113"/>
    </row>
    <row r="542" spans="2:18">
      <c r="B542" s="113"/>
      <c r="C542" s="113"/>
      <c r="D542" s="113"/>
      <c r="E542" s="113"/>
      <c r="F542" s="113"/>
      <c r="G542" s="113"/>
      <c r="H542" s="113"/>
      <c r="I542" s="113"/>
      <c r="J542" s="114"/>
      <c r="K542" s="114"/>
      <c r="L542" s="114"/>
      <c r="M542" s="114"/>
      <c r="N542" s="114"/>
      <c r="O542" s="114"/>
      <c r="P542" s="113"/>
      <c r="Q542" s="113"/>
      <c r="R542" s="113"/>
    </row>
    <row r="543" spans="2:18">
      <c r="B543" s="113"/>
      <c r="C543" s="113"/>
      <c r="D543" s="113"/>
      <c r="E543" s="113"/>
      <c r="F543" s="113"/>
      <c r="G543" s="113"/>
      <c r="H543" s="113"/>
      <c r="I543" s="113"/>
      <c r="J543" s="114"/>
      <c r="K543" s="114"/>
      <c r="L543" s="114"/>
      <c r="M543" s="114"/>
      <c r="N543" s="114"/>
      <c r="O543" s="114"/>
      <c r="P543" s="113"/>
      <c r="Q543" s="113"/>
      <c r="R543" s="113"/>
    </row>
    <row r="544" spans="2:18">
      <c r="B544" s="113"/>
      <c r="C544" s="113"/>
      <c r="D544" s="113"/>
      <c r="E544" s="113"/>
      <c r="F544" s="113"/>
      <c r="G544" s="113"/>
      <c r="H544" s="113"/>
      <c r="I544" s="113"/>
      <c r="J544" s="114"/>
      <c r="K544" s="114"/>
      <c r="L544" s="114"/>
      <c r="M544" s="114"/>
      <c r="N544" s="114"/>
      <c r="O544" s="114"/>
      <c r="P544" s="113"/>
      <c r="Q544" s="113"/>
      <c r="R544" s="113"/>
    </row>
    <row r="545" spans="2:18">
      <c r="B545" s="113"/>
      <c r="C545" s="113"/>
      <c r="D545" s="113"/>
      <c r="E545" s="113"/>
      <c r="F545" s="113"/>
      <c r="G545" s="113"/>
      <c r="H545" s="113"/>
      <c r="I545" s="113"/>
      <c r="J545" s="114"/>
      <c r="K545" s="114"/>
      <c r="L545" s="114"/>
      <c r="M545" s="114"/>
      <c r="N545" s="114"/>
      <c r="O545" s="114"/>
      <c r="P545" s="113"/>
      <c r="Q545" s="113"/>
      <c r="R545" s="113"/>
    </row>
    <row r="546" spans="2:18">
      <c r="B546" s="113"/>
      <c r="C546" s="113"/>
      <c r="D546" s="113"/>
      <c r="E546" s="113"/>
      <c r="F546" s="113"/>
      <c r="G546" s="113"/>
      <c r="H546" s="113"/>
      <c r="I546" s="113"/>
      <c r="J546" s="114"/>
      <c r="K546" s="114"/>
      <c r="L546" s="114"/>
      <c r="M546" s="114"/>
      <c r="N546" s="114"/>
      <c r="O546" s="114"/>
      <c r="P546" s="113"/>
      <c r="Q546" s="113"/>
      <c r="R546" s="113"/>
    </row>
    <row r="547" spans="2:18">
      <c r="B547" s="113"/>
      <c r="C547" s="113"/>
      <c r="D547" s="113"/>
      <c r="E547" s="113"/>
      <c r="F547" s="113"/>
      <c r="G547" s="113"/>
      <c r="H547" s="113"/>
      <c r="I547" s="113"/>
      <c r="J547" s="114"/>
      <c r="K547" s="114"/>
      <c r="L547" s="114"/>
      <c r="M547" s="114"/>
      <c r="N547" s="114"/>
      <c r="O547" s="114"/>
      <c r="P547" s="113"/>
      <c r="Q547" s="113"/>
      <c r="R547" s="113"/>
    </row>
    <row r="548" spans="2:18">
      <c r="B548" s="113"/>
      <c r="C548" s="113"/>
      <c r="D548" s="113"/>
      <c r="E548" s="113"/>
      <c r="F548" s="113"/>
      <c r="G548" s="113"/>
      <c r="H548" s="113"/>
      <c r="I548" s="113"/>
      <c r="J548" s="114"/>
      <c r="K548" s="114"/>
      <c r="L548" s="114"/>
      <c r="M548" s="114"/>
      <c r="N548" s="114"/>
      <c r="O548" s="114"/>
      <c r="P548" s="113"/>
      <c r="Q548" s="113"/>
      <c r="R548" s="113"/>
    </row>
    <row r="549" spans="2:18">
      <c r="B549" s="113"/>
      <c r="C549" s="113"/>
      <c r="D549" s="113"/>
      <c r="E549" s="113"/>
      <c r="F549" s="113"/>
      <c r="G549" s="113"/>
      <c r="H549" s="113"/>
      <c r="I549" s="113"/>
      <c r="J549" s="114"/>
      <c r="K549" s="114"/>
      <c r="L549" s="114"/>
      <c r="M549" s="114"/>
      <c r="N549" s="114"/>
      <c r="O549" s="114"/>
      <c r="P549" s="113"/>
      <c r="Q549" s="113"/>
      <c r="R549" s="113"/>
    </row>
    <row r="550" spans="2:18">
      <c r="B550" s="113"/>
      <c r="C550" s="113"/>
      <c r="D550" s="113"/>
      <c r="E550" s="113"/>
      <c r="F550" s="113"/>
      <c r="G550" s="113"/>
      <c r="H550" s="113"/>
      <c r="I550" s="113"/>
      <c r="J550" s="114"/>
      <c r="K550" s="114"/>
      <c r="L550" s="114"/>
      <c r="M550" s="114"/>
      <c r="N550" s="114"/>
      <c r="O550" s="114"/>
      <c r="P550" s="113"/>
      <c r="Q550" s="113"/>
      <c r="R550" s="113"/>
    </row>
    <row r="551" spans="2:18">
      <c r="B551" s="113"/>
      <c r="C551" s="113"/>
      <c r="D551" s="113"/>
      <c r="E551" s="113"/>
      <c r="F551" s="113"/>
      <c r="G551" s="113"/>
      <c r="H551" s="113"/>
      <c r="I551" s="113"/>
      <c r="J551" s="114"/>
      <c r="K551" s="114"/>
      <c r="L551" s="114"/>
      <c r="M551" s="114"/>
      <c r="N551" s="114"/>
      <c r="O551" s="114"/>
      <c r="P551" s="113"/>
      <c r="Q551" s="113"/>
      <c r="R551" s="113"/>
    </row>
    <row r="552" spans="2:18">
      <c r="B552" s="113"/>
      <c r="C552" s="113"/>
      <c r="D552" s="113"/>
      <c r="E552" s="113"/>
      <c r="F552" s="113"/>
      <c r="G552" s="113"/>
      <c r="H552" s="113"/>
      <c r="I552" s="113"/>
      <c r="J552" s="114"/>
      <c r="K552" s="114"/>
      <c r="L552" s="114"/>
      <c r="M552" s="114"/>
      <c r="N552" s="114"/>
      <c r="O552" s="114"/>
      <c r="P552" s="113"/>
      <c r="Q552" s="113"/>
      <c r="R552" s="113"/>
    </row>
    <row r="553" spans="2:18">
      <c r="B553" s="113"/>
      <c r="C553" s="113"/>
      <c r="D553" s="113"/>
      <c r="E553" s="113"/>
      <c r="F553" s="113"/>
      <c r="G553" s="113"/>
      <c r="H553" s="113"/>
      <c r="I553" s="113"/>
      <c r="J553" s="114"/>
      <c r="K553" s="114"/>
      <c r="L553" s="114"/>
      <c r="M553" s="114"/>
      <c r="N553" s="114"/>
      <c r="O553" s="114"/>
      <c r="P553" s="113"/>
      <c r="Q553" s="113"/>
      <c r="R553" s="113"/>
    </row>
    <row r="554" spans="2:18">
      <c r="B554" s="113"/>
      <c r="C554" s="113"/>
      <c r="D554" s="113"/>
      <c r="E554" s="113"/>
      <c r="F554" s="113"/>
      <c r="G554" s="113"/>
      <c r="H554" s="113"/>
      <c r="I554" s="113"/>
      <c r="J554" s="114"/>
      <c r="K554" s="114"/>
      <c r="L554" s="114"/>
      <c r="M554" s="114"/>
      <c r="N554" s="114"/>
      <c r="O554" s="114"/>
      <c r="P554" s="113"/>
      <c r="Q554" s="113"/>
      <c r="R554" s="113"/>
    </row>
    <row r="555" spans="2:18">
      <c r="B555" s="113"/>
      <c r="C555" s="113"/>
      <c r="D555" s="113"/>
      <c r="E555" s="113"/>
      <c r="F555" s="113"/>
      <c r="G555" s="113"/>
      <c r="H555" s="113"/>
      <c r="I555" s="113"/>
      <c r="J555" s="114"/>
      <c r="K555" s="114"/>
      <c r="L555" s="114"/>
      <c r="M555" s="114"/>
      <c r="N555" s="114"/>
      <c r="O555" s="114"/>
      <c r="P555" s="113"/>
      <c r="Q555" s="113"/>
      <c r="R555" s="113"/>
    </row>
    <row r="556" spans="2:18">
      <c r="B556" s="113"/>
      <c r="C556" s="113"/>
      <c r="D556" s="113"/>
      <c r="E556" s="113"/>
      <c r="F556" s="113"/>
      <c r="G556" s="113"/>
      <c r="H556" s="113"/>
      <c r="I556" s="113"/>
      <c r="J556" s="114"/>
      <c r="K556" s="114"/>
      <c r="L556" s="114"/>
      <c r="M556" s="114"/>
      <c r="N556" s="114"/>
      <c r="O556" s="114"/>
      <c r="P556" s="113"/>
      <c r="Q556" s="113"/>
      <c r="R556" s="113"/>
    </row>
    <row r="557" spans="2:18">
      <c r="B557" s="113"/>
      <c r="C557" s="113"/>
      <c r="D557" s="113"/>
      <c r="E557" s="113"/>
      <c r="F557" s="113"/>
      <c r="G557" s="113"/>
      <c r="H557" s="113"/>
      <c r="I557" s="113"/>
      <c r="J557" s="114"/>
      <c r="K557" s="114"/>
      <c r="L557" s="114"/>
      <c r="M557" s="114"/>
      <c r="N557" s="114"/>
      <c r="O557" s="114"/>
      <c r="P557" s="113"/>
      <c r="Q557" s="113"/>
      <c r="R557" s="113"/>
    </row>
    <row r="558" spans="2:18">
      <c r="B558" s="113"/>
      <c r="C558" s="113"/>
      <c r="D558" s="113"/>
      <c r="E558" s="113"/>
      <c r="F558" s="113"/>
      <c r="G558" s="113"/>
      <c r="H558" s="113"/>
      <c r="I558" s="113"/>
      <c r="J558" s="114"/>
      <c r="K558" s="114"/>
      <c r="L558" s="114"/>
      <c r="M558" s="114"/>
      <c r="N558" s="114"/>
      <c r="O558" s="114"/>
      <c r="P558" s="113"/>
      <c r="Q558" s="113"/>
      <c r="R558" s="113"/>
    </row>
    <row r="559" spans="2:18">
      <c r="B559" s="113"/>
      <c r="C559" s="113"/>
      <c r="D559" s="113"/>
      <c r="E559" s="113"/>
      <c r="F559" s="113"/>
      <c r="G559" s="113"/>
      <c r="H559" s="113"/>
      <c r="I559" s="113"/>
      <c r="J559" s="114"/>
      <c r="K559" s="114"/>
      <c r="L559" s="114"/>
      <c r="M559" s="114"/>
      <c r="N559" s="114"/>
      <c r="O559" s="114"/>
      <c r="P559" s="113"/>
      <c r="Q559" s="113"/>
      <c r="R559" s="113"/>
    </row>
    <row r="560" spans="2:18">
      <c r="B560" s="113"/>
      <c r="C560" s="113"/>
      <c r="D560" s="113"/>
      <c r="E560" s="113"/>
      <c r="F560" s="113"/>
      <c r="G560" s="113"/>
      <c r="H560" s="113"/>
      <c r="I560" s="113"/>
      <c r="J560" s="114"/>
      <c r="K560" s="114"/>
      <c r="L560" s="114"/>
      <c r="M560" s="114"/>
      <c r="N560" s="114"/>
      <c r="O560" s="114"/>
      <c r="P560" s="113"/>
      <c r="Q560" s="113"/>
      <c r="R560" s="113"/>
    </row>
    <row r="561" spans="2:18">
      <c r="B561" s="113"/>
      <c r="C561" s="113"/>
      <c r="D561" s="113"/>
      <c r="E561" s="113"/>
      <c r="F561" s="113"/>
      <c r="G561" s="113"/>
      <c r="H561" s="113"/>
      <c r="I561" s="113"/>
      <c r="J561" s="114"/>
      <c r="K561" s="114"/>
      <c r="L561" s="114"/>
      <c r="M561" s="114"/>
      <c r="N561" s="114"/>
      <c r="O561" s="114"/>
      <c r="P561" s="113"/>
      <c r="Q561" s="113"/>
      <c r="R561" s="113"/>
    </row>
    <row r="562" spans="2:18">
      <c r="B562" s="113"/>
      <c r="C562" s="113"/>
      <c r="D562" s="113"/>
      <c r="E562" s="113"/>
      <c r="F562" s="113"/>
      <c r="G562" s="113"/>
      <c r="H562" s="113"/>
      <c r="I562" s="113"/>
      <c r="J562" s="114"/>
      <c r="K562" s="114"/>
      <c r="L562" s="114"/>
      <c r="M562" s="114"/>
      <c r="N562" s="114"/>
      <c r="O562" s="114"/>
      <c r="P562" s="113"/>
      <c r="Q562" s="113"/>
      <c r="R562" s="113"/>
    </row>
    <row r="563" spans="2:18">
      <c r="B563" s="113"/>
      <c r="C563" s="113"/>
      <c r="D563" s="113"/>
      <c r="E563" s="113"/>
      <c r="F563" s="113"/>
      <c r="G563" s="113"/>
      <c r="H563" s="113"/>
      <c r="I563" s="113"/>
      <c r="J563" s="114"/>
      <c r="K563" s="114"/>
      <c r="L563" s="114"/>
      <c r="M563" s="114"/>
      <c r="N563" s="114"/>
      <c r="O563" s="114"/>
      <c r="P563" s="113"/>
      <c r="Q563" s="113"/>
      <c r="R563" s="113"/>
    </row>
    <row r="564" spans="2:18">
      <c r="B564" s="113"/>
      <c r="C564" s="113"/>
      <c r="D564" s="113"/>
      <c r="E564" s="113"/>
      <c r="F564" s="113"/>
      <c r="G564" s="113"/>
      <c r="H564" s="113"/>
      <c r="I564" s="113"/>
      <c r="J564" s="114"/>
      <c r="K564" s="114"/>
      <c r="L564" s="114"/>
      <c r="M564" s="114"/>
      <c r="N564" s="114"/>
      <c r="O564" s="114"/>
      <c r="P564" s="113"/>
      <c r="Q564" s="113"/>
      <c r="R564" s="113"/>
    </row>
    <row r="565" spans="2:18">
      <c r="B565" s="113"/>
      <c r="C565" s="113"/>
      <c r="D565" s="113"/>
      <c r="E565" s="113"/>
      <c r="F565" s="113"/>
      <c r="G565" s="113"/>
      <c r="H565" s="113"/>
      <c r="I565" s="113"/>
      <c r="J565" s="114"/>
      <c r="K565" s="114"/>
      <c r="L565" s="114"/>
      <c r="M565" s="114"/>
      <c r="N565" s="114"/>
      <c r="O565" s="114"/>
      <c r="P565" s="113"/>
      <c r="Q565" s="113"/>
      <c r="R565" s="113"/>
    </row>
    <row r="566" spans="2:18">
      <c r="B566" s="113"/>
      <c r="C566" s="113"/>
      <c r="D566" s="113"/>
      <c r="E566" s="113"/>
      <c r="F566" s="113"/>
      <c r="G566" s="113"/>
      <c r="H566" s="113"/>
      <c r="I566" s="113"/>
      <c r="J566" s="114"/>
      <c r="K566" s="114"/>
      <c r="L566" s="114"/>
      <c r="M566" s="114"/>
      <c r="N566" s="114"/>
      <c r="O566" s="114"/>
      <c r="P566" s="113"/>
      <c r="Q566" s="113"/>
      <c r="R566" s="113"/>
    </row>
    <row r="567" spans="2:18">
      <c r="B567" s="113"/>
      <c r="C567" s="113"/>
      <c r="D567" s="113"/>
      <c r="E567" s="113"/>
      <c r="F567" s="113"/>
      <c r="G567" s="113"/>
      <c r="H567" s="113"/>
      <c r="I567" s="113"/>
      <c r="J567" s="114"/>
      <c r="K567" s="114"/>
      <c r="L567" s="114"/>
      <c r="M567" s="114"/>
      <c r="N567" s="114"/>
      <c r="O567" s="114"/>
      <c r="P567" s="113"/>
      <c r="Q567" s="113"/>
      <c r="R567" s="113"/>
    </row>
    <row r="568" spans="2:18">
      <c r="B568" s="113"/>
      <c r="C568" s="113"/>
      <c r="D568" s="113"/>
      <c r="E568" s="113"/>
      <c r="F568" s="113"/>
      <c r="G568" s="113"/>
      <c r="H568" s="113"/>
      <c r="I568" s="113"/>
      <c r="J568" s="114"/>
      <c r="K568" s="114"/>
      <c r="L568" s="114"/>
      <c r="M568" s="114"/>
      <c r="N568" s="114"/>
      <c r="O568" s="114"/>
      <c r="P568" s="113"/>
      <c r="Q568" s="113"/>
      <c r="R568" s="113"/>
    </row>
    <row r="569" spans="2:18">
      <c r="B569" s="113"/>
      <c r="C569" s="113"/>
      <c r="D569" s="113"/>
      <c r="E569" s="113"/>
      <c r="F569" s="113"/>
      <c r="G569" s="113"/>
      <c r="H569" s="113"/>
      <c r="I569" s="113"/>
      <c r="J569" s="114"/>
      <c r="K569" s="114"/>
      <c r="L569" s="114"/>
      <c r="M569" s="114"/>
      <c r="N569" s="114"/>
      <c r="O569" s="114"/>
      <c r="P569" s="113"/>
      <c r="Q569" s="113"/>
      <c r="R569" s="113"/>
    </row>
    <row r="570" spans="2:18">
      <c r="B570" s="113"/>
      <c r="C570" s="113"/>
      <c r="D570" s="113"/>
      <c r="E570" s="113"/>
      <c r="F570" s="113"/>
      <c r="G570" s="113"/>
      <c r="H570" s="113"/>
      <c r="I570" s="113"/>
      <c r="J570" s="114"/>
      <c r="K570" s="114"/>
      <c r="L570" s="114"/>
      <c r="M570" s="114"/>
      <c r="N570" s="114"/>
      <c r="O570" s="114"/>
      <c r="P570" s="113"/>
      <c r="Q570" s="113"/>
      <c r="R570" s="113"/>
    </row>
    <row r="571" spans="2:18">
      <c r="B571" s="113"/>
      <c r="C571" s="113"/>
      <c r="D571" s="113"/>
      <c r="E571" s="113"/>
      <c r="F571" s="113"/>
      <c r="G571" s="113"/>
      <c r="H571" s="113"/>
      <c r="I571" s="113"/>
      <c r="J571" s="114"/>
      <c r="K571" s="114"/>
      <c r="L571" s="114"/>
      <c r="M571" s="114"/>
      <c r="N571" s="114"/>
      <c r="O571" s="114"/>
      <c r="P571" s="113"/>
      <c r="Q571" s="113"/>
      <c r="R571" s="113"/>
    </row>
    <row r="572" spans="2:18">
      <c r="B572" s="113"/>
      <c r="C572" s="113"/>
      <c r="D572" s="113"/>
      <c r="E572" s="113"/>
      <c r="F572" s="113"/>
      <c r="G572" s="113"/>
      <c r="H572" s="113"/>
      <c r="I572" s="113"/>
      <c r="J572" s="114"/>
      <c r="K572" s="114"/>
      <c r="L572" s="114"/>
      <c r="M572" s="114"/>
      <c r="N572" s="114"/>
      <c r="O572" s="114"/>
      <c r="P572" s="113"/>
      <c r="Q572" s="113"/>
      <c r="R572" s="113"/>
    </row>
    <row r="573" spans="2:18">
      <c r="B573" s="113"/>
      <c r="C573" s="113"/>
      <c r="D573" s="113"/>
      <c r="E573" s="113"/>
      <c r="F573" s="113"/>
      <c r="G573" s="113"/>
      <c r="H573" s="113"/>
      <c r="I573" s="113"/>
      <c r="J573" s="114"/>
      <c r="K573" s="114"/>
      <c r="L573" s="114"/>
      <c r="M573" s="114"/>
      <c r="N573" s="114"/>
      <c r="O573" s="114"/>
      <c r="P573" s="113"/>
      <c r="Q573" s="113"/>
      <c r="R573" s="113"/>
    </row>
    <row r="574" spans="2:18">
      <c r="B574" s="113"/>
      <c r="C574" s="113"/>
      <c r="D574" s="113"/>
      <c r="E574" s="113"/>
      <c r="F574" s="113"/>
      <c r="G574" s="113"/>
      <c r="H574" s="113"/>
      <c r="I574" s="113"/>
      <c r="J574" s="114"/>
      <c r="K574" s="114"/>
      <c r="L574" s="114"/>
      <c r="M574" s="114"/>
      <c r="N574" s="114"/>
      <c r="O574" s="114"/>
      <c r="P574" s="113"/>
      <c r="Q574" s="113"/>
      <c r="R574" s="113"/>
    </row>
    <row r="575" spans="2:18">
      <c r="B575" s="113"/>
      <c r="C575" s="113"/>
      <c r="D575" s="113"/>
      <c r="E575" s="113"/>
      <c r="F575" s="113"/>
      <c r="G575" s="113"/>
      <c r="H575" s="113"/>
      <c r="I575" s="113"/>
      <c r="J575" s="114"/>
      <c r="K575" s="114"/>
      <c r="L575" s="114"/>
      <c r="M575" s="114"/>
      <c r="N575" s="114"/>
      <c r="O575" s="114"/>
      <c r="P575" s="113"/>
      <c r="Q575" s="113"/>
      <c r="R575" s="113"/>
    </row>
    <row r="576" spans="2:18">
      <c r="B576" s="113"/>
      <c r="C576" s="113"/>
      <c r="D576" s="113"/>
      <c r="E576" s="113"/>
      <c r="F576" s="113"/>
      <c r="G576" s="113"/>
      <c r="H576" s="113"/>
      <c r="I576" s="113"/>
      <c r="J576" s="114"/>
      <c r="K576" s="114"/>
      <c r="L576" s="114"/>
      <c r="M576" s="114"/>
      <c r="N576" s="114"/>
      <c r="O576" s="114"/>
      <c r="P576" s="113"/>
      <c r="Q576" s="113"/>
      <c r="R576" s="113"/>
    </row>
    <row r="577" spans="2:18">
      <c r="B577" s="113"/>
      <c r="C577" s="113"/>
      <c r="D577" s="113"/>
      <c r="E577" s="113"/>
      <c r="F577" s="113"/>
      <c r="G577" s="113"/>
      <c r="H577" s="113"/>
      <c r="I577" s="113"/>
      <c r="J577" s="114"/>
      <c r="K577" s="114"/>
      <c r="L577" s="114"/>
      <c r="M577" s="114"/>
      <c r="N577" s="114"/>
      <c r="O577" s="114"/>
      <c r="P577" s="113"/>
      <c r="Q577" s="113"/>
      <c r="R577" s="113"/>
    </row>
    <row r="578" spans="2:18">
      <c r="B578" s="113"/>
      <c r="C578" s="113"/>
      <c r="D578" s="113"/>
      <c r="E578" s="113"/>
      <c r="F578" s="113"/>
      <c r="G578" s="113"/>
      <c r="H578" s="113"/>
      <c r="I578" s="113"/>
      <c r="J578" s="114"/>
      <c r="K578" s="114"/>
      <c r="L578" s="114"/>
      <c r="M578" s="114"/>
      <c r="N578" s="114"/>
      <c r="O578" s="114"/>
      <c r="P578" s="113"/>
      <c r="Q578" s="113"/>
      <c r="R578" s="113"/>
    </row>
    <row r="579" spans="2:18">
      <c r="B579" s="113"/>
      <c r="C579" s="113"/>
      <c r="D579" s="113"/>
      <c r="E579" s="113"/>
      <c r="F579" s="113"/>
      <c r="G579" s="113"/>
      <c r="H579" s="113"/>
      <c r="I579" s="113"/>
      <c r="J579" s="114"/>
      <c r="K579" s="114"/>
      <c r="L579" s="114"/>
      <c r="M579" s="114"/>
      <c r="N579" s="114"/>
      <c r="O579" s="114"/>
      <c r="P579" s="113"/>
      <c r="Q579" s="113"/>
      <c r="R579" s="113"/>
    </row>
    <row r="580" spans="2:18">
      <c r="B580" s="113"/>
      <c r="C580" s="113"/>
      <c r="D580" s="113"/>
      <c r="E580" s="113"/>
      <c r="F580" s="113"/>
      <c r="G580" s="113"/>
      <c r="H580" s="113"/>
      <c r="I580" s="113"/>
      <c r="J580" s="114"/>
      <c r="K580" s="114"/>
      <c r="L580" s="114"/>
      <c r="M580" s="114"/>
      <c r="N580" s="114"/>
      <c r="O580" s="114"/>
      <c r="P580" s="113"/>
      <c r="Q580" s="113"/>
      <c r="R580" s="113"/>
    </row>
    <row r="581" spans="2:18">
      <c r="B581" s="113"/>
      <c r="C581" s="113"/>
      <c r="D581" s="113"/>
      <c r="E581" s="113"/>
      <c r="F581" s="113"/>
      <c r="G581" s="113"/>
      <c r="H581" s="113"/>
      <c r="I581" s="113"/>
      <c r="J581" s="114"/>
      <c r="K581" s="114"/>
      <c r="L581" s="114"/>
      <c r="M581" s="114"/>
      <c r="N581" s="114"/>
      <c r="O581" s="114"/>
      <c r="P581" s="113"/>
      <c r="Q581" s="113"/>
      <c r="R581" s="113"/>
    </row>
    <row r="582" spans="2:18">
      <c r="B582" s="113"/>
      <c r="C582" s="113"/>
      <c r="D582" s="113"/>
      <c r="E582" s="113"/>
      <c r="F582" s="113"/>
      <c r="G582" s="113"/>
      <c r="H582" s="113"/>
      <c r="I582" s="113"/>
      <c r="J582" s="114"/>
      <c r="K582" s="114"/>
      <c r="L582" s="114"/>
      <c r="M582" s="114"/>
      <c r="N582" s="114"/>
      <c r="O582" s="114"/>
      <c r="P582" s="113"/>
      <c r="Q582" s="113"/>
      <c r="R582" s="113"/>
    </row>
    <row r="583" spans="2:18">
      <c r="B583" s="113"/>
      <c r="C583" s="113"/>
      <c r="D583" s="113"/>
      <c r="E583" s="113"/>
      <c r="F583" s="113"/>
      <c r="G583" s="113"/>
      <c r="H583" s="113"/>
      <c r="I583" s="113"/>
      <c r="J583" s="114"/>
      <c r="K583" s="114"/>
      <c r="L583" s="114"/>
      <c r="M583" s="114"/>
      <c r="N583" s="114"/>
      <c r="O583" s="114"/>
      <c r="P583" s="113"/>
      <c r="Q583" s="113"/>
      <c r="R583" s="113"/>
    </row>
    <row r="584" spans="2:18">
      <c r="B584" s="113"/>
      <c r="C584" s="113"/>
      <c r="D584" s="113"/>
      <c r="E584" s="113"/>
      <c r="F584" s="113"/>
      <c r="G584" s="113"/>
      <c r="H584" s="113"/>
      <c r="I584" s="113"/>
      <c r="J584" s="114"/>
      <c r="K584" s="114"/>
      <c r="L584" s="114"/>
      <c r="M584" s="114"/>
      <c r="N584" s="114"/>
      <c r="O584" s="114"/>
      <c r="P584" s="113"/>
      <c r="Q584" s="113"/>
      <c r="R584" s="113"/>
    </row>
    <row r="585" spans="2:18">
      <c r="B585" s="113"/>
      <c r="C585" s="113"/>
      <c r="D585" s="113"/>
      <c r="E585" s="113"/>
      <c r="F585" s="113"/>
      <c r="G585" s="113"/>
      <c r="H585" s="113"/>
      <c r="I585" s="113"/>
      <c r="J585" s="114"/>
      <c r="K585" s="114"/>
      <c r="L585" s="114"/>
      <c r="M585" s="114"/>
      <c r="N585" s="114"/>
      <c r="O585" s="114"/>
      <c r="P585" s="113"/>
      <c r="Q585" s="113"/>
      <c r="R585" s="113"/>
    </row>
    <row r="586" spans="2:18">
      <c r="B586" s="113"/>
      <c r="C586" s="113"/>
      <c r="D586" s="113"/>
      <c r="E586" s="113"/>
      <c r="F586" s="113"/>
      <c r="G586" s="113"/>
      <c r="H586" s="113"/>
      <c r="I586" s="113"/>
      <c r="J586" s="114"/>
      <c r="K586" s="114"/>
      <c r="L586" s="114"/>
      <c r="M586" s="114"/>
      <c r="N586" s="114"/>
      <c r="O586" s="114"/>
      <c r="P586" s="113"/>
      <c r="Q586" s="113"/>
      <c r="R586" s="113"/>
    </row>
    <row r="587" spans="2:18">
      <c r="B587" s="113"/>
      <c r="C587" s="113"/>
      <c r="D587" s="113"/>
      <c r="E587" s="113"/>
      <c r="F587" s="113"/>
      <c r="G587" s="113"/>
      <c r="H587" s="113"/>
      <c r="I587" s="113"/>
      <c r="J587" s="114"/>
      <c r="K587" s="114"/>
      <c r="L587" s="114"/>
      <c r="M587" s="114"/>
      <c r="N587" s="114"/>
      <c r="O587" s="114"/>
      <c r="P587" s="113"/>
      <c r="Q587" s="113"/>
      <c r="R587" s="113"/>
    </row>
    <row r="588" spans="2:18">
      <c r="B588" s="113"/>
      <c r="C588" s="113"/>
      <c r="D588" s="113"/>
      <c r="E588" s="113"/>
      <c r="F588" s="113"/>
      <c r="G588" s="113"/>
      <c r="H588" s="113"/>
      <c r="I588" s="113"/>
      <c r="J588" s="114"/>
      <c r="K588" s="114"/>
      <c r="L588" s="114"/>
      <c r="M588" s="114"/>
      <c r="N588" s="114"/>
      <c r="O588" s="114"/>
      <c r="P588" s="113"/>
      <c r="Q588" s="113"/>
      <c r="R588" s="113"/>
    </row>
    <row r="589" spans="2:18">
      <c r="B589" s="113"/>
      <c r="C589" s="113"/>
      <c r="D589" s="113"/>
      <c r="E589" s="113"/>
      <c r="F589" s="113"/>
      <c r="G589" s="113"/>
      <c r="H589" s="113"/>
      <c r="I589" s="113"/>
      <c r="J589" s="114"/>
      <c r="K589" s="114"/>
      <c r="L589" s="114"/>
      <c r="M589" s="114"/>
      <c r="N589" s="114"/>
      <c r="O589" s="114"/>
      <c r="P589" s="113"/>
      <c r="Q589" s="113"/>
      <c r="R589" s="113"/>
    </row>
    <row r="590" spans="2:18">
      <c r="B590" s="113"/>
      <c r="C590" s="113"/>
      <c r="D590" s="113"/>
      <c r="E590" s="113"/>
      <c r="F590" s="113"/>
      <c r="G590" s="113"/>
      <c r="H590" s="113"/>
      <c r="I590" s="113"/>
      <c r="J590" s="114"/>
      <c r="K590" s="114"/>
      <c r="L590" s="114"/>
      <c r="M590" s="114"/>
      <c r="N590" s="114"/>
      <c r="O590" s="114"/>
      <c r="P590" s="113"/>
      <c r="Q590" s="113"/>
      <c r="R590" s="113"/>
    </row>
    <row r="591" spans="2:18">
      <c r="B591" s="113"/>
      <c r="C591" s="113"/>
      <c r="D591" s="113"/>
      <c r="E591" s="113"/>
      <c r="F591" s="113"/>
      <c r="G591" s="113"/>
      <c r="H591" s="113"/>
      <c r="I591" s="113"/>
      <c r="J591" s="114"/>
      <c r="K591" s="114"/>
      <c r="L591" s="114"/>
      <c r="M591" s="114"/>
      <c r="N591" s="114"/>
      <c r="O591" s="114"/>
      <c r="P591" s="113"/>
      <c r="Q591" s="113"/>
      <c r="R591" s="113"/>
    </row>
    <row r="592" spans="2:18">
      <c r="B592" s="113"/>
      <c r="C592" s="113"/>
      <c r="D592" s="113"/>
      <c r="E592" s="113"/>
      <c r="F592" s="113"/>
      <c r="G592" s="113"/>
      <c r="H592" s="113"/>
      <c r="I592" s="113"/>
      <c r="J592" s="114"/>
      <c r="K592" s="114"/>
      <c r="L592" s="114"/>
      <c r="M592" s="114"/>
      <c r="N592" s="114"/>
      <c r="O592" s="114"/>
      <c r="P592" s="113"/>
      <c r="Q592" s="113"/>
      <c r="R592" s="113"/>
    </row>
    <row r="593" spans="2:18">
      <c r="B593" s="113"/>
      <c r="C593" s="113"/>
      <c r="D593" s="113"/>
      <c r="E593" s="113"/>
      <c r="F593" s="113"/>
      <c r="G593" s="113"/>
      <c r="H593" s="113"/>
      <c r="I593" s="113"/>
      <c r="J593" s="114"/>
      <c r="K593" s="114"/>
      <c r="L593" s="114"/>
      <c r="M593" s="114"/>
      <c r="N593" s="114"/>
      <c r="O593" s="114"/>
      <c r="P593" s="113"/>
      <c r="Q593" s="113"/>
      <c r="R593" s="113"/>
    </row>
    <row r="594" spans="2:18">
      <c r="B594" s="113"/>
      <c r="C594" s="113"/>
      <c r="D594" s="113"/>
      <c r="E594" s="113"/>
      <c r="F594" s="113"/>
      <c r="G594" s="113"/>
      <c r="H594" s="113"/>
      <c r="I594" s="113"/>
      <c r="J594" s="114"/>
      <c r="K594" s="114"/>
      <c r="L594" s="114"/>
      <c r="M594" s="114"/>
      <c r="N594" s="114"/>
      <c r="O594" s="114"/>
      <c r="P594" s="113"/>
      <c r="Q594" s="113"/>
      <c r="R594" s="113"/>
    </row>
    <row r="595" spans="2:18">
      <c r="B595" s="113"/>
      <c r="C595" s="113"/>
      <c r="D595" s="113"/>
      <c r="E595" s="113"/>
      <c r="F595" s="113"/>
      <c r="G595" s="113"/>
      <c r="H595" s="113"/>
      <c r="I595" s="113"/>
      <c r="J595" s="114"/>
      <c r="K595" s="114"/>
      <c r="L595" s="114"/>
      <c r="M595" s="114"/>
      <c r="N595" s="114"/>
      <c r="O595" s="114"/>
      <c r="P595" s="113"/>
      <c r="Q595" s="113"/>
      <c r="R595" s="113"/>
    </row>
    <row r="596" spans="2:18">
      <c r="B596" s="113"/>
      <c r="C596" s="113"/>
      <c r="D596" s="113"/>
      <c r="E596" s="113"/>
      <c r="F596" s="113"/>
      <c r="G596" s="113"/>
      <c r="H596" s="113"/>
      <c r="I596" s="113"/>
      <c r="J596" s="114"/>
      <c r="K596" s="114"/>
      <c r="L596" s="114"/>
      <c r="M596" s="114"/>
      <c r="N596" s="114"/>
      <c r="O596" s="114"/>
      <c r="P596" s="113"/>
      <c r="Q596" s="113"/>
      <c r="R596" s="113"/>
    </row>
    <row r="597" spans="2:18">
      <c r="B597" s="113"/>
      <c r="C597" s="113"/>
      <c r="D597" s="113"/>
      <c r="E597" s="113"/>
      <c r="F597" s="113"/>
      <c r="G597" s="113"/>
      <c r="H597" s="113"/>
      <c r="I597" s="113"/>
      <c r="J597" s="114"/>
      <c r="K597" s="114"/>
      <c r="L597" s="114"/>
      <c r="M597" s="114"/>
      <c r="N597" s="114"/>
      <c r="O597" s="114"/>
      <c r="P597" s="113"/>
      <c r="Q597" s="113"/>
      <c r="R597" s="113"/>
    </row>
    <row r="598" spans="2:18">
      <c r="B598" s="113"/>
      <c r="C598" s="113"/>
      <c r="D598" s="113"/>
      <c r="E598" s="113"/>
      <c r="F598" s="113"/>
      <c r="G598" s="113"/>
      <c r="H598" s="113"/>
      <c r="I598" s="113"/>
      <c r="J598" s="114"/>
      <c r="K598" s="114"/>
      <c r="L598" s="114"/>
      <c r="M598" s="114"/>
      <c r="N598" s="114"/>
      <c r="O598" s="114"/>
      <c r="P598" s="113"/>
      <c r="Q598" s="113"/>
      <c r="R598" s="113"/>
    </row>
    <row r="599" spans="2:18">
      <c r="B599" s="113"/>
      <c r="C599" s="113"/>
      <c r="D599" s="113"/>
      <c r="E599" s="113"/>
      <c r="F599" s="113"/>
      <c r="G599" s="113"/>
      <c r="H599" s="113"/>
      <c r="I599" s="113"/>
      <c r="J599" s="114"/>
      <c r="K599" s="114"/>
      <c r="L599" s="114"/>
      <c r="M599" s="114"/>
      <c r="N599" s="114"/>
      <c r="O599" s="114"/>
      <c r="P599" s="113"/>
      <c r="Q599" s="113"/>
      <c r="R599" s="113"/>
    </row>
    <row r="600" spans="2:18">
      <c r="B600" s="113"/>
      <c r="C600" s="113"/>
      <c r="D600" s="113"/>
      <c r="E600" s="113"/>
      <c r="F600" s="113"/>
      <c r="G600" s="113"/>
      <c r="H600" s="113"/>
      <c r="I600" s="113"/>
      <c r="J600" s="114"/>
      <c r="K600" s="114"/>
      <c r="L600" s="114"/>
      <c r="M600" s="114"/>
      <c r="N600" s="114"/>
      <c r="O600" s="114"/>
      <c r="P600" s="113"/>
      <c r="Q600" s="113"/>
      <c r="R600" s="113"/>
    </row>
    <row r="601" spans="2:18">
      <c r="B601" s="113"/>
      <c r="C601" s="113"/>
      <c r="D601" s="113"/>
      <c r="E601" s="113"/>
      <c r="F601" s="113"/>
      <c r="G601" s="113"/>
      <c r="H601" s="113"/>
      <c r="I601" s="113"/>
      <c r="J601" s="114"/>
      <c r="K601" s="114"/>
      <c r="L601" s="114"/>
      <c r="M601" s="114"/>
      <c r="N601" s="114"/>
      <c r="O601" s="114"/>
      <c r="P601" s="113"/>
      <c r="Q601" s="113"/>
      <c r="R601" s="113"/>
    </row>
    <row r="602" spans="2:18">
      <c r="B602" s="113"/>
      <c r="C602" s="113"/>
      <c r="D602" s="113"/>
      <c r="E602" s="113"/>
      <c r="F602" s="113"/>
      <c r="G602" s="113"/>
      <c r="H602" s="113"/>
      <c r="I602" s="113"/>
      <c r="J602" s="114"/>
      <c r="K602" s="114"/>
      <c r="L602" s="114"/>
      <c r="M602" s="114"/>
      <c r="N602" s="114"/>
      <c r="O602" s="114"/>
      <c r="P602" s="113"/>
      <c r="Q602" s="113"/>
      <c r="R602" s="113"/>
    </row>
    <row r="603" spans="2:18">
      <c r="B603" s="113"/>
      <c r="C603" s="113"/>
      <c r="D603" s="113"/>
      <c r="E603" s="113"/>
      <c r="F603" s="113"/>
      <c r="G603" s="113"/>
      <c r="H603" s="113"/>
      <c r="I603" s="113"/>
      <c r="J603" s="114"/>
      <c r="K603" s="114"/>
      <c r="L603" s="114"/>
      <c r="M603" s="114"/>
      <c r="N603" s="114"/>
      <c r="O603" s="114"/>
      <c r="P603" s="113"/>
      <c r="Q603" s="113"/>
      <c r="R603" s="113"/>
    </row>
    <row r="604" spans="2:18">
      <c r="B604" s="113"/>
      <c r="C604" s="113"/>
      <c r="D604" s="113"/>
      <c r="E604" s="113"/>
      <c r="F604" s="113"/>
      <c r="G604" s="113"/>
      <c r="H604" s="113"/>
      <c r="I604" s="113"/>
      <c r="J604" s="114"/>
      <c r="K604" s="114"/>
      <c r="L604" s="114"/>
      <c r="M604" s="114"/>
      <c r="N604" s="114"/>
      <c r="O604" s="114"/>
      <c r="P604" s="113"/>
      <c r="Q604" s="113"/>
      <c r="R604" s="113"/>
    </row>
    <row r="605" spans="2:18">
      <c r="B605" s="113"/>
      <c r="C605" s="113"/>
      <c r="D605" s="113"/>
      <c r="E605" s="113"/>
      <c r="F605" s="113"/>
      <c r="G605" s="113"/>
      <c r="H605" s="113"/>
      <c r="I605" s="113"/>
      <c r="J605" s="114"/>
      <c r="K605" s="114"/>
      <c r="L605" s="114"/>
      <c r="M605" s="114"/>
      <c r="N605" s="114"/>
      <c r="O605" s="114"/>
      <c r="P605" s="113"/>
      <c r="Q605" s="113"/>
      <c r="R605" s="113"/>
    </row>
    <row r="606" spans="2:18">
      <c r="B606" s="113"/>
      <c r="C606" s="113"/>
      <c r="D606" s="113"/>
      <c r="E606" s="113"/>
      <c r="F606" s="113"/>
      <c r="G606" s="113"/>
      <c r="H606" s="113"/>
      <c r="I606" s="113"/>
      <c r="J606" s="114"/>
      <c r="K606" s="114"/>
      <c r="L606" s="114"/>
      <c r="M606" s="114"/>
      <c r="N606" s="114"/>
      <c r="O606" s="114"/>
      <c r="P606" s="113"/>
      <c r="Q606" s="113"/>
      <c r="R606" s="113"/>
    </row>
    <row r="607" spans="2:18">
      <c r="B607" s="113"/>
      <c r="C607" s="113"/>
      <c r="D607" s="113"/>
      <c r="E607" s="113"/>
      <c r="F607" s="113"/>
      <c r="G607" s="113"/>
      <c r="H607" s="113"/>
      <c r="I607" s="113"/>
      <c r="J607" s="114"/>
      <c r="K607" s="114"/>
      <c r="L607" s="114"/>
      <c r="M607" s="114"/>
      <c r="N607" s="114"/>
      <c r="O607" s="114"/>
      <c r="P607" s="113"/>
      <c r="Q607" s="113"/>
      <c r="R607" s="113"/>
    </row>
    <row r="608" spans="2:18">
      <c r="B608" s="113"/>
      <c r="C608" s="113"/>
      <c r="D608" s="113"/>
      <c r="E608" s="113"/>
      <c r="F608" s="113"/>
      <c r="G608" s="113"/>
      <c r="H608" s="113"/>
      <c r="I608" s="113"/>
      <c r="J608" s="114"/>
      <c r="K608" s="114"/>
      <c r="L608" s="114"/>
      <c r="M608" s="114"/>
      <c r="N608" s="114"/>
      <c r="O608" s="114"/>
      <c r="P608" s="113"/>
      <c r="Q608" s="113"/>
      <c r="R608" s="113"/>
    </row>
    <row r="609" spans="2:18">
      <c r="B609" s="113"/>
      <c r="C609" s="113"/>
      <c r="D609" s="113"/>
      <c r="E609" s="113"/>
      <c r="F609" s="113"/>
      <c r="G609" s="113"/>
      <c r="H609" s="113"/>
      <c r="I609" s="113"/>
      <c r="J609" s="114"/>
      <c r="K609" s="114"/>
      <c r="L609" s="114"/>
      <c r="M609" s="114"/>
      <c r="N609" s="114"/>
      <c r="O609" s="114"/>
      <c r="P609" s="113"/>
      <c r="Q609" s="113"/>
      <c r="R609" s="113"/>
    </row>
    <row r="610" spans="2:18">
      <c r="B610" s="113"/>
      <c r="C610" s="113"/>
      <c r="D610" s="113"/>
      <c r="E610" s="113"/>
      <c r="F610" s="113"/>
      <c r="G610" s="113"/>
      <c r="H610" s="113"/>
      <c r="I610" s="113"/>
      <c r="J610" s="114"/>
      <c r="K610" s="114"/>
      <c r="L610" s="114"/>
      <c r="M610" s="114"/>
      <c r="N610" s="114"/>
      <c r="O610" s="114"/>
      <c r="P610" s="113"/>
      <c r="Q610" s="113"/>
      <c r="R610" s="113"/>
    </row>
    <row r="611" spans="2:18">
      <c r="B611" s="113"/>
      <c r="C611" s="113"/>
      <c r="D611" s="113"/>
      <c r="E611" s="113"/>
      <c r="F611" s="113"/>
      <c r="G611" s="113"/>
      <c r="H611" s="113"/>
      <c r="I611" s="113"/>
      <c r="J611" s="114"/>
      <c r="K611" s="114"/>
      <c r="L611" s="114"/>
      <c r="M611" s="114"/>
      <c r="N611" s="114"/>
      <c r="O611" s="114"/>
      <c r="P611" s="113"/>
      <c r="Q611" s="113"/>
      <c r="R611" s="113"/>
    </row>
    <row r="612" spans="2:18">
      <c r="B612" s="113"/>
      <c r="C612" s="113"/>
      <c r="D612" s="113"/>
      <c r="E612" s="113"/>
      <c r="F612" s="113"/>
      <c r="G612" s="113"/>
      <c r="H612" s="113"/>
      <c r="I612" s="113"/>
      <c r="J612" s="114"/>
      <c r="K612" s="114"/>
      <c r="L612" s="114"/>
      <c r="M612" s="114"/>
      <c r="N612" s="114"/>
      <c r="O612" s="114"/>
      <c r="P612" s="113"/>
      <c r="Q612" s="113"/>
      <c r="R612" s="113"/>
    </row>
    <row r="613" spans="2:18">
      <c r="B613" s="113"/>
      <c r="C613" s="113"/>
      <c r="D613" s="113"/>
      <c r="E613" s="113"/>
      <c r="F613" s="113"/>
      <c r="G613" s="113"/>
      <c r="H613" s="113"/>
      <c r="I613" s="113"/>
      <c r="J613" s="114"/>
      <c r="K613" s="114"/>
      <c r="L613" s="114"/>
      <c r="M613" s="114"/>
      <c r="N613" s="114"/>
      <c r="O613" s="114"/>
      <c r="P613" s="113"/>
      <c r="Q613" s="113"/>
      <c r="R613" s="113"/>
    </row>
    <row r="614" spans="2:18">
      <c r="B614" s="113"/>
      <c r="C614" s="113"/>
      <c r="D614" s="113"/>
      <c r="E614" s="113"/>
      <c r="F614" s="113"/>
      <c r="G614" s="113"/>
      <c r="H614" s="113"/>
      <c r="I614" s="113"/>
      <c r="J614" s="114"/>
      <c r="K614" s="114"/>
      <c r="L614" s="114"/>
      <c r="M614" s="114"/>
      <c r="N614" s="114"/>
      <c r="O614" s="114"/>
      <c r="P614" s="113"/>
      <c r="Q614" s="113"/>
      <c r="R614" s="113"/>
    </row>
    <row r="615" spans="2:18">
      <c r="B615" s="113"/>
      <c r="C615" s="113"/>
      <c r="D615" s="113"/>
      <c r="E615" s="113"/>
      <c r="F615" s="113"/>
      <c r="G615" s="113"/>
      <c r="H615" s="113"/>
      <c r="I615" s="113"/>
      <c r="J615" s="114"/>
      <c r="K615" s="114"/>
      <c r="L615" s="114"/>
      <c r="M615" s="114"/>
      <c r="N615" s="114"/>
      <c r="O615" s="114"/>
      <c r="P615" s="113"/>
      <c r="Q615" s="113"/>
      <c r="R615" s="113"/>
    </row>
    <row r="616" spans="2:18">
      <c r="B616" s="113"/>
      <c r="C616" s="113"/>
      <c r="D616" s="113"/>
      <c r="E616" s="113"/>
      <c r="F616" s="113"/>
      <c r="G616" s="113"/>
      <c r="H616" s="113"/>
      <c r="I616" s="113"/>
      <c r="J616" s="114"/>
      <c r="K616" s="114"/>
      <c r="L616" s="114"/>
      <c r="M616" s="114"/>
      <c r="N616" s="114"/>
      <c r="O616" s="114"/>
      <c r="P616" s="113"/>
      <c r="Q616" s="113"/>
      <c r="R616" s="113"/>
    </row>
    <row r="617" spans="2:18">
      <c r="B617" s="113"/>
      <c r="C617" s="113"/>
      <c r="D617" s="113"/>
      <c r="E617" s="113"/>
      <c r="F617" s="113"/>
      <c r="G617" s="113"/>
      <c r="H617" s="113"/>
      <c r="I617" s="113"/>
      <c r="J617" s="114"/>
      <c r="K617" s="114"/>
      <c r="L617" s="114"/>
      <c r="M617" s="114"/>
      <c r="N617" s="114"/>
      <c r="O617" s="114"/>
      <c r="P617" s="113"/>
      <c r="Q617" s="113"/>
      <c r="R617" s="113"/>
    </row>
    <row r="618" spans="2:18">
      <c r="B618" s="113"/>
      <c r="C618" s="113"/>
      <c r="D618" s="113"/>
      <c r="E618" s="113"/>
      <c r="F618" s="113"/>
      <c r="G618" s="113"/>
      <c r="H618" s="113"/>
      <c r="I618" s="113"/>
      <c r="J618" s="114"/>
      <c r="K618" s="114"/>
      <c r="L618" s="114"/>
      <c r="M618" s="114"/>
      <c r="N618" s="114"/>
      <c r="O618" s="114"/>
      <c r="P618" s="113"/>
      <c r="Q618" s="113"/>
      <c r="R618" s="113"/>
    </row>
    <row r="619" spans="2:18">
      <c r="B619" s="113"/>
      <c r="C619" s="113"/>
      <c r="D619" s="113"/>
      <c r="E619" s="113"/>
      <c r="F619" s="113"/>
      <c r="G619" s="113"/>
      <c r="H619" s="113"/>
      <c r="I619" s="113"/>
      <c r="J619" s="114"/>
      <c r="K619" s="114"/>
      <c r="L619" s="114"/>
      <c r="M619" s="114"/>
      <c r="N619" s="114"/>
      <c r="O619" s="114"/>
      <c r="P619" s="113"/>
      <c r="Q619" s="113"/>
      <c r="R619" s="113"/>
    </row>
    <row r="620" spans="2:18">
      <c r="B620" s="113"/>
      <c r="C620" s="113"/>
      <c r="D620" s="113"/>
      <c r="E620" s="113"/>
      <c r="F620" s="113"/>
      <c r="G620" s="113"/>
      <c r="H620" s="113"/>
      <c r="I620" s="113"/>
      <c r="J620" s="114"/>
      <c r="K620" s="114"/>
      <c r="L620" s="114"/>
      <c r="M620" s="114"/>
      <c r="N620" s="114"/>
      <c r="O620" s="114"/>
      <c r="P620" s="113"/>
      <c r="Q620" s="113"/>
      <c r="R620" s="113"/>
    </row>
    <row r="621" spans="2:18">
      <c r="B621" s="113"/>
      <c r="C621" s="113"/>
      <c r="D621" s="113"/>
      <c r="E621" s="113"/>
      <c r="F621" s="113"/>
      <c r="G621" s="113"/>
      <c r="H621" s="113"/>
      <c r="I621" s="113"/>
      <c r="J621" s="114"/>
      <c r="K621" s="114"/>
      <c r="L621" s="114"/>
      <c r="M621" s="114"/>
      <c r="N621" s="114"/>
      <c r="O621" s="114"/>
      <c r="P621" s="113"/>
      <c r="Q621" s="113"/>
      <c r="R621" s="113"/>
    </row>
    <row r="622" spans="2:18">
      <c r="B622" s="113"/>
      <c r="C622" s="113"/>
      <c r="D622" s="113"/>
      <c r="E622" s="113"/>
      <c r="F622" s="113"/>
      <c r="G622" s="113"/>
      <c r="H622" s="113"/>
      <c r="I622" s="113"/>
      <c r="J622" s="114"/>
      <c r="K622" s="114"/>
      <c r="L622" s="114"/>
      <c r="M622" s="114"/>
      <c r="N622" s="114"/>
      <c r="O622" s="114"/>
      <c r="P622" s="113"/>
      <c r="Q622" s="113"/>
      <c r="R622" s="113"/>
    </row>
    <row r="623" spans="2:18">
      <c r="B623" s="113"/>
      <c r="C623" s="113"/>
      <c r="D623" s="113"/>
      <c r="E623" s="113"/>
      <c r="F623" s="113"/>
      <c r="G623" s="113"/>
      <c r="H623" s="113"/>
      <c r="I623" s="113"/>
      <c r="J623" s="114"/>
      <c r="K623" s="114"/>
      <c r="L623" s="114"/>
      <c r="M623" s="114"/>
      <c r="N623" s="114"/>
      <c r="O623" s="114"/>
      <c r="P623" s="113"/>
      <c r="Q623" s="113"/>
      <c r="R623" s="113"/>
    </row>
    <row r="624" spans="2:18">
      <c r="B624" s="113"/>
      <c r="C624" s="113"/>
      <c r="D624" s="113"/>
      <c r="E624" s="113"/>
      <c r="F624" s="113"/>
      <c r="G624" s="113"/>
      <c r="H624" s="113"/>
      <c r="I624" s="113"/>
      <c r="J624" s="114"/>
      <c r="K624" s="114"/>
      <c r="L624" s="114"/>
      <c r="M624" s="114"/>
      <c r="N624" s="114"/>
      <c r="O624" s="114"/>
      <c r="P624" s="113"/>
      <c r="Q624" s="113"/>
      <c r="R624" s="113"/>
    </row>
    <row r="625" spans="2:18">
      <c r="B625" s="113"/>
      <c r="C625" s="113"/>
      <c r="D625" s="113"/>
      <c r="E625" s="113"/>
      <c r="F625" s="113"/>
      <c r="G625" s="113"/>
      <c r="H625" s="113"/>
      <c r="I625" s="113"/>
      <c r="J625" s="114"/>
      <c r="K625" s="114"/>
      <c r="L625" s="114"/>
      <c r="M625" s="114"/>
      <c r="N625" s="114"/>
      <c r="O625" s="114"/>
      <c r="P625" s="113"/>
      <c r="Q625" s="113"/>
      <c r="R625" s="113"/>
    </row>
    <row r="626" spans="2:18">
      <c r="B626" s="113"/>
      <c r="C626" s="113"/>
      <c r="D626" s="113"/>
      <c r="E626" s="113"/>
      <c r="F626" s="113"/>
      <c r="G626" s="113"/>
      <c r="H626" s="113"/>
      <c r="I626" s="113"/>
      <c r="J626" s="114"/>
      <c r="K626" s="114"/>
      <c r="L626" s="114"/>
      <c r="M626" s="114"/>
      <c r="N626" s="114"/>
      <c r="O626" s="114"/>
      <c r="P626" s="113"/>
      <c r="Q626" s="113"/>
      <c r="R626" s="113"/>
    </row>
    <row r="627" spans="2:18">
      <c r="B627" s="113"/>
      <c r="C627" s="113"/>
      <c r="D627" s="113"/>
      <c r="E627" s="113"/>
      <c r="F627" s="113"/>
      <c r="G627" s="113"/>
      <c r="H627" s="113"/>
      <c r="I627" s="113"/>
      <c r="J627" s="114"/>
      <c r="K627" s="114"/>
      <c r="L627" s="114"/>
      <c r="M627" s="114"/>
      <c r="N627" s="114"/>
      <c r="O627" s="114"/>
      <c r="P627" s="113"/>
      <c r="Q627" s="113"/>
      <c r="R627" s="113"/>
    </row>
    <row r="628" spans="2:18">
      <c r="B628" s="113"/>
      <c r="C628" s="113"/>
      <c r="D628" s="113"/>
      <c r="E628" s="113"/>
      <c r="F628" s="113"/>
      <c r="G628" s="113"/>
      <c r="H628" s="113"/>
      <c r="I628" s="113"/>
      <c r="J628" s="114"/>
      <c r="K628" s="114"/>
      <c r="L628" s="114"/>
      <c r="M628" s="114"/>
      <c r="N628" s="114"/>
      <c r="O628" s="114"/>
      <c r="P628" s="113"/>
      <c r="Q628" s="113"/>
      <c r="R628" s="113"/>
    </row>
    <row r="629" spans="2:18">
      <c r="B629" s="113"/>
      <c r="C629" s="113"/>
      <c r="D629" s="113"/>
      <c r="E629" s="113"/>
      <c r="F629" s="113"/>
      <c r="G629" s="113"/>
      <c r="H629" s="113"/>
      <c r="I629" s="113"/>
      <c r="J629" s="114"/>
      <c r="K629" s="114"/>
      <c r="L629" s="114"/>
      <c r="M629" s="114"/>
      <c r="N629" s="114"/>
      <c r="O629" s="114"/>
      <c r="P629" s="113"/>
      <c r="Q629" s="113"/>
      <c r="R629" s="113"/>
    </row>
    <row r="630" spans="2:18">
      <c r="B630" s="113"/>
      <c r="C630" s="113"/>
      <c r="D630" s="113"/>
      <c r="E630" s="113"/>
      <c r="F630" s="113"/>
      <c r="G630" s="113"/>
      <c r="H630" s="113"/>
      <c r="I630" s="113"/>
      <c r="J630" s="114"/>
      <c r="K630" s="114"/>
      <c r="L630" s="114"/>
      <c r="M630" s="114"/>
      <c r="N630" s="114"/>
      <c r="O630" s="114"/>
      <c r="P630" s="113"/>
      <c r="Q630" s="113"/>
      <c r="R630" s="113"/>
    </row>
    <row r="631" spans="2:18">
      <c r="B631" s="113"/>
      <c r="C631" s="113"/>
      <c r="D631" s="113"/>
      <c r="E631" s="113"/>
      <c r="F631" s="113"/>
      <c r="G631" s="113"/>
      <c r="H631" s="113"/>
      <c r="I631" s="113"/>
      <c r="J631" s="114"/>
      <c r="K631" s="114"/>
      <c r="L631" s="114"/>
      <c r="M631" s="114"/>
      <c r="N631" s="114"/>
      <c r="O631" s="114"/>
      <c r="P631" s="113"/>
      <c r="Q631" s="113"/>
      <c r="R631" s="113"/>
    </row>
    <row r="632" spans="2:18">
      <c r="B632" s="113"/>
      <c r="C632" s="113"/>
      <c r="D632" s="113"/>
      <c r="E632" s="113"/>
      <c r="F632" s="113"/>
      <c r="G632" s="113"/>
      <c r="H632" s="113"/>
      <c r="I632" s="113"/>
      <c r="J632" s="114"/>
      <c r="K632" s="114"/>
      <c r="L632" s="114"/>
      <c r="M632" s="114"/>
      <c r="N632" s="114"/>
      <c r="O632" s="114"/>
      <c r="P632" s="113"/>
      <c r="Q632" s="113"/>
      <c r="R632" s="113"/>
    </row>
    <row r="633" spans="2:18">
      <c r="B633" s="113"/>
      <c r="C633" s="113"/>
      <c r="D633" s="113"/>
      <c r="E633" s="113"/>
      <c r="F633" s="113"/>
      <c r="G633" s="113"/>
      <c r="H633" s="113"/>
      <c r="I633" s="113"/>
      <c r="J633" s="114"/>
      <c r="K633" s="114"/>
      <c r="L633" s="114"/>
      <c r="M633" s="114"/>
      <c r="N633" s="114"/>
      <c r="O633" s="114"/>
      <c r="P633" s="113"/>
      <c r="Q633" s="113"/>
      <c r="R633" s="113"/>
    </row>
    <row r="634" spans="2:18">
      <c r="B634" s="113"/>
      <c r="C634" s="113"/>
      <c r="D634" s="113"/>
      <c r="E634" s="113"/>
      <c r="F634" s="113"/>
      <c r="G634" s="113"/>
      <c r="H634" s="113"/>
      <c r="I634" s="113"/>
      <c r="J634" s="114"/>
      <c r="K634" s="114"/>
      <c r="L634" s="114"/>
      <c r="M634" s="114"/>
      <c r="N634" s="114"/>
      <c r="O634" s="114"/>
      <c r="P634" s="113"/>
      <c r="Q634" s="113"/>
      <c r="R634" s="113"/>
    </row>
    <row r="635" spans="2:18">
      <c r="B635" s="113"/>
      <c r="C635" s="113"/>
      <c r="D635" s="113"/>
      <c r="E635" s="113"/>
      <c r="F635" s="113"/>
      <c r="G635" s="113"/>
      <c r="H635" s="113"/>
      <c r="I635" s="113"/>
      <c r="J635" s="114"/>
      <c r="K635" s="114"/>
      <c r="L635" s="114"/>
      <c r="M635" s="114"/>
      <c r="N635" s="114"/>
      <c r="O635" s="114"/>
      <c r="P635" s="113"/>
      <c r="Q635" s="113"/>
      <c r="R635" s="113"/>
    </row>
    <row r="636" spans="2:18">
      <c r="B636" s="113"/>
      <c r="C636" s="113"/>
      <c r="D636" s="113"/>
      <c r="E636" s="113"/>
      <c r="F636" s="113"/>
      <c r="G636" s="113"/>
      <c r="H636" s="113"/>
      <c r="I636" s="113"/>
      <c r="J636" s="114"/>
      <c r="K636" s="114"/>
      <c r="L636" s="114"/>
      <c r="M636" s="114"/>
      <c r="N636" s="114"/>
      <c r="O636" s="114"/>
      <c r="P636" s="113"/>
      <c r="Q636" s="113"/>
      <c r="R636" s="113"/>
    </row>
    <row r="637" spans="2:18">
      <c r="B637" s="113"/>
      <c r="C637" s="113"/>
      <c r="D637" s="113"/>
      <c r="E637" s="113"/>
      <c r="F637" s="113"/>
      <c r="G637" s="113"/>
      <c r="H637" s="113"/>
      <c r="I637" s="113"/>
      <c r="J637" s="114"/>
      <c r="K637" s="114"/>
      <c r="L637" s="114"/>
      <c r="M637" s="114"/>
      <c r="N637" s="114"/>
      <c r="O637" s="114"/>
      <c r="P637" s="113"/>
      <c r="Q637" s="113"/>
      <c r="R637" s="113"/>
    </row>
    <row r="638" spans="2:18">
      <c r="B638" s="113"/>
      <c r="C638" s="113"/>
      <c r="D638" s="113"/>
      <c r="E638" s="113"/>
      <c r="F638" s="113"/>
      <c r="G638" s="113"/>
      <c r="H638" s="113"/>
      <c r="I638" s="113"/>
      <c r="J638" s="114"/>
      <c r="K638" s="114"/>
      <c r="L638" s="114"/>
      <c r="M638" s="114"/>
      <c r="N638" s="114"/>
      <c r="O638" s="114"/>
      <c r="P638" s="113"/>
      <c r="Q638" s="113"/>
      <c r="R638" s="113"/>
    </row>
    <row r="639" spans="2:18">
      <c r="B639" s="113"/>
      <c r="C639" s="113"/>
      <c r="D639" s="113"/>
      <c r="E639" s="113"/>
      <c r="F639" s="113"/>
      <c r="G639" s="113"/>
      <c r="H639" s="113"/>
      <c r="I639" s="113"/>
      <c r="J639" s="114"/>
      <c r="K639" s="114"/>
      <c r="L639" s="114"/>
      <c r="M639" s="114"/>
      <c r="N639" s="114"/>
      <c r="O639" s="114"/>
      <c r="P639" s="113"/>
      <c r="Q639" s="113"/>
      <c r="R639" s="113"/>
    </row>
    <row r="640" spans="2:18">
      <c r="B640" s="113"/>
      <c r="C640" s="113"/>
      <c r="D640" s="113"/>
      <c r="E640" s="113"/>
      <c r="F640" s="113"/>
      <c r="G640" s="113"/>
      <c r="H640" s="113"/>
      <c r="I640" s="113"/>
      <c r="J640" s="114"/>
      <c r="K640" s="114"/>
      <c r="L640" s="114"/>
      <c r="M640" s="114"/>
      <c r="N640" s="114"/>
      <c r="O640" s="114"/>
      <c r="P640" s="113"/>
      <c r="Q640" s="113"/>
      <c r="R640" s="113"/>
    </row>
    <row r="641" spans="2:18">
      <c r="B641" s="113"/>
      <c r="C641" s="113"/>
      <c r="D641" s="113"/>
      <c r="E641" s="113"/>
      <c r="F641" s="113"/>
      <c r="G641" s="113"/>
      <c r="H641" s="113"/>
      <c r="I641" s="113"/>
      <c r="J641" s="114"/>
      <c r="K641" s="114"/>
      <c r="L641" s="114"/>
      <c r="M641" s="114"/>
      <c r="N641" s="114"/>
      <c r="O641" s="114"/>
      <c r="P641" s="113"/>
      <c r="Q641" s="113"/>
      <c r="R641" s="113"/>
    </row>
    <row r="642" spans="2:18">
      <c r="B642" s="113"/>
      <c r="C642" s="113"/>
      <c r="D642" s="113"/>
      <c r="E642" s="113"/>
      <c r="F642" s="113"/>
      <c r="G642" s="113"/>
      <c r="H642" s="113"/>
      <c r="I642" s="113"/>
      <c r="J642" s="114"/>
      <c r="K642" s="114"/>
      <c r="L642" s="114"/>
      <c r="M642" s="114"/>
      <c r="N642" s="114"/>
      <c r="O642" s="114"/>
      <c r="P642" s="113"/>
      <c r="Q642" s="113"/>
      <c r="R642" s="113"/>
    </row>
    <row r="643" spans="2:18">
      <c r="B643" s="113"/>
      <c r="C643" s="113"/>
      <c r="D643" s="113"/>
      <c r="E643" s="113"/>
      <c r="F643" s="113"/>
      <c r="G643" s="113"/>
      <c r="H643" s="113"/>
      <c r="I643" s="113"/>
      <c r="J643" s="114"/>
      <c r="K643" s="114"/>
      <c r="L643" s="114"/>
      <c r="M643" s="114"/>
      <c r="N643" s="114"/>
      <c r="O643" s="114"/>
      <c r="P643" s="113"/>
      <c r="Q643" s="113"/>
      <c r="R643" s="113"/>
    </row>
    <row r="644" spans="2:18">
      <c r="B644" s="113"/>
      <c r="C644" s="113"/>
      <c r="D644" s="113"/>
      <c r="E644" s="113"/>
      <c r="F644" s="113"/>
      <c r="G644" s="113"/>
      <c r="H644" s="113"/>
      <c r="I644" s="113"/>
      <c r="J644" s="114"/>
      <c r="K644" s="114"/>
      <c r="L644" s="114"/>
      <c r="M644" s="114"/>
      <c r="N644" s="114"/>
      <c r="O644" s="114"/>
      <c r="P644" s="113"/>
      <c r="Q644" s="113"/>
      <c r="R644" s="113"/>
    </row>
    <row r="645" spans="2:18">
      <c r="B645" s="113"/>
      <c r="C645" s="113"/>
      <c r="D645" s="113"/>
      <c r="E645" s="113"/>
      <c r="F645" s="113"/>
      <c r="G645" s="113"/>
      <c r="H645" s="113"/>
      <c r="I645" s="113"/>
      <c r="J645" s="114"/>
      <c r="K645" s="114"/>
      <c r="L645" s="114"/>
      <c r="M645" s="114"/>
      <c r="N645" s="114"/>
      <c r="O645" s="114"/>
      <c r="P645" s="113"/>
      <c r="Q645" s="113"/>
      <c r="R645" s="113"/>
    </row>
    <row r="646" spans="2:18">
      <c r="B646" s="113"/>
      <c r="C646" s="113"/>
      <c r="D646" s="113"/>
      <c r="E646" s="113"/>
      <c r="F646" s="113"/>
      <c r="G646" s="113"/>
      <c r="H646" s="113"/>
      <c r="I646" s="113"/>
      <c r="J646" s="114"/>
      <c r="K646" s="114"/>
      <c r="L646" s="114"/>
      <c r="M646" s="114"/>
      <c r="N646" s="114"/>
      <c r="O646" s="114"/>
      <c r="P646" s="113"/>
      <c r="Q646" s="113"/>
      <c r="R646" s="113"/>
    </row>
    <row r="647" spans="2:18">
      <c r="B647" s="113"/>
      <c r="C647" s="113"/>
      <c r="D647" s="113"/>
      <c r="E647" s="113"/>
      <c r="F647" s="113"/>
      <c r="G647" s="113"/>
      <c r="H647" s="113"/>
      <c r="I647" s="113"/>
      <c r="J647" s="114"/>
      <c r="K647" s="114"/>
      <c r="L647" s="114"/>
      <c r="M647" s="114"/>
      <c r="N647" s="114"/>
      <c r="O647" s="114"/>
      <c r="P647" s="113"/>
      <c r="Q647" s="113"/>
      <c r="R647" s="113"/>
    </row>
    <row r="648" spans="2:18">
      <c r="B648" s="113"/>
      <c r="C648" s="113"/>
      <c r="D648" s="113"/>
      <c r="E648" s="113"/>
      <c r="F648" s="113"/>
      <c r="G648" s="113"/>
      <c r="H648" s="113"/>
      <c r="I648" s="113"/>
      <c r="J648" s="114"/>
      <c r="K648" s="114"/>
      <c r="L648" s="114"/>
      <c r="M648" s="114"/>
      <c r="N648" s="114"/>
      <c r="O648" s="114"/>
      <c r="P648" s="113"/>
      <c r="Q648" s="113"/>
      <c r="R648" s="113"/>
    </row>
    <row r="649" spans="2:18">
      <c r="B649" s="113"/>
      <c r="C649" s="113"/>
      <c r="D649" s="113"/>
      <c r="E649" s="113"/>
      <c r="F649" s="113"/>
      <c r="G649" s="113"/>
      <c r="H649" s="113"/>
      <c r="I649" s="113"/>
      <c r="J649" s="114"/>
      <c r="K649" s="114"/>
      <c r="L649" s="114"/>
      <c r="M649" s="114"/>
      <c r="N649" s="114"/>
      <c r="O649" s="114"/>
      <c r="P649" s="113"/>
      <c r="Q649" s="113"/>
      <c r="R649" s="113"/>
    </row>
    <row r="650" spans="2:18">
      <c r="B650" s="113"/>
      <c r="C650" s="113"/>
      <c r="D650" s="113"/>
      <c r="E650" s="113"/>
      <c r="F650" s="113"/>
      <c r="G650" s="113"/>
      <c r="H650" s="113"/>
      <c r="I650" s="113"/>
      <c r="J650" s="114"/>
      <c r="K650" s="114"/>
      <c r="L650" s="114"/>
      <c r="M650" s="114"/>
      <c r="N650" s="114"/>
      <c r="O650" s="114"/>
      <c r="P650" s="113"/>
      <c r="Q650" s="113"/>
      <c r="R650" s="113"/>
    </row>
    <row r="651" spans="2:18">
      <c r="B651" s="113"/>
      <c r="C651" s="113"/>
      <c r="D651" s="113"/>
      <c r="E651" s="113"/>
      <c r="F651" s="113"/>
      <c r="G651" s="113"/>
      <c r="H651" s="113"/>
      <c r="I651" s="113"/>
      <c r="J651" s="114"/>
      <c r="K651" s="114"/>
      <c r="L651" s="114"/>
      <c r="M651" s="114"/>
      <c r="N651" s="114"/>
      <c r="O651" s="114"/>
      <c r="P651" s="113"/>
      <c r="Q651" s="113"/>
      <c r="R651" s="113"/>
    </row>
    <row r="652" spans="2:18">
      <c r="B652" s="113"/>
      <c r="C652" s="113"/>
      <c r="D652" s="113"/>
      <c r="E652" s="113"/>
      <c r="F652" s="113"/>
      <c r="G652" s="113"/>
      <c r="H652" s="113"/>
      <c r="I652" s="113"/>
      <c r="J652" s="114"/>
      <c r="K652" s="114"/>
      <c r="L652" s="114"/>
      <c r="M652" s="114"/>
      <c r="N652" s="114"/>
      <c r="O652" s="114"/>
      <c r="P652" s="113"/>
      <c r="Q652" s="113"/>
      <c r="R652" s="113"/>
    </row>
    <row r="653" spans="2:18">
      <c r="B653" s="113"/>
      <c r="C653" s="113"/>
      <c r="D653" s="113"/>
      <c r="E653" s="113"/>
      <c r="F653" s="113"/>
      <c r="G653" s="113"/>
      <c r="H653" s="113"/>
      <c r="I653" s="113"/>
      <c r="J653" s="114"/>
      <c r="K653" s="114"/>
      <c r="L653" s="114"/>
      <c r="M653" s="114"/>
      <c r="N653" s="114"/>
      <c r="O653" s="114"/>
      <c r="P653" s="113"/>
      <c r="Q653" s="113"/>
      <c r="R653" s="113"/>
    </row>
    <row r="654" spans="2:18">
      <c r="B654" s="113"/>
      <c r="C654" s="113"/>
      <c r="D654" s="113"/>
      <c r="E654" s="113"/>
      <c r="F654" s="113"/>
      <c r="G654" s="113"/>
      <c r="H654" s="113"/>
      <c r="I654" s="113"/>
      <c r="J654" s="114"/>
      <c r="K654" s="114"/>
      <c r="L654" s="114"/>
      <c r="M654" s="114"/>
      <c r="N654" s="114"/>
      <c r="O654" s="114"/>
      <c r="P654" s="113"/>
      <c r="Q654" s="113"/>
      <c r="R654" s="113"/>
    </row>
    <row r="655" spans="2:18">
      <c r="B655" s="113"/>
      <c r="C655" s="113"/>
      <c r="D655" s="113"/>
      <c r="E655" s="113"/>
      <c r="F655" s="113"/>
      <c r="G655" s="113"/>
      <c r="H655" s="113"/>
      <c r="I655" s="113"/>
      <c r="J655" s="114"/>
      <c r="K655" s="114"/>
      <c r="L655" s="114"/>
      <c r="M655" s="114"/>
      <c r="N655" s="114"/>
      <c r="O655" s="114"/>
      <c r="P655" s="113"/>
      <c r="Q655" s="113"/>
      <c r="R655" s="113"/>
    </row>
    <row r="656" spans="2:18">
      <c r="B656" s="113"/>
      <c r="C656" s="113"/>
      <c r="D656" s="113"/>
      <c r="E656" s="113"/>
      <c r="F656" s="113"/>
      <c r="G656" s="113"/>
      <c r="H656" s="113"/>
      <c r="I656" s="113"/>
      <c r="J656" s="114"/>
      <c r="K656" s="114"/>
      <c r="L656" s="114"/>
      <c r="M656" s="114"/>
      <c r="N656" s="114"/>
      <c r="O656" s="114"/>
      <c r="P656" s="113"/>
      <c r="Q656" s="113"/>
      <c r="R656" s="113"/>
    </row>
    <row r="657" spans="2:18">
      <c r="B657" s="113"/>
      <c r="C657" s="113"/>
      <c r="D657" s="113"/>
      <c r="E657" s="113"/>
      <c r="F657" s="113"/>
      <c r="G657" s="113"/>
      <c r="H657" s="113"/>
      <c r="I657" s="113"/>
      <c r="J657" s="114"/>
      <c r="K657" s="114"/>
      <c r="L657" s="114"/>
      <c r="M657" s="114"/>
      <c r="N657" s="114"/>
      <c r="O657" s="114"/>
      <c r="P657" s="113"/>
      <c r="Q657" s="113"/>
      <c r="R657" s="113"/>
    </row>
    <row r="658" spans="2:18">
      <c r="B658" s="113"/>
      <c r="C658" s="113"/>
      <c r="D658" s="113"/>
      <c r="E658" s="113"/>
      <c r="F658" s="113"/>
      <c r="G658" s="113"/>
      <c r="H658" s="113"/>
      <c r="I658" s="113"/>
      <c r="J658" s="114"/>
      <c r="K658" s="114"/>
      <c r="L658" s="114"/>
      <c r="M658" s="114"/>
      <c r="N658" s="114"/>
      <c r="O658" s="114"/>
      <c r="P658" s="113"/>
      <c r="Q658" s="113"/>
      <c r="R658" s="113"/>
    </row>
    <row r="659" spans="2:18">
      <c r="B659" s="113"/>
      <c r="C659" s="113"/>
      <c r="D659" s="113"/>
      <c r="E659" s="113"/>
      <c r="F659" s="113"/>
      <c r="G659" s="113"/>
      <c r="H659" s="113"/>
      <c r="I659" s="113"/>
      <c r="J659" s="114"/>
      <c r="K659" s="114"/>
      <c r="L659" s="114"/>
      <c r="M659" s="114"/>
      <c r="N659" s="114"/>
      <c r="O659" s="114"/>
      <c r="P659" s="113"/>
      <c r="Q659" s="113"/>
      <c r="R659" s="113"/>
    </row>
    <row r="660" spans="2:18">
      <c r="B660" s="113"/>
      <c r="C660" s="113"/>
      <c r="D660" s="113"/>
      <c r="E660" s="113"/>
      <c r="F660" s="113"/>
      <c r="G660" s="113"/>
      <c r="H660" s="113"/>
      <c r="I660" s="113"/>
      <c r="J660" s="114"/>
      <c r="K660" s="114"/>
      <c r="L660" s="114"/>
      <c r="M660" s="114"/>
      <c r="N660" s="114"/>
      <c r="O660" s="114"/>
      <c r="P660" s="113"/>
      <c r="Q660" s="113"/>
      <c r="R660" s="113"/>
    </row>
    <row r="661" spans="2:18">
      <c r="B661" s="113"/>
      <c r="C661" s="113"/>
      <c r="D661" s="113"/>
      <c r="E661" s="113"/>
      <c r="F661" s="113"/>
      <c r="G661" s="113"/>
      <c r="H661" s="113"/>
      <c r="I661" s="113"/>
      <c r="J661" s="114"/>
      <c r="K661" s="114"/>
      <c r="L661" s="114"/>
      <c r="M661" s="114"/>
      <c r="N661" s="114"/>
      <c r="O661" s="114"/>
      <c r="P661" s="113"/>
      <c r="Q661" s="113"/>
      <c r="R661" s="113"/>
    </row>
    <row r="662" spans="2:18">
      <c r="B662" s="113"/>
      <c r="C662" s="113"/>
      <c r="D662" s="113"/>
      <c r="E662" s="113"/>
      <c r="F662" s="113"/>
      <c r="G662" s="113"/>
      <c r="H662" s="113"/>
      <c r="I662" s="113"/>
      <c r="J662" s="114"/>
      <c r="K662" s="114"/>
      <c r="L662" s="114"/>
      <c r="M662" s="114"/>
      <c r="N662" s="114"/>
      <c r="O662" s="114"/>
      <c r="P662" s="113"/>
      <c r="Q662" s="113"/>
      <c r="R662" s="113"/>
    </row>
    <row r="663" spans="2:18">
      <c r="B663" s="113"/>
      <c r="C663" s="113"/>
      <c r="D663" s="113"/>
      <c r="E663" s="113"/>
      <c r="F663" s="113"/>
      <c r="G663" s="113"/>
      <c r="H663" s="113"/>
      <c r="I663" s="113"/>
      <c r="J663" s="114"/>
      <c r="K663" s="114"/>
      <c r="L663" s="114"/>
      <c r="M663" s="114"/>
      <c r="N663" s="114"/>
      <c r="O663" s="114"/>
      <c r="P663" s="113"/>
      <c r="Q663" s="113"/>
      <c r="R663" s="113"/>
    </row>
    <row r="664" spans="2:18">
      <c r="B664" s="113"/>
      <c r="C664" s="113"/>
      <c r="D664" s="113"/>
      <c r="E664" s="113"/>
      <c r="F664" s="113"/>
      <c r="G664" s="113"/>
      <c r="H664" s="113"/>
      <c r="I664" s="113"/>
      <c r="J664" s="114"/>
      <c r="K664" s="114"/>
      <c r="L664" s="114"/>
      <c r="M664" s="114"/>
      <c r="N664" s="114"/>
      <c r="O664" s="114"/>
      <c r="P664" s="113"/>
      <c r="Q664" s="113"/>
      <c r="R664" s="113"/>
    </row>
    <row r="665" spans="2:18">
      <c r="B665" s="113"/>
      <c r="C665" s="113"/>
      <c r="D665" s="113"/>
      <c r="E665" s="113"/>
      <c r="F665" s="113"/>
      <c r="G665" s="113"/>
      <c r="H665" s="113"/>
      <c r="I665" s="113"/>
      <c r="J665" s="114"/>
      <c r="K665" s="114"/>
      <c r="L665" s="114"/>
      <c r="M665" s="114"/>
      <c r="N665" s="114"/>
      <c r="O665" s="114"/>
      <c r="P665" s="113"/>
      <c r="Q665" s="113"/>
      <c r="R665" s="113"/>
    </row>
    <row r="666" spans="2:18">
      <c r="B666" s="113"/>
      <c r="C666" s="113"/>
      <c r="D666" s="113"/>
      <c r="E666" s="113"/>
      <c r="F666" s="113"/>
      <c r="G666" s="113"/>
      <c r="H666" s="113"/>
      <c r="I666" s="113"/>
      <c r="J666" s="114"/>
      <c r="K666" s="114"/>
      <c r="L666" s="114"/>
      <c r="M666" s="114"/>
      <c r="N666" s="114"/>
      <c r="O666" s="114"/>
      <c r="P666" s="113"/>
      <c r="Q666" s="113"/>
      <c r="R666" s="113"/>
    </row>
    <row r="667" spans="2:18">
      <c r="B667" s="113"/>
      <c r="C667" s="113"/>
      <c r="D667" s="113"/>
      <c r="E667" s="113"/>
      <c r="F667" s="113"/>
      <c r="G667" s="113"/>
      <c r="H667" s="113"/>
      <c r="I667" s="113"/>
      <c r="J667" s="114"/>
      <c r="K667" s="114"/>
      <c r="L667" s="114"/>
      <c r="M667" s="114"/>
      <c r="N667" s="114"/>
      <c r="O667" s="114"/>
      <c r="P667" s="113"/>
      <c r="Q667" s="113"/>
      <c r="R667" s="113"/>
    </row>
    <row r="668" spans="2:18">
      <c r="B668" s="113"/>
      <c r="C668" s="113"/>
      <c r="D668" s="113"/>
      <c r="E668" s="113"/>
      <c r="F668" s="113"/>
      <c r="G668" s="113"/>
      <c r="H668" s="113"/>
      <c r="I668" s="113"/>
      <c r="J668" s="114"/>
      <c r="K668" s="114"/>
      <c r="L668" s="114"/>
      <c r="M668" s="114"/>
      <c r="N668" s="114"/>
      <c r="O668" s="114"/>
      <c r="P668" s="113"/>
      <c r="Q668" s="113"/>
      <c r="R668" s="113"/>
    </row>
    <row r="669" spans="2:18">
      <c r="B669" s="113"/>
      <c r="C669" s="113"/>
      <c r="D669" s="113"/>
      <c r="E669" s="113"/>
      <c r="F669" s="113"/>
      <c r="G669" s="113"/>
      <c r="H669" s="113"/>
      <c r="I669" s="113"/>
      <c r="J669" s="114"/>
      <c r="K669" s="114"/>
      <c r="L669" s="114"/>
      <c r="M669" s="114"/>
      <c r="N669" s="114"/>
      <c r="O669" s="114"/>
      <c r="P669" s="113"/>
      <c r="Q669" s="113"/>
      <c r="R669" s="113"/>
    </row>
    <row r="670" spans="2:18">
      <c r="B670" s="113"/>
      <c r="C670" s="113"/>
      <c r="D670" s="113"/>
      <c r="E670" s="113"/>
      <c r="F670" s="113"/>
      <c r="G670" s="113"/>
      <c r="H670" s="113"/>
      <c r="I670" s="113"/>
      <c r="J670" s="114"/>
      <c r="K670" s="114"/>
      <c r="L670" s="114"/>
      <c r="M670" s="114"/>
      <c r="N670" s="114"/>
      <c r="O670" s="114"/>
      <c r="P670" s="113"/>
      <c r="Q670" s="113"/>
      <c r="R670" s="113"/>
    </row>
    <row r="671" spans="2:18">
      <c r="B671" s="113"/>
      <c r="C671" s="113"/>
      <c r="D671" s="113"/>
      <c r="E671" s="113"/>
      <c r="F671" s="113"/>
      <c r="G671" s="113"/>
      <c r="H671" s="113"/>
      <c r="I671" s="113"/>
      <c r="J671" s="114"/>
      <c r="K671" s="114"/>
      <c r="L671" s="114"/>
      <c r="M671" s="114"/>
      <c r="N671" s="114"/>
      <c r="O671" s="114"/>
      <c r="P671" s="113"/>
      <c r="Q671" s="113"/>
      <c r="R671" s="113"/>
    </row>
    <row r="672" spans="2:18">
      <c r="B672" s="113"/>
      <c r="C672" s="113"/>
      <c r="D672" s="113"/>
      <c r="E672" s="113"/>
      <c r="F672" s="113"/>
      <c r="G672" s="113"/>
      <c r="H672" s="113"/>
      <c r="I672" s="113"/>
      <c r="J672" s="114"/>
      <c r="K672" s="114"/>
      <c r="L672" s="114"/>
      <c r="M672" s="114"/>
      <c r="N672" s="114"/>
      <c r="O672" s="114"/>
      <c r="P672" s="113"/>
      <c r="Q672" s="113"/>
      <c r="R672" s="113"/>
    </row>
    <row r="673" spans="2:18">
      <c r="B673" s="113"/>
      <c r="C673" s="113"/>
      <c r="D673" s="113"/>
      <c r="E673" s="113"/>
      <c r="F673" s="113"/>
      <c r="G673" s="113"/>
      <c r="H673" s="113"/>
      <c r="I673" s="113"/>
      <c r="J673" s="114"/>
      <c r="K673" s="114"/>
      <c r="L673" s="114"/>
      <c r="M673" s="114"/>
      <c r="N673" s="114"/>
      <c r="O673" s="114"/>
      <c r="P673" s="113"/>
      <c r="Q673" s="113"/>
      <c r="R673" s="113"/>
    </row>
    <row r="674" spans="2:18">
      <c r="B674" s="113"/>
      <c r="C674" s="113"/>
      <c r="D674" s="113"/>
      <c r="E674" s="113"/>
      <c r="F674" s="113"/>
      <c r="G674" s="113"/>
      <c r="H674" s="113"/>
      <c r="I674" s="113"/>
      <c r="J674" s="114"/>
      <c r="K674" s="114"/>
      <c r="L674" s="114"/>
      <c r="M674" s="114"/>
      <c r="N674" s="114"/>
      <c r="O674" s="114"/>
      <c r="P674" s="113"/>
      <c r="Q674" s="113"/>
      <c r="R674" s="113"/>
    </row>
    <row r="675" spans="2:18">
      <c r="B675" s="113"/>
      <c r="C675" s="113"/>
      <c r="D675" s="113"/>
      <c r="E675" s="113"/>
      <c r="F675" s="113"/>
      <c r="G675" s="113"/>
      <c r="H675" s="113"/>
      <c r="I675" s="113"/>
      <c r="J675" s="114"/>
      <c r="K675" s="114"/>
      <c r="L675" s="114"/>
      <c r="M675" s="114"/>
      <c r="N675" s="114"/>
      <c r="O675" s="114"/>
      <c r="P675" s="113"/>
      <c r="Q675" s="113"/>
      <c r="R675" s="113"/>
    </row>
    <row r="676" spans="2:18">
      <c r="B676" s="113"/>
      <c r="C676" s="113"/>
      <c r="D676" s="113"/>
      <c r="E676" s="113"/>
      <c r="F676" s="113"/>
      <c r="G676" s="113"/>
      <c r="H676" s="113"/>
      <c r="I676" s="113"/>
      <c r="J676" s="114"/>
      <c r="K676" s="114"/>
      <c r="L676" s="114"/>
      <c r="M676" s="114"/>
      <c r="N676" s="114"/>
      <c r="O676" s="114"/>
      <c r="P676" s="113"/>
      <c r="Q676" s="113"/>
      <c r="R676" s="113"/>
    </row>
    <row r="677" spans="2:18">
      <c r="B677" s="113"/>
      <c r="C677" s="113"/>
      <c r="D677" s="113"/>
      <c r="E677" s="113"/>
      <c r="F677" s="113"/>
      <c r="G677" s="113"/>
      <c r="H677" s="113"/>
      <c r="I677" s="113"/>
      <c r="J677" s="114"/>
      <c r="K677" s="114"/>
      <c r="L677" s="114"/>
      <c r="M677" s="114"/>
      <c r="N677" s="114"/>
      <c r="O677" s="114"/>
      <c r="P677" s="113"/>
      <c r="Q677" s="113"/>
      <c r="R677" s="113"/>
    </row>
    <row r="678" spans="2:18">
      <c r="B678" s="113"/>
      <c r="C678" s="113"/>
      <c r="D678" s="113"/>
      <c r="E678" s="113"/>
      <c r="F678" s="113"/>
      <c r="G678" s="113"/>
      <c r="H678" s="113"/>
      <c r="I678" s="113"/>
      <c r="J678" s="114"/>
      <c r="K678" s="114"/>
      <c r="L678" s="114"/>
      <c r="M678" s="114"/>
      <c r="N678" s="114"/>
      <c r="O678" s="114"/>
      <c r="P678" s="113"/>
      <c r="Q678" s="113"/>
      <c r="R678" s="113"/>
    </row>
    <row r="679" spans="2:18">
      <c r="B679" s="113"/>
      <c r="C679" s="113"/>
      <c r="D679" s="113"/>
      <c r="E679" s="113"/>
      <c r="F679" s="113"/>
      <c r="G679" s="113"/>
      <c r="H679" s="113"/>
      <c r="I679" s="113"/>
      <c r="J679" s="114"/>
      <c r="K679" s="114"/>
      <c r="L679" s="114"/>
      <c r="M679" s="114"/>
      <c r="N679" s="114"/>
      <c r="O679" s="114"/>
      <c r="P679" s="113"/>
      <c r="Q679" s="113"/>
      <c r="R679" s="113"/>
    </row>
    <row r="680" spans="2:18">
      <c r="B680" s="113"/>
      <c r="C680" s="113"/>
      <c r="D680" s="113"/>
      <c r="E680" s="113"/>
      <c r="F680" s="113"/>
      <c r="G680" s="113"/>
      <c r="H680" s="113"/>
      <c r="I680" s="113"/>
      <c r="J680" s="114"/>
      <c r="K680" s="114"/>
      <c r="L680" s="114"/>
      <c r="M680" s="114"/>
      <c r="N680" s="114"/>
      <c r="O680" s="114"/>
      <c r="P680" s="113"/>
      <c r="Q680" s="113"/>
      <c r="R680" s="113"/>
    </row>
    <row r="681" spans="2:18">
      <c r="B681" s="113"/>
      <c r="C681" s="113"/>
      <c r="D681" s="113"/>
      <c r="E681" s="113"/>
      <c r="F681" s="113"/>
      <c r="G681" s="113"/>
      <c r="H681" s="113"/>
      <c r="I681" s="113"/>
      <c r="J681" s="114"/>
      <c r="K681" s="114"/>
      <c r="L681" s="114"/>
      <c r="M681" s="114"/>
      <c r="N681" s="114"/>
      <c r="O681" s="114"/>
      <c r="P681" s="113"/>
      <c r="Q681" s="113"/>
      <c r="R681" s="113"/>
    </row>
    <row r="682" spans="2:18">
      <c r="B682" s="113"/>
      <c r="C682" s="113"/>
      <c r="D682" s="113"/>
      <c r="E682" s="113"/>
      <c r="F682" s="113"/>
      <c r="G682" s="113"/>
      <c r="H682" s="113"/>
      <c r="I682" s="113"/>
      <c r="J682" s="114"/>
      <c r="K682" s="114"/>
      <c r="L682" s="114"/>
      <c r="M682" s="114"/>
      <c r="N682" s="114"/>
      <c r="O682" s="114"/>
      <c r="P682" s="113"/>
      <c r="Q682" s="113"/>
      <c r="R682" s="113"/>
    </row>
    <row r="683" spans="2:18">
      <c r="B683" s="113"/>
      <c r="C683" s="113"/>
      <c r="D683" s="113"/>
      <c r="E683" s="113"/>
      <c r="F683" s="113"/>
      <c r="G683" s="113"/>
      <c r="H683" s="113"/>
      <c r="I683" s="113"/>
      <c r="J683" s="114"/>
      <c r="K683" s="114"/>
      <c r="L683" s="114"/>
      <c r="M683" s="114"/>
      <c r="N683" s="114"/>
      <c r="O683" s="114"/>
      <c r="P683" s="113"/>
      <c r="Q683" s="113"/>
      <c r="R683" s="113"/>
    </row>
    <row r="684" spans="2:18">
      <c r="B684" s="113"/>
      <c r="C684" s="113"/>
      <c r="D684" s="113"/>
      <c r="E684" s="113"/>
      <c r="F684" s="113"/>
      <c r="G684" s="113"/>
      <c r="H684" s="113"/>
      <c r="I684" s="113"/>
      <c r="J684" s="114"/>
      <c r="K684" s="114"/>
      <c r="L684" s="114"/>
      <c r="M684" s="114"/>
      <c r="N684" s="114"/>
      <c r="O684" s="114"/>
      <c r="P684" s="113"/>
      <c r="Q684" s="113"/>
      <c r="R684" s="113"/>
    </row>
    <row r="685" spans="2:18">
      <c r="B685" s="113"/>
      <c r="C685" s="113"/>
      <c r="D685" s="113"/>
      <c r="E685" s="113"/>
      <c r="F685" s="113"/>
      <c r="G685" s="113"/>
      <c r="H685" s="113"/>
      <c r="I685" s="113"/>
      <c r="J685" s="114"/>
      <c r="K685" s="114"/>
      <c r="L685" s="114"/>
      <c r="M685" s="114"/>
      <c r="N685" s="114"/>
      <c r="O685" s="114"/>
      <c r="P685" s="113"/>
      <c r="Q685" s="113"/>
      <c r="R685" s="113"/>
    </row>
    <row r="686" spans="2:18">
      <c r="B686" s="113"/>
      <c r="C686" s="113"/>
      <c r="D686" s="113"/>
      <c r="E686" s="113"/>
      <c r="F686" s="113"/>
      <c r="G686" s="113"/>
      <c r="H686" s="113"/>
      <c r="I686" s="113"/>
      <c r="J686" s="114"/>
      <c r="K686" s="114"/>
      <c r="L686" s="114"/>
      <c r="M686" s="114"/>
      <c r="N686" s="114"/>
      <c r="O686" s="114"/>
      <c r="P686" s="113"/>
      <c r="Q686" s="113"/>
      <c r="R686" s="113"/>
    </row>
    <row r="687" spans="2:18">
      <c r="B687" s="113"/>
      <c r="C687" s="113"/>
      <c r="D687" s="113"/>
      <c r="E687" s="113"/>
      <c r="F687" s="113"/>
      <c r="G687" s="113"/>
      <c r="H687" s="113"/>
      <c r="I687" s="113"/>
      <c r="J687" s="114"/>
      <c r="K687" s="114"/>
      <c r="L687" s="114"/>
      <c r="M687" s="114"/>
      <c r="N687" s="114"/>
      <c r="O687" s="114"/>
      <c r="P687" s="113"/>
      <c r="Q687" s="113"/>
      <c r="R687" s="113"/>
    </row>
    <row r="688" spans="2:18">
      <c r="B688" s="113"/>
      <c r="C688" s="113"/>
      <c r="D688" s="113"/>
      <c r="E688" s="113"/>
      <c r="F688" s="113"/>
      <c r="G688" s="113"/>
      <c r="H688" s="113"/>
      <c r="I688" s="113"/>
      <c r="J688" s="114"/>
      <c r="K688" s="114"/>
      <c r="L688" s="114"/>
      <c r="M688" s="114"/>
      <c r="N688" s="114"/>
      <c r="O688" s="114"/>
      <c r="P688" s="113"/>
      <c r="Q688" s="113"/>
      <c r="R688" s="113"/>
    </row>
    <row r="689" spans="2:18">
      <c r="B689" s="113"/>
      <c r="C689" s="113"/>
      <c r="D689" s="113"/>
      <c r="E689" s="113"/>
      <c r="F689" s="113"/>
      <c r="G689" s="113"/>
      <c r="H689" s="113"/>
      <c r="I689" s="113"/>
      <c r="J689" s="114"/>
      <c r="K689" s="114"/>
      <c r="L689" s="114"/>
      <c r="M689" s="114"/>
      <c r="N689" s="114"/>
      <c r="O689" s="114"/>
      <c r="P689" s="113"/>
      <c r="Q689" s="113"/>
      <c r="R689" s="113"/>
    </row>
    <row r="690" spans="2:18">
      <c r="B690" s="113"/>
      <c r="C690" s="113"/>
      <c r="D690" s="113"/>
      <c r="E690" s="113"/>
      <c r="F690" s="113"/>
      <c r="G690" s="113"/>
      <c r="H690" s="113"/>
      <c r="I690" s="113"/>
      <c r="J690" s="114"/>
      <c r="K690" s="114"/>
      <c r="L690" s="114"/>
      <c r="M690" s="114"/>
      <c r="N690" s="114"/>
      <c r="O690" s="114"/>
      <c r="P690" s="113"/>
      <c r="Q690" s="113"/>
      <c r="R690" s="113"/>
    </row>
    <row r="691" spans="2:18">
      <c r="B691" s="113"/>
      <c r="C691" s="113"/>
      <c r="D691" s="113"/>
      <c r="E691" s="113"/>
      <c r="F691" s="113"/>
      <c r="G691" s="113"/>
      <c r="H691" s="113"/>
      <c r="I691" s="113"/>
      <c r="J691" s="114"/>
      <c r="K691" s="114"/>
      <c r="L691" s="114"/>
      <c r="M691" s="114"/>
      <c r="N691" s="114"/>
      <c r="O691" s="114"/>
      <c r="P691" s="113"/>
      <c r="Q691" s="113"/>
      <c r="R691" s="113"/>
    </row>
    <row r="692" spans="2:18">
      <c r="B692" s="113"/>
      <c r="C692" s="113"/>
      <c r="D692" s="113"/>
      <c r="E692" s="113"/>
      <c r="F692" s="113"/>
      <c r="G692" s="113"/>
      <c r="H692" s="113"/>
      <c r="I692" s="113"/>
      <c r="J692" s="114"/>
      <c r="K692" s="114"/>
      <c r="L692" s="114"/>
      <c r="M692" s="114"/>
      <c r="N692" s="114"/>
      <c r="O692" s="114"/>
      <c r="P692" s="113"/>
      <c r="Q692" s="113"/>
      <c r="R692" s="113"/>
    </row>
    <row r="693" spans="2:18">
      <c r="B693" s="113"/>
      <c r="C693" s="113"/>
      <c r="D693" s="113"/>
      <c r="E693" s="113"/>
      <c r="F693" s="113"/>
      <c r="G693" s="113"/>
      <c r="H693" s="113"/>
      <c r="I693" s="113"/>
      <c r="J693" s="114"/>
      <c r="K693" s="114"/>
      <c r="L693" s="114"/>
      <c r="M693" s="114"/>
      <c r="N693" s="114"/>
      <c r="O693" s="114"/>
      <c r="P693" s="113"/>
      <c r="Q693" s="113"/>
      <c r="R693" s="113"/>
    </row>
    <row r="694" spans="2:18">
      <c r="B694" s="113"/>
      <c r="C694" s="113"/>
      <c r="D694" s="113"/>
      <c r="E694" s="113"/>
      <c r="F694" s="113"/>
      <c r="G694" s="113"/>
      <c r="H694" s="113"/>
      <c r="I694" s="113"/>
      <c r="J694" s="114"/>
      <c r="K694" s="114"/>
      <c r="L694" s="114"/>
      <c r="M694" s="114"/>
      <c r="N694" s="114"/>
      <c r="O694" s="114"/>
      <c r="P694" s="113"/>
      <c r="Q694" s="113"/>
      <c r="R694" s="113"/>
    </row>
    <row r="695" spans="2:18">
      <c r="B695" s="113"/>
      <c r="C695" s="113"/>
      <c r="D695" s="113"/>
      <c r="E695" s="113"/>
      <c r="F695" s="113"/>
      <c r="G695" s="113"/>
      <c r="H695" s="113"/>
      <c r="I695" s="113"/>
      <c r="J695" s="114"/>
      <c r="K695" s="114"/>
      <c r="L695" s="114"/>
      <c r="M695" s="114"/>
      <c r="N695" s="114"/>
      <c r="O695" s="114"/>
      <c r="P695" s="113"/>
      <c r="Q695" s="113"/>
      <c r="R695" s="113"/>
    </row>
    <row r="696" spans="2:18">
      <c r="B696" s="113"/>
      <c r="C696" s="113"/>
      <c r="D696" s="113"/>
      <c r="E696" s="113"/>
      <c r="F696" s="113"/>
      <c r="G696" s="113"/>
      <c r="H696" s="113"/>
      <c r="I696" s="113"/>
      <c r="J696" s="114"/>
      <c r="K696" s="114"/>
      <c r="L696" s="114"/>
      <c r="M696" s="114"/>
      <c r="N696" s="114"/>
      <c r="O696" s="114"/>
      <c r="P696" s="113"/>
      <c r="Q696" s="113"/>
      <c r="R696" s="113"/>
    </row>
    <row r="697" spans="2:18">
      <c r="B697" s="113"/>
      <c r="C697" s="113"/>
      <c r="D697" s="113"/>
      <c r="E697" s="113"/>
      <c r="F697" s="113"/>
      <c r="G697" s="113"/>
      <c r="H697" s="113"/>
      <c r="I697" s="113"/>
      <c r="J697" s="114"/>
      <c r="K697" s="114"/>
      <c r="L697" s="114"/>
      <c r="M697" s="114"/>
      <c r="N697" s="114"/>
      <c r="O697" s="114"/>
      <c r="P697" s="113"/>
      <c r="Q697" s="113"/>
      <c r="R697" s="113"/>
    </row>
    <row r="698" spans="2:18">
      <c r="B698" s="113"/>
      <c r="C698" s="113"/>
      <c r="D698" s="113"/>
      <c r="E698" s="113"/>
      <c r="F698" s="113"/>
      <c r="G698" s="113"/>
      <c r="H698" s="113"/>
      <c r="I698" s="113"/>
      <c r="J698" s="114"/>
      <c r="K698" s="114"/>
      <c r="L698" s="114"/>
      <c r="M698" s="114"/>
      <c r="N698" s="114"/>
      <c r="O698" s="114"/>
      <c r="P698" s="113"/>
      <c r="Q698" s="113"/>
      <c r="R698" s="113"/>
    </row>
    <row r="699" spans="2:18">
      <c r="B699" s="113"/>
      <c r="C699" s="113"/>
      <c r="D699" s="113"/>
      <c r="E699" s="113"/>
      <c r="F699" s="113"/>
      <c r="G699" s="113"/>
      <c r="H699" s="113"/>
      <c r="I699" s="113"/>
      <c r="J699" s="114"/>
      <c r="K699" s="114"/>
      <c r="L699" s="114"/>
      <c r="M699" s="114"/>
      <c r="N699" s="114"/>
      <c r="O699" s="114"/>
      <c r="P699" s="113"/>
      <c r="Q699" s="113"/>
      <c r="R699" s="113"/>
    </row>
    <row r="700" spans="2:18">
      <c r="B700" s="113"/>
      <c r="C700" s="113"/>
      <c r="D700" s="113"/>
      <c r="E700" s="113"/>
      <c r="F700" s="113"/>
      <c r="G700" s="113"/>
      <c r="H700" s="113"/>
      <c r="I700" s="113"/>
      <c r="J700" s="114"/>
      <c r="K700" s="114"/>
      <c r="L700" s="114"/>
      <c r="M700" s="114"/>
      <c r="N700" s="114"/>
      <c r="O700" s="114"/>
      <c r="P700" s="113"/>
      <c r="Q700" s="113"/>
      <c r="R700" s="113"/>
    </row>
    <row r="701" spans="2:18">
      <c r="B701" s="113"/>
      <c r="C701" s="113"/>
      <c r="D701" s="113"/>
      <c r="E701" s="113"/>
      <c r="F701" s="113"/>
      <c r="G701" s="113"/>
      <c r="H701" s="113"/>
      <c r="I701" s="113"/>
      <c r="J701" s="114"/>
      <c r="K701" s="114"/>
      <c r="L701" s="114"/>
      <c r="M701" s="114"/>
      <c r="N701" s="114"/>
      <c r="O701" s="114"/>
      <c r="P701" s="113"/>
      <c r="Q701" s="113"/>
      <c r="R701" s="113"/>
    </row>
    <row r="702" spans="2:18">
      <c r="B702" s="113"/>
      <c r="C702" s="113"/>
      <c r="D702" s="113"/>
      <c r="E702" s="113"/>
      <c r="F702" s="113"/>
      <c r="G702" s="113"/>
      <c r="H702" s="113"/>
      <c r="I702" s="113"/>
      <c r="J702" s="114"/>
      <c r="K702" s="114"/>
      <c r="L702" s="114"/>
      <c r="M702" s="114"/>
      <c r="N702" s="114"/>
      <c r="O702" s="114"/>
      <c r="P702" s="113"/>
      <c r="Q702" s="113"/>
      <c r="R702" s="113"/>
    </row>
    <row r="703" spans="2:18">
      <c r="B703" s="113"/>
      <c r="C703" s="113"/>
      <c r="D703" s="113"/>
      <c r="E703" s="113"/>
      <c r="F703" s="113"/>
      <c r="G703" s="113"/>
      <c r="H703" s="113"/>
      <c r="I703" s="113"/>
      <c r="J703" s="114"/>
      <c r="K703" s="114"/>
      <c r="L703" s="114"/>
      <c r="M703" s="114"/>
      <c r="N703" s="114"/>
      <c r="O703" s="114"/>
      <c r="P703" s="113"/>
      <c r="Q703" s="113"/>
      <c r="R703" s="113"/>
    </row>
    <row r="704" spans="2:18">
      <c r="B704" s="113"/>
      <c r="C704" s="113"/>
      <c r="D704" s="113"/>
      <c r="E704" s="113"/>
      <c r="F704" s="113"/>
      <c r="G704" s="113"/>
      <c r="H704" s="113"/>
      <c r="I704" s="113"/>
      <c r="J704" s="114"/>
      <c r="K704" s="114"/>
      <c r="L704" s="114"/>
      <c r="M704" s="114"/>
      <c r="N704" s="114"/>
      <c r="O704" s="114"/>
      <c r="P704" s="113"/>
      <c r="Q704" s="113"/>
      <c r="R704" s="113"/>
    </row>
    <row r="705" spans="2:18">
      <c r="B705" s="113"/>
      <c r="C705" s="113"/>
      <c r="D705" s="113"/>
      <c r="E705" s="113"/>
      <c r="F705" s="113"/>
      <c r="G705" s="113"/>
      <c r="H705" s="113"/>
      <c r="I705" s="113"/>
      <c r="J705" s="114"/>
      <c r="K705" s="114"/>
      <c r="L705" s="114"/>
      <c r="M705" s="114"/>
      <c r="N705" s="114"/>
      <c r="O705" s="114"/>
      <c r="P705" s="113"/>
      <c r="Q705" s="113"/>
      <c r="R705" s="113"/>
    </row>
    <row r="706" spans="2:18">
      <c r="B706" s="113"/>
      <c r="C706" s="113"/>
      <c r="D706" s="113"/>
      <c r="E706" s="113"/>
      <c r="F706" s="113"/>
      <c r="G706" s="113"/>
      <c r="H706" s="113"/>
      <c r="I706" s="113"/>
      <c r="J706" s="114"/>
      <c r="K706" s="114"/>
      <c r="L706" s="114"/>
      <c r="M706" s="114"/>
      <c r="N706" s="114"/>
      <c r="O706" s="114"/>
      <c r="P706" s="113"/>
      <c r="Q706" s="113"/>
      <c r="R706" s="113"/>
    </row>
    <row r="707" spans="2:18">
      <c r="B707" s="113"/>
      <c r="C707" s="113"/>
      <c r="D707" s="113"/>
      <c r="E707" s="113"/>
      <c r="F707" s="113"/>
      <c r="G707" s="113"/>
      <c r="H707" s="113"/>
      <c r="I707" s="113"/>
      <c r="J707" s="114"/>
      <c r="K707" s="114"/>
      <c r="L707" s="114"/>
      <c r="M707" s="114"/>
      <c r="N707" s="114"/>
      <c r="O707" s="114"/>
      <c r="P707" s="113"/>
      <c r="Q707" s="113"/>
      <c r="R707" s="113"/>
    </row>
    <row r="708" spans="2:18">
      <c r="B708" s="113"/>
      <c r="C708" s="113"/>
      <c r="D708" s="113"/>
      <c r="E708" s="113"/>
      <c r="F708" s="113"/>
      <c r="G708" s="113"/>
      <c r="H708" s="113"/>
      <c r="I708" s="113"/>
      <c r="J708" s="114"/>
      <c r="K708" s="114"/>
      <c r="L708" s="114"/>
      <c r="M708" s="114"/>
      <c r="N708" s="114"/>
      <c r="O708" s="114"/>
      <c r="P708" s="113"/>
      <c r="Q708" s="113"/>
      <c r="R708" s="113"/>
    </row>
    <row r="709" spans="2:18">
      <c r="B709" s="113"/>
      <c r="C709" s="113"/>
      <c r="D709" s="113"/>
      <c r="E709" s="113"/>
      <c r="F709" s="113"/>
      <c r="G709" s="113"/>
      <c r="H709" s="113"/>
      <c r="I709" s="113"/>
      <c r="J709" s="114"/>
      <c r="K709" s="114"/>
      <c r="L709" s="114"/>
      <c r="M709" s="114"/>
      <c r="N709" s="114"/>
      <c r="O709" s="114"/>
      <c r="P709" s="113"/>
      <c r="Q709" s="113"/>
      <c r="R709" s="113"/>
    </row>
    <row r="710" spans="2:18">
      <c r="B710" s="113"/>
      <c r="C710" s="113"/>
      <c r="D710" s="113"/>
      <c r="E710" s="113"/>
      <c r="F710" s="113"/>
      <c r="G710" s="113"/>
      <c r="H710" s="113"/>
      <c r="I710" s="113"/>
      <c r="J710" s="114"/>
      <c r="K710" s="114"/>
      <c r="L710" s="114"/>
      <c r="M710" s="114"/>
      <c r="N710" s="114"/>
      <c r="O710" s="114"/>
      <c r="P710" s="113"/>
      <c r="Q710" s="113"/>
      <c r="R710" s="113"/>
    </row>
    <row r="711" spans="2:18">
      <c r="B711" s="113"/>
      <c r="C711" s="113"/>
      <c r="D711" s="113"/>
      <c r="E711" s="113"/>
      <c r="F711" s="113"/>
      <c r="G711" s="113"/>
      <c r="H711" s="113"/>
      <c r="I711" s="113"/>
      <c r="J711" s="114"/>
      <c r="K711" s="114"/>
      <c r="L711" s="114"/>
      <c r="M711" s="114"/>
      <c r="N711" s="114"/>
      <c r="O711" s="114"/>
      <c r="P711" s="113"/>
      <c r="Q711" s="113"/>
      <c r="R711" s="113"/>
    </row>
    <row r="712" spans="2:18">
      <c r="B712" s="113"/>
      <c r="C712" s="113"/>
      <c r="D712" s="113"/>
      <c r="E712" s="113"/>
      <c r="F712" s="113"/>
      <c r="G712" s="113"/>
      <c r="H712" s="113"/>
      <c r="I712" s="113"/>
      <c r="J712" s="114"/>
      <c r="K712" s="114"/>
      <c r="L712" s="114"/>
      <c r="M712" s="114"/>
      <c r="N712" s="114"/>
      <c r="O712" s="114"/>
      <c r="P712" s="113"/>
      <c r="Q712" s="113"/>
      <c r="R712" s="113"/>
    </row>
    <row r="713" spans="2:18">
      <c r="B713" s="113"/>
      <c r="C713" s="113"/>
      <c r="D713" s="113"/>
      <c r="E713" s="113"/>
      <c r="F713" s="113"/>
      <c r="G713" s="113"/>
      <c r="H713" s="113"/>
      <c r="I713" s="113"/>
      <c r="J713" s="114"/>
      <c r="K713" s="114"/>
      <c r="L713" s="114"/>
      <c r="M713" s="114"/>
      <c r="N713" s="114"/>
      <c r="O713" s="114"/>
      <c r="P713" s="113"/>
      <c r="Q713" s="113"/>
      <c r="R713" s="113"/>
    </row>
    <row r="714" spans="2:18">
      <c r="B714" s="113"/>
      <c r="C714" s="113"/>
      <c r="D714" s="113"/>
      <c r="E714" s="113"/>
      <c r="F714" s="113"/>
      <c r="G714" s="113"/>
      <c r="H714" s="113"/>
      <c r="I714" s="113"/>
      <c r="J714" s="114"/>
      <c r="K714" s="114"/>
      <c r="L714" s="114"/>
      <c r="M714" s="114"/>
      <c r="N714" s="114"/>
      <c r="O714" s="114"/>
      <c r="P714" s="113"/>
      <c r="Q714" s="113"/>
      <c r="R714" s="113"/>
    </row>
    <row r="715" spans="2:18">
      <c r="B715" s="113"/>
      <c r="C715" s="113"/>
      <c r="D715" s="113"/>
      <c r="E715" s="113"/>
      <c r="F715" s="113"/>
      <c r="G715" s="113"/>
      <c r="H715" s="113"/>
      <c r="I715" s="113"/>
      <c r="J715" s="114"/>
      <c r="K715" s="114"/>
      <c r="L715" s="114"/>
      <c r="M715" s="114"/>
      <c r="N715" s="114"/>
      <c r="O715" s="114"/>
      <c r="P715" s="113"/>
      <c r="Q715" s="113"/>
      <c r="R715" s="113"/>
    </row>
    <row r="716" spans="2:18">
      <c r="B716" s="113"/>
      <c r="C716" s="113"/>
      <c r="D716" s="113"/>
      <c r="E716" s="113"/>
      <c r="F716" s="113"/>
      <c r="G716" s="113"/>
      <c r="H716" s="113"/>
      <c r="I716" s="113"/>
      <c r="J716" s="114"/>
      <c r="K716" s="114"/>
      <c r="L716" s="114"/>
      <c r="M716" s="114"/>
      <c r="N716" s="114"/>
      <c r="O716" s="114"/>
      <c r="P716" s="113"/>
      <c r="Q716" s="113"/>
      <c r="R716" s="113"/>
    </row>
    <row r="717" spans="2:18">
      <c r="B717" s="113"/>
      <c r="C717" s="113"/>
      <c r="D717" s="113"/>
      <c r="E717" s="113"/>
      <c r="F717" s="113"/>
      <c r="G717" s="113"/>
      <c r="H717" s="113"/>
      <c r="I717" s="113"/>
      <c r="J717" s="114"/>
      <c r="K717" s="114"/>
      <c r="L717" s="114"/>
      <c r="M717" s="114"/>
      <c r="N717" s="114"/>
      <c r="O717" s="114"/>
      <c r="P717" s="113"/>
      <c r="Q717" s="113"/>
      <c r="R717" s="113"/>
    </row>
    <row r="718" spans="2:18">
      <c r="B718" s="113"/>
      <c r="C718" s="113"/>
      <c r="D718" s="113"/>
      <c r="E718" s="113"/>
      <c r="F718" s="113"/>
      <c r="G718" s="113"/>
      <c r="H718" s="113"/>
      <c r="I718" s="113"/>
      <c r="J718" s="114"/>
      <c r="K718" s="114"/>
      <c r="L718" s="114"/>
      <c r="M718" s="114"/>
      <c r="N718" s="114"/>
      <c r="O718" s="114"/>
      <c r="P718" s="113"/>
      <c r="Q718" s="113"/>
      <c r="R718" s="113"/>
    </row>
    <row r="719" spans="2:18">
      <c r="B719" s="113"/>
      <c r="C719" s="113"/>
      <c r="D719" s="113"/>
      <c r="E719" s="113"/>
      <c r="F719" s="113"/>
      <c r="G719" s="113"/>
      <c r="H719" s="113"/>
      <c r="I719" s="113"/>
      <c r="J719" s="114"/>
      <c r="K719" s="114"/>
      <c r="L719" s="114"/>
      <c r="M719" s="114"/>
      <c r="N719" s="114"/>
      <c r="O719" s="114"/>
      <c r="P719" s="113"/>
      <c r="Q719" s="113"/>
      <c r="R719" s="113"/>
    </row>
    <row r="720" spans="2:18">
      <c r="B720" s="113"/>
      <c r="C720" s="113"/>
      <c r="D720" s="113"/>
      <c r="E720" s="113"/>
      <c r="F720" s="113"/>
      <c r="G720" s="113"/>
      <c r="H720" s="113"/>
      <c r="I720" s="113"/>
      <c r="J720" s="114"/>
      <c r="K720" s="114"/>
      <c r="L720" s="114"/>
      <c r="M720" s="114"/>
      <c r="N720" s="114"/>
      <c r="O720" s="114"/>
      <c r="P720" s="113"/>
      <c r="Q720" s="113"/>
      <c r="R720" s="113"/>
    </row>
    <row r="721" spans="2:18">
      <c r="B721" s="113"/>
      <c r="C721" s="113"/>
      <c r="D721" s="113"/>
      <c r="E721" s="113"/>
      <c r="F721" s="113"/>
      <c r="G721" s="113"/>
      <c r="H721" s="113"/>
      <c r="I721" s="113"/>
      <c r="J721" s="114"/>
      <c r="K721" s="114"/>
      <c r="L721" s="114"/>
      <c r="M721" s="114"/>
      <c r="N721" s="114"/>
      <c r="O721" s="114"/>
      <c r="P721" s="113"/>
      <c r="Q721" s="113"/>
      <c r="R721" s="113"/>
    </row>
    <row r="722" spans="2:18">
      <c r="B722" s="113"/>
      <c r="C722" s="113"/>
      <c r="D722" s="113"/>
      <c r="E722" s="113"/>
      <c r="F722" s="113"/>
      <c r="G722" s="113"/>
      <c r="H722" s="113"/>
      <c r="I722" s="113"/>
      <c r="J722" s="114"/>
      <c r="K722" s="114"/>
      <c r="L722" s="114"/>
      <c r="M722" s="114"/>
      <c r="N722" s="114"/>
      <c r="O722" s="114"/>
      <c r="P722" s="113"/>
      <c r="Q722" s="113"/>
      <c r="R722" s="113"/>
    </row>
    <row r="723" spans="2:18">
      <c r="B723" s="113"/>
      <c r="C723" s="113"/>
      <c r="D723" s="113"/>
      <c r="E723" s="113"/>
      <c r="F723" s="113"/>
      <c r="G723" s="113"/>
      <c r="H723" s="113"/>
      <c r="I723" s="113"/>
      <c r="J723" s="114"/>
      <c r="K723" s="114"/>
      <c r="L723" s="114"/>
      <c r="M723" s="114"/>
      <c r="N723" s="114"/>
      <c r="O723" s="114"/>
      <c r="P723" s="113"/>
      <c r="Q723" s="113"/>
      <c r="R723" s="113"/>
    </row>
    <row r="724" spans="2:18">
      <c r="B724" s="113"/>
      <c r="C724" s="113"/>
      <c r="D724" s="113"/>
      <c r="E724" s="113"/>
      <c r="F724" s="113"/>
      <c r="G724" s="113"/>
      <c r="H724" s="113"/>
      <c r="I724" s="113"/>
      <c r="J724" s="114"/>
      <c r="K724" s="114"/>
      <c r="L724" s="114"/>
      <c r="M724" s="114"/>
      <c r="N724" s="114"/>
      <c r="O724" s="114"/>
      <c r="P724" s="113"/>
      <c r="Q724" s="113"/>
      <c r="R724" s="113"/>
    </row>
    <row r="725" spans="2:18">
      <c r="B725" s="113"/>
      <c r="C725" s="113"/>
      <c r="D725" s="113"/>
      <c r="E725" s="113"/>
      <c r="F725" s="113"/>
      <c r="G725" s="113"/>
      <c r="H725" s="113"/>
      <c r="I725" s="113"/>
      <c r="J725" s="114"/>
      <c r="K725" s="114"/>
      <c r="L725" s="114"/>
      <c r="M725" s="114"/>
      <c r="N725" s="114"/>
      <c r="O725" s="114"/>
      <c r="P725" s="113"/>
      <c r="Q725" s="113"/>
      <c r="R725" s="113"/>
    </row>
    <row r="726" spans="2:18">
      <c r="B726" s="113"/>
      <c r="C726" s="113"/>
      <c r="D726" s="113"/>
      <c r="E726" s="113"/>
      <c r="F726" s="113"/>
      <c r="G726" s="113"/>
      <c r="H726" s="113"/>
      <c r="I726" s="113"/>
      <c r="J726" s="114"/>
      <c r="K726" s="114"/>
      <c r="L726" s="114"/>
      <c r="M726" s="114"/>
      <c r="N726" s="114"/>
      <c r="O726" s="114"/>
      <c r="P726" s="113"/>
      <c r="Q726" s="113"/>
      <c r="R726" s="113"/>
    </row>
    <row r="727" spans="2:18">
      <c r="B727" s="113"/>
      <c r="C727" s="113"/>
      <c r="D727" s="113"/>
      <c r="E727" s="113"/>
      <c r="F727" s="113"/>
      <c r="G727" s="113"/>
      <c r="H727" s="113"/>
      <c r="I727" s="113"/>
      <c r="J727" s="114"/>
      <c r="K727" s="114"/>
      <c r="L727" s="114"/>
      <c r="M727" s="114"/>
      <c r="N727" s="114"/>
      <c r="O727" s="114"/>
      <c r="P727" s="113"/>
      <c r="Q727" s="113"/>
      <c r="R727" s="113"/>
    </row>
    <row r="728" spans="2:18">
      <c r="B728" s="113"/>
      <c r="C728" s="113"/>
      <c r="D728" s="113"/>
      <c r="E728" s="113"/>
      <c r="F728" s="113"/>
      <c r="G728" s="113"/>
      <c r="H728" s="113"/>
      <c r="I728" s="113"/>
      <c r="J728" s="114"/>
      <c r="K728" s="114"/>
      <c r="L728" s="114"/>
      <c r="M728" s="114"/>
      <c r="N728" s="114"/>
      <c r="O728" s="114"/>
      <c r="P728" s="113"/>
      <c r="Q728" s="113"/>
      <c r="R728" s="113"/>
    </row>
    <row r="729" spans="2:18">
      <c r="B729" s="113"/>
      <c r="C729" s="113"/>
      <c r="D729" s="113"/>
      <c r="E729" s="113"/>
      <c r="F729" s="113"/>
      <c r="G729" s="113"/>
      <c r="H729" s="113"/>
      <c r="I729" s="113"/>
      <c r="J729" s="114"/>
      <c r="K729" s="114"/>
      <c r="L729" s="114"/>
      <c r="M729" s="114"/>
      <c r="N729" s="114"/>
      <c r="O729" s="114"/>
      <c r="P729" s="113"/>
      <c r="Q729" s="113"/>
      <c r="R729" s="113"/>
    </row>
    <row r="730" spans="2:18">
      <c r="B730" s="113"/>
      <c r="C730" s="113"/>
      <c r="D730" s="113"/>
      <c r="E730" s="113"/>
      <c r="F730" s="113"/>
      <c r="G730" s="113"/>
      <c r="H730" s="113"/>
      <c r="I730" s="113"/>
      <c r="J730" s="114"/>
      <c r="K730" s="114"/>
      <c r="L730" s="114"/>
      <c r="M730" s="114"/>
      <c r="N730" s="114"/>
      <c r="O730" s="114"/>
      <c r="P730" s="113"/>
      <c r="Q730" s="113"/>
      <c r="R730" s="113"/>
    </row>
    <row r="731" spans="2:18">
      <c r="B731" s="113"/>
      <c r="C731" s="113"/>
      <c r="D731" s="113"/>
      <c r="E731" s="113"/>
      <c r="F731" s="113"/>
      <c r="G731" s="113"/>
      <c r="H731" s="113"/>
      <c r="I731" s="113"/>
      <c r="J731" s="114"/>
      <c r="K731" s="114"/>
      <c r="L731" s="114"/>
      <c r="M731" s="114"/>
      <c r="N731" s="114"/>
      <c r="O731" s="114"/>
      <c r="P731" s="113"/>
      <c r="Q731" s="113"/>
      <c r="R731" s="113"/>
    </row>
    <row r="732" spans="2:18">
      <c r="B732" s="113"/>
      <c r="C732" s="113"/>
      <c r="D732" s="113"/>
      <c r="E732" s="113"/>
      <c r="F732" s="113"/>
      <c r="G732" s="113"/>
      <c r="H732" s="113"/>
      <c r="I732" s="113"/>
      <c r="J732" s="114"/>
      <c r="K732" s="114"/>
      <c r="L732" s="114"/>
      <c r="M732" s="114"/>
      <c r="N732" s="114"/>
      <c r="O732" s="114"/>
      <c r="P732" s="113"/>
      <c r="Q732" s="113"/>
      <c r="R732" s="113"/>
    </row>
    <row r="733" spans="2:18">
      <c r="B733" s="113"/>
      <c r="C733" s="113"/>
      <c r="D733" s="113"/>
      <c r="E733" s="113"/>
      <c r="F733" s="113"/>
      <c r="G733" s="113"/>
      <c r="H733" s="113"/>
      <c r="I733" s="113"/>
      <c r="J733" s="114"/>
      <c r="K733" s="114"/>
      <c r="L733" s="114"/>
      <c r="M733" s="114"/>
      <c r="N733" s="114"/>
      <c r="O733" s="114"/>
      <c r="P733" s="113"/>
      <c r="Q733" s="113"/>
      <c r="R733" s="113"/>
    </row>
    <row r="734" spans="2:18">
      <c r="B734" s="113"/>
      <c r="C734" s="113"/>
      <c r="D734" s="113"/>
      <c r="E734" s="113"/>
      <c r="F734" s="113"/>
      <c r="G734" s="113"/>
      <c r="H734" s="113"/>
      <c r="I734" s="113"/>
      <c r="J734" s="114"/>
      <c r="K734" s="114"/>
      <c r="L734" s="114"/>
      <c r="M734" s="114"/>
      <c r="N734" s="114"/>
      <c r="O734" s="114"/>
      <c r="P734" s="113"/>
      <c r="Q734" s="113"/>
      <c r="R734" s="113"/>
    </row>
    <row r="735" spans="2:18">
      <c r="B735" s="113"/>
      <c r="C735" s="113"/>
      <c r="D735" s="113"/>
      <c r="E735" s="113"/>
      <c r="F735" s="113"/>
      <c r="G735" s="113"/>
      <c r="H735" s="113"/>
      <c r="I735" s="113"/>
      <c r="J735" s="114"/>
      <c r="K735" s="114"/>
      <c r="L735" s="114"/>
      <c r="M735" s="114"/>
      <c r="N735" s="114"/>
      <c r="O735" s="114"/>
      <c r="P735" s="113"/>
      <c r="Q735" s="113"/>
      <c r="R735" s="113"/>
    </row>
    <row r="736" spans="2:18">
      <c r="B736" s="113"/>
      <c r="C736" s="113"/>
      <c r="D736" s="113"/>
      <c r="E736" s="113"/>
      <c r="F736" s="113"/>
      <c r="G736" s="113"/>
      <c r="H736" s="113"/>
      <c r="I736" s="113"/>
      <c r="J736" s="114"/>
      <c r="K736" s="114"/>
      <c r="L736" s="114"/>
      <c r="M736" s="114"/>
      <c r="N736" s="114"/>
      <c r="O736" s="114"/>
      <c r="P736" s="113"/>
      <c r="Q736" s="113"/>
      <c r="R736" s="113"/>
    </row>
    <row r="737" spans="2:18">
      <c r="B737" s="113"/>
      <c r="C737" s="113"/>
      <c r="D737" s="113"/>
      <c r="E737" s="113"/>
      <c r="F737" s="113"/>
      <c r="G737" s="113"/>
      <c r="H737" s="113"/>
      <c r="I737" s="113"/>
      <c r="J737" s="114"/>
      <c r="K737" s="114"/>
      <c r="L737" s="114"/>
      <c r="M737" s="114"/>
      <c r="N737" s="114"/>
      <c r="O737" s="114"/>
      <c r="P737" s="113"/>
      <c r="Q737" s="113"/>
      <c r="R737" s="113"/>
    </row>
    <row r="738" spans="2:18">
      <c r="B738" s="113"/>
      <c r="C738" s="113"/>
      <c r="D738" s="113"/>
      <c r="E738" s="113"/>
      <c r="F738" s="113"/>
      <c r="G738" s="113"/>
      <c r="H738" s="113"/>
      <c r="I738" s="113"/>
      <c r="J738" s="114"/>
      <c r="K738" s="114"/>
      <c r="L738" s="114"/>
      <c r="M738" s="114"/>
      <c r="N738" s="114"/>
      <c r="O738" s="114"/>
      <c r="P738" s="113"/>
      <c r="Q738" s="113"/>
      <c r="R738" s="113"/>
    </row>
    <row r="739" spans="2:18">
      <c r="B739" s="113"/>
      <c r="C739" s="113"/>
      <c r="D739" s="113"/>
      <c r="E739" s="113"/>
      <c r="F739" s="113"/>
      <c r="G739" s="113"/>
      <c r="H739" s="113"/>
      <c r="I739" s="113"/>
      <c r="J739" s="114"/>
      <c r="K739" s="114"/>
      <c r="L739" s="114"/>
      <c r="M739" s="114"/>
      <c r="N739" s="114"/>
      <c r="O739" s="114"/>
      <c r="P739" s="113"/>
      <c r="Q739" s="113"/>
      <c r="R739" s="113"/>
    </row>
    <row r="740" spans="2:18">
      <c r="B740" s="113"/>
      <c r="C740" s="113"/>
      <c r="D740" s="113"/>
      <c r="E740" s="113"/>
      <c r="F740" s="113"/>
      <c r="G740" s="113"/>
      <c r="H740" s="113"/>
      <c r="I740" s="113"/>
      <c r="J740" s="114"/>
      <c r="K740" s="114"/>
      <c r="L740" s="114"/>
      <c r="M740" s="114"/>
      <c r="N740" s="114"/>
      <c r="O740" s="114"/>
      <c r="P740" s="113"/>
      <c r="Q740" s="113"/>
      <c r="R740" s="113"/>
    </row>
    <row r="741" spans="2:18">
      <c r="B741" s="113"/>
      <c r="C741" s="113"/>
      <c r="D741" s="113"/>
      <c r="E741" s="113"/>
      <c r="F741" s="113"/>
      <c r="G741" s="113"/>
      <c r="H741" s="113"/>
      <c r="I741" s="113"/>
      <c r="J741" s="114"/>
      <c r="K741" s="114"/>
      <c r="L741" s="114"/>
      <c r="M741" s="114"/>
      <c r="N741" s="114"/>
      <c r="O741" s="114"/>
      <c r="P741" s="113"/>
      <c r="Q741" s="113"/>
      <c r="R741" s="113"/>
    </row>
    <row r="742" spans="2:18">
      <c r="B742" s="113"/>
      <c r="C742" s="113"/>
      <c r="D742" s="113"/>
      <c r="E742" s="113"/>
      <c r="F742" s="113"/>
      <c r="G742" s="113"/>
      <c r="H742" s="113"/>
      <c r="I742" s="113"/>
      <c r="J742" s="114"/>
      <c r="K742" s="114"/>
      <c r="L742" s="114"/>
      <c r="M742" s="114"/>
      <c r="N742" s="114"/>
      <c r="O742" s="114"/>
      <c r="P742" s="113"/>
      <c r="Q742" s="113"/>
      <c r="R742" s="113"/>
    </row>
    <row r="743" spans="2:18">
      <c r="B743" s="113"/>
      <c r="C743" s="113"/>
      <c r="D743" s="113"/>
      <c r="E743" s="113"/>
      <c r="F743" s="113"/>
      <c r="G743" s="113"/>
      <c r="H743" s="113"/>
      <c r="I743" s="113"/>
      <c r="J743" s="114"/>
      <c r="K743" s="114"/>
      <c r="L743" s="114"/>
      <c r="M743" s="114"/>
      <c r="N743" s="114"/>
      <c r="O743" s="114"/>
      <c r="P743" s="113"/>
      <c r="Q743" s="113"/>
      <c r="R743" s="113"/>
    </row>
    <row r="744" spans="2:18">
      <c r="B744" s="113"/>
      <c r="C744" s="113"/>
      <c r="D744" s="113"/>
      <c r="E744" s="113"/>
      <c r="F744" s="113"/>
      <c r="G744" s="113"/>
      <c r="H744" s="113"/>
      <c r="I744" s="113"/>
      <c r="J744" s="114"/>
      <c r="K744" s="114"/>
      <c r="L744" s="114"/>
      <c r="M744" s="114"/>
      <c r="N744" s="114"/>
      <c r="O744" s="114"/>
      <c r="P744" s="113"/>
      <c r="Q744" s="113"/>
      <c r="R744" s="113"/>
    </row>
    <row r="745" spans="2:18">
      <c r="B745" s="113"/>
      <c r="C745" s="113"/>
      <c r="D745" s="113"/>
      <c r="E745" s="113"/>
      <c r="F745" s="113"/>
      <c r="G745" s="113"/>
      <c r="H745" s="113"/>
      <c r="I745" s="113"/>
      <c r="J745" s="114"/>
      <c r="K745" s="114"/>
      <c r="L745" s="114"/>
      <c r="M745" s="114"/>
      <c r="N745" s="114"/>
      <c r="O745" s="114"/>
      <c r="P745" s="113"/>
      <c r="Q745" s="113"/>
      <c r="R745" s="113"/>
    </row>
    <row r="746" spans="2:18">
      <c r="B746" s="113"/>
      <c r="C746" s="113"/>
      <c r="D746" s="113"/>
      <c r="E746" s="113"/>
      <c r="F746" s="113"/>
      <c r="G746" s="113"/>
      <c r="H746" s="113"/>
      <c r="I746" s="113"/>
      <c r="J746" s="114"/>
      <c r="K746" s="114"/>
      <c r="L746" s="114"/>
      <c r="M746" s="114"/>
      <c r="N746" s="114"/>
      <c r="O746" s="114"/>
      <c r="P746" s="113"/>
      <c r="Q746" s="113"/>
      <c r="R746" s="113"/>
    </row>
    <row r="747" spans="2:18">
      <c r="B747" s="113"/>
      <c r="C747" s="113"/>
      <c r="D747" s="113"/>
      <c r="E747" s="113"/>
      <c r="F747" s="113"/>
      <c r="G747" s="113"/>
      <c r="H747" s="113"/>
      <c r="I747" s="113"/>
      <c r="J747" s="114"/>
      <c r="K747" s="114"/>
      <c r="L747" s="114"/>
      <c r="M747" s="114"/>
      <c r="N747" s="114"/>
      <c r="O747" s="114"/>
      <c r="P747" s="113"/>
      <c r="Q747" s="113"/>
      <c r="R747" s="113"/>
    </row>
    <row r="748" spans="2:18">
      <c r="B748" s="113"/>
      <c r="C748" s="113"/>
      <c r="D748" s="113"/>
      <c r="E748" s="113"/>
      <c r="F748" s="113"/>
      <c r="G748" s="113"/>
      <c r="H748" s="113"/>
      <c r="I748" s="113"/>
      <c r="J748" s="114"/>
      <c r="K748" s="114"/>
      <c r="L748" s="114"/>
      <c r="M748" s="114"/>
      <c r="N748" s="114"/>
      <c r="O748" s="114"/>
      <c r="P748" s="113"/>
      <c r="Q748" s="113"/>
      <c r="R748" s="113"/>
    </row>
    <row r="749" spans="2:18">
      <c r="B749" s="113"/>
      <c r="C749" s="113"/>
      <c r="D749" s="113"/>
      <c r="E749" s="113"/>
      <c r="F749" s="113"/>
      <c r="G749" s="113"/>
      <c r="H749" s="113"/>
      <c r="I749" s="113"/>
      <c r="J749" s="114"/>
      <c r="K749" s="114"/>
      <c r="L749" s="114"/>
      <c r="M749" s="114"/>
      <c r="N749" s="114"/>
      <c r="O749" s="114"/>
      <c r="P749" s="113"/>
      <c r="Q749" s="113"/>
      <c r="R749" s="113"/>
    </row>
    <row r="750" spans="2:18">
      <c r="B750" s="113"/>
      <c r="C750" s="113"/>
      <c r="D750" s="113"/>
      <c r="E750" s="113"/>
      <c r="F750" s="113"/>
      <c r="G750" s="113"/>
      <c r="H750" s="113"/>
      <c r="I750" s="113"/>
      <c r="J750" s="114"/>
      <c r="K750" s="114"/>
      <c r="L750" s="114"/>
      <c r="M750" s="114"/>
      <c r="N750" s="114"/>
      <c r="O750" s="114"/>
      <c r="P750" s="113"/>
      <c r="Q750" s="113"/>
      <c r="R750" s="113"/>
    </row>
    <row r="751" spans="2:18">
      <c r="B751" s="113"/>
      <c r="C751" s="113"/>
      <c r="D751" s="113"/>
      <c r="E751" s="113"/>
      <c r="F751" s="113"/>
      <c r="G751" s="113"/>
      <c r="H751" s="113"/>
      <c r="I751" s="113"/>
      <c r="J751" s="114"/>
      <c r="K751" s="114"/>
      <c r="L751" s="114"/>
      <c r="M751" s="114"/>
      <c r="N751" s="114"/>
      <c r="O751" s="114"/>
      <c r="P751" s="113"/>
      <c r="Q751" s="113"/>
      <c r="R751" s="113"/>
    </row>
    <row r="752" spans="2:18">
      <c r="B752" s="113"/>
      <c r="C752" s="113"/>
      <c r="D752" s="113"/>
      <c r="E752" s="113"/>
      <c r="F752" s="113"/>
      <c r="G752" s="113"/>
      <c r="H752" s="113"/>
      <c r="I752" s="113"/>
      <c r="J752" s="114"/>
      <c r="K752" s="114"/>
      <c r="L752" s="114"/>
      <c r="M752" s="114"/>
      <c r="N752" s="114"/>
      <c r="O752" s="114"/>
      <c r="P752" s="113"/>
      <c r="Q752" s="113"/>
      <c r="R752" s="113"/>
    </row>
    <row r="753" spans="2:18">
      <c r="B753" s="113"/>
      <c r="C753" s="113"/>
      <c r="D753" s="113"/>
      <c r="E753" s="113"/>
      <c r="F753" s="113"/>
      <c r="G753" s="113"/>
      <c r="H753" s="113"/>
      <c r="I753" s="113"/>
      <c r="J753" s="114"/>
      <c r="K753" s="114"/>
      <c r="L753" s="114"/>
      <c r="M753" s="114"/>
      <c r="N753" s="114"/>
      <c r="O753" s="114"/>
      <c r="P753" s="113"/>
      <c r="Q753" s="113"/>
      <c r="R753" s="113"/>
    </row>
    <row r="754" spans="2:18">
      <c r="B754" s="113"/>
      <c r="C754" s="113"/>
      <c r="D754" s="113"/>
      <c r="E754" s="113"/>
      <c r="F754" s="113"/>
      <c r="G754" s="113"/>
      <c r="H754" s="113"/>
      <c r="I754" s="113"/>
      <c r="J754" s="114"/>
      <c r="K754" s="114"/>
      <c r="L754" s="114"/>
      <c r="M754" s="114"/>
      <c r="N754" s="114"/>
      <c r="O754" s="114"/>
      <c r="P754" s="113"/>
      <c r="Q754" s="113"/>
      <c r="R754" s="113"/>
    </row>
    <row r="755" spans="2:18">
      <c r="B755" s="113"/>
      <c r="C755" s="113"/>
      <c r="D755" s="113"/>
      <c r="E755" s="113"/>
      <c r="F755" s="113"/>
      <c r="G755" s="113"/>
      <c r="H755" s="113"/>
      <c r="I755" s="113"/>
      <c r="J755" s="114"/>
      <c r="K755" s="114"/>
      <c r="L755" s="114"/>
      <c r="M755" s="114"/>
      <c r="N755" s="114"/>
      <c r="O755" s="114"/>
      <c r="P755" s="113"/>
      <c r="Q755" s="113"/>
      <c r="R755" s="113"/>
    </row>
    <row r="756" spans="2:18">
      <c r="B756" s="113"/>
      <c r="C756" s="113"/>
      <c r="D756" s="113"/>
      <c r="E756" s="113"/>
      <c r="F756" s="113"/>
      <c r="G756" s="113"/>
      <c r="H756" s="113"/>
      <c r="I756" s="113"/>
      <c r="J756" s="114"/>
      <c r="K756" s="114"/>
      <c r="L756" s="114"/>
      <c r="M756" s="114"/>
      <c r="N756" s="114"/>
      <c r="O756" s="114"/>
      <c r="P756" s="113"/>
      <c r="Q756" s="113"/>
      <c r="R756" s="113"/>
    </row>
    <row r="757" spans="2:18">
      <c r="B757" s="113"/>
      <c r="C757" s="113"/>
      <c r="D757" s="113"/>
      <c r="E757" s="113"/>
      <c r="F757" s="113"/>
      <c r="G757" s="113"/>
      <c r="H757" s="113"/>
      <c r="I757" s="113"/>
      <c r="J757" s="114"/>
      <c r="K757" s="114"/>
      <c r="L757" s="114"/>
      <c r="M757" s="114"/>
      <c r="N757" s="114"/>
      <c r="O757" s="114"/>
      <c r="P757" s="113"/>
      <c r="Q757" s="113"/>
      <c r="R757" s="113"/>
    </row>
    <row r="758" spans="2:18">
      <c r="B758" s="113"/>
      <c r="C758" s="113"/>
      <c r="D758" s="113"/>
      <c r="E758" s="113"/>
      <c r="F758" s="113"/>
      <c r="G758" s="113"/>
      <c r="H758" s="113"/>
      <c r="I758" s="113"/>
      <c r="J758" s="114"/>
      <c r="K758" s="114"/>
      <c r="L758" s="114"/>
      <c r="M758" s="114"/>
      <c r="N758" s="114"/>
      <c r="O758" s="114"/>
      <c r="P758" s="113"/>
      <c r="Q758" s="113"/>
      <c r="R758" s="113"/>
    </row>
    <row r="759" spans="2:18">
      <c r="B759" s="113"/>
      <c r="C759" s="113"/>
      <c r="D759" s="113"/>
      <c r="E759" s="113"/>
      <c r="F759" s="113"/>
      <c r="G759" s="113"/>
      <c r="H759" s="113"/>
      <c r="I759" s="113"/>
      <c r="J759" s="114"/>
      <c r="K759" s="114"/>
      <c r="L759" s="114"/>
      <c r="M759" s="114"/>
      <c r="N759" s="114"/>
      <c r="O759" s="114"/>
      <c r="P759" s="113"/>
      <c r="Q759" s="113"/>
      <c r="R759" s="113"/>
    </row>
    <row r="760" spans="2:18">
      <c r="B760" s="113"/>
      <c r="C760" s="113"/>
      <c r="D760" s="113"/>
      <c r="E760" s="113"/>
      <c r="F760" s="113"/>
      <c r="G760" s="113"/>
      <c r="H760" s="113"/>
      <c r="I760" s="113"/>
      <c r="J760" s="114"/>
      <c r="K760" s="114"/>
      <c r="L760" s="114"/>
      <c r="M760" s="114"/>
      <c r="N760" s="114"/>
      <c r="O760" s="114"/>
      <c r="P760" s="113"/>
      <c r="Q760" s="113"/>
      <c r="R760" s="113"/>
    </row>
    <row r="761" spans="2:18">
      <c r="B761" s="113"/>
      <c r="C761" s="113"/>
      <c r="D761" s="113"/>
      <c r="E761" s="113"/>
      <c r="F761" s="113"/>
      <c r="G761" s="113"/>
      <c r="H761" s="113"/>
      <c r="I761" s="113"/>
      <c r="J761" s="114"/>
      <c r="K761" s="114"/>
      <c r="L761" s="114"/>
      <c r="M761" s="114"/>
      <c r="N761" s="114"/>
      <c r="O761" s="114"/>
      <c r="P761" s="113"/>
      <c r="Q761" s="113"/>
      <c r="R761" s="113"/>
    </row>
    <row r="762" spans="2:18">
      <c r="B762" s="113"/>
      <c r="C762" s="113"/>
      <c r="D762" s="113"/>
      <c r="E762" s="113"/>
      <c r="F762" s="113"/>
      <c r="G762" s="113"/>
      <c r="H762" s="113"/>
      <c r="I762" s="113"/>
      <c r="J762" s="114"/>
      <c r="K762" s="114"/>
      <c r="L762" s="114"/>
      <c r="M762" s="114"/>
      <c r="N762" s="114"/>
      <c r="O762" s="114"/>
      <c r="P762" s="113"/>
      <c r="Q762" s="113"/>
      <c r="R762" s="113"/>
    </row>
    <row r="763" spans="2:18">
      <c r="B763" s="113"/>
      <c r="C763" s="113"/>
      <c r="D763" s="113"/>
      <c r="E763" s="113"/>
      <c r="F763" s="113"/>
      <c r="G763" s="113"/>
      <c r="H763" s="113"/>
      <c r="I763" s="113"/>
      <c r="J763" s="114"/>
      <c r="K763" s="114"/>
      <c r="L763" s="114"/>
      <c r="M763" s="114"/>
      <c r="N763" s="114"/>
      <c r="O763" s="114"/>
      <c r="P763" s="113"/>
      <c r="Q763" s="113"/>
      <c r="R763" s="113"/>
    </row>
    <row r="764" spans="2:18">
      <c r="B764" s="113"/>
      <c r="C764" s="113"/>
      <c r="D764" s="113"/>
      <c r="E764" s="113"/>
      <c r="F764" s="113"/>
      <c r="G764" s="113"/>
      <c r="H764" s="113"/>
      <c r="I764" s="113"/>
      <c r="J764" s="114"/>
      <c r="K764" s="114"/>
      <c r="L764" s="114"/>
      <c r="M764" s="114"/>
      <c r="N764" s="114"/>
      <c r="O764" s="114"/>
      <c r="P764" s="113"/>
      <c r="Q764" s="113"/>
      <c r="R764" s="113"/>
    </row>
    <row r="765" spans="2:18">
      <c r="B765" s="113"/>
      <c r="C765" s="113"/>
      <c r="D765" s="113"/>
      <c r="E765" s="113"/>
      <c r="F765" s="113"/>
      <c r="G765" s="113"/>
      <c r="H765" s="113"/>
      <c r="I765" s="113"/>
      <c r="J765" s="114"/>
      <c r="K765" s="114"/>
      <c r="L765" s="114"/>
      <c r="M765" s="114"/>
      <c r="N765" s="114"/>
      <c r="O765" s="114"/>
      <c r="P765" s="113"/>
      <c r="Q765" s="113"/>
      <c r="R765" s="113"/>
    </row>
    <row r="766" spans="2:18">
      <c r="B766" s="113"/>
      <c r="C766" s="113"/>
      <c r="D766" s="113"/>
      <c r="E766" s="113"/>
      <c r="F766" s="113"/>
      <c r="G766" s="113"/>
      <c r="H766" s="113"/>
      <c r="I766" s="113"/>
      <c r="J766" s="114"/>
      <c r="K766" s="114"/>
      <c r="L766" s="114"/>
      <c r="M766" s="114"/>
      <c r="N766" s="114"/>
      <c r="O766" s="114"/>
      <c r="P766" s="113"/>
      <c r="Q766" s="113"/>
      <c r="R766" s="113"/>
    </row>
    <row r="767" spans="2:18">
      <c r="B767" s="113"/>
      <c r="C767" s="113"/>
      <c r="D767" s="113"/>
      <c r="E767" s="113"/>
      <c r="F767" s="113"/>
      <c r="G767" s="113"/>
      <c r="H767" s="113"/>
      <c r="I767" s="113"/>
      <c r="J767" s="114"/>
      <c r="K767" s="114"/>
      <c r="L767" s="114"/>
      <c r="M767" s="114"/>
      <c r="N767" s="114"/>
      <c r="O767" s="114"/>
      <c r="P767" s="113"/>
      <c r="Q767" s="113"/>
      <c r="R767" s="113"/>
    </row>
    <row r="768" spans="2:18">
      <c r="B768" s="113"/>
      <c r="C768" s="113"/>
      <c r="D768" s="113"/>
      <c r="E768" s="113"/>
      <c r="F768" s="113"/>
      <c r="G768" s="113"/>
      <c r="H768" s="113"/>
      <c r="I768" s="113"/>
      <c r="J768" s="114"/>
      <c r="K768" s="114"/>
      <c r="L768" s="114"/>
      <c r="M768" s="114"/>
      <c r="N768" s="114"/>
      <c r="O768" s="114"/>
      <c r="P768" s="113"/>
      <c r="Q768" s="113"/>
      <c r="R768" s="113"/>
    </row>
    <row r="769" spans="2:18">
      <c r="B769" s="113"/>
      <c r="C769" s="113"/>
      <c r="D769" s="113"/>
      <c r="E769" s="113"/>
      <c r="F769" s="113"/>
      <c r="G769" s="113"/>
      <c r="H769" s="113"/>
      <c r="I769" s="113"/>
      <c r="J769" s="114"/>
      <c r="K769" s="114"/>
      <c r="L769" s="114"/>
      <c r="M769" s="114"/>
      <c r="N769" s="114"/>
      <c r="O769" s="114"/>
      <c r="P769" s="113"/>
      <c r="Q769" s="113"/>
      <c r="R769" s="113"/>
    </row>
    <row r="770" spans="2:18">
      <c r="B770" s="113"/>
      <c r="C770" s="113"/>
      <c r="D770" s="113"/>
      <c r="E770" s="113"/>
      <c r="F770" s="113"/>
      <c r="G770" s="113"/>
      <c r="H770" s="113"/>
      <c r="I770" s="113"/>
      <c r="J770" s="114"/>
      <c r="K770" s="114"/>
      <c r="L770" s="114"/>
      <c r="M770" s="114"/>
      <c r="N770" s="114"/>
      <c r="O770" s="114"/>
      <c r="P770" s="113"/>
      <c r="Q770" s="113"/>
      <c r="R770" s="113"/>
    </row>
    <row r="771" spans="2:18">
      <c r="B771" s="113"/>
      <c r="C771" s="113"/>
      <c r="D771" s="113"/>
      <c r="E771" s="113"/>
      <c r="F771" s="113"/>
      <c r="G771" s="113"/>
      <c r="H771" s="113"/>
      <c r="I771" s="113"/>
      <c r="J771" s="114"/>
      <c r="K771" s="114"/>
      <c r="L771" s="114"/>
      <c r="M771" s="114"/>
      <c r="N771" s="114"/>
      <c r="O771" s="114"/>
      <c r="P771" s="113"/>
      <c r="Q771" s="113"/>
      <c r="R771" s="113"/>
    </row>
    <row r="772" spans="2:18">
      <c r="B772" s="113"/>
      <c r="C772" s="113"/>
      <c r="D772" s="113"/>
      <c r="E772" s="113"/>
      <c r="F772" s="113"/>
      <c r="G772" s="113"/>
      <c r="H772" s="113"/>
      <c r="I772" s="113"/>
      <c r="J772" s="114"/>
      <c r="K772" s="114"/>
      <c r="L772" s="114"/>
      <c r="M772" s="114"/>
      <c r="N772" s="114"/>
      <c r="O772" s="114"/>
      <c r="P772" s="113"/>
      <c r="Q772" s="113"/>
      <c r="R772" s="113"/>
    </row>
    <row r="773" spans="2:18">
      <c r="B773" s="113"/>
      <c r="C773" s="113"/>
      <c r="D773" s="113"/>
      <c r="E773" s="113"/>
      <c r="F773" s="113"/>
      <c r="G773" s="113"/>
      <c r="H773" s="113"/>
      <c r="I773" s="113"/>
      <c r="J773" s="114"/>
      <c r="K773" s="114"/>
      <c r="L773" s="114"/>
      <c r="M773" s="114"/>
      <c r="N773" s="114"/>
      <c r="O773" s="114"/>
      <c r="P773" s="113"/>
      <c r="Q773" s="113"/>
      <c r="R773" s="113"/>
    </row>
    <row r="774" spans="2:18">
      <c r="B774" s="113"/>
      <c r="C774" s="113"/>
      <c r="D774" s="113"/>
      <c r="E774" s="113"/>
      <c r="F774" s="113"/>
      <c r="G774" s="113"/>
      <c r="H774" s="113"/>
      <c r="I774" s="113"/>
      <c r="J774" s="114"/>
      <c r="K774" s="114"/>
      <c r="L774" s="114"/>
      <c r="M774" s="114"/>
      <c r="N774" s="114"/>
      <c r="O774" s="114"/>
      <c r="P774" s="113"/>
      <c r="Q774" s="113"/>
      <c r="R774" s="113"/>
    </row>
    <row r="775" spans="2:18">
      <c r="B775" s="113"/>
      <c r="C775" s="113"/>
      <c r="D775" s="113"/>
      <c r="E775" s="113"/>
      <c r="F775" s="113"/>
      <c r="G775" s="113"/>
      <c r="H775" s="113"/>
      <c r="I775" s="113"/>
      <c r="J775" s="114"/>
      <c r="K775" s="114"/>
      <c r="L775" s="114"/>
      <c r="M775" s="114"/>
      <c r="N775" s="114"/>
      <c r="O775" s="114"/>
      <c r="P775" s="113"/>
      <c r="Q775" s="113"/>
      <c r="R775" s="113"/>
    </row>
    <row r="776" spans="2:18">
      <c r="B776" s="113"/>
      <c r="C776" s="113"/>
      <c r="D776" s="113"/>
      <c r="E776" s="113"/>
      <c r="F776" s="113"/>
      <c r="G776" s="113"/>
      <c r="H776" s="113"/>
      <c r="I776" s="113"/>
      <c r="J776" s="114"/>
      <c r="K776" s="114"/>
      <c r="L776" s="114"/>
      <c r="M776" s="114"/>
      <c r="N776" s="114"/>
      <c r="O776" s="114"/>
      <c r="P776" s="113"/>
      <c r="Q776" s="113"/>
      <c r="R776" s="113"/>
    </row>
    <row r="777" spans="2:18">
      <c r="B777" s="113"/>
      <c r="C777" s="113"/>
      <c r="D777" s="113"/>
      <c r="E777" s="113"/>
      <c r="F777" s="113"/>
      <c r="G777" s="113"/>
      <c r="H777" s="113"/>
      <c r="I777" s="113"/>
      <c r="J777" s="114"/>
      <c r="K777" s="114"/>
      <c r="L777" s="114"/>
      <c r="M777" s="114"/>
      <c r="N777" s="114"/>
      <c r="O777" s="114"/>
      <c r="P777" s="113"/>
      <c r="Q777" s="113"/>
      <c r="R777" s="113"/>
    </row>
    <row r="778" spans="2:18">
      <c r="B778" s="113"/>
      <c r="C778" s="113"/>
      <c r="D778" s="113"/>
      <c r="E778" s="113"/>
      <c r="F778" s="113"/>
      <c r="G778" s="113"/>
      <c r="H778" s="113"/>
      <c r="I778" s="113"/>
      <c r="J778" s="114"/>
      <c r="K778" s="114"/>
      <c r="L778" s="114"/>
      <c r="M778" s="114"/>
      <c r="N778" s="114"/>
      <c r="O778" s="114"/>
      <c r="P778" s="113"/>
      <c r="Q778" s="113"/>
      <c r="R778" s="113"/>
    </row>
    <row r="779" spans="2:18">
      <c r="B779" s="113"/>
      <c r="C779" s="113"/>
      <c r="D779" s="113"/>
      <c r="E779" s="113"/>
      <c r="F779" s="113"/>
      <c r="G779" s="113"/>
      <c r="H779" s="113"/>
      <c r="I779" s="113"/>
      <c r="J779" s="114"/>
      <c r="K779" s="114"/>
      <c r="L779" s="114"/>
      <c r="M779" s="114"/>
      <c r="N779" s="114"/>
      <c r="O779" s="114"/>
      <c r="P779" s="113"/>
      <c r="Q779" s="113"/>
      <c r="R779" s="113"/>
    </row>
    <row r="780" spans="2:18">
      <c r="B780" s="113"/>
      <c r="C780" s="113"/>
      <c r="D780" s="113"/>
      <c r="E780" s="113"/>
      <c r="F780" s="113"/>
      <c r="G780" s="113"/>
      <c r="H780" s="113"/>
      <c r="I780" s="113"/>
      <c r="J780" s="114"/>
      <c r="K780" s="114"/>
      <c r="L780" s="114"/>
      <c r="M780" s="114"/>
      <c r="N780" s="114"/>
      <c r="O780" s="114"/>
      <c r="P780" s="113"/>
      <c r="Q780" s="113"/>
      <c r="R780" s="113"/>
    </row>
    <row r="781" spans="2:18">
      <c r="B781" s="113"/>
      <c r="C781" s="113"/>
      <c r="D781" s="113"/>
      <c r="E781" s="113"/>
      <c r="F781" s="113"/>
      <c r="G781" s="113"/>
      <c r="H781" s="113"/>
      <c r="I781" s="113"/>
      <c r="J781" s="114"/>
      <c r="K781" s="114"/>
      <c r="L781" s="114"/>
      <c r="M781" s="114"/>
      <c r="N781" s="114"/>
      <c r="O781" s="114"/>
      <c r="P781" s="113"/>
      <c r="Q781" s="113"/>
      <c r="R781" s="113"/>
    </row>
    <row r="782" spans="2:18">
      <c r="B782" s="113"/>
      <c r="C782" s="113"/>
      <c r="D782" s="113"/>
      <c r="E782" s="113"/>
      <c r="F782" s="113"/>
      <c r="G782" s="113"/>
      <c r="H782" s="113"/>
      <c r="I782" s="113"/>
      <c r="J782" s="114"/>
      <c r="K782" s="114"/>
      <c r="L782" s="114"/>
      <c r="M782" s="114"/>
      <c r="N782" s="114"/>
      <c r="O782" s="114"/>
      <c r="P782" s="113"/>
      <c r="Q782" s="113"/>
      <c r="R782" s="113"/>
    </row>
    <row r="783" spans="2:18">
      <c r="B783" s="113"/>
      <c r="C783" s="113"/>
      <c r="D783" s="113"/>
      <c r="E783" s="113"/>
      <c r="F783" s="113"/>
      <c r="G783" s="113"/>
      <c r="H783" s="113"/>
      <c r="I783" s="113"/>
      <c r="J783" s="114"/>
      <c r="K783" s="114"/>
      <c r="L783" s="114"/>
      <c r="M783" s="114"/>
      <c r="N783" s="114"/>
      <c r="O783" s="114"/>
      <c r="P783" s="113"/>
      <c r="Q783" s="113"/>
      <c r="R783" s="113"/>
    </row>
    <row r="784" spans="2:18">
      <c r="B784" s="113"/>
      <c r="C784" s="113"/>
      <c r="D784" s="113"/>
      <c r="E784" s="113"/>
      <c r="F784" s="113"/>
      <c r="G784" s="113"/>
      <c r="H784" s="113"/>
      <c r="I784" s="113"/>
      <c r="J784" s="114"/>
      <c r="K784" s="114"/>
      <c r="L784" s="114"/>
      <c r="M784" s="114"/>
      <c r="N784" s="114"/>
      <c r="O784" s="114"/>
      <c r="P784" s="113"/>
      <c r="Q784" s="113"/>
      <c r="R784" s="113"/>
    </row>
    <row r="785" spans="2:18">
      <c r="B785" s="113"/>
      <c r="C785" s="113"/>
      <c r="D785" s="113"/>
      <c r="E785" s="113"/>
      <c r="F785" s="113"/>
      <c r="G785" s="113"/>
      <c r="H785" s="113"/>
      <c r="I785" s="113"/>
      <c r="J785" s="114"/>
      <c r="K785" s="114"/>
      <c r="L785" s="114"/>
      <c r="M785" s="114"/>
      <c r="N785" s="114"/>
      <c r="O785" s="114"/>
      <c r="P785" s="113"/>
      <c r="Q785" s="113"/>
      <c r="R785" s="113"/>
    </row>
    <row r="786" spans="2:18">
      <c r="B786" s="113"/>
      <c r="C786" s="113"/>
      <c r="D786" s="113"/>
      <c r="E786" s="113"/>
      <c r="F786" s="113"/>
      <c r="G786" s="113"/>
      <c r="H786" s="113"/>
      <c r="I786" s="113"/>
      <c r="J786" s="114"/>
      <c r="K786" s="114"/>
      <c r="L786" s="114"/>
      <c r="M786" s="114"/>
      <c r="N786" s="114"/>
      <c r="O786" s="114"/>
      <c r="P786" s="113"/>
      <c r="Q786" s="113"/>
      <c r="R786" s="113"/>
    </row>
    <row r="787" spans="2:18">
      <c r="B787" s="113"/>
      <c r="C787" s="113"/>
      <c r="D787" s="113"/>
      <c r="E787" s="113"/>
      <c r="F787" s="113"/>
      <c r="G787" s="113"/>
      <c r="H787" s="113"/>
      <c r="I787" s="113"/>
      <c r="J787" s="114"/>
      <c r="K787" s="114"/>
      <c r="L787" s="114"/>
      <c r="M787" s="114"/>
      <c r="N787" s="114"/>
      <c r="O787" s="114"/>
      <c r="P787" s="113"/>
      <c r="Q787" s="113"/>
      <c r="R787" s="113"/>
    </row>
    <row r="788" spans="2:18">
      <c r="B788" s="113"/>
      <c r="C788" s="113"/>
      <c r="D788" s="113"/>
      <c r="E788" s="113"/>
      <c r="F788" s="113"/>
      <c r="G788" s="113"/>
      <c r="H788" s="113"/>
      <c r="I788" s="113"/>
      <c r="J788" s="114"/>
      <c r="K788" s="114"/>
      <c r="L788" s="114"/>
      <c r="M788" s="114"/>
      <c r="N788" s="114"/>
      <c r="O788" s="114"/>
      <c r="P788" s="113"/>
      <c r="Q788" s="113"/>
      <c r="R788" s="113"/>
    </row>
    <row r="789" spans="2:18">
      <c r="B789" s="113"/>
      <c r="C789" s="113"/>
      <c r="D789" s="113"/>
      <c r="E789" s="113"/>
      <c r="F789" s="113"/>
      <c r="G789" s="113"/>
      <c r="H789" s="113"/>
      <c r="I789" s="113"/>
      <c r="J789" s="114"/>
      <c r="K789" s="114"/>
      <c r="L789" s="114"/>
      <c r="M789" s="114"/>
      <c r="N789" s="114"/>
      <c r="O789" s="114"/>
      <c r="P789" s="113"/>
      <c r="Q789" s="113"/>
      <c r="R789" s="113"/>
    </row>
    <row r="790" spans="2:18">
      <c r="B790" s="113"/>
      <c r="C790" s="113"/>
      <c r="D790" s="113"/>
      <c r="E790" s="113"/>
      <c r="F790" s="113"/>
      <c r="G790" s="113"/>
      <c r="H790" s="113"/>
      <c r="I790" s="113"/>
      <c r="J790" s="114"/>
      <c r="K790" s="114"/>
      <c r="L790" s="114"/>
      <c r="M790" s="114"/>
      <c r="N790" s="114"/>
      <c r="O790" s="114"/>
      <c r="P790" s="113"/>
      <c r="Q790" s="113"/>
      <c r="R790" s="113"/>
    </row>
    <row r="791" spans="2:18">
      <c r="B791" s="113"/>
      <c r="C791" s="113"/>
      <c r="D791" s="113"/>
      <c r="E791" s="113"/>
      <c r="F791" s="113"/>
      <c r="G791" s="113"/>
      <c r="H791" s="113"/>
      <c r="I791" s="113"/>
      <c r="J791" s="114"/>
      <c r="K791" s="114"/>
      <c r="L791" s="114"/>
      <c r="M791" s="114"/>
      <c r="N791" s="114"/>
      <c r="O791" s="114"/>
      <c r="P791" s="113"/>
      <c r="Q791" s="113"/>
      <c r="R791" s="113"/>
    </row>
    <row r="792" spans="2:18">
      <c r="B792" s="113"/>
      <c r="C792" s="113"/>
      <c r="D792" s="113"/>
      <c r="E792" s="113"/>
      <c r="F792" s="113"/>
      <c r="G792" s="113"/>
      <c r="H792" s="113"/>
      <c r="I792" s="113"/>
      <c r="J792" s="114"/>
      <c r="K792" s="114"/>
      <c r="L792" s="114"/>
      <c r="M792" s="114"/>
      <c r="N792" s="114"/>
      <c r="O792" s="114"/>
      <c r="P792" s="113"/>
      <c r="Q792" s="113"/>
      <c r="R792" s="113"/>
    </row>
    <row r="793" spans="2:18">
      <c r="B793" s="113"/>
      <c r="C793" s="113"/>
      <c r="D793" s="113"/>
      <c r="E793" s="113"/>
      <c r="F793" s="113"/>
      <c r="G793" s="113"/>
      <c r="H793" s="113"/>
      <c r="I793" s="113"/>
      <c r="J793" s="114"/>
      <c r="K793" s="114"/>
      <c r="L793" s="114"/>
      <c r="M793" s="114"/>
      <c r="N793" s="114"/>
      <c r="O793" s="114"/>
      <c r="P793" s="113"/>
      <c r="Q793" s="113"/>
      <c r="R793" s="113"/>
    </row>
    <row r="794" spans="2:18">
      <c r="B794" s="113"/>
      <c r="C794" s="113"/>
      <c r="D794" s="113"/>
      <c r="E794" s="113"/>
      <c r="F794" s="113"/>
      <c r="G794" s="113"/>
      <c r="H794" s="113"/>
      <c r="I794" s="113"/>
      <c r="J794" s="114"/>
      <c r="K794" s="114"/>
      <c r="L794" s="114"/>
      <c r="M794" s="114"/>
      <c r="N794" s="114"/>
      <c r="O794" s="114"/>
      <c r="P794" s="113"/>
      <c r="Q794" s="113"/>
      <c r="R794" s="113"/>
    </row>
    <row r="795" spans="2:18">
      <c r="B795" s="113"/>
      <c r="C795" s="113"/>
      <c r="D795" s="113"/>
      <c r="E795" s="113"/>
      <c r="F795" s="113"/>
      <c r="G795" s="113"/>
      <c r="H795" s="113"/>
      <c r="I795" s="113"/>
      <c r="J795" s="114"/>
      <c r="K795" s="114"/>
      <c r="L795" s="114"/>
      <c r="M795" s="114"/>
      <c r="N795" s="114"/>
      <c r="O795" s="114"/>
      <c r="P795" s="113"/>
      <c r="Q795" s="113"/>
      <c r="R795" s="113"/>
    </row>
    <row r="796" spans="2:18">
      <c r="B796" s="113"/>
      <c r="C796" s="113"/>
      <c r="D796" s="113"/>
      <c r="E796" s="113"/>
      <c r="F796" s="113"/>
      <c r="G796" s="113"/>
      <c r="H796" s="113"/>
      <c r="I796" s="113"/>
      <c r="J796" s="114"/>
      <c r="K796" s="114"/>
      <c r="L796" s="114"/>
      <c r="M796" s="114"/>
      <c r="N796" s="114"/>
      <c r="O796" s="114"/>
      <c r="P796" s="113"/>
      <c r="Q796" s="113"/>
      <c r="R796" s="113"/>
    </row>
    <row r="797" spans="2:18">
      <c r="B797" s="113"/>
      <c r="C797" s="113"/>
      <c r="D797" s="113"/>
      <c r="E797" s="113"/>
      <c r="F797" s="113"/>
      <c r="G797" s="113"/>
      <c r="H797" s="113"/>
      <c r="I797" s="113"/>
      <c r="J797" s="114"/>
      <c r="K797" s="114"/>
      <c r="L797" s="114"/>
      <c r="M797" s="114"/>
      <c r="N797" s="114"/>
      <c r="O797" s="114"/>
      <c r="P797" s="113"/>
      <c r="Q797" s="113"/>
      <c r="R797" s="113"/>
    </row>
    <row r="798" spans="2:18">
      <c r="B798" s="113"/>
      <c r="C798" s="113"/>
      <c r="D798" s="113"/>
      <c r="E798" s="113"/>
      <c r="F798" s="113"/>
      <c r="G798" s="113"/>
      <c r="H798" s="113"/>
      <c r="I798" s="113"/>
      <c r="J798" s="114"/>
      <c r="K798" s="114"/>
      <c r="L798" s="114"/>
      <c r="M798" s="114"/>
      <c r="N798" s="114"/>
      <c r="O798" s="114"/>
      <c r="P798" s="113"/>
      <c r="Q798" s="113"/>
      <c r="R798" s="113"/>
    </row>
    <row r="799" spans="2:18">
      <c r="B799" s="113"/>
      <c r="C799" s="113"/>
      <c r="D799" s="113"/>
      <c r="E799" s="113"/>
      <c r="F799" s="113"/>
      <c r="G799" s="113"/>
      <c r="H799" s="113"/>
      <c r="I799" s="113"/>
      <c r="J799" s="114"/>
      <c r="K799" s="114"/>
      <c r="L799" s="114"/>
      <c r="M799" s="114"/>
      <c r="N799" s="114"/>
      <c r="O799" s="114"/>
      <c r="P799" s="113"/>
      <c r="Q799" s="113"/>
      <c r="R799" s="113"/>
    </row>
    <row r="800" spans="2:18">
      <c r="B800" s="113"/>
      <c r="C800" s="113"/>
      <c r="D800" s="113"/>
      <c r="E800" s="113"/>
      <c r="F800" s="113"/>
      <c r="G800" s="113"/>
      <c r="H800" s="113"/>
      <c r="I800" s="113"/>
      <c r="J800" s="114"/>
      <c r="K800" s="114"/>
      <c r="L800" s="114"/>
      <c r="M800" s="114"/>
      <c r="N800" s="114"/>
      <c r="O800" s="114"/>
      <c r="P800" s="113"/>
      <c r="Q800" s="113"/>
      <c r="R800" s="113"/>
    </row>
    <row r="801" spans="2:18">
      <c r="B801" s="113"/>
      <c r="C801" s="113"/>
      <c r="D801" s="113"/>
      <c r="E801" s="113"/>
      <c r="F801" s="113"/>
      <c r="G801" s="113"/>
      <c r="H801" s="113"/>
      <c r="I801" s="113"/>
      <c r="J801" s="114"/>
      <c r="K801" s="114"/>
      <c r="L801" s="114"/>
      <c r="M801" s="114"/>
      <c r="N801" s="114"/>
      <c r="O801" s="114"/>
      <c r="P801" s="113"/>
      <c r="Q801" s="113"/>
      <c r="R801" s="113"/>
    </row>
    <row r="802" spans="2:18">
      <c r="B802" s="113"/>
      <c r="C802" s="113"/>
      <c r="D802" s="113"/>
      <c r="E802" s="113"/>
      <c r="F802" s="113"/>
      <c r="G802" s="113"/>
      <c r="H802" s="113"/>
      <c r="I802" s="113"/>
      <c r="J802" s="114"/>
      <c r="K802" s="114"/>
      <c r="L802" s="114"/>
      <c r="M802" s="114"/>
      <c r="N802" s="114"/>
      <c r="O802" s="114"/>
      <c r="P802" s="113"/>
      <c r="Q802" s="113"/>
      <c r="R802" s="113"/>
    </row>
    <row r="803" spans="2:18">
      <c r="B803" s="113"/>
      <c r="C803" s="113"/>
      <c r="D803" s="113"/>
      <c r="E803" s="113"/>
      <c r="F803" s="113"/>
      <c r="G803" s="113"/>
      <c r="H803" s="113"/>
      <c r="I803" s="113"/>
      <c r="J803" s="114"/>
      <c r="K803" s="114"/>
      <c r="L803" s="114"/>
      <c r="M803" s="114"/>
      <c r="N803" s="114"/>
      <c r="O803" s="114"/>
      <c r="P803" s="113"/>
      <c r="Q803" s="113"/>
      <c r="R803" s="113"/>
    </row>
    <row r="804" spans="2:18">
      <c r="B804" s="113"/>
      <c r="C804" s="113"/>
      <c r="D804" s="113"/>
      <c r="E804" s="113"/>
      <c r="F804" s="113"/>
      <c r="G804" s="113"/>
      <c r="H804" s="113"/>
      <c r="I804" s="113"/>
      <c r="J804" s="114"/>
      <c r="K804" s="114"/>
      <c r="L804" s="114"/>
      <c r="M804" s="114"/>
      <c r="N804" s="114"/>
      <c r="O804" s="114"/>
      <c r="P804" s="113"/>
      <c r="Q804" s="113"/>
      <c r="R804" s="113"/>
    </row>
    <row r="805" spans="2:18">
      <c r="B805" s="113"/>
      <c r="C805" s="113"/>
      <c r="D805" s="113"/>
      <c r="E805" s="113"/>
      <c r="F805" s="113"/>
      <c r="G805" s="113"/>
      <c r="H805" s="113"/>
      <c r="I805" s="113"/>
      <c r="J805" s="114"/>
      <c r="K805" s="114"/>
      <c r="L805" s="114"/>
      <c r="M805" s="114"/>
      <c r="N805" s="114"/>
      <c r="O805" s="114"/>
      <c r="P805" s="113"/>
      <c r="Q805" s="113"/>
      <c r="R805" s="113"/>
    </row>
    <row r="806" spans="2:18">
      <c r="B806" s="113"/>
      <c r="C806" s="113"/>
      <c r="D806" s="113"/>
      <c r="E806" s="113"/>
      <c r="F806" s="113"/>
      <c r="G806" s="113"/>
      <c r="H806" s="113"/>
      <c r="I806" s="113"/>
      <c r="J806" s="114"/>
      <c r="K806" s="114"/>
      <c r="L806" s="114"/>
      <c r="M806" s="114"/>
      <c r="N806" s="114"/>
      <c r="O806" s="114"/>
      <c r="P806" s="113"/>
      <c r="Q806" s="113"/>
      <c r="R806" s="113"/>
    </row>
    <row r="807" spans="2:18">
      <c r="B807" s="113"/>
      <c r="C807" s="113"/>
      <c r="D807" s="113"/>
      <c r="E807" s="113"/>
      <c r="F807" s="113"/>
      <c r="G807" s="113"/>
      <c r="H807" s="113"/>
      <c r="I807" s="113"/>
      <c r="J807" s="114"/>
      <c r="K807" s="114"/>
      <c r="L807" s="114"/>
      <c r="M807" s="114"/>
      <c r="N807" s="114"/>
      <c r="O807" s="114"/>
      <c r="P807" s="113"/>
      <c r="Q807" s="113"/>
      <c r="R807" s="113"/>
    </row>
    <row r="808" spans="2:18">
      <c r="B808" s="113"/>
      <c r="C808" s="113"/>
      <c r="D808" s="113"/>
      <c r="E808" s="113"/>
      <c r="F808" s="113"/>
      <c r="G808" s="113"/>
      <c r="H808" s="113"/>
      <c r="I808" s="113"/>
      <c r="J808" s="114"/>
      <c r="K808" s="114"/>
      <c r="L808" s="114"/>
      <c r="M808" s="114"/>
      <c r="N808" s="114"/>
      <c r="O808" s="114"/>
      <c r="P808" s="113"/>
      <c r="Q808" s="113"/>
      <c r="R808" s="113"/>
    </row>
    <row r="809" spans="2:18">
      <c r="B809" s="113"/>
      <c r="C809" s="113"/>
      <c r="D809" s="113"/>
      <c r="E809" s="113"/>
      <c r="F809" s="113"/>
      <c r="G809" s="113"/>
      <c r="H809" s="113"/>
      <c r="I809" s="113"/>
      <c r="J809" s="114"/>
      <c r="K809" s="114"/>
      <c r="L809" s="114"/>
      <c r="M809" s="114"/>
      <c r="N809" s="114"/>
      <c r="O809" s="114"/>
      <c r="P809" s="113"/>
      <c r="Q809" s="113"/>
      <c r="R809" s="113"/>
    </row>
    <row r="810" spans="2:18">
      <c r="B810" s="113"/>
      <c r="C810" s="113"/>
      <c r="D810" s="113"/>
      <c r="E810" s="113"/>
      <c r="F810" s="113"/>
      <c r="G810" s="113"/>
      <c r="H810" s="113"/>
      <c r="I810" s="113"/>
      <c r="J810" s="114"/>
      <c r="K810" s="114"/>
      <c r="L810" s="114"/>
      <c r="M810" s="114"/>
      <c r="N810" s="114"/>
      <c r="O810" s="114"/>
      <c r="P810" s="113"/>
      <c r="Q810" s="113"/>
      <c r="R810" s="113"/>
    </row>
    <row r="811" spans="2:18">
      <c r="B811" s="113"/>
      <c r="C811" s="113"/>
      <c r="D811" s="113"/>
      <c r="E811" s="113"/>
      <c r="F811" s="113"/>
      <c r="G811" s="113"/>
      <c r="H811" s="113"/>
      <c r="I811" s="113"/>
      <c r="J811" s="114"/>
      <c r="K811" s="114"/>
      <c r="L811" s="114"/>
      <c r="M811" s="114"/>
      <c r="N811" s="114"/>
      <c r="O811" s="114"/>
      <c r="P811" s="113"/>
      <c r="Q811" s="113"/>
      <c r="R811" s="113"/>
    </row>
    <row r="812" spans="2:18">
      <c r="B812" s="113"/>
      <c r="C812" s="113"/>
      <c r="D812" s="113"/>
      <c r="E812" s="113"/>
      <c r="F812" s="113"/>
      <c r="G812" s="113"/>
      <c r="H812" s="113"/>
      <c r="I812" s="113"/>
      <c r="J812" s="114"/>
      <c r="K812" s="114"/>
      <c r="L812" s="114"/>
      <c r="M812" s="114"/>
      <c r="N812" s="114"/>
      <c r="O812" s="114"/>
      <c r="P812" s="113"/>
      <c r="Q812" s="113"/>
      <c r="R812" s="113"/>
    </row>
    <row r="813" spans="2:18">
      <c r="B813" s="113"/>
      <c r="C813" s="113"/>
      <c r="D813" s="113"/>
      <c r="E813" s="113"/>
      <c r="F813" s="113"/>
      <c r="G813" s="113"/>
      <c r="H813" s="113"/>
      <c r="I813" s="113"/>
      <c r="J813" s="114"/>
      <c r="K813" s="114"/>
      <c r="L813" s="114"/>
      <c r="M813" s="114"/>
      <c r="N813" s="114"/>
      <c r="O813" s="114"/>
      <c r="P813" s="113"/>
      <c r="Q813" s="113"/>
      <c r="R813" s="113"/>
    </row>
    <row r="814" spans="2:18">
      <c r="B814" s="113"/>
      <c r="C814" s="113"/>
      <c r="D814" s="113"/>
      <c r="E814" s="113"/>
      <c r="F814" s="113"/>
      <c r="G814" s="113"/>
      <c r="H814" s="113"/>
      <c r="I814" s="113"/>
      <c r="J814" s="114"/>
      <c r="K814" s="114"/>
      <c r="L814" s="114"/>
      <c r="M814" s="114"/>
      <c r="N814" s="114"/>
      <c r="O814" s="114"/>
      <c r="P814" s="113"/>
      <c r="Q814" s="113"/>
      <c r="R814" s="113"/>
    </row>
    <row r="815" spans="2:18">
      <c r="B815" s="113"/>
      <c r="C815" s="113"/>
      <c r="D815" s="113"/>
      <c r="E815" s="113"/>
      <c r="F815" s="113"/>
      <c r="G815" s="113"/>
      <c r="H815" s="113"/>
      <c r="I815" s="113"/>
      <c r="J815" s="114"/>
      <c r="K815" s="114"/>
      <c r="L815" s="114"/>
      <c r="M815" s="114"/>
      <c r="N815" s="114"/>
      <c r="O815" s="114"/>
      <c r="P815" s="113"/>
      <c r="Q815" s="113"/>
      <c r="R815" s="113"/>
    </row>
    <row r="816" spans="2:18">
      <c r="B816" s="113"/>
      <c r="C816" s="113"/>
      <c r="D816" s="113"/>
      <c r="E816" s="113"/>
      <c r="F816" s="113"/>
      <c r="G816" s="113"/>
      <c r="H816" s="113"/>
      <c r="I816" s="113"/>
      <c r="J816" s="114"/>
      <c r="K816" s="114"/>
      <c r="L816" s="114"/>
      <c r="M816" s="114"/>
      <c r="N816" s="114"/>
      <c r="O816" s="114"/>
      <c r="P816" s="113"/>
      <c r="Q816" s="113"/>
      <c r="R816" s="113"/>
    </row>
    <row r="817" spans="2:18">
      <c r="B817" s="113"/>
      <c r="C817" s="113"/>
      <c r="D817" s="113"/>
      <c r="E817" s="113"/>
      <c r="F817" s="113"/>
      <c r="G817" s="113"/>
      <c r="H817" s="113"/>
      <c r="I817" s="113"/>
      <c r="J817" s="114"/>
      <c r="K817" s="114"/>
      <c r="L817" s="114"/>
      <c r="M817" s="114"/>
      <c r="N817" s="114"/>
      <c r="O817" s="114"/>
      <c r="P817" s="113"/>
      <c r="Q817" s="113"/>
      <c r="R817" s="113"/>
    </row>
    <row r="818" spans="2:18">
      <c r="B818" s="113"/>
      <c r="C818" s="113"/>
      <c r="D818" s="113"/>
      <c r="E818" s="113"/>
      <c r="F818" s="113"/>
      <c r="G818" s="113"/>
      <c r="H818" s="113"/>
      <c r="I818" s="113"/>
      <c r="J818" s="114"/>
      <c r="K818" s="114"/>
      <c r="L818" s="114"/>
      <c r="M818" s="114"/>
      <c r="N818" s="114"/>
      <c r="O818" s="114"/>
      <c r="P818" s="113"/>
      <c r="Q818" s="113"/>
      <c r="R818" s="113"/>
    </row>
    <row r="819" spans="2:18">
      <c r="B819" s="113"/>
      <c r="C819" s="113"/>
      <c r="D819" s="113"/>
      <c r="E819" s="113"/>
      <c r="F819" s="113"/>
      <c r="G819" s="113"/>
      <c r="H819" s="113"/>
      <c r="I819" s="113"/>
      <c r="J819" s="114"/>
      <c r="K819" s="114"/>
      <c r="L819" s="114"/>
      <c r="M819" s="114"/>
      <c r="N819" s="114"/>
      <c r="O819" s="114"/>
      <c r="P819" s="113"/>
      <c r="Q819" s="113"/>
      <c r="R819" s="113"/>
    </row>
    <row r="820" spans="2:18">
      <c r="B820" s="113"/>
      <c r="C820" s="113"/>
      <c r="D820" s="113"/>
      <c r="E820" s="113"/>
      <c r="F820" s="113"/>
      <c r="G820" s="113"/>
      <c r="H820" s="113"/>
      <c r="I820" s="113"/>
      <c r="J820" s="114"/>
      <c r="K820" s="114"/>
      <c r="L820" s="114"/>
      <c r="M820" s="114"/>
      <c r="N820" s="114"/>
      <c r="O820" s="114"/>
      <c r="P820" s="113"/>
      <c r="Q820" s="113"/>
      <c r="R820" s="113"/>
    </row>
    <row r="821" spans="2:18">
      <c r="B821" s="113"/>
      <c r="C821" s="113"/>
      <c r="D821" s="113"/>
      <c r="E821" s="113"/>
      <c r="F821" s="113"/>
      <c r="G821" s="113"/>
      <c r="H821" s="113"/>
      <c r="I821" s="113"/>
      <c r="J821" s="114"/>
      <c r="K821" s="114"/>
      <c r="L821" s="114"/>
      <c r="M821" s="114"/>
      <c r="N821" s="114"/>
      <c r="O821" s="114"/>
      <c r="P821" s="113"/>
      <c r="Q821" s="113"/>
      <c r="R821" s="113"/>
    </row>
    <row r="822" spans="2:18">
      <c r="B822" s="113"/>
      <c r="C822" s="113"/>
      <c r="D822" s="113"/>
      <c r="E822" s="113"/>
      <c r="F822" s="113"/>
      <c r="G822" s="113"/>
      <c r="H822" s="113"/>
      <c r="I822" s="113"/>
      <c r="J822" s="114"/>
      <c r="K822" s="114"/>
      <c r="L822" s="114"/>
      <c r="M822" s="114"/>
      <c r="N822" s="114"/>
      <c r="O822" s="114"/>
      <c r="P822" s="113"/>
      <c r="Q822" s="113"/>
      <c r="R822" s="113"/>
    </row>
    <row r="823" spans="2:18">
      <c r="B823" s="113"/>
      <c r="C823" s="113"/>
      <c r="D823" s="113"/>
      <c r="E823" s="113"/>
      <c r="F823" s="113"/>
      <c r="G823" s="113"/>
      <c r="H823" s="113"/>
      <c r="I823" s="113"/>
      <c r="J823" s="114"/>
      <c r="K823" s="114"/>
      <c r="L823" s="114"/>
      <c r="M823" s="114"/>
      <c r="N823" s="114"/>
      <c r="O823" s="114"/>
      <c r="P823" s="113"/>
      <c r="Q823" s="113"/>
      <c r="R823" s="113"/>
    </row>
    <row r="824" spans="2:18">
      <c r="B824" s="113"/>
      <c r="C824" s="113"/>
      <c r="D824" s="113"/>
      <c r="E824" s="113"/>
      <c r="F824" s="113"/>
      <c r="G824" s="113"/>
      <c r="H824" s="113"/>
      <c r="I824" s="113"/>
      <c r="J824" s="114"/>
      <c r="K824" s="114"/>
      <c r="L824" s="114"/>
      <c r="M824" s="114"/>
      <c r="N824" s="114"/>
      <c r="O824" s="114"/>
      <c r="P824" s="113"/>
      <c r="Q824" s="113"/>
      <c r="R824" s="113"/>
    </row>
    <row r="825" spans="2:18">
      <c r="B825" s="113"/>
      <c r="C825" s="113"/>
      <c r="D825" s="113"/>
      <c r="E825" s="113"/>
      <c r="F825" s="113"/>
      <c r="G825" s="113"/>
      <c r="H825" s="113"/>
      <c r="I825" s="113"/>
      <c r="J825" s="114"/>
      <c r="K825" s="114"/>
      <c r="L825" s="114"/>
      <c r="M825" s="114"/>
      <c r="N825" s="114"/>
      <c r="O825" s="114"/>
      <c r="P825" s="113"/>
      <c r="Q825" s="113"/>
      <c r="R825" s="113"/>
    </row>
    <row r="826" spans="2:18">
      <c r="B826" s="113"/>
      <c r="C826" s="113"/>
      <c r="D826" s="113"/>
      <c r="E826" s="113"/>
      <c r="F826" s="113"/>
      <c r="G826" s="113"/>
      <c r="H826" s="113"/>
      <c r="I826" s="113"/>
      <c r="J826" s="114"/>
      <c r="K826" s="114"/>
      <c r="L826" s="114"/>
      <c r="M826" s="114"/>
      <c r="N826" s="114"/>
      <c r="O826" s="114"/>
      <c r="P826" s="113"/>
      <c r="Q826" s="113"/>
      <c r="R826" s="113"/>
    </row>
    <row r="827" spans="2:18">
      <c r="B827" s="113"/>
      <c r="C827" s="113"/>
      <c r="D827" s="113"/>
      <c r="E827" s="113"/>
      <c r="F827" s="113"/>
      <c r="G827" s="113"/>
      <c r="H827" s="113"/>
      <c r="I827" s="113"/>
      <c r="J827" s="114"/>
      <c r="K827" s="114"/>
      <c r="L827" s="114"/>
      <c r="M827" s="114"/>
      <c r="N827" s="114"/>
      <c r="O827" s="114"/>
      <c r="P827" s="113"/>
      <c r="Q827" s="113"/>
      <c r="R827" s="113"/>
    </row>
    <row r="828" spans="2:18">
      <c r="B828" s="113"/>
      <c r="C828" s="113"/>
      <c r="D828" s="113"/>
      <c r="E828" s="113"/>
      <c r="F828" s="113"/>
      <c r="G828" s="113"/>
      <c r="H828" s="113"/>
      <c r="I828" s="113"/>
      <c r="J828" s="114"/>
      <c r="K828" s="114"/>
      <c r="L828" s="114"/>
      <c r="M828" s="114"/>
      <c r="N828" s="114"/>
      <c r="O828" s="114"/>
      <c r="P828" s="113"/>
      <c r="Q828" s="113"/>
      <c r="R828" s="113"/>
    </row>
    <row r="829" spans="2:18">
      <c r="B829" s="113"/>
      <c r="C829" s="113"/>
      <c r="D829" s="113"/>
      <c r="E829" s="113"/>
      <c r="F829" s="113"/>
      <c r="G829" s="113"/>
      <c r="H829" s="113"/>
      <c r="I829" s="113"/>
      <c r="J829" s="114"/>
      <c r="K829" s="114"/>
      <c r="L829" s="114"/>
      <c r="M829" s="114"/>
      <c r="N829" s="114"/>
      <c r="O829" s="114"/>
      <c r="P829" s="113"/>
      <c r="Q829" s="113"/>
      <c r="R829" s="113"/>
    </row>
    <row r="830" spans="2:18">
      <c r="B830" s="113"/>
      <c r="C830" s="113"/>
      <c r="D830" s="113"/>
      <c r="E830" s="113"/>
      <c r="F830" s="113"/>
      <c r="G830" s="113"/>
      <c r="H830" s="113"/>
      <c r="I830" s="113"/>
      <c r="J830" s="114"/>
      <c r="K830" s="114"/>
      <c r="L830" s="114"/>
      <c r="M830" s="114"/>
      <c r="N830" s="114"/>
      <c r="O830" s="114"/>
      <c r="P830" s="113"/>
      <c r="Q830" s="113"/>
      <c r="R830" s="113"/>
    </row>
    <row r="831" spans="2:18">
      <c r="B831" s="113"/>
      <c r="C831" s="113"/>
      <c r="D831" s="113"/>
      <c r="E831" s="113"/>
      <c r="F831" s="113"/>
      <c r="G831" s="113"/>
      <c r="H831" s="113"/>
      <c r="I831" s="113"/>
      <c r="J831" s="114"/>
      <c r="K831" s="114"/>
      <c r="L831" s="114"/>
      <c r="M831" s="114"/>
      <c r="N831" s="114"/>
      <c r="O831" s="114"/>
      <c r="P831" s="113"/>
      <c r="Q831" s="113"/>
      <c r="R831" s="113"/>
    </row>
    <row r="832" spans="2:18">
      <c r="B832" s="113"/>
      <c r="C832" s="113"/>
      <c r="D832" s="113"/>
      <c r="E832" s="113"/>
      <c r="F832" s="113"/>
      <c r="G832" s="113"/>
      <c r="H832" s="113"/>
      <c r="I832" s="113"/>
      <c r="J832" s="114"/>
      <c r="K832" s="114"/>
      <c r="L832" s="114"/>
      <c r="M832" s="114"/>
      <c r="N832" s="114"/>
      <c r="O832" s="114"/>
      <c r="P832" s="113"/>
      <c r="Q832" s="113"/>
      <c r="R832" s="113"/>
    </row>
    <row r="833" spans="2:18">
      <c r="B833" s="113"/>
      <c r="C833" s="113"/>
      <c r="D833" s="113"/>
      <c r="E833" s="113"/>
      <c r="F833" s="113"/>
      <c r="G833" s="113"/>
      <c r="H833" s="113"/>
      <c r="I833" s="113"/>
      <c r="J833" s="114"/>
      <c r="K833" s="114"/>
      <c r="L833" s="114"/>
      <c r="M833" s="114"/>
      <c r="N833" s="114"/>
      <c r="O833" s="114"/>
      <c r="P833" s="113"/>
      <c r="Q833" s="113"/>
      <c r="R833" s="113"/>
    </row>
    <row r="834" spans="2:18">
      <c r="B834" s="113"/>
      <c r="C834" s="113"/>
      <c r="D834" s="113"/>
      <c r="E834" s="113"/>
      <c r="F834" s="113"/>
      <c r="G834" s="113"/>
      <c r="H834" s="113"/>
      <c r="I834" s="113"/>
      <c r="J834" s="114"/>
      <c r="K834" s="114"/>
      <c r="L834" s="114"/>
      <c r="M834" s="114"/>
      <c r="N834" s="114"/>
      <c r="O834" s="114"/>
      <c r="P834" s="113"/>
      <c r="Q834" s="113"/>
      <c r="R834" s="113"/>
    </row>
    <row r="835" spans="2:18">
      <c r="B835" s="113"/>
      <c r="C835" s="113"/>
      <c r="D835" s="113"/>
      <c r="E835" s="113"/>
      <c r="F835" s="113"/>
      <c r="G835" s="113"/>
      <c r="H835" s="113"/>
      <c r="I835" s="113"/>
      <c r="J835" s="114"/>
      <c r="K835" s="114"/>
      <c r="L835" s="114"/>
      <c r="M835" s="114"/>
      <c r="N835" s="114"/>
      <c r="O835" s="114"/>
      <c r="P835" s="113"/>
      <c r="Q835" s="113"/>
      <c r="R835" s="113"/>
    </row>
    <row r="836" spans="2:18">
      <c r="B836" s="113"/>
      <c r="C836" s="113"/>
      <c r="D836" s="113"/>
      <c r="E836" s="113"/>
      <c r="F836" s="113"/>
      <c r="G836" s="113"/>
      <c r="H836" s="113"/>
      <c r="I836" s="113"/>
      <c r="J836" s="114"/>
      <c r="K836" s="114"/>
      <c r="L836" s="114"/>
      <c r="M836" s="114"/>
      <c r="N836" s="114"/>
      <c r="O836" s="114"/>
      <c r="P836" s="113"/>
      <c r="Q836" s="113"/>
      <c r="R836" s="113"/>
    </row>
    <row r="837" spans="2:18">
      <c r="B837" s="113"/>
      <c r="C837" s="113"/>
      <c r="D837" s="113"/>
      <c r="E837" s="113"/>
      <c r="F837" s="113"/>
      <c r="G837" s="113"/>
      <c r="H837" s="113"/>
      <c r="I837" s="113"/>
      <c r="J837" s="114"/>
      <c r="K837" s="114"/>
      <c r="L837" s="114"/>
      <c r="M837" s="114"/>
      <c r="N837" s="114"/>
      <c r="O837" s="114"/>
      <c r="P837" s="113"/>
      <c r="Q837" s="113"/>
      <c r="R837" s="113"/>
    </row>
    <row r="838" spans="2:18">
      <c r="B838" s="113"/>
      <c r="C838" s="113"/>
      <c r="D838" s="113"/>
      <c r="E838" s="113"/>
      <c r="F838" s="113"/>
      <c r="G838" s="113"/>
      <c r="H838" s="113"/>
      <c r="I838" s="113"/>
      <c r="J838" s="114"/>
      <c r="K838" s="114"/>
      <c r="L838" s="114"/>
      <c r="M838" s="114"/>
      <c r="N838" s="114"/>
      <c r="O838" s="114"/>
      <c r="P838" s="113"/>
      <c r="Q838" s="113"/>
      <c r="R838" s="113"/>
    </row>
    <row r="839" spans="2:18">
      <c r="B839" s="113"/>
      <c r="C839" s="113"/>
      <c r="D839" s="113"/>
      <c r="E839" s="113"/>
      <c r="F839" s="113"/>
      <c r="G839" s="113"/>
      <c r="H839" s="113"/>
      <c r="I839" s="113"/>
      <c r="J839" s="114"/>
      <c r="K839" s="114"/>
      <c r="L839" s="114"/>
      <c r="M839" s="114"/>
      <c r="N839" s="114"/>
      <c r="O839" s="114"/>
      <c r="P839" s="113"/>
      <c r="Q839" s="113"/>
      <c r="R839" s="113"/>
    </row>
    <row r="840" spans="2:18">
      <c r="B840" s="113"/>
      <c r="C840" s="113"/>
      <c r="D840" s="113"/>
      <c r="E840" s="113"/>
      <c r="F840" s="113"/>
      <c r="G840" s="113"/>
      <c r="H840" s="113"/>
      <c r="I840" s="113"/>
      <c r="J840" s="114"/>
      <c r="K840" s="114"/>
      <c r="L840" s="114"/>
      <c r="M840" s="114"/>
      <c r="N840" s="114"/>
      <c r="O840" s="114"/>
      <c r="P840" s="113"/>
      <c r="Q840" s="113"/>
      <c r="R840" s="113"/>
    </row>
    <row r="841" spans="2:18">
      <c r="B841" s="113"/>
      <c r="C841" s="113"/>
      <c r="D841" s="113"/>
      <c r="E841" s="113"/>
      <c r="F841" s="113"/>
      <c r="G841" s="113"/>
      <c r="H841" s="113"/>
      <c r="I841" s="113"/>
      <c r="J841" s="114"/>
      <c r="K841" s="114"/>
      <c r="L841" s="114"/>
      <c r="M841" s="114"/>
      <c r="N841" s="114"/>
      <c r="O841" s="114"/>
      <c r="P841" s="113"/>
      <c r="Q841" s="113"/>
      <c r="R841" s="113"/>
    </row>
    <row r="842" spans="2:18">
      <c r="B842" s="113"/>
      <c r="C842" s="113"/>
      <c r="D842" s="113"/>
      <c r="E842" s="113"/>
      <c r="F842" s="113"/>
      <c r="G842" s="113"/>
      <c r="H842" s="113"/>
      <c r="I842" s="113"/>
      <c r="J842" s="114"/>
      <c r="K842" s="114"/>
      <c r="L842" s="114"/>
      <c r="M842" s="114"/>
      <c r="N842" s="114"/>
      <c r="O842" s="114"/>
      <c r="P842" s="113"/>
      <c r="Q842" s="113"/>
      <c r="R842" s="113"/>
    </row>
    <row r="843" spans="2:18">
      <c r="B843" s="113"/>
      <c r="C843" s="113"/>
      <c r="D843" s="113"/>
      <c r="E843" s="113"/>
      <c r="F843" s="113"/>
      <c r="G843" s="113"/>
      <c r="H843" s="113"/>
      <c r="I843" s="113"/>
      <c r="J843" s="114"/>
      <c r="K843" s="114"/>
      <c r="L843" s="114"/>
      <c r="M843" s="114"/>
      <c r="N843" s="114"/>
      <c r="O843" s="114"/>
      <c r="P843" s="113"/>
      <c r="Q843" s="113"/>
      <c r="R843" s="113"/>
    </row>
    <row r="844" spans="2:18">
      <c r="B844" s="113"/>
      <c r="C844" s="113"/>
      <c r="D844" s="113"/>
      <c r="E844" s="113"/>
      <c r="F844" s="113"/>
      <c r="G844" s="113"/>
      <c r="H844" s="113"/>
      <c r="I844" s="113"/>
      <c r="J844" s="114"/>
      <c r="K844" s="114"/>
      <c r="L844" s="114"/>
      <c r="M844" s="114"/>
      <c r="N844" s="114"/>
      <c r="O844" s="114"/>
      <c r="P844" s="113"/>
      <c r="Q844" s="113"/>
      <c r="R844" s="113"/>
    </row>
    <row r="845" spans="2:18">
      <c r="B845" s="113"/>
      <c r="C845" s="113"/>
      <c r="D845" s="113"/>
      <c r="E845" s="113"/>
      <c r="F845" s="113"/>
      <c r="G845" s="113"/>
      <c r="H845" s="113"/>
      <c r="I845" s="113"/>
      <c r="J845" s="114"/>
      <c r="K845" s="114"/>
      <c r="L845" s="114"/>
      <c r="M845" s="114"/>
      <c r="N845" s="114"/>
      <c r="O845" s="114"/>
      <c r="P845" s="113"/>
      <c r="Q845" s="113"/>
      <c r="R845" s="113"/>
    </row>
    <row r="846" spans="2:18">
      <c r="B846" s="113"/>
      <c r="C846" s="113"/>
      <c r="D846" s="113"/>
      <c r="E846" s="113"/>
      <c r="F846" s="113"/>
      <c r="G846" s="113"/>
      <c r="H846" s="113"/>
      <c r="I846" s="113"/>
      <c r="J846" s="114"/>
      <c r="K846" s="114"/>
      <c r="L846" s="114"/>
      <c r="M846" s="114"/>
      <c r="N846" s="114"/>
      <c r="O846" s="114"/>
      <c r="P846" s="113"/>
      <c r="Q846" s="113"/>
      <c r="R846" s="113"/>
    </row>
    <row r="847" spans="2:18">
      <c r="B847" s="113"/>
      <c r="C847" s="113"/>
      <c r="D847" s="113"/>
      <c r="E847" s="113"/>
      <c r="F847" s="113"/>
      <c r="G847" s="113"/>
      <c r="H847" s="113"/>
      <c r="I847" s="113"/>
      <c r="J847" s="114"/>
      <c r="K847" s="114"/>
      <c r="L847" s="114"/>
      <c r="M847" s="114"/>
      <c r="N847" s="114"/>
      <c r="O847" s="114"/>
      <c r="P847" s="113"/>
      <c r="Q847" s="113"/>
      <c r="R847" s="113"/>
    </row>
    <row r="848" spans="2:18">
      <c r="B848" s="113"/>
      <c r="C848" s="113"/>
      <c r="D848" s="113"/>
      <c r="E848" s="113"/>
      <c r="F848" s="113"/>
      <c r="G848" s="113"/>
      <c r="H848" s="113"/>
      <c r="I848" s="113"/>
      <c r="J848" s="114"/>
      <c r="K848" s="114"/>
      <c r="L848" s="114"/>
      <c r="M848" s="114"/>
      <c r="N848" s="114"/>
      <c r="O848" s="114"/>
      <c r="P848" s="113"/>
      <c r="Q848" s="113"/>
      <c r="R848" s="113"/>
    </row>
    <row r="849" spans="2:18">
      <c r="B849" s="113"/>
      <c r="C849" s="113"/>
      <c r="D849" s="113"/>
      <c r="E849" s="113"/>
      <c r="F849" s="113"/>
      <c r="G849" s="113"/>
      <c r="H849" s="113"/>
      <c r="I849" s="113"/>
      <c r="J849" s="114"/>
      <c r="K849" s="114"/>
      <c r="L849" s="114"/>
      <c r="M849" s="114"/>
      <c r="N849" s="114"/>
      <c r="O849" s="114"/>
      <c r="P849" s="113"/>
      <c r="Q849" s="113"/>
      <c r="R849" s="113"/>
    </row>
    <row r="850" spans="2:18">
      <c r="B850" s="113"/>
      <c r="C850" s="113"/>
      <c r="D850" s="113"/>
      <c r="E850" s="113"/>
      <c r="F850" s="113"/>
      <c r="G850" s="113"/>
      <c r="H850" s="113"/>
      <c r="I850" s="113"/>
      <c r="J850" s="114"/>
      <c r="K850" s="114"/>
      <c r="L850" s="114"/>
      <c r="M850" s="114"/>
      <c r="N850" s="114"/>
      <c r="O850" s="114"/>
      <c r="P850" s="113"/>
      <c r="Q850" s="113"/>
      <c r="R850" s="113"/>
    </row>
    <row r="851" spans="2:18">
      <c r="B851" s="113"/>
      <c r="C851" s="113"/>
      <c r="D851" s="113"/>
      <c r="E851" s="113"/>
      <c r="F851" s="113"/>
      <c r="G851" s="113"/>
      <c r="H851" s="113"/>
      <c r="I851" s="113"/>
      <c r="J851" s="114"/>
      <c r="K851" s="114"/>
      <c r="L851" s="114"/>
      <c r="M851" s="114"/>
      <c r="N851" s="114"/>
      <c r="O851" s="114"/>
      <c r="P851" s="113"/>
      <c r="Q851" s="113"/>
      <c r="R851" s="113"/>
    </row>
    <row r="852" spans="2:18">
      <c r="B852" s="113"/>
      <c r="C852" s="113"/>
      <c r="D852" s="113"/>
      <c r="E852" s="113"/>
      <c r="F852" s="113"/>
      <c r="G852" s="113"/>
      <c r="H852" s="113"/>
      <c r="I852" s="113"/>
      <c r="J852" s="114"/>
      <c r="K852" s="114"/>
      <c r="L852" s="114"/>
      <c r="M852" s="114"/>
      <c r="N852" s="114"/>
      <c r="O852" s="114"/>
      <c r="P852" s="113"/>
      <c r="Q852" s="113"/>
      <c r="R852" s="113"/>
    </row>
    <row r="853" spans="2:18">
      <c r="B853" s="113"/>
      <c r="C853" s="113"/>
      <c r="D853" s="113"/>
      <c r="E853" s="113"/>
      <c r="F853" s="113"/>
      <c r="G853" s="113"/>
      <c r="H853" s="113"/>
      <c r="I853" s="113"/>
      <c r="J853" s="114"/>
      <c r="K853" s="114"/>
      <c r="L853" s="114"/>
      <c r="M853" s="114"/>
      <c r="N853" s="114"/>
      <c r="O853" s="114"/>
      <c r="P853" s="113"/>
      <c r="Q853" s="113"/>
      <c r="R853" s="113"/>
    </row>
    <row r="854" spans="2:18">
      <c r="B854" s="113"/>
      <c r="C854" s="113"/>
      <c r="D854" s="113"/>
      <c r="E854" s="113"/>
      <c r="F854" s="113"/>
      <c r="G854" s="113"/>
      <c r="H854" s="113"/>
      <c r="I854" s="113"/>
      <c r="J854" s="114"/>
      <c r="K854" s="114"/>
      <c r="L854" s="114"/>
      <c r="M854" s="114"/>
      <c r="N854" s="114"/>
      <c r="O854" s="114"/>
      <c r="P854" s="113"/>
      <c r="Q854" s="113"/>
      <c r="R854" s="113"/>
    </row>
    <row r="855" spans="2:18">
      <c r="B855" s="113"/>
      <c r="C855" s="113"/>
      <c r="D855" s="113"/>
      <c r="E855" s="113"/>
      <c r="F855" s="113"/>
      <c r="G855" s="113"/>
      <c r="H855" s="113"/>
      <c r="I855" s="113"/>
      <c r="J855" s="114"/>
      <c r="K855" s="114"/>
      <c r="L855" s="114"/>
      <c r="M855" s="114"/>
      <c r="N855" s="114"/>
      <c r="O855" s="114"/>
      <c r="P855" s="113"/>
      <c r="Q855" s="113"/>
      <c r="R855" s="113"/>
    </row>
    <row r="856" spans="2:18">
      <c r="B856" s="113"/>
      <c r="C856" s="113"/>
      <c r="D856" s="113"/>
      <c r="E856" s="113"/>
      <c r="F856" s="113"/>
      <c r="G856" s="113"/>
      <c r="H856" s="113"/>
      <c r="I856" s="113"/>
      <c r="J856" s="114"/>
      <c r="K856" s="114"/>
      <c r="L856" s="114"/>
      <c r="M856" s="114"/>
      <c r="N856" s="114"/>
      <c r="O856" s="114"/>
      <c r="P856" s="113"/>
      <c r="Q856" s="113"/>
      <c r="R856" s="113"/>
    </row>
    <row r="857" spans="2:18">
      <c r="B857" s="113"/>
      <c r="C857" s="113"/>
      <c r="D857" s="113"/>
      <c r="E857" s="113"/>
      <c r="F857" s="113"/>
      <c r="G857" s="113"/>
      <c r="H857" s="113"/>
      <c r="I857" s="113"/>
      <c r="J857" s="114"/>
      <c r="K857" s="114"/>
      <c r="L857" s="114"/>
      <c r="M857" s="114"/>
      <c r="N857" s="114"/>
      <c r="O857" s="114"/>
      <c r="P857" s="113"/>
      <c r="Q857" s="113"/>
      <c r="R857" s="113"/>
    </row>
    <row r="858" spans="2:18">
      <c r="B858" s="113"/>
      <c r="C858" s="113"/>
      <c r="D858" s="113"/>
      <c r="E858" s="113"/>
      <c r="F858" s="113"/>
      <c r="G858" s="113"/>
      <c r="H858" s="113"/>
      <c r="I858" s="113"/>
      <c r="J858" s="114"/>
      <c r="K858" s="114"/>
      <c r="L858" s="114"/>
      <c r="M858" s="114"/>
      <c r="N858" s="114"/>
      <c r="O858" s="114"/>
      <c r="P858" s="113"/>
      <c r="Q858" s="113"/>
      <c r="R858" s="113"/>
    </row>
    <row r="859" spans="2:18">
      <c r="B859" s="113"/>
      <c r="C859" s="113"/>
      <c r="D859" s="113"/>
      <c r="E859" s="113"/>
      <c r="F859" s="113"/>
      <c r="G859" s="113"/>
      <c r="H859" s="113"/>
      <c r="I859" s="113"/>
      <c r="J859" s="114"/>
      <c r="K859" s="114"/>
      <c r="L859" s="114"/>
      <c r="M859" s="114"/>
      <c r="N859" s="114"/>
      <c r="O859" s="114"/>
      <c r="P859" s="113"/>
      <c r="Q859" s="113"/>
      <c r="R859" s="113"/>
    </row>
    <row r="860" spans="2:18">
      <c r="B860" s="113"/>
      <c r="C860" s="113"/>
      <c r="D860" s="113"/>
      <c r="E860" s="113"/>
      <c r="F860" s="113"/>
      <c r="G860" s="113"/>
      <c r="H860" s="113"/>
      <c r="I860" s="113"/>
      <c r="J860" s="114"/>
      <c r="K860" s="114"/>
      <c r="L860" s="114"/>
      <c r="M860" s="114"/>
      <c r="N860" s="114"/>
      <c r="O860" s="114"/>
      <c r="P860" s="113"/>
      <c r="Q860" s="113"/>
      <c r="R860" s="113"/>
    </row>
    <row r="861" spans="2:18">
      <c r="B861" s="113"/>
      <c r="C861" s="113"/>
      <c r="D861" s="113"/>
      <c r="E861" s="113"/>
      <c r="F861" s="113"/>
      <c r="G861" s="113"/>
      <c r="H861" s="113"/>
      <c r="I861" s="113"/>
      <c r="J861" s="114"/>
      <c r="K861" s="114"/>
      <c r="L861" s="114"/>
      <c r="M861" s="114"/>
      <c r="N861" s="114"/>
      <c r="O861" s="114"/>
      <c r="P861" s="113"/>
      <c r="Q861" s="113"/>
      <c r="R861" s="113"/>
    </row>
    <row r="862" spans="2:18">
      <c r="B862" s="113"/>
      <c r="C862" s="113"/>
      <c r="D862" s="113"/>
      <c r="E862" s="113"/>
      <c r="F862" s="113"/>
      <c r="G862" s="113"/>
      <c r="H862" s="113"/>
      <c r="I862" s="113"/>
      <c r="J862" s="114"/>
      <c r="K862" s="114"/>
      <c r="L862" s="114"/>
      <c r="M862" s="114"/>
      <c r="N862" s="114"/>
      <c r="O862" s="114"/>
      <c r="P862" s="113"/>
      <c r="Q862" s="113"/>
      <c r="R862" s="113"/>
    </row>
    <row r="863" spans="2:18">
      <c r="B863" s="113"/>
      <c r="C863" s="113"/>
      <c r="D863" s="113"/>
      <c r="E863" s="113"/>
      <c r="F863" s="113"/>
      <c r="G863" s="113"/>
      <c r="H863" s="113"/>
      <c r="I863" s="113"/>
      <c r="J863" s="114"/>
      <c r="K863" s="114"/>
      <c r="L863" s="114"/>
      <c r="M863" s="114"/>
      <c r="N863" s="114"/>
      <c r="O863" s="114"/>
      <c r="P863" s="113"/>
      <c r="Q863" s="113"/>
      <c r="R863" s="113"/>
    </row>
    <row r="864" spans="2:18">
      <c r="B864" s="113"/>
      <c r="C864" s="113"/>
      <c r="D864" s="113"/>
      <c r="E864" s="113"/>
      <c r="F864" s="113"/>
      <c r="G864" s="113"/>
      <c r="H864" s="113"/>
      <c r="I864" s="113"/>
      <c r="J864" s="114"/>
      <c r="K864" s="114"/>
      <c r="L864" s="114"/>
      <c r="M864" s="114"/>
      <c r="N864" s="114"/>
      <c r="O864" s="114"/>
      <c r="P864" s="113"/>
      <c r="Q864" s="113"/>
      <c r="R864" s="113"/>
    </row>
    <row r="865" spans="2:18">
      <c r="B865" s="113"/>
      <c r="C865" s="113"/>
      <c r="D865" s="113"/>
      <c r="E865" s="113"/>
      <c r="F865" s="113"/>
      <c r="G865" s="113"/>
      <c r="H865" s="113"/>
      <c r="I865" s="113"/>
      <c r="J865" s="114"/>
      <c r="K865" s="114"/>
      <c r="L865" s="114"/>
      <c r="M865" s="114"/>
      <c r="N865" s="114"/>
      <c r="O865" s="114"/>
      <c r="P865" s="113"/>
      <c r="Q865" s="113"/>
      <c r="R865" s="113"/>
    </row>
    <row r="866" spans="2:18">
      <c r="B866" s="113"/>
      <c r="C866" s="113"/>
      <c r="D866" s="113"/>
      <c r="E866" s="113"/>
      <c r="F866" s="113"/>
      <c r="G866" s="113"/>
      <c r="H866" s="113"/>
      <c r="I866" s="113"/>
      <c r="J866" s="114"/>
      <c r="K866" s="114"/>
      <c r="L866" s="114"/>
      <c r="M866" s="114"/>
      <c r="N866" s="114"/>
      <c r="O866" s="114"/>
      <c r="P866" s="113"/>
      <c r="Q866" s="113"/>
      <c r="R866" s="113"/>
    </row>
    <row r="867" spans="2:18">
      <c r="B867" s="113"/>
      <c r="C867" s="113"/>
      <c r="D867" s="113"/>
      <c r="E867" s="113"/>
      <c r="F867" s="113"/>
      <c r="G867" s="113"/>
      <c r="H867" s="113"/>
      <c r="I867" s="113"/>
      <c r="J867" s="114"/>
      <c r="K867" s="114"/>
      <c r="L867" s="114"/>
      <c r="M867" s="114"/>
      <c r="N867" s="114"/>
      <c r="O867" s="114"/>
      <c r="P867" s="113"/>
      <c r="Q867" s="113"/>
      <c r="R867" s="113"/>
    </row>
    <row r="868" spans="2:18">
      <c r="B868" s="113"/>
      <c r="C868" s="113"/>
      <c r="D868" s="113"/>
      <c r="E868" s="113"/>
      <c r="F868" s="113"/>
      <c r="G868" s="113"/>
      <c r="H868" s="113"/>
      <c r="I868" s="113"/>
      <c r="J868" s="114"/>
      <c r="K868" s="114"/>
      <c r="L868" s="114"/>
      <c r="M868" s="114"/>
      <c r="N868" s="114"/>
      <c r="O868" s="114"/>
      <c r="P868" s="113"/>
      <c r="Q868" s="113"/>
      <c r="R868" s="113"/>
    </row>
    <row r="869" spans="2:18">
      <c r="B869" s="113"/>
      <c r="C869" s="113"/>
      <c r="D869" s="113"/>
      <c r="E869" s="113"/>
      <c r="F869" s="113"/>
      <c r="G869" s="113"/>
      <c r="H869" s="113"/>
      <c r="I869" s="113"/>
      <c r="J869" s="114"/>
      <c r="K869" s="114"/>
      <c r="L869" s="114"/>
      <c r="M869" s="114"/>
      <c r="N869" s="114"/>
      <c r="O869" s="114"/>
      <c r="P869" s="113"/>
      <c r="Q869" s="113"/>
      <c r="R869" s="113"/>
    </row>
    <row r="870" spans="2:18">
      <c r="B870" s="113"/>
      <c r="C870" s="113"/>
      <c r="D870" s="113"/>
      <c r="E870" s="113"/>
      <c r="F870" s="113"/>
      <c r="G870" s="113"/>
      <c r="H870" s="113"/>
      <c r="I870" s="113"/>
      <c r="J870" s="114"/>
      <c r="K870" s="114"/>
      <c r="L870" s="114"/>
      <c r="M870" s="114"/>
      <c r="N870" s="114"/>
      <c r="O870" s="114"/>
      <c r="P870" s="113"/>
      <c r="Q870" s="113"/>
      <c r="R870" s="113"/>
    </row>
    <row r="871" spans="2:18">
      <c r="B871" s="113"/>
      <c r="C871" s="113"/>
      <c r="D871" s="113"/>
      <c r="E871" s="113"/>
      <c r="F871" s="113"/>
      <c r="G871" s="113"/>
      <c r="H871" s="113"/>
      <c r="I871" s="113"/>
      <c r="J871" s="114"/>
      <c r="K871" s="114"/>
      <c r="L871" s="114"/>
      <c r="M871" s="114"/>
      <c r="N871" s="114"/>
      <c r="O871" s="114"/>
      <c r="P871" s="113"/>
      <c r="Q871" s="113"/>
      <c r="R871" s="113"/>
    </row>
    <row r="872" spans="2:18">
      <c r="B872" s="113"/>
      <c r="C872" s="113"/>
      <c r="D872" s="113"/>
      <c r="E872" s="113"/>
      <c r="F872" s="113"/>
      <c r="G872" s="113"/>
      <c r="H872" s="113"/>
      <c r="I872" s="113"/>
      <c r="J872" s="114"/>
      <c r="K872" s="114"/>
      <c r="L872" s="114"/>
      <c r="M872" s="114"/>
      <c r="N872" s="114"/>
      <c r="O872" s="114"/>
      <c r="P872" s="113"/>
      <c r="Q872" s="113"/>
      <c r="R872" s="113"/>
    </row>
    <row r="873" spans="2:18">
      <c r="B873" s="113"/>
      <c r="C873" s="113"/>
      <c r="D873" s="113"/>
      <c r="E873" s="113"/>
      <c r="F873" s="113"/>
      <c r="G873" s="113"/>
      <c r="H873" s="113"/>
      <c r="I873" s="113"/>
      <c r="J873" s="114"/>
      <c r="K873" s="114"/>
      <c r="L873" s="114"/>
      <c r="M873" s="114"/>
      <c r="N873" s="114"/>
      <c r="O873" s="114"/>
      <c r="P873" s="113"/>
      <c r="Q873" s="113"/>
      <c r="R873" s="113"/>
    </row>
    <row r="874" spans="2:18">
      <c r="B874" s="113"/>
      <c r="C874" s="113"/>
      <c r="D874" s="113"/>
      <c r="E874" s="113"/>
      <c r="F874" s="113"/>
      <c r="G874" s="113"/>
      <c r="H874" s="113"/>
      <c r="I874" s="113"/>
      <c r="J874" s="114"/>
      <c r="K874" s="114"/>
      <c r="L874" s="114"/>
      <c r="M874" s="114"/>
      <c r="N874" s="114"/>
      <c r="O874" s="114"/>
      <c r="P874" s="113"/>
      <c r="Q874" s="113"/>
      <c r="R874" s="113"/>
    </row>
    <row r="875" spans="2:18">
      <c r="B875" s="113"/>
      <c r="C875" s="113"/>
      <c r="D875" s="113"/>
      <c r="E875" s="113"/>
      <c r="F875" s="113"/>
      <c r="G875" s="113"/>
      <c r="H875" s="113"/>
      <c r="I875" s="113"/>
      <c r="J875" s="114"/>
      <c r="K875" s="114"/>
      <c r="L875" s="114"/>
      <c r="M875" s="114"/>
      <c r="N875" s="114"/>
      <c r="O875" s="114"/>
      <c r="P875" s="113"/>
      <c r="Q875" s="113"/>
      <c r="R875" s="113"/>
    </row>
    <row r="876" spans="2:18">
      <c r="B876" s="113"/>
      <c r="C876" s="113"/>
      <c r="D876" s="113"/>
      <c r="E876" s="113"/>
      <c r="F876" s="113"/>
      <c r="G876" s="113"/>
      <c r="H876" s="113"/>
      <c r="I876" s="113"/>
      <c r="J876" s="114"/>
      <c r="K876" s="114"/>
      <c r="L876" s="114"/>
      <c r="M876" s="114"/>
      <c r="N876" s="114"/>
      <c r="O876" s="114"/>
      <c r="P876" s="113"/>
      <c r="Q876" s="113"/>
      <c r="R876" s="113"/>
    </row>
    <row r="877" spans="2:18">
      <c r="B877" s="113"/>
      <c r="C877" s="113"/>
      <c r="D877" s="113"/>
      <c r="E877" s="113"/>
      <c r="F877" s="113"/>
      <c r="G877" s="113"/>
      <c r="H877" s="113"/>
      <c r="I877" s="113"/>
      <c r="J877" s="114"/>
      <c r="K877" s="114"/>
      <c r="L877" s="114"/>
      <c r="M877" s="114"/>
      <c r="N877" s="114"/>
      <c r="O877" s="114"/>
      <c r="P877" s="113"/>
      <c r="Q877" s="113"/>
      <c r="R877" s="113"/>
    </row>
  </sheetData>
  <mergeCells count="10">
    <mergeCell ref="B2:R2"/>
    <mergeCell ref="B4:R4"/>
    <mergeCell ref="B5:R5"/>
    <mergeCell ref="B6:R6"/>
    <mergeCell ref="B7:B8"/>
    <mergeCell ref="C7:H7"/>
    <mergeCell ref="I7:I8"/>
    <mergeCell ref="J7:O7"/>
    <mergeCell ref="P7:P8"/>
    <mergeCell ref="Q7:R7"/>
  </mergeCells>
  <printOptions horizontalCentered="1"/>
  <pageMargins left="0.54" right="0" top="0.39370078740157483" bottom="0.19685039370078741" header="0" footer="0.31496062992125984"/>
  <pageSetup paperSize="9" scale="6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BO219"/>
  <sheetViews>
    <sheetView showGridLines="0" topLeftCell="A16" workbookViewId="0">
      <selection activeCell="I49" sqref="I49"/>
    </sheetView>
  </sheetViews>
  <sheetFormatPr baseColWidth="10" defaultColWidth="11.42578125" defaultRowHeight="12.75"/>
  <cols>
    <col min="1" max="1" width="1.28515625" customWidth="1"/>
    <col min="2" max="2" width="73.140625" customWidth="1"/>
    <col min="3" max="3" width="10.7109375" customWidth="1"/>
    <col min="4" max="5" width="11.85546875" customWidth="1"/>
    <col min="6" max="7" width="9.5703125" customWidth="1"/>
    <col min="8" max="8" width="10" customWidth="1"/>
    <col min="9" max="9" width="9.85546875" customWidth="1"/>
    <col min="10" max="15" width="9.140625" customWidth="1"/>
    <col min="16" max="16" width="9.7109375" customWidth="1"/>
    <col min="17" max="17" width="9.28515625" customWidth="1"/>
    <col min="18" max="18" width="9" customWidth="1"/>
    <col min="19" max="19" width="4.5703125" style="41" customWidth="1"/>
  </cols>
  <sheetData>
    <row r="1" spans="1:67" ht="17.25">
      <c r="B1" s="6" t="s">
        <v>82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</row>
    <row r="2" spans="1:67" ht="17.25"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7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</row>
    <row r="3" spans="1:67" ht="16.5" customHeight="1">
      <c r="B3" s="10" t="s">
        <v>83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8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</row>
    <row r="4" spans="1:67" ht="16.5" customHeight="1">
      <c r="B4" s="11" t="s">
        <v>84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7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</row>
    <row r="5" spans="1:67" ht="17.25">
      <c r="B5" s="11" t="s">
        <v>3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9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</row>
    <row r="6" spans="1:67" ht="16.5" customHeight="1">
      <c r="A6" s="113"/>
      <c r="B6" s="120" t="s">
        <v>4</v>
      </c>
      <c r="C6" s="121">
        <v>2018</v>
      </c>
      <c r="D6" s="122"/>
      <c r="E6" s="122"/>
      <c r="F6" s="122"/>
      <c r="G6" s="122"/>
      <c r="H6" s="122"/>
      <c r="I6" s="120">
        <v>2018</v>
      </c>
      <c r="J6" s="121">
        <v>2019</v>
      </c>
      <c r="K6" s="122"/>
      <c r="L6" s="122"/>
      <c r="M6" s="122"/>
      <c r="N6" s="122"/>
      <c r="O6" s="122"/>
      <c r="P6" s="120">
        <v>2019</v>
      </c>
      <c r="Q6" s="122" t="s">
        <v>5</v>
      </c>
      <c r="R6" s="123"/>
      <c r="S6" s="124"/>
      <c r="T6" s="2"/>
      <c r="U6" s="2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22.5" customHeight="1" thickBot="1">
      <c r="A7" s="113"/>
      <c r="B7" s="125"/>
      <c r="C7" s="126" t="s">
        <v>6</v>
      </c>
      <c r="D7" s="126" t="s">
        <v>7</v>
      </c>
      <c r="E7" s="126" t="s">
        <v>8</v>
      </c>
      <c r="F7" s="126" t="s">
        <v>9</v>
      </c>
      <c r="G7" s="126" t="s">
        <v>10</v>
      </c>
      <c r="H7" s="126" t="s">
        <v>11</v>
      </c>
      <c r="I7" s="125"/>
      <c r="J7" s="126" t="s">
        <v>6</v>
      </c>
      <c r="K7" s="126" t="s">
        <v>7</v>
      </c>
      <c r="L7" s="126" t="s">
        <v>8</v>
      </c>
      <c r="M7" s="126" t="s">
        <v>9</v>
      </c>
      <c r="N7" s="126" t="s">
        <v>10</v>
      </c>
      <c r="O7" s="126" t="s">
        <v>11</v>
      </c>
      <c r="P7" s="125"/>
      <c r="Q7" s="127" t="s">
        <v>12</v>
      </c>
      <c r="R7" s="128" t="s">
        <v>13</v>
      </c>
      <c r="S7" s="124"/>
      <c r="T7" s="2"/>
      <c r="U7" s="2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</row>
    <row r="8" spans="1:67" ht="18" customHeight="1" thickTop="1">
      <c r="A8" s="113"/>
      <c r="B8" s="129" t="s">
        <v>15</v>
      </c>
      <c r="C8" s="130">
        <f t="shared" ref="C8:P8" si="0">+C9+C21</f>
        <v>9859.9</v>
      </c>
      <c r="D8" s="130">
        <f t="shared" si="0"/>
        <v>8954.2000000000007</v>
      </c>
      <c r="E8" s="130">
        <f t="shared" si="0"/>
        <v>10546.8</v>
      </c>
      <c r="F8" s="130">
        <f t="shared" si="0"/>
        <v>9997.1</v>
      </c>
      <c r="G8" s="130">
        <f t="shared" si="0"/>
        <v>11909.999999999998</v>
      </c>
      <c r="H8" s="130">
        <f t="shared" si="0"/>
        <v>10878.699999999999</v>
      </c>
      <c r="I8" s="131">
        <f t="shared" si="0"/>
        <v>62146.7</v>
      </c>
      <c r="J8" s="130">
        <f t="shared" si="0"/>
        <v>11383.7</v>
      </c>
      <c r="K8" s="130">
        <f t="shared" si="0"/>
        <v>9901.5999999999985</v>
      </c>
      <c r="L8" s="130">
        <f t="shared" si="0"/>
        <v>11188.7</v>
      </c>
      <c r="M8" s="130">
        <f t="shared" si="0"/>
        <v>10671.5</v>
      </c>
      <c r="N8" s="130">
        <f t="shared" si="0"/>
        <v>12797.8</v>
      </c>
      <c r="O8" s="130">
        <f t="shared" si="0"/>
        <v>10740.5</v>
      </c>
      <c r="P8" s="131">
        <f t="shared" si="0"/>
        <v>66683.8</v>
      </c>
      <c r="Q8" s="130">
        <f t="shared" ref="Q8:Q36" si="1">+P8-I8</f>
        <v>4537.1000000000058</v>
      </c>
      <c r="R8" s="131">
        <f t="shared" ref="R8:R13" si="2">+Q8/I8*100</f>
        <v>7.3006289955862602</v>
      </c>
      <c r="S8" s="132"/>
      <c r="T8" s="133"/>
      <c r="U8" s="2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</row>
    <row r="9" spans="1:67" ht="18" customHeight="1">
      <c r="A9" s="113"/>
      <c r="B9" s="134" t="s">
        <v>85</v>
      </c>
      <c r="C9" s="135">
        <f t="shared" ref="C9:I9" si="3">+C11+C12+C20+C19</f>
        <v>7585.4</v>
      </c>
      <c r="D9" s="135">
        <f t="shared" si="3"/>
        <v>6807.8</v>
      </c>
      <c r="E9" s="135">
        <f t="shared" si="3"/>
        <v>8049.2</v>
      </c>
      <c r="F9" s="135">
        <f t="shared" si="3"/>
        <v>7689.0000000000009</v>
      </c>
      <c r="G9" s="135">
        <f t="shared" si="3"/>
        <v>9140.5999999999985</v>
      </c>
      <c r="H9" s="135">
        <f t="shared" si="3"/>
        <v>8378.2999999999993</v>
      </c>
      <c r="I9" s="135">
        <f t="shared" si="3"/>
        <v>47650.299999999996</v>
      </c>
      <c r="J9" s="135">
        <f t="shared" ref="J9:O9" si="4">+J11+J12+J20</f>
        <v>8796.4000000000015</v>
      </c>
      <c r="K9" s="135">
        <f t="shared" si="4"/>
        <v>7568.7</v>
      </c>
      <c r="L9" s="135">
        <f t="shared" si="4"/>
        <v>8621.3000000000011</v>
      </c>
      <c r="M9" s="135">
        <f t="shared" si="4"/>
        <v>8282.7999999999993</v>
      </c>
      <c r="N9" s="135">
        <f t="shared" si="4"/>
        <v>9882.6</v>
      </c>
      <c r="O9" s="135">
        <f t="shared" si="4"/>
        <v>8283.8000000000011</v>
      </c>
      <c r="P9" s="135">
        <f>+P10+P12+P20</f>
        <v>51435.600000000006</v>
      </c>
      <c r="Q9" s="135">
        <f t="shared" si="1"/>
        <v>3785.3000000000102</v>
      </c>
      <c r="R9" s="131">
        <f t="shared" si="2"/>
        <v>7.9439164076616731</v>
      </c>
      <c r="S9" s="132"/>
      <c r="T9" s="133"/>
      <c r="U9" s="2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</row>
    <row r="10" spans="1:67" ht="18" customHeight="1">
      <c r="A10" s="113"/>
      <c r="B10" s="136" t="s">
        <v>32</v>
      </c>
      <c r="C10" s="135">
        <f t="shared" ref="C10:P10" si="5">+C11</f>
        <v>6439.4</v>
      </c>
      <c r="D10" s="135">
        <f t="shared" si="5"/>
        <v>6051.8</v>
      </c>
      <c r="E10" s="135">
        <f t="shared" si="5"/>
        <v>6899.5</v>
      </c>
      <c r="F10" s="135">
        <f t="shared" si="5"/>
        <v>6761.8</v>
      </c>
      <c r="G10" s="135">
        <f t="shared" si="5"/>
        <v>7918.9</v>
      </c>
      <c r="H10" s="135">
        <f t="shared" si="5"/>
        <v>7226.7</v>
      </c>
      <c r="I10" s="131">
        <f t="shared" si="5"/>
        <v>41298.1</v>
      </c>
      <c r="J10" s="135">
        <f t="shared" si="5"/>
        <v>7646.9</v>
      </c>
      <c r="K10" s="135">
        <f t="shared" si="5"/>
        <v>6473.8</v>
      </c>
      <c r="L10" s="135">
        <f t="shared" si="5"/>
        <v>7342.1</v>
      </c>
      <c r="M10" s="135">
        <f t="shared" si="5"/>
        <v>7056.6</v>
      </c>
      <c r="N10" s="135">
        <f t="shared" si="5"/>
        <v>8572.4</v>
      </c>
      <c r="O10" s="135">
        <f t="shared" si="5"/>
        <v>7187.8</v>
      </c>
      <c r="P10" s="131">
        <f t="shared" si="5"/>
        <v>44279.600000000006</v>
      </c>
      <c r="Q10" s="135">
        <f t="shared" si="1"/>
        <v>2981.5000000000073</v>
      </c>
      <c r="R10" s="131">
        <f t="shared" si="2"/>
        <v>7.2194604594400396</v>
      </c>
      <c r="S10" s="132"/>
      <c r="T10" s="133"/>
      <c r="U10" s="2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</row>
    <row r="11" spans="1:67" ht="18" customHeight="1">
      <c r="A11" s="113"/>
      <c r="B11" s="137" t="s">
        <v>33</v>
      </c>
      <c r="C11" s="138">
        <f>+[1]PP!C27</f>
        <v>6439.4</v>
      </c>
      <c r="D11" s="138">
        <f>+[1]PP!D27</f>
        <v>6051.8</v>
      </c>
      <c r="E11" s="138">
        <f>+[1]PP!E27</f>
        <v>6899.5</v>
      </c>
      <c r="F11" s="138">
        <f>+[1]PP!F27</f>
        <v>6761.8</v>
      </c>
      <c r="G11" s="138">
        <f>+[1]PP!G27</f>
        <v>7918.9</v>
      </c>
      <c r="H11" s="138">
        <f>+[1]PP!H27</f>
        <v>7226.7</v>
      </c>
      <c r="I11" s="139">
        <f>SUM(C11:H11)</f>
        <v>41298.1</v>
      </c>
      <c r="J11" s="138">
        <f>+[1]PP!J27</f>
        <v>7646.9</v>
      </c>
      <c r="K11" s="138">
        <f>+[1]PP!K27</f>
        <v>6473.8</v>
      </c>
      <c r="L11" s="138">
        <f>+[1]PP!L27</f>
        <v>7342.1</v>
      </c>
      <c r="M11" s="138">
        <f>+[1]PP!M27</f>
        <v>7056.6</v>
      </c>
      <c r="N11" s="138">
        <f>+[1]PP!N27</f>
        <v>8572.4</v>
      </c>
      <c r="O11" s="138">
        <f>+[1]PP!O27</f>
        <v>7187.8</v>
      </c>
      <c r="P11" s="139">
        <f>SUM(J11:O11)</f>
        <v>44279.600000000006</v>
      </c>
      <c r="Q11" s="138">
        <f t="shared" si="1"/>
        <v>2981.5000000000073</v>
      </c>
      <c r="R11" s="139">
        <f t="shared" si="2"/>
        <v>7.2194604594400396</v>
      </c>
      <c r="S11" s="132"/>
      <c r="T11" s="133"/>
      <c r="U11" s="2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</row>
    <row r="12" spans="1:67" ht="18" customHeight="1">
      <c r="A12" s="113"/>
      <c r="B12" s="140" t="s">
        <v>34</v>
      </c>
      <c r="C12" s="141">
        <f t="shared" ref="C12:P12" si="6">SUM(C13:C18)</f>
        <v>1110.4000000000001</v>
      </c>
      <c r="D12" s="141">
        <f t="shared" si="6"/>
        <v>726.4</v>
      </c>
      <c r="E12" s="141">
        <f t="shared" si="6"/>
        <v>1118.5</v>
      </c>
      <c r="F12" s="141">
        <f t="shared" si="6"/>
        <v>883.90000000000009</v>
      </c>
      <c r="G12" s="141">
        <f t="shared" si="6"/>
        <v>1184.8</v>
      </c>
      <c r="H12" s="141">
        <f t="shared" si="6"/>
        <v>1114.2</v>
      </c>
      <c r="I12" s="141">
        <f t="shared" si="6"/>
        <v>6138.2</v>
      </c>
      <c r="J12" s="141">
        <f t="shared" si="6"/>
        <v>1111.8000000000002</v>
      </c>
      <c r="K12" s="141">
        <f t="shared" si="6"/>
        <v>1070.5</v>
      </c>
      <c r="L12" s="141">
        <f t="shared" si="6"/>
        <v>1248.7</v>
      </c>
      <c r="M12" s="141">
        <f t="shared" si="6"/>
        <v>1199.3</v>
      </c>
      <c r="N12" s="141">
        <f t="shared" si="6"/>
        <v>1269.0999999999999</v>
      </c>
      <c r="O12" s="141">
        <f t="shared" si="6"/>
        <v>1065.4000000000001</v>
      </c>
      <c r="P12" s="141">
        <f t="shared" si="6"/>
        <v>6964.8</v>
      </c>
      <c r="Q12" s="141">
        <f t="shared" si="1"/>
        <v>826.60000000000036</v>
      </c>
      <c r="R12" s="142">
        <f t="shared" si="2"/>
        <v>13.466488547131087</v>
      </c>
      <c r="S12" s="132"/>
      <c r="T12" s="2"/>
      <c r="U12" s="2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</row>
    <row r="13" spans="1:67" ht="18" customHeight="1">
      <c r="A13" s="113"/>
      <c r="B13" s="143" t="s">
        <v>37</v>
      </c>
      <c r="C13" s="138">
        <v>430.6</v>
      </c>
      <c r="D13" s="138">
        <v>424.5</v>
      </c>
      <c r="E13" s="138">
        <v>474</v>
      </c>
      <c r="F13" s="138">
        <v>450.5</v>
      </c>
      <c r="G13" s="138">
        <v>505.4</v>
      </c>
      <c r="H13" s="138">
        <v>532.79999999999995</v>
      </c>
      <c r="I13" s="139">
        <f t="shared" ref="I13:I20" si="7">SUM(C13:H13)</f>
        <v>2817.8</v>
      </c>
      <c r="J13" s="138">
        <v>514.6</v>
      </c>
      <c r="K13" s="138">
        <v>572.4</v>
      </c>
      <c r="L13" s="138">
        <v>714.3</v>
      </c>
      <c r="M13" s="138">
        <v>680.1</v>
      </c>
      <c r="N13" s="138">
        <v>590.79999999999995</v>
      </c>
      <c r="O13" s="138">
        <v>510.1</v>
      </c>
      <c r="P13" s="139">
        <f t="shared" ref="P13:P20" si="8">SUM(J13:O13)</f>
        <v>3582.2999999999997</v>
      </c>
      <c r="Q13" s="138">
        <f t="shared" si="1"/>
        <v>764.49999999999955</v>
      </c>
      <c r="R13" s="139">
        <f t="shared" si="2"/>
        <v>27.131095180637359</v>
      </c>
      <c r="S13" s="132"/>
      <c r="T13" s="2"/>
      <c r="U13" s="2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</row>
    <row r="14" spans="1:67" ht="18" customHeight="1">
      <c r="A14" s="113"/>
      <c r="B14" s="143" t="s">
        <v>86</v>
      </c>
      <c r="C14" s="138">
        <v>0</v>
      </c>
      <c r="D14" s="138">
        <v>0</v>
      </c>
      <c r="E14" s="138">
        <v>0</v>
      </c>
      <c r="F14" s="138">
        <v>0</v>
      </c>
      <c r="G14" s="138">
        <v>0</v>
      </c>
      <c r="H14" s="138">
        <v>0</v>
      </c>
      <c r="I14" s="139">
        <f t="shared" si="7"/>
        <v>0</v>
      </c>
      <c r="J14" s="138">
        <v>0</v>
      </c>
      <c r="K14" s="138">
        <v>0</v>
      </c>
      <c r="L14" s="138">
        <v>0</v>
      </c>
      <c r="M14" s="138">
        <v>0</v>
      </c>
      <c r="N14" s="138">
        <v>0</v>
      </c>
      <c r="O14" s="138">
        <v>0</v>
      </c>
      <c r="P14" s="139">
        <f t="shared" si="8"/>
        <v>0</v>
      </c>
      <c r="Q14" s="138">
        <f t="shared" si="1"/>
        <v>0</v>
      </c>
      <c r="R14" s="139">
        <v>0</v>
      </c>
      <c r="S14" s="132"/>
      <c r="T14" s="2"/>
      <c r="U14" s="2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</row>
    <row r="15" spans="1:67" ht="18" customHeight="1">
      <c r="A15" s="113"/>
      <c r="B15" s="143" t="s">
        <v>39</v>
      </c>
      <c r="C15" s="138">
        <v>484.6</v>
      </c>
      <c r="D15" s="138">
        <v>76.8</v>
      </c>
      <c r="E15" s="138">
        <v>332.7</v>
      </c>
      <c r="F15" s="138">
        <v>180.6</v>
      </c>
      <c r="G15" s="138">
        <v>365.9</v>
      </c>
      <c r="H15" s="138">
        <v>293.60000000000002</v>
      </c>
      <c r="I15" s="139">
        <f t="shared" si="7"/>
        <v>1734.1999999999998</v>
      </c>
      <c r="J15" s="138">
        <v>321.3</v>
      </c>
      <c r="K15" s="138">
        <v>239.4</v>
      </c>
      <c r="L15" s="138">
        <v>221.3</v>
      </c>
      <c r="M15" s="138">
        <v>239.7</v>
      </c>
      <c r="N15" s="138">
        <v>334.7</v>
      </c>
      <c r="O15" s="138">
        <v>285.3</v>
      </c>
      <c r="P15" s="139">
        <f t="shared" si="8"/>
        <v>1641.7</v>
      </c>
      <c r="Q15" s="138">
        <f t="shared" si="1"/>
        <v>-92.499999999999773</v>
      </c>
      <c r="R15" s="139">
        <f>+Q15/I15*100</f>
        <v>-5.3338715257755611</v>
      </c>
      <c r="S15" s="132"/>
      <c r="T15" s="2"/>
      <c r="U15" s="2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</row>
    <row r="16" spans="1:67" ht="18" customHeight="1">
      <c r="A16" s="113"/>
      <c r="B16" s="143" t="s">
        <v>87</v>
      </c>
      <c r="C16" s="138">
        <v>119.9</v>
      </c>
      <c r="D16" s="138">
        <v>119.6</v>
      </c>
      <c r="E16" s="138">
        <v>147.4</v>
      </c>
      <c r="F16" s="138">
        <v>133.30000000000001</v>
      </c>
      <c r="G16" s="138">
        <v>173.8</v>
      </c>
      <c r="H16" s="138">
        <v>159.9</v>
      </c>
      <c r="I16" s="139">
        <f t="shared" si="7"/>
        <v>853.9</v>
      </c>
      <c r="J16" s="138">
        <v>103.2</v>
      </c>
      <c r="K16" s="138">
        <v>132.5</v>
      </c>
      <c r="L16" s="138">
        <v>114.2</v>
      </c>
      <c r="M16" s="138">
        <v>142</v>
      </c>
      <c r="N16" s="138">
        <v>207.3</v>
      </c>
      <c r="O16" s="138">
        <v>133.9</v>
      </c>
      <c r="P16" s="139">
        <f t="shared" si="8"/>
        <v>833.1</v>
      </c>
      <c r="Q16" s="138">
        <f t="shared" si="1"/>
        <v>-20.799999999999955</v>
      </c>
      <c r="R16" s="139">
        <f>+Q16/I16*100</f>
        <v>-2.4358824218292487</v>
      </c>
      <c r="S16" s="132"/>
      <c r="T16" s="2"/>
      <c r="U16" s="2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</row>
    <row r="17" spans="1:67" ht="18" customHeight="1">
      <c r="A17" s="113"/>
      <c r="B17" s="143" t="s">
        <v>88</v>
      </c>
      <c r="C17" s="144">
        <v>75.3</v>
      </c>
      <c r="D17" s="144">
        <v>105.5</v>
      </c>
      <c r="E17" s="144">
        <v>164.4</v>
      </c>
      <c r="F17" s="144">
        <v>119.5</v>
      </c>
      <c r="G17" s="144">
        <v>139.69999999999999</v>
      </c>
      <c r="H17" s="144">
        <v>127.9</v>
      </c>
      <c r="I17" s="139">
        <f t="shared" si="7"/>
        <v>732.30000000000007</v>
      </c>
      <c r="J17" s="138">
        <v>172.7</v>
      </c>
      <c r="K17" s="138">
        <v>126.2</v>
      </c>
      <c r="L17" s="138">
        <v>198.9</v>
      </c>
      <c r="M17" s="138">
        <v>137.5</v>
      </c>
      <c r="N17" s="138">
        <v>136.30000000000001</v>
      </c>
      <c r="O17" s="138">
        <v>136.1</v>
      </c>
      <c r="P17" s="139">
        <f t="shared" si="8"/>
        <v>907.69999999999993</v>
      </c>
      <c r="Q17" s="138">
        <f t="shared" si="1"/>
        <v>175.39999999999986</v>
      </c>
      <c r="R17" s="139">
        <f t="shared" ref="R17" si="9">+Q17/I17*100</f>
        <v>23.951932268196074</v>
      </c>
      <c r="S17" s="132"/>
      <c r="T17" s="2"/>
      <c r="U17" s="2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</row>
    <row r="18" spans="1:67" ht="18" customHeight="1">
      <c r="A18" s="113"/>
      <c r="B18" s="143" t="s">
        <v>29</v>
      </c>
      <c r="C18" s="138">
        <v>0</v>
      </c>
      <c r="D18" s="138">
        <v>0</v>
      </c>
      <c r="E18" s="138">
        <v>0</v>
      </c>
      <c r="F18" s="138">
        <v>0</v>
      </c>
      <c r="G18" s="138">
        <v>0</v>
      </c>
      <c r="H18" s="138">
        <v>0</v>
      </c>
      <c r="I18" s="139">
        <f t="shared" si="7"/>
        <v>0</v>
      </c>
      <c r="J18" s="138">
        <v>0</v>
      </c>
      <c r="K18" s="138">
        <v>0</v>
      </c>
      <c r="L18" s="138">
        <v>0</v>
      </c>
      <c r="M18" s="138">
        <v>0</v>
      </c>
      <c r="N18" s="138">
        <v>0</v>
      </c>
      <c r="O18" s="138">
        <v>0</v>
      </c>
      <c r="P18" s="139">
        <f t="shared" si="8"/>
        <v>0</v>
      </c>
      <c r="Q18" s="144">
        <f t="shared" si="1"/>
        <v>0</v>
      </c>
      <c r="R18" s="145">
        <v>0</v>
      </c>
      <c r="S18" s="132"/>
      <c r="T18" s="2"/>
      <c r="U18" s="2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</row>
    <row r="19" spans="1:67" ht="25.5" hidden="1" customHeight="1">
      <c r="A19" s="113"/>
      <c r="B19" s="146" t="s">
        <v>42</v>
      </c>
      <c r="C19" s="141">
        <v>0</v>
      </c>
      <c r="D19" s="141">
        <v>0</v>
      </c>
      <c r="E19" s="141">
        <v>0</v>
      </c>
      <c r="F19" s="141">
        <v>0</v>
      </c>
      <c r="G19" s="141">
        <v>0</v>
      </c>
      <c r="H19" s="141">
        <v>0</v>
      </c>
      <c r="I19" s="142">
        <f t="shared" si="7"/>
        <v>0</v>
      </c>
      <c r="J19" s="141"/>
      <c r="K19" s="141"/>
      <c r="L19" s="141"/>
      <c r="M19" s="141"/>
      <c r="N19" s="141"/>
      <c r="O19" s="141"/>
      <c r="P19" s="142">
        <f t="shared" si="8"/>
        <v>0</v>
      </c>
      <c r="Q19" s="141">
        <f t="shared" si="1"/>
        <v>0</v>
      </c>
      <c r="R19" s="145">
        <v>0</v>
      </c>
      <c r="S19" s="147"/>
      <c r="T19" s="2"/>
      <c r="U19" s="2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</row>
    <row r="20" spans="1:67" ht="18" customHeight="1">
      <c r="A20" s="113"/>
      <c r="B20" s="148" t="s">
        <v>47</v>
      </c>
      <c r="C20" s="141">
        <v>35.6</v>
      </c>
      <c r="D20" s="141">
        <v>29.6</v>
      </c>
      <c r="E20" s="141">
        <v>31.2</v>
      </c>
      <c r="F20" s="141">
        <v>43.3</v>
      </c>
      <c r="G20" s="141">
        <v>36.9</v>
      </c>
      <c r="H20" s="141">
        <v>37.4</v>
      </c>
      <c r="I20" s="142">
        <f t="shared" si="7"/>
        <v>214</v>
      </c>
      <c r="J20" s="141">
        <v>37.700000000000003</v>
      </c>
      <c r="K20" s="141">
        <v>24.4</v>
      </c>
      <c r="L20" s="141">
        <v>30.5</v>
      </c>
      <c r="M20" s="141">
        <v>26.9</v>
      </c>
      <c r="N20" s="141">
        <v>41.1</v>
      </c>
      <c r="O20" s="141">
        <v>30.6</v>
      </c>
      <c r="P20" s="142">
        <f t="shared" si="8"/>
        <v>191.2</v>
      </c>
      <c r="Q20" s="141">
        <f t="shared" si="1"/>
        <v>-22.800000000000011</v>
      </c>
      <c r="R20" s="142">
        <f>+Q20/I20*100</f>
        <v>-10.654205607476641</v>
      </c>
      <c r="S20" s="132"/>
      <c r="T20" s="2"/>
      <c r="U20" s="2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</row>
    <row r="21" spans="1:67" ht="18" customHeight="1">
      <c r="A21" s="113"/>
      <c r="B21" s="149" t="s">
        <v>89</v>
      </c>
      <c r="C21" s="141">
        <f t="shared" ref="C21:P21" si="10">+C22+C25+C26</f>
        <v>2274.5</v>
      </c>
      <c r="D21" s="141">
        <f t="shared" si="10"/>
        <v>2146.4</v>
      </c>
      <c r="E21" s="141">
        <f t="shared" si="10"/>
        <v>2497.6000000000004</v>
      </c>
      <c r="F21" s="141">
        <f t="shared" si="10"/>
        <v>2308.1</v>
      </c>
      <c r="G21" s="141">
        <f t="shared" si="10"/>
        <v>2769.4</v>
      </c>
      <c r="H21" s="141">
        <f t="shared" si="10"/>
        <v>2500.3999999999996</v>
      </c>
      <c r="I21" s="142">
        <f t="shared" si="10"/>
        <v>14496.400000000001</v>
      </c>
      <c r="J21" s="141">
        <f t="shared" si="10"/>
        <v>2587.2999999999997</v>
      </c>
      <c r="K21" s="141">
        <f t="shared" si="10"/>
        <v>2332.8999999999996</v>
      </c>
      <c r="L21" s="141">
        <f t="shared" si="10"/>
        <v>2567.4</v>
      </c>
      <c r="M21" s="141">
        <f t="shared" si="10"/>
        <v>2388.6999999999998</v>
      </c>
      <c r="N21" s="141">
        <f t="shared" si="10"/>
        <v>2915.2</v>
      </c>
      <c r="O21" s="141">
        <f t="shared" si="10"/>
        <v>2456.6999999999998</v>
      </c>
      <c r="P21" s="142">
        <f t="shared" si="10"/>
        <v>15248.200000000003</v>
      </c>
      <c r="Q21" s="141">
        <f t="shared" si="1"/>
        <v>751.80000000000109</v>
      </c>
      <c r="R21" s="142">
        <f>+Q21/I21*100</f>
        <v>5.1861151734223743</v>
      </c>
      <c r="S21" s="132"/>
      <c r="T21" s="2"/>
      <c r="U21" s="2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</row>
    <row r="22" spans="1:67" ht="18" customHeight="1">
      <c r="A22" s="113"/>
      <c r="B22" s="136" t="s">
        <v>90</v>
      </c>
      <c r="C22" s="141">
        <f t="shared" ref="C22:P22" si="11">+C23+C24</f>
        <v>2254.3000000000002</v>
      </c>
      <c r="D22" s="141">
        <f t="shared" si="11"/>
        <v>2124.7000000000003</v>
      </c>
      <c r="E22" s="141">
        <f t="shared" si="11"/>
        <v>2476.3000000000002</v>
      </c>
      <c r="F22" s="141">
        <f t="shared" si="11"/>
        <v>2288.1</v>
      </c>
      <c r="G22" s="141">
        <f t="shared" si="11"/>
        <v>2747.5</v>
      </c>
      <c r="H22" s="141">
        <f t="shared" si="11"/>
        <v>2480.6999999999998</v>
      </c>
      <c r="I22" s="142">
        <f t="shared" si="11"/>
        <v>14371.600000000002</v>
      </c>
      <c r="J22" s="141">
        <f t="shared" si="11"/>
        <v>2539.6999999999998</v>
      </c>
      <c r="K22" s="141">
        <f t="shared" si="11"/>
        <v>2312.1999999999998</v>
      </c>
      <c r="L22" s="141">
        <f t="shared" si="11"/>
        <v>2538.3000000000002</v>
      </c>
      <c r="M22" s="141">
        <f t="shared" si="11"/>
        <v>2353.5</v>
      </c>
      <c r="N22" s="141">
        <f t="shared" si="11"/>
        <v>2882.7</v>
      </c>
      <c r="O22" s="141">
        <f t="shared" si="11"/>
        <v>2435.1999999999998</v>
      </c>
      <c r="P22" s="142">
        <f t="shared" si="11"/>
        <v>15061.600000000002</v>
      </c>
      <c r="Q22" s="141">
        <f t="shared" si="1"/>
        <v>690</v>
      </c>
      <c r="R22" s="142">
        <f>+Q22/I22*100</f>
        <v>4.801135572935511</v>
      </c>
      <c r="S22" s="132"/>
      <c r="T22" s="2"/>
      <c r="U22" s="2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</row>
    <row r="23" spans="1:67" ht="18" customHeight="1">
      <c r="A23" s="113"/>
      <c r="B23" s="150" t="s">
        <v>91</v>
      </c>
      <c r="C23" s="138">
        <f>+[1]PP!C45</f>
        <v>2208.8000000000002</v>
      </c>
      <c r="D23" s="138">
        <f>+[1]PP!D45</f>
        <v>2079.3000000000002</v>
      </c>
      <c r="E23" s="138">
        <f>+[1]PP!E45</f>
        <v>2387</v>
      </c>
      <c r="F23" s="138">
        <f>+[1]PP!F45</f>
        <v>2288.1</v>
      </c>
      <c r="G23" s="138">
        <f>+[1]PP!G45</f>
        <v>2747.5</v>
      </c>
      <c r="H23" s="138">
        <f>+[1]PP!H45</f>
        <v>2480.6999999999998</v>
      </c>
      <c r="I23" s="139">
        <f>SUM(C23:H23)</f>
        <v>14191.400000000001</v>
      </c>
      <c r="J23" s="138">
        <f>+[1]PP!J45</f>
        <v>2539.6999999999998</v>
      </c>
      <c r="K23" s="138">
        <f>+[1]PP!K45</f>
        <v>2312.1999999999998</v>
      </c>
      <c r="L23" s="138">
        <f>+[1]PP!L45</f>
        <v>2538.3000000000002</v>
      </c>
      <c r="M23" s="138">
        <f>+[1]PP!M45</f>
        <v>2353.5</v>
      </c>
      <c r="N23" s="138">
        <f>+[1]PP!N45</f>
        <v>2882.7</v>
      </c>
      <c r="O23" s="138">
        <f>+[1]PP!O45</f>
        <v>2435.1999999999998</v>
      </c>
      <c r="P23" s="139">
        <f>SUM(J23:O23)</f>
        <v>15061.600000000002</v>
      </c>
      <c r="Q23" s="138">
        <f t="shared" si="1"/>
        <v>870.20000000000073</v>
      </c>
      <c r="R23" s="139">
        <f>+Q23/I23*100</f>
        <v>6.13188268951619</v>
      </c>
      <c r="S23" s="132"/>
      <c r="T23" s="2"/>
      <c r="U23" s="2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</row>
    <row r="24" spans="1:67" ht="18" customHeight="1">
      <c r="A24" s="113"/>
      <c r="B24" s="150" t="s">
        <v>92</v>
      </c>
      <c r="C24" s="151">
        <f>+[1]PP!C46</f>
        <v>45.5</v>
      </c>
      <c r="D24" s="151">
        <f>+[1]PP!D46</f>
        <v>45.4</v>
      </c>
      <c r="E24" s="151">
        <f>+[1]PP!E46</f>
        <v>89.3</v>
      </c>
      <c r="F24" s="151">
        <f>+[1]PP!F46</f>
        <v>0</v>
      </c>
      <c r="G24" s="151">
        <f>+[1]PP!G46</f>
        <v>0</v>
      </c>
      <c r="H24" s="151">
        <f>+[1]PP!H46</f>
        <v>0</v>
      </c>
      <c r="I24" s="139">
        <f>SUM(C24:H24)</f>
        <v>180.2</v>
      </c>
      <c r="J24" s="138">
        <f>+[1]PP!J46</f>
        <v>0</v>
      </c>
      <c r="K24" s="138">
        <f>+[1]PP!K46</f>
        <v>0</v>
      </c>
      <c r="L24" s="138">
        <f>+[1]PP!L46</f>
        <v>0</v>
      </c>
      <c r="M24" s="138">
        <f>+[1]PP!M46</f>
        <v>0</v>
      </c>
      <c r="N24" s="138">
        <f>+[1]PP!N46</f>
        <v>0</v>
      </c>
      <c r="O24" s="138">
        <f>+[1]PP!O46</f>
        <v>0</v>
      </c>
      <c r="P24" s="139">
        <f>SUM(J24:O24)</f>
        <v>0</v>
      </c>
      <c r="Q24" s="138">
        <f t="shared" si="1"/>
        <v>-180.2</v>
      </c>
      <c r="R24" s="139">
        <f>+Q24/I24*100</f>
        <v>-100</v>
      </c>
      <c r="S24" s="132"/>
      <c r="T24" s="2"/>
      <c r="U24" s="2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</row>
    <row r="25" spans="1:67" ht="18" customHeight="1">
      <c r="A25" s="113"/>
      <c r="B25" s="136" t="s">
        <v>93</v>
      </c>
      <c r="C25" s="152">
        <f>+[1]PP!C47</f>
        <v>0</v>
      </c>
      <c r="D25" s="152">
        <f>+[1]PP!D47</f>
        <v>0</v>
      </c>
      <c r="E25" s="152">
        <f>+[1]PP!E47</f>
        <v>0</v>
      </c>
      <c r="F25" s="152">
        <f>+[1]PP!F47</f>
        <v>0</v>
      </c>
      <c r="G25" s="152">
        <f>+[1]PP!G47</f>
        <v>0</v>
      </c>
      <c r="H25" s="152">
        <f>+[1]PP!H47</f>
        <v>0</v>
      </c>
      <c r="I25" s="142">
        <f>SUM(C25:H25)</f>
        <v>0</v>
      </c>
      <c r="J25" s="141">
        <f>+[1]PP!J47</f>
        <v>0</v>
      </c>
      <c r="K25" s="141">
        <f>+[1]PP!K47</f>
        <v>0</v>
      </c>
      <c r="L25" s="141">
        <f>+[1]PP!L47</f>
        <v>0</v>
      </c>
      <c r="M25" s="141">
        <f>+[1]PP!M47</f>
        <v>0</v>
      </c>
      <c r="N25" s="141">
        <f>+[1]PP!N47</f>
        <v>0</v>
      </c>
      <c r="O25" s="141">
        <f>+[1]PP!O47</f>
        <v>0</v>
      </c>
      <c r="P25" s="142">
        <f>SUM(J25:O25)</f>
        <v>0</v>
      </c>
      <c r="Q25" s="141">
        <f t="shared" si="1"/>
        <v>0</v>
      </c>
      <c r="R25" s="153">
        <v>0</v>
      </c>
      <c r="S25" s="132"/>
      <c r="T25" s="133"/>
      <c r="U25" s="2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</row>
    <row r="26" spans="1:67" ht="18" customHeight="1">
      <c r="A26" s="113"/>
      <c r="B26" s="136" t="s">
        <v>94</v>
      </c>
      <c r="C26" s="154">
        <f t="shared" ref="C26:P26" si="12">+C27+C28</f>
        <v>20.2</v>
      </c>
      <c r="D26" s="154">
        <f t="shared" si="12"/>
        <v>21.7</v>
      </c>
      <c r="E26" s="154">
        <f t="shared" si="12"/>
        <v>21.3</v>
      </c>
      <c r="F26" s="154">
        <f t="shared" si="12"/>
        <v>20</v>
      </c>
      <c r="G26" s="154">
        <f t="shared" si="12"/>
        <v>21.9</v>
      </c>
      <c r="H26" s="154">
        <f t="shared" si="12"/>
        <v>19.700000000000003</v>
      </c>
      <c r="I26" s="155">
        <f t="shared" si="12"/>
        <v>124.80000000000001</v>
      </c>
      <c r="J26" s="154">
        <f t="shared" si="12"/>
        <v>47.6</v>
      </c>
      <c r="K26" s="154">
        <f t="shared" si="12"/>
        <v>20.7</v>
      </c>
      <c r="L26" s="154">
        <f t="shared" si="12"/>
        <v>29.099999999999998</v>
      </c>
      <c r="M26" s="154">
        <f t="shared" si="12"/>
        <v>35.199999999999996</v>
      </c>
      <c r="N26" s="154">
        <f t="shared" si="12"/>
        <v>32.5</v>
      </c>
      <c r="O26" s="154">
        <f t="shared" si="12"/>
        <v>21.5</v>
      </c>
      <c r="P26" s="155">
        <f t="shared" si="12"/>
        <v>186.60000000000002</v>
      </c>
      <c r="Q26" s="154">
        <f t="shared" si="1"/>
        <v>61.800000000000011</v>
      </c>
      <c r="R26" s="155">
        <f t="shared" ref="R26:R32" si="13">+Q26/I26*100</f>
        <v>49.519230769230774</v>
      </c>
      <c r="S26" s="132"/>
      <c r="T26" s="133"/>
      <c r="U26" s="2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</row>
    <row r="27" spans="1:67" ht="18" customHeight="1">
      <c r="A27" s="113"/>
      <c r="B27" s="150" t="s">
        <v>95</v>
      </c>
      <c r="C27" s="156">
        <v>17.7</v>
      </c>
      <c r="D27" s="156">
        <v>16.899999999999999</v>
      </c>
      <c r="E27" s="156">
        <v>16.3</v>
      </c>
      <c r="F27" s="156">
        <v>16.100000000000001</v>
      </c>
      <c r="G27" s="156">
        <v>19.7</v>
      </c>
      <c r="H27" s="156">
        <v>17.600000000000001</v>
      </c>
      <c r="I27" s="139">
        <f>SUM(C27:H27)</f>
        <v>104.30000000000001</v>
      </c>
      <c r="J27" s="156">
        <v>44.2</v>
      </c>
      <c r="K27" s="156">
        <v>19</v>
      </c>
      <c r="L27" s="156">
        <v>25.9</v>
      </c>
      <c r="M27" s="156">
        <v>31.9</v>
      </c>
      <c r="N27" s="156">
        <v>29</v>
      </c>
      <c r="O27" s="156">
        <v>18.899999999999999</v>
      </c>
      <c r="P27" s="139">
        <f>SUM(J27:O27)</f>
        <v>168.9</v>
      </c>
      <c r="Q27" s="138">
        <f t="shared" si="1"/>
        <v>64.599999999999994</v>
      </c>
      <c r="R27" s="139">
        <f t="shared" si="13"/>
        <v>61.936720997123672</v>
      </c>
      <c r="S27" s="132"/>
      <c r="T27" s="133"/>
      <c r="U27" s="2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</row>
    <row r="28" spans="1:67" ht="18" customHeight="1">
      <c r="A28" s="113"/>
      <c r="B28" s="157" t="s">
        <v>29</v>
      </c>
      <c r="C28" s="156">
        <v>2.5</v>
      </c>
      <c r="D28" s="156">
        <v>4.8</v>
      </c>
      <c r="E28" s="156">
        <v>5</v>
      </c>
      <c r="F28" s="156">
        <v>3.9</v>
      </c>
      <c r="G28" s="156">
        <v>2.2000000000000002</v>
      </c>
      <c r="H28" s="156">
        <v>2.1</v>
      </c>
      <c r="I28" s="139">
        <f>SUM(C28:H28)</f>
        <v>20.5</v>
      </c>
      <c r="J28" s="156">
        <v>3.4</v>
      </c>
      <c r="K28" s="156">
        <v>1.7</v>
      </c>
      <c r="L28" s="156">
        <v>3.2</v>
      </c>
      <c r="M28" s="156">
        <v>3.3</v>
      </c>
      <c r="N28" s="156">
        <v>3.5</v>
      </c>
      <c r="O28" s="156">
        <v>2.6</v>
      </c>
      <c r="P28" s="139">
        <f>SUM(J28:O28)</f>
        <v>17.700000000000003</v>
      </c>
      <c r="Q28" s="138">
        <f t="shared" si="1"/>
        <v>-2.7999999999999972</v>
      </c>
      <c r="R28" s="139">
        <f t="shared" si="13"/>
        <v>-13.658536585365841</v>
      </c>
      <c r="S28" s="132"/>
      <c r="T28" s="133"/>
      <c r="U28" s="2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</row>
    <row r="29" spans="1:67" ht="18" customHeight="1">
      <c r="A29" s="113"/>
      <c r="B29" s="158" t="s">
        <v>96</v>
      </c>
      <c r="C29" s="154">
        <v>0.1</v>
      </c>
      <c r="D29" s="154">
        <v>0.3</v>
      </c>
      <c r="E29" s="154">
        <v>0.2</v>
      </c>
      <c r="F29" s="154">
        <v>0.1</v>
      </c>
      <c r="G29" s="154">
        <v>0.3</v>
      </c>
      <c r="H29" s="154">
        <v>0.1</v>
      </c>
      <c r="I29" s="142">
        <f>SUM(C29:H29)</f>
        <v>1.1000000000000001</v>
      </c>
      <c r="J29" s="154">
        <v>0.1</v>
      </c>
      <c r="K29" s="154">
        <v>0.1</v>
      </c>
      <c r="L29" s="154">
        <v>0.3</v>
      </c>
      <c r="M29" s="154">
        <v>0.2</v>
      </c>
      <c r="N29" s="154">
        <v>0.2</v>
      </c>
      <c r="O29" s="154">
        <v>0.1</v>
      </c>
      <c r="P29" s="142">
        <f>SUM(J29:O29)</f>
        <v>0.99999999999999989</v>
      </c>
      <c r="Q29" s="154">
        <f t="shared" si="1"/>
        <v>-0.1000000000000002</v>
      </c>
      <c r="R29" s="139">
        <f t="shared" si="13"/>
        <v>-9.0909090909091077</v>
      </c>
      <c r="S29" s="132"/>
      <c r="T29" s="133"/>
      <c r="U29" s="2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</row>
    <row r="30" spans="1:67" ht="18" customHeight="1">
      <c r="A30" s="113"/>
      <c r="B30" s="159" t="s">
        <v>97</v>
      </c>
      <c r="C30" s="160">
        <f t="shared" ref="C30:O31" si="14">+C31</f>
        <v>94.5</v>
      </c>
      <c r="D30" s="160">
        <f t="shared" si="14"/>
        <v>90.5</v>
      </c>
      <c r="E30" s="160">
        <f t="shared" si="14"/>
        <v>58</v>
      </c>
      <c r="F30" s="160">
        <f t="shared" si="14"/>
        <v>51.4</v>
      </c>
      <c r="G30" s="160">
        <f t="shared" si="14"/>
        <v>135.5</v>
      </c>
      <c r="H30" s="160">
        <f t="shared" si="14"/>
        <v>144.19999999999999</v>
      </c>
      <c r="I30" s="160">
        <f t="shared" si="14"/>
        <v>574.09999999999991</v>
      </c>
      <c r="J30" s="160">
        <f t="shared" si="14"/>
        <v>80</v>
      </c>
      <c r="K30" s="160">
        <f t="shared" si="14"/>
        <v>37.5</v>
      </c>
      <c r="L30" s="160">
        <f t="shared" si="14"/>
        <v>99.1</v>
      </c>
      <c r="M30" s="160">
        <f t="shared" si="14"/>
        <v>90.6</v>
      </c>
      <c r="N30" s="160">
        <f t="shared" si="14"/>
        <v>128.80000000000001</v>
      </c>
      <c r="O30" s="160">
        <f t="shared" si="14"/>
        <v>149.19999999999999</v>
      </c>
      <c r="P30" s="160">
        <f>+P31</f>
        <v>585.20000000000005</v>
      </c>
      <c r="Q30" s="160">
        <f t="shared" si="1"/>
        <v>11.100000000000136</v>
      </c>
      <c r="R30" s="161">
        <f t="shared" si="13"/>
        <v>1.9334610695001111</v>
      </c>
      <c r="S30" s="147"/>
      <c r="T30" s="162"/>
      <c r="U30" s="2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</row>
    <row r="31" spans="1:67" ht="18" customHeight="1">
      <c r="A31" s="113"/>
      <c r="B31" s="163" t="s">
        <v>53</v>
      </c>
      <c r="C31" s="135">
        <f t="shared" si="14"/>
        <v>94.5</v>
      </c>
      <c r="D31" s="135">
        <f t="shared" si="14"/>
        <v>90.5</v>
      </c>
      <c r="E31" s="135">
        <f t="shared" si="14"/>
        <v>58</v>
      </c>
      <c r="F31" s="135">
        <f t="shared" si="14"/>
        <v>51.4</v>
      </c>
      <c r="G31" s="135">
        <f t="shared" si="14"/>
        <v>135.5</v>
      </c>
      <c r="H31" s="135">
        <f t="shared" si="14"/>
        <v>144.19999999999999</v>
      </c>
      <c r="I31" s="131">
        <f t="shared" si="14"/>
        <v>574.09999999999991</v>
      </c>
      <c r="J31" s="135">
        <f t="shared" si="14"/>
        <v>80</v>
      </c>
      <c r="K31" s="135">
        <f t="shared" si="14"/>
        <v>37.5</v>
      </c>
      <c r="L31" s="135">
        <f t="shared" si="14"/>
        <v>99.1</v>
      </c>
      <c r="M31" s="135">
        <f t="shared" si="14"/>
        <v>90.6</v>
      </c>
      <c r="N31" s="135">
        <f t="shared" si="14"/>
        <v>128.80000000000001</v>
      </c>
      <c r="O31" s="135">
        <f t="shared" si="14"/>
        <v>149.19999999999999</v>
      </c>
      <c r="P31" s="131">
        <f>+P32</f>
        <v>585.20000000000005</v>
      </c>
      <c r="Q31" s="135">
        <f t="shared" si="1"/>
        <v>11.100000000000136</v>
      </c>
      <c r="R31" s="131">
        <f t="shared" si="13"/>
        <v>1.9334610695001111</v>
      </c>
      <c r="S31" s="132"/>
      <c r="T31" s="133"/>
      <c r="U31" s="2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</row>
    <row r="32" spans="1:67" ht="18" customHeight="1">
      <c r="A32" s="113"/>
      <c r="B32" s="164" t="s">
        <v>55</v>
      </c>
      <c r="C32" s="165">
        <v>94.5</v>
      </c>
      <c r="D32" s="165">
        <v>90.5</v>
      </c>
      <c r="E32" s="165">
        <v>58</v>
      </c>
      <c r="F32" s="165">
        <v>51.4</v>
      </c>
      <c r="G32" s="165">
        <v>135.5</v>
      </c>
      <c r="H32" s="165">
        <v>144.19999999999999</v>
      </c>
      <c r="I32" s="139">
        <f>SUM(C32:H32)</f>
        <v>574.09999999999991</v>
      </c>
      <c r="J32" s="165">
        <v>80</v>
      </c>
      <c r="K32" s="165">
        <v>37.5</v>
      </c>
      <c r="L32" s="165">
        <v>99.1</v>
      </c>
      <c r="M32" s="165">
        <v>90.6</v>
      </c>
      <c r="N32" s="165">
        <v>128.80000000000001</v>
      </c>
      <c r="O32" s="165">
        <v>149.19999999999999</v>
      </c>
      <c r="P32" s="139">
        <f>SUM(J32:O32)</f>
        <v>585.20000000000005</v>
      </c>
      <c r="Q32" s="138">
        <f t="shared" si="1"/>
        <v>11.100000000000136</v>
      </c>
      <c r="R32" s="139">
        <f t="shared" si="13"/>
        <v>1.9334610695001111</v>
      </c>
      <c r="S32" s="99"/>
      <c r="T32" s="133"/>
      <c r="U32" s="2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</row>
    <row r="33" spans="1:67" ht="18" customHeight="1">
      <c r="A33" s="113"/>
      <c r="B33" s="149" t="s">
        <v>98</v>
      </c>
      <c r="C33" s="135">
        <v>0</v>
      </c>
      <c r="D33" s="135">
        <v>309.8</v>
      </c>
      <c r="E33" s="135">
        <v>0</v>
      </c>
      <c r="F33" s="135">
        <v>36.200000000000003</v>
      </c>
      <c r="G33" s="135">
        <v>0</v>
      </c>
      <c r="H33" s="135">
        <v>0</v>
      </c>
      <c r="I33" s="142">
        <f>SUM(C33:H33)</f>
        <v>346</v>
      </c>
      <c r="J33" s="135">
        <v>25.2</v>
      </c>
      <c r="K33" s="135">
        <v>0</v>
      </c>
      <c r="L33" s="135">
        <v>0</v>
      </c>
      <c r="M33" s="135">
        <v>31.7</v>
      </c>
      <c r="N33" s="135">
        <v>0.8</v>
      </c>
      <c r="O33" s="135">
        <v>0</v>
      </c>
      <c r="P33" s="142">
        <f>SUM(J33:O33)</f>
        <v>57.699999999999996</v>
      </c>
      <c r="Q33" s="141">
        <f t="shared" si="1"/>
        <v>-288.3</v>
      </c>
      <c r="R33" s="142">
        <v>0</v>
      </c>
      <c r="S33" s="104"/>
      <c r="T33" s="2"/>
      <c r="U33" s="2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</row>
    <row r="34" spans="1:67" ht="18" customHeight="1" thickBot="1">
      <c r="A34" s="166"/>
      <c r="B34" s="167" t="s">
        <v>99</v>
      </c>
      <c r="C34" s="168">
        <f>+C8+C29+C30+C33</f>
        <v>9954.5</v>
      </c>
      <c r="D34" s="168">
        <f>+D8+D29+D30+D33</f>
        <v>9354.7999999999993</v>
      </c>
      <c r="E34" s="168">
        <f>+E8+E29+E30+E33</f>
        <v>10605</v>
      </c>
      <c r="F34" s="168">
        <f>+F8+F29+F30+F33</f>
        <v>10084.800000000001</v>
      </c>
      <c r="G34" s="168">
        <f t="shared" ref="G34:P34" si="15">+G8+G29+G30+G33</f>
        <v>12045.799999999997</v>
      </c>
      <c r="H34" s="168">
        <f t="shared" si="15"/>
        <v>11023</v>
      </c>
      <c r="I34" s="169">
        <f t="shared" si="15"/>
        <v>63067.899999999994</v>
      </c>
      <c r="J34" s="168">
        <f t="shared" si="15"/>
        <v>11489.000000000002</v>
      </c>
      <c r="K34" s="168">
        <f t="shared" si="15"/>
        <v>9939.1999999999989</v>
      </c>
      <c r="L34" s="168">
        <f t="shared" si="15"/>
        <v>11288.1</v>
      </c>
      <c r="M34" s="168">
        <f t="shared" si="15"/>
        <v>10794.000000000002</v>
      </c>
      <c r="N34" s="168">
        <f t="shared" si="15"/>
        <v>12927.599999999999</v>
      </c>
      <c r="O34" s="168">
        <f t="shared" si="15"/>
        <v>10889.800000000001</v>
      </c>
      <c r="P34" s="169">
        <f t="shared" si="15"/>
        <v>67327.7</v>
      </c>
      <c r="Q34" s="168">
        <f t="shared" si="1"/>
        <v>4259.8000000000029</v>
      </c>
      <c r="R34" s="169">
        <f>+Q34/I34*100</f>
        <v>6.7543076588882824</v>
      </c>
      <c r="S34" s="104"/>
      <c r="T34" s="2"/>
      <c r="U34" s="2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</row>
    <row r="35" spans="1:67" ht="18" customHeight="1" thickTop="1" thickBot="1">
      <c r="A35" s="166"/>
      <c r="B35" s="170" t="s">
        <v>100</v>
      </c>
      <c r="C35" s="171">
        <v>0</v>
      </c>
      <c r="D35" s="171">
        <v>0</v>
      </c>
      <c r="E35" s="171">
        <v>0</v>
      </c>
      <c r="F35" s="171">
        <v>0</v>
      </c>
      <c r="G35" s="171">
        <v>0</v>
      </c>
      <c r="H35" s="171">
        <v>0</v>
      </c>
      <c r="I35" s="172">
        <v>0</v>
      </c>
      <c r="J35" s="172">
        <v>0</v>
      </c>
      <c r="K35" s="172">
        <v>0</v>
      </c>
      <c r="L35" s="172">
        <v>0</v>
      </c>
      <c r="M35" s="172">
        <v>0.3</v>
      </c>
      <c r="N35" s="172">
        <v>0</v>
      </c>
      <c r="O35" s="172">
        <v>0</v>
      </c>
      <c r="P35" s="172">
        <f>SUM(J35:O35)</f>
        <v>0.3</v>
      </c>
      <c r="Q35" s="172">
        <f t="shared" si="1"/>
        <v>0.3</v>
      </c>
      <c r="R35" s="173">
        <v>0</v>
      </c>
      <c r="S35" s="104"/>
      <c r="T35" s="133"/>
      <c r="U35" s="2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</row>
    <row r="36" spans="1:67" ht="21.75" customHeight="1" thickTop="1" thickBot="1">
      <c r="A36" s="166"/>
      <c r="B36" s="174" t="s">
        <v>75</v>
      </c>
      <c r="C36" s="175">
        <f t="shared" ref="C36:P36" si="16">+C35+C34</f>
        <v>9954.5</v>
      </c>
      <c r="D36" s="175">
        <f t="shared" si="16"/>
        <v>9354.7999999999993</v>
      </c>
      <c r="E36" s="175">
        <f t="shared" si="16"/>
        <v>10605</v>
      </c>
      <c r="F36" s="175">
        <f t="shared" si="16"/>
        <v>10084.800000000001</v>
      </c>
      <c r="G36" s="175">
        <f t="shared" si="16"/>
        <v>12045.799999999997</v>
      </c>
      <c r="H36" s="175">
        <f t="shared" si="16"/>
        <v>11023</v>
      </c>
      <c r="I36" s="176">
        <f t="shared" si="16"/>
        <v>63067.899999999994</v>
      </c>
      <c r="J36" s="176">
        <f t="shared" si="16"/>
        <v>11489.000000000002</v>
      </c>
      <c r="K36" s="176">
        <f t="shared" si="16"/>
        <v>9939.1999999999989</v>
      </c>
      <c r="L36" s="176">
        <f t="shared" si="16"/>
        <v>11288.1</v>
      </c>
      <c r="M36" s="176">
        <f t="shared" si="16"/>
        <v>10794.300000000001</v>
      </c>
      <c r="N36" s="176">
        <f t="shared" si="16"/>
        <v>12927.599999999999</v>
      </c>
      <c r="O36" s="176">
        <f t="shared" si="16"/>
        <v>10889.800000000001</v>
      </c>
      <c r="P36" s="176">
        <f t="shared" si="16"/>
        <v>67328</v>
      </c>
      <c r="Q36" s="177">
        <f t="shared" si="1"/>
        <v>4260.1000000000058</v>
      </c>
      <c r="R36" s="177">
        <f>+Q36/I36*100</f>
        <v>6.7547833366895143</v>
      </c>
      <c r="S36" s="104"/>
      <c r="T36" s="2"/>
      <c r="U36" s="2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</row>
    <row r="37" spans="1:67" ht="18" customHeight="1" thickTop="1">
      <c r="A37" s="166"/>
      <c r="B37" s="91" t="s">
        <v>76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178"/>
      <c r="S37" s="104"/>
      <c r="T37" s="2"/>
      <c r="U37" s="2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</row>
    <row r="38" spans="1:67" ht="14.25">
      <c r="A38" s="113"/>
      <c r="B38" s="95" t="s">
        <v>77</v>
      </c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4"/>
      <c r="T38" s="2"/>
      <c r="U38" s="2"/>
      <c r="V38" s="4"/>
      <c r="W38" s="4"/>
      <c r="X38" s="4"/>
      <c r="Y38" s="4"/>
      <c r="Z38" s="4"/>
      <c r="AA38" s="4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</row>
    <row r="39" spans="1:67" ht="12" customHeight="1">
      <c r="A39" s="113"/>
      <c r="B39" s="98" t="s">
        <v>78</v>
      </c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104"/>
      <c r="T39" s="2"/>
      <c r="U39" s="2"/>
      <c r="V39" s="4"/>
      <c r="W39" s="4"/>
      <c r="X39" s="4"/>
      <c r="Y39" s="4"/>
      <c r="Z39" s="4"/>
      <c r="AA39" s="4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</row>
    <row r="40" spans="1:67" ht="12" customHeight="1">
      <c r="A40" s="113"/>
      <c r="B40" s="98" t="s">
        <v>101</v>
      </c>
      <c r="C40" s="99"/>
      <c r="D40" s="99"/>
      <c r="E40" s="99"/>
      <c r="F40" s="99"/>
      <c r="G40" s="99"/>
      <c r="H40" s="99"/>
      <c r="I40" s="104"/>
      <c r="J40" s="99"/>
      <c r="K40" s="99"/>
      <c r="L40" s="99"/>
      <c r="M40" s="99"/>
      <c r="N40" s="99"/>
      <c r="O40" s="99"/>
      <c r="P40" s="104"/>
      <c r="Q40" s="99"/>
      <c r="R40" s="99"/>
      <c r="S40" s="104"/>
      <c r="T40" s="2"/>
      <c r="U40" s="2"/>
      <c r="V40" s="4"/>
      <c r="W40" s="4"/>
      <c r="X40" s="4"/>
      <c r="Y40" s="4"/>
      <c r="Z40" s="4"/>
      <c r="AA40" s="4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</row>
    <row r="41" spans="1:67" ht="14.25">
      <c r="A41" s="113"/>
      <c r="B41" s="105" t="s">
        <v>81</v>
      </c>
      <c r="C41" s="99"/>
      <c r="D41" s="99"/>
      <c r="E41" s="99"/>
      <c r="F41" s="99"/>
      <c r="G41" s="99"/>
      <c r="H41" s="99"/>
      <c r="I41" s="179"/>
      <c r="J41" s="99"/>
      <c r="K41" s="99"/>
      <c r="L41" s="99"/>
      <c r="M41" s="99"/>
      <c r="N41" s="99"/>
      <c r="O41" s="99"/>
      <c r="P41" s="99"/>
      <c r="Q41" s="104"/>
      <c r="R41" s="104"/>
      <c r="S41" s="104"/>
      <c r="T41" s="2"/>
      <c r="U41" s="2"/>
      <c r="V41" s="4"/>
      <c r="W41" s="4"/>
      <c r="X41" s="4"/>
      <c r="Y41" s="4"/>
      <c r="Z41" s="4"/>
      <c r="AA41" s="4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</row>
    <row r="42" spans="1:67" ht="14.25">
      <c r="A42" s="113"/>
      <c r="B42" s="180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104"/>
      <c r="R42" s="104"/>
      <c r="S42" s="104"/>
      <c r="T42" s="2"/>
      <c r="U42" s="2"/>
      <c r="V42" s="4"/>
      <c r="W42" s="4"/>
      <c r="X42" s="4"/>
      <c r="Y42" s="4"/>
      <c r="Z42" s="4"/>
      <c r="AA42" s="4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</row>
    <row r="43" spans="1:67" ht="14.25">
      <c r="A43" s="113"/>
      <c r="B43" s="104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104"/>
      <c r="S43" s="104"/>
      <c r="T43" s="2"/>
      <c r="U43" s="2"/>
      <c r="V43" s="4"/>
      <c r="W43" s="4"/>
      <c r="X43" s="4"/>
      <c r="Y43" s="4"/>
      <c r="Z43" s="4"/>
      <c r="AA43" s="4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</row>
    <row r="44" spans="1:67" ht="14.25">
      <c r="A44" s="113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2"/>
      <c r="U44" s="2"/>
      <c r="V44" s="4"/>
      <c r="W44" s="4"/>
      <c r="X44" s="4"/>
      <c r="Y44" s="4"/>
      <c r="Z44" s="4"/>
      <c r="AA44" s="4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</row>
    <row r="45" spans="1:67" ht="14.25">
      <c r="A45" s="113"/>
      <c r="B45" s="124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104"/>
      <c r="T45" s="2"/>
      <c r="U45" s="2"/>
      <c r="V45" s="4"/>
      <c r="W45" s="4"/>
      <c r="X45" s="4"/>
      <c r="Y45" s="4"/>
      <c r="Z45" s="4"/>
      <c r="AA45" s="4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</row>
    <row r="46" spans="1:67" ht="14.25">
      <c r="A46" s="113"/>
      <c r="B46" s="124"/>
      <c r="C46" s="99"/>
      <c r="D46" s="99"/>
      <c r="E46" s="99"/>
      <c r="F46" s="99"/>
      <c r="G46" s="99"/>
      <c r="H46" s="99"/>
      <c r="I46" s="99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2"/>
      <c r="U46" s="2"/>
      <c r="V46" s="4"/>
      <c r="W46" s="4"/>
      <c r="X46" s="4"/>
      <c r="Y46" s="4"/>
      <c r="Z46" s="4"/>
      <c r="AA46" s="4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</row>
    <row r="47" spans="1:67" ht="14.25">
      <c r="A47" s="113"/>
      <c r="B47" s="104"/>
      <c r="C47" s="104"/>
      <c r="D47" s="104"/>
      <c r="E47" s="104"/>
      <c r="F47" s="104"/>
      <c r="G47" s="104"/>
      <c r="H47" s="104"/>
      <c r="I47" s="181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2"/>
      <c r="U47" s="2"/>
      <c r="V47" s="4"/>
      <c r="W47" s="4"/>
      <c r="X47" s="4"/>
      <c r="Y47" s="4"/>
      <c r="Z47" s="4"/>
      <c r="AA47" s="4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</row>
    <row r="48" spans="1:67" ht="14.25">
      <c r="A48" s="113"/>
      <c r="B48" s="104"/>
      <c r="C48" s="104"/>
      <c r="D48" s="104"/>
      <c r="E48" s="104"/>
      <c r="F48" s="104"/>
      <c r="G48" s="104"/>
      <c r="H48" s="104"/>
      <c r="I48" s="181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2"/>
      <c r="U48" s="2"/>
      <c r="V48" s="4"/>
      <c r="W48" s="4"/>
      <c r="X48" s="4"/>
      <c r="Y48" s="4"/>
      <c r="Z48" s="4"/>
      <c r="AA48" s="4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</row>
    <row r="49" spans="1:67" ht="14.25">
      <c r="A49" s="113"/>
      <c r="B49" s="104"/>
      <c r="C49" s="104"/>
      <c r="D49" s="104"/>
      <c r="E49" s="104"/>
      <c r="F49" s="104"/>
      <c r="G49" s="104"/>
      <c r="H49" s="104"/>
      <c r="I49" s="181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2"/>
      <c r="U49" s="2"/>
      <c r="V49" s="4"/>
      <c r="W49" s="4"/>
      <c r="X49" s="4"/>
      <c r="Y49" s="4"/>
      <c r="Z49" s="4"/>
      <c r="AA49" s="4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</row>
    <row r="50" spans="1:67" ht="14.25">
      <c r="A50" s="113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2"/>
      <c r="U50" s="2"/>
      <c r="V50" s="4"/>
      <c r="W50" s="4"/>
      <c r="X50" s="4"/>
      <c r="Y50" s="4"/>
      <c r="Z50" s="4"/>
      <c r="AA50" s="4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</row>
    <row r="51" spans="1:67" ht="14.25">
      <c r="A51" s="113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2"/>
      <c r="U51" s="2"/>
      <c r="V51" s="4"/>
      <c r="W51" s="4"/>
      <c r="X51" s="4"/>
      <c r="Y51" s="4"/>
      <c r="Z51" s="4"/>
      <c r="AA51" s="4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</row>
    <row r="52" spans="1:67" ht="14.25">
      <c r="A52" s="113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2"/>
      <c r="U52" s="2"/>
      <c r="V52" s="4"/>
      <c r="W52" s="4"/>
      <c r="X52" s="4"/>
      <c r="Y52" s="4"/>
      <c r="Z52" s="4"/>
      <c r="AA52" s="4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</row>
    <row r="53" spans="1:67" ht="14.25">
      <c r="A53" s="113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2"/>
      <c r="U53" s="2"/>
      <c r="V53" s="4"/>
      <c r="W53" s="4"/>
      <c r="X53" s="4"/>
      <c r="Y53" s="4"/>
      <c r="Z53" s="4"/>
      <c r="AA53" s="4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</row>
    <row r="54" spans="1:67" ht="14.25">
      <c r="A54" s="113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2"/>
      <c r="U54" s="2"/>
      <c r="V54" s="4"/>
      <c r="W54" s="4"/>
      <c r="X54" s="4"/>
      <c r="Y54" s="4"/>
      <c r="Z54" s="4"/>
      <c r="AA54" s="4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</row>
    <row r="55" spans="1:67" ht="14.25">
      <c r="A55" s="113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2"/>
      <c r="U55" s="2"/>
      <c r="V55" s="4"/>
      <c r="W55" s="4"/>
      <c r="X55" s="4"/>
      <c r="Y55" s="4"/>
      <c r="Z55" s="4"/>
      <c r="AA55" s="4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</row>
    <row r="56" spans="1:67" ht="14.25">
      <c r="A56" s="113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2"/>
      <c r="U56" s="2"/>
      <c r="V56" s="4"/>
      <c r="W56" s="4"/>
      <c r="X56" s="4"/>
      <c r="Y56" s="4"/>
      <c r="Z56" s="4"/>
      <c r="AA56" s="4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</row>
    <row r="57" spans="1:67" ht="14.25">
      <c r="A57" s="113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2"/>
      <c r="U57" s="2"/>
      <c r="V57" s="4"/>
      <c r="W57" s="4"/>
      <c r="X57" s="4"/>
      <c r="Y57" s="4"/>
      <c r="Z57" s="4"/>
      <c r="AA57" s="4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</row>
    <row r="58" spans="1:67" ht="14.25">
      <c r="A58" s="113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2"/>
      <c r="U58" s="2"/>
      <c r="V58" s="4"/>
      <c r="W58" s="4"/>
      <c r="X58" s="4"/>
      <c r="Y58" s="4"/>
      <c r="Z58" s="4"/>
      <c r="AA58" s="4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</row>
    <row r="59" spans="1:67" ht="14.25">
      <c r="A59" s="113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2"/>
      <c r="U59" s="2"/>
      <c r="V59" s="4"/>
      <c r="W59" s="4"/>
      <c r="X59" s="4"/>
      <c r="Y59" s="4"/>
      <c r="Z59" s="4"/>
      <c r="AA59" s="4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</row>
    <row r="60" spans="1:67" ht="14.25">
      <c r="A60" s="113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2"/>
      <c r="U60" s="2"/>
      <c r="V60" s="4"/>
      <c r="W60" s="4"/>
      <c r="X60" s="4"/>
      <c r="Y60" s="4"/>
      <c r="Z60" s="4"/>
      <c r="AA60" s="4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</row>
    <row r="61" spans="1:67" ht="14.25">
      <c r="A61" s="113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2"/>
      <c r="U61" s="2"/>
      <c r="V61" s="4"/>
      <c r="W61" s="4"/>
      <c r="X61" s="4"/>
      <c r="Y61" s="4"/>
      <c r="Z61" s="4"/>
      <c r="AA61" s="4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</row>
    <row r="62" spans="1:67" ht="14.25">
      <c r="A62" s="113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2"/>
      <c r="U62" s="2"/>
      <c r="V62" s="4"/>
      <c r="W62" s="4"/>
      <c r="X62" s="4"/>
      <c r="Y62" s="4"/>
      <c r="Z62" s="4"/>
      <c r="AA62" s="4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</row>
    <row r="63" spans="1:67" ht="14.25">
      <c r="A63" s="113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2"/>
      <c r="U63" s="2"/>
      <c r="V63" s="4"/>
      <c r="W63" s="4"/>
      <c r="X63" s="4"/>
      <c r="Y63" s="4"/>
      <c r="Z63" s="4"/>
      <c r="AA63" s="4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</row>
    <row r="64" spans="1:67" ht="14.25">
      <c r="A64" s="113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2"/>
      <c r="U64" s="2"/>
      <c r="V64" s="4"/>
      <c r="W64" s="4"/>
      <c r="X64" s="4"/>
      <c r="Y64" s="4"/>
      <c r="Z64" s="4"/>
      <c r="AA64" s="4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</row>
    <row r="65" spans="1:67" ht="14.25">
      <c r="A65" s="113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2"/>
      <c r="U65" s="2"/>
      <c r="V65" s="4"/>
      <c r="W65" s="4"/>
      <c r="X65" s="4"/>
      <c r="Y65" s="4"/>
      <c r="Z65" s="4"/>
      <c r="AA65" s="4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</row>
    <row r="66" spans="1:67" ht="14.25">
      <c r="A66" s="113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2"/>
      <c r="U66" s="2"/>
      <c r="V66" s="4"/>
      <c r="W66" s="4"/>
      <c r="X66" s="4"/>
      <c r="Y66" s="4"/>
      <c r="Z66" s="4"/>
      <c r="AA66" s="4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</row>
    <row r="67" spans="1:67" ht="14.25">
      <c r="A67" s="113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2"/>
      <c r="U67" s="2"/>
      <c r="V67" s="4"/>
      <c r="W67" s="4"/>
      <c r="X67" s="4"/>
      <c r="Y67" s="4"/>
      <c r="Z67" s="4"/>
      <c r="AA67" s="4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</row>
    <row r="68" spans="1:67" ht="14.25">
      <c r="A68" s="113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2"/>
      <c r="U68" s="2"/>
      <c r="V68" s="4"/>
      <c r="W68" s="4"/>
      <c r="X68" s="4"/>
      <c r="Y68" s="4"/>
      <c r="Z68" s="4"/>
      <c r="AA68" s="4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</row>
    <row r="69" spans="1:67" ht="14.25">
      <c r="A69" s="113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2"/>
      <c r="U69" s="2"/>
      <c r="V69" s="4"/>
      <c r="W69" s="4"/>
      <c r="X69" s="4"/>
      <c r="Y69" s="4"/>
      <c r="Z69" s="4"/>
      <c r="AA69" s="4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</row>
    <row r="70" spans="1:67" ht="14.25">
      <c r="A70" s="113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2"/>
      <c r="U70" s="2"/>
      <c r="V70" s="4"/>
      <c r="W70" s="4"/>
      <c r="X70" s="4"/>
      <c r="Y70" s="4"/>
      <c r="Z70" s="4"/>
      <c r="AA70" s="4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</row>
    <row r="71" spans="1:67" ht="14.25">
      <c r="A71" s="113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2"/>
      <c r="U71" s="2"/>
      <c r="V71" s="4"/>
      <c r="W71" s="4"/>
      <c r="X71" s="4"/>
      <c r="Y71" s="4"/>
      <c r="Z71" s="4"/>
      <c r="AA71" s="4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</row>
    <row r="72" spans="1:67" ht="14.25">
      <c r="A72" s="113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2"/>
      <c r="U72" s="2"/>
      <c r="V72" s="4"/>
      <c r="W72" s="4"/>
      <c r="X72" s="4"/>
      <c r="Y72" s="4"/>
      <c r="Z72" s="4"/>
      <c r="AA72" s="4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</row>
    <row r="73" spans="1:67" ht="14.25">
      <c r="A73" s="113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2"/>
      <c r="U73" s="2"/>
      <c r="V73" s="4"/>
      <c r="W73" s="4"/>
      <c r="X73" s="4"/>
      <c r="Y73" s="4"/>
      <c r="Z73" s="4"/>
      <c r="AA73" s="4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</row>
    <row r="74" spans="1:67" ht="14.25">
      <c r="A74" s="113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2"/>
      <c r="U74" s="2"/>
      <c r="V74" s="4"/>
      <c r="W74" s="4"/>
      <c r="X74" s="4"/>
      <c r="Y74" s="4"/>
      <c r="Z74" s="4"/>
      <c r="AA74" s="4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</row>
    <row r="75" spans="1:67" ht="14.25">
      <c r="A75" s="113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2"/>
      <c r="U75" s="2"/>
      <c r="V75" s="4"/>
      <c r="W75" s="4"/>
      <c r="X75" s="4"/>
      <c r="Y75" s="4"/>
      <c r="Z75" s="4"/>
      <c r="AA75" s="4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</row>
    <row r="76" spans="1:67" ht="14.25">
      <c r="A76" s="113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2"/>
      <c r="U76" s="2"/>
      <c r="V76" s="4"/>
      <c r="W76" s="4"/>
      <c r="X76" s="4"/>
      <c r="Y76" s="4"/>
      <c r="Z76" s="4"/>
      <c r="AA76" s="4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</row>
    <row r="77" spans="1:67" ht="14.25">
      <c r="A77" s="113"/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2"/>
      <c r="U77" s="2"/>
      <c r="V77" s="4"/>
      <c r="W77" s="4"/>
      <c r="X77" s="4"/>
      <c r="Y77" s="4"/>
      <c r="Z77" s="4"/>
      <c r="AA77" s="4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</row>
    <row r="78" spans="1:67" ht="14.25">
      <c r="A78" s="113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2"/>
      <c r="U78" s="2"/>
      <c r="V78" s="4"/>
      <c r="W78" s="4"/>
      <c r="X78" s="4"/>
      <c r="Y78" s="4"/>
      <c r="Z78" s="4"/>
      <c r="AA78" s="4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</row>
    <row r="79" spans="1:67" ht="14.25">
      <c r="A79" s="113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2"/>
      <c r="U79" s="2"/>
      <c r="V79" s="4"/>
      <c r="W79" s="4"/>
      <c r="X79" s="4"/>
      <c r="Y79" s="4"/>
      <c r="Z79" s="4"/>
      <c r="AA79" s="4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</row>
    <row r="80" spans="1:67" ht="14.25">
      <c r="A80" s="113"/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2"/>
      <c r="U80" s="2"/>
      <c r="V80" s="4"/>
      <c r="W80" s="4"/>
      <c r="X80" s="4"/>
      <c r="Y80" s="4"/>
      <c r="Z80" s="4"/>
      <c r="AA80" s="4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</row>
    <row r="81" spans="1:67" ht="14.25">
      <c r="A81" s="113"/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2"/>
      <c r="U81" s="2"/>
      <c r="V81" s="4"/>
      <c r="W81" s="4"/>
      <c r="X81" s="4"/>
      <c r="Y81" s="4"/>
      <c r="Z81" s="4"/>
      <c r="AA81" s="4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</row>
    <row r="82" spans="1:67" ht="14.25">
      <c r="A82" s="113"/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2"/>
      <c r="U82" s="2"/>
      <c r="V82" s="4"/>
      <c r="W82" s="4"/>
      <c r="X82" s="4"/>
      <c r="Y82" s="4"/>
      <c r="Z82" s="4"/>
      <c r="AA82" s="4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</row>
    <row r="83" spans="1:67" ht="14.25">
      <c r="A83" s="113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2"/>
      <c r="U83" s="2"/>
      <c r="V83" s="4"/>
      <c r="W83" s="4"/>
      <c r="X83" s="4"/>
      <c r="Y83" s="4"/>
      <c r="Z83" s="4"/>
      <c r="AA83" s="4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</row>
    <row r="84" spans="1:67" ht="14.25">
      <c r="A84" s="113"/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2"/>
      <c r="U84" s="2"/>
      <c r="V84" s="4"/>
      <c r="W84" s="4"/>
      <c r="X84" s="4"/>
      <c r="Y84" s="4"/>
      <c r="Z84" s="4"/>
      <c r="AA84" s="4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</row>
    <row r="85" spans="1:67" ht="14.25">
      <c r="A85" s="113"/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2"/>
      <c r="U85" s="2"/>
      <c r="V85" s="4"/>
      <c r="W85" s="4"/>
      <c r="X85" s="4"/>
      <c r="Y85" s="4"/>
      <c r="Z85" s="4"/>
      <c r="AA85" s="4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</row>
    <row r="86" spans="1:67" ht="14.25">
      <c r="A86" s="113"/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2"/>
      <c r="U86" s="2"/>
      <c r="V86" s="4"/>
      <c r="W86" s="4"/>
      <c r="X86" s="4"/>
      <c r="Y86" s="4"/>
      <c r="Z86" s="4"/>
      <c r="AA86" s="4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</row>
    <row r="87" spans="1:67" ht="14.25">
      <c r="A87" s="113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2"/>
      <c r="U87" s="2"/>
      <c r="V87" s="4"/>
      <c r="W87" s="4"/>
      <c r="X87" s="4"/>
      <c r="Y87" s="4"/>
      <c r="Z87" s="4"/>
      <c r="AA87" s="4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</row>
    <row r="88" spans="1:67" ht="14.25">
      <c r="A88" s="113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2"/>
      <c r="U88" s="2"/>
      <c r="V88" s="4"/>
      <c r="W88" s="4"/>
      <c r="X88" s="4"/>
      <c r="Y88" s="4"/>
      <c r="Z88" s="4"/>
      <c r="AA88" s="4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</row>
    <row r="89" spans="1:67" ht="14.25">
      <c r="A89" s="113"/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2"/>
      <c r="U89" s="2"/>
      <c r="V89" s="4"/>
      <c r="W89" s="4"/>
      <c r="X89" s="4"/>
      <c r="Y89" s="4"/>
      <c r="Z89" s="4"/>
      <c r="AA89" s="4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</row>
    <row r="90" spans="1:67" ht="14.25">
      <c r="A90" s="113"/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2"/>
      <c r="U90" s="2"/>
      <c r="V90" s="4"/>
      <c r="W90" s="4"/>
      <c r="X90" s="4"/>
      <c r="Y90" s="4"/>
      <c r="Z90" s="4"/>
      <c r="AA90" s="4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</row>
    <row r="91" spans="1:67" ht="14.25">
      <c r="A91" s="113"/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2"/>
      <c r="U91" s="2"/>
      <c r="V91" s="4"/>
      <c r="W91" s="4"/>
      <c r="X91" s="4"/>
      <c r="Y91" s="4"/>
      <c r="Z91" s="4"/>
      <c r="AA91" s="4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</row>
    <row r="92" spans="1:67" ht="14.25">
      <c r="A92" s="113"/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2"/>
      <c r="U92" s="2"/>
      <c r="V92" s="4"/>
      <c r="W92" s="4"/>
      <c r="X92" s="4"/>
      <c r="Y92" s="4"/>
      <c r="Z92" s="4"/>
      <c r="AA92" s="4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</row>
    <row r="93" spans="1:67" ht="14.25">
      <c r="A93" s="113"/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2"/>
      <c r="U93" s="2"/>
      <c r="V93" s="4"/>
      <c r="W93" s="4"/>
      <c r="X93" s="4"/>
      <c r="Y93" s="4"/>
      <c r="Z93" s="4"/>
      <c r="AA93" s="4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</row>
    <row r="94" spans="1:67" ht="14.25">
      <c r="A94" s="113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2"/>
      <c r="U94" s="2"/>
      <c r="V94" s="4"/>
      <c r="W94" s="4"/>
      <c r="X94" s="4"/>
      <c r="Y94" s="4"/>
      <c r="Z94" s="4"/>
      <c r="AA94" s="4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</row>
    <row r="95" spans="1:67" ht="14.25">
      <c r="A95" s="113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2"/>
      <c r="U95" s="2"/>
      <c r="V95" s="4"/>
      <c r="W95" s="4"/>
      <c r="X95" s="4"/>
      <c r="Y95" s="4"/>
      <c r="Z95" s="4"/>
      <c r="AA95" s="4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</row>
    <row r="96" spans="1:67" ht="14.25">
      <c r="A96" s="113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2"/>
      <c r="U96" s="2"/>
      <c r="V96" s="4"/>
      <c r="W96" s="4"/>
      <c r="X96" s="4"/>
      <c r="Y96" s="4"/>
      <c r="Z96" s="4"/>
      <c r="AA96" s="4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</row>
    <row r="97" spans="1:67" ht="14.25">
      <c r="A97" s="113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2"/>
      <c r="U97" s="2"/>
      <c r="V97" s="4"/>
      <c r="W97" s="4"/>
      <c r="X97" s="4"/>
      <c r="Y97" s="4"/>
      <c r="Z97" s="4"/>
      <c r="AA97" s="4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</row>
    <row r="98" spans="1:67" ht="14.25">
      <c r="A98" s="113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2"/>
      <c r="U98" s="2"/>
      <c r="V98" s="4"/>
      <c r="W98" s="4"/>
      <c r="X98" s="4"/>
      <c r="Y98" s="4"/>
      <c r="Z98" s="4"/>
      <c r="AA98" s="4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</row>
    <row r="99" spans="1:67" ht="14.25">
      <c r="A99" s="113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2"/>
      <c r="U99" s="2"/>
      <c r="V99" s="4"/>
      <c r="W99" s="4"/>
      <c r="X99" s="4"/>
      <c r="Y99" s="4"/>
      <c r="Z99" s="4"/>
      <c r="AA99" s="4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</row>
    <row r="100" spans="1:67" ht="14.25">
      <c r="A100" s="113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2"/>
      <c r="U100" s="2"/>
      <c r="V100" s="4"/>
      <c r="W100" s="4"/>
      <c r="X100" s="4"/>
      <c r="Y100" s="4"/>
      <c r="Z100" s="4"/>
      <c r="AA100" s="4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</row>
    <row r="101" spans="1:67" ht="14.25">
      <c r="A101" s="113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2"/>
      <c r="U101" s="2"/>
      <c r="V101" s="4"/>
      <c r="W101" s="4"/>
      <c r="X101" s="4"/>
      <c r="Y101" s="4"/>
      <c r="Z101" s="4"/>
      <c r="AA101" s="4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</row>
    <row r="102" spans="1:67" ht="14.25">
      <c r="A102" s="113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2"/>
      <c r="U102" s="2"/>
      <c r="V102" s="4"/>
      <c r="W102" s="4"/>
      <c r="X102" s="4"/>
      <c r="Y102" s="4"/>
      <c r="Z102" s="4"/>
      <c r="AA102" s="4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</row>
    <row r="103" spans="1:67" ht="14.25">
      <c r="A103" s="113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2"/>
      <c r="U103" s="2"/>
      <c r="V103" s="4"/>
      <c r="W103" s="4"/>
      <c r="X103" s="4"/>
      <c r="Y103" s="4"/>
      <c r="Z103" s="4"/>
      <c r="AA103" s="4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</row>
    <row r="104" spans="1:67" ht="14.25">
      <c r="A104" s="113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2"/>
      <c r="U104" s="2"/>
      <c r="V104" s="4"/>
      <c r="W104" s="4"/>
      <c r="X104" s="4"/>
      <c r="Y104" s="4"/>
      <c r="Z104" s="4"/>
      <c r="AA104" s="4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</row>
    <row r="105" spans="1:67" ht="14.25">
      <c r="A105" s="113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2"/>
      <c r="U105" s="2"/>
      <c r="V105" s="4"/>
      <c r="W105" s="4"/>
      <c r="X105" s="4"/>
      <c r="Y105" s="4"/>
      <c r="Z105" s="4"/>
      <c r="AA105" s="4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</row>
    <row r="106" spans="1:67" ht="14.25">
      <c r="B106" s="182"/>
      <c r="C106" s="182"/>
      <c r="D106" s="182"/>
      <c r="E106" s="182"/>
      <c r="F106" s="182"/>
      <c r="G106" s="182"/>
      <c r="H106" s="182"/>
      <c r="I106" s="182"/>
      <c r="J106" s="182"/>
      <c r="K106" s="182"/>
      <c r="L106" s="182"/>
      <c r="M106" s="182"/>
      <c r="N106" s="182"/>
      <c r="O106" s="182"/>
      <c r="P106" s="182"/>
      <c r="Q106" s="182"/>
      <c r="R106" s="182"/>
      <c r="S106" s="182"/>
      <c r="T106" s="4"/>
      <c r="U106" s="4"/>
      <c r="V106" s="4"/>
      <c r="W106" s="4"/>
      <c r="X106" s="4"/>
      <c r="Y106" s="4"/>
      <c r="Z106" s="4"/>
      <c r="AA106" s="4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</row>
    <row r="107" spans="1:67" ht="14.25">
      <c r="B107" s="182"/>
      <c r="C107" s="182"/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4"/>
      <c r="U107" s="4"/>
      <c r="V107" s="4"/>
      <c r="W107" s="4"/>
      <c r="X107" s="4"/>
      <c r="Y107" s="4"/>
      <c r="Z107" s="4"/>
      <c r="AA107" s="4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</row>
    <row r="108" spans="1:67" ht="14.25">
      <c r="B108" s="182"/>
      <c r="C108" s="182"/>
      <c r="D108" s="182"/>
      <c r="E108" s="182"/>
      <c r="F108" s="182"/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4"/>
      <c r="U108" s="4"/>
      <c r="V108" s="4"/>
      <c r="W108" s="4"/>
      <c r="X108" s="4"/>
      <c r="Y108" s="4"/>
      <c r="Z108" s="4"/>
      <c r="AA108" s="4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</row>
    <row r="109" spans="1:67" ht="14.25">
      <c r="B109" s="182"/>
      <c r="C109" s="182"/>
      <c r="D109" s="182"/>
      <c r="E109" s="182"/>
      <c r="F109" s="182"/>
      <c r="G109" s="182"/>
      <c r="H109" s="182"/>
      <c r="I109" s="182"/>
      <c r="J109" s="182"/>
      <c r="K109" s="182"/>
      <c r="L109" s="182"/>
      <c r="M109" s="182"/>
      <c r="N109" s="182"/>
      <c r="O109" s="182"/>
      <c r="P109" s="182"/>
      <c r="Q109" s="182"/>
      <c r="R109" s="182"/>
      <c r="S109" s="182"/>
      <c r="T109" s="4"/>
      <c r="U109" s="4"/>
      <c r="V109" s="4"/>
      <c r="W109" s="4"/>
      <c r="X109" s="4"/>
      <c r="Y109" s="4"/>
      <c r="Z109" s="4"/>
      <c r="AA109" s="4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</row>
    <row r="110" spans="1:67" ht="14.25">
      <c r="B110" s="182"/>
      <c r="C110" s="182"/>
      <c r="D110" s="182"/>
      <c r="E110" s="182"/>
      <c r="F110" s="182"/>
      <c r="G110" s="182"/>
      <c r="H110" s="182"/>
      <c r="I110" s="182"/>
      <c r="J110" s="182"/>
      <c r="K110" s="182"/>
      <c r="L110" s="182"/>
      <c r="M110" s="182"/>
      <c r="N110" s="182"/>
      <c r="O110" s="182"/>
      <c r="P110" s="182"/>
      <c r="Q110" s="182"/>
      <c r="R110" s="182"/>
      <c r="S110" s="182"/>
      <c r="T110" s="4"/>
      <c r="U110" s="4"/>
      <c r="V110" s="4"/>
      <c r="W110" s="4"/>
      <c r="X110" s="4"/>
      <c r="Y110" s="4"/>
      <c r="Z110" s="4"/>
      <c r="AA110" s="4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</row>
    <row r="111" spans="1:67" ht="14.25">
      <c r="B111" s="182"/>
      <c r="C111" s="182"/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4"/>
      <c r="U111" s="4"/>
      <c r="V111" s="4"/>
      <c r="W111" s="4"/>
      <c r="X111" s="4"/>
      <c r="Y111" s="4"/>
      <c r="Z111" s="4"/>
      <c r="AA111" s="4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</row>
    <row r="112" spans="1:67" ht="14.25">
      <c r="B112" s="182"/>
      <c r="C112" s="182"/>
      <c r="D112" s="182"/>
      <c r="E112" s="182"/>
      <c r="F112" s="182"/>
      <c r="G112" s="182"/>
      <c r="H112" s="182"/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S112" s="182"/>
      <c r="T112" s="4"/>
      <c r="U112" s="4"/>
      <c r="V112" s="4"/>
      <c r="W112" s="4"/>
      <c r="X112" s="4"/>
      <c r="Y112" s="4"/>
      <c r="Z112" s="4"/>
      <c r="AA112" s="4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</row>
    <row r="113" spans="2:67" ht="14.25">
      <c r="B113" s="182"/>
      <c r="C113" s="182"/>
      <c r="D113" s="182"/>
      <c r="E113" s="182"/>
      <c r="F113" s="182"/>
      <c r="G113" s="182"/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4"/>
      <c r="U113" s="4"/>
      <c r="V113" s="4"/>
      <c r="W113" s="4"/>
      <c r="X113" s="4"/>
      <c r="Y113" s="4"/>
      <c r="Z113" s="4"/>
      <c r="AA113" s="4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</row>
    <row r="114" spans="2:67" ht="14.25">
      <c r="B114" s="182"/>
      <c r="C114" s="182"/>
      <c r="D114" s="182"/>
      <c r="E114" s="182"/>
      <c r="F114" s="182"/>
      <c r="G114" s="182"/>
      <c r="H114" s="182"/>
      <c r="I114" s="182"/>
      <c r="J114" s="182"/>
      <c r="K114" s="182"/>
      <c r="L114" s="182"/>
      <c r="M114" s="182"/>
      <c r="N114" s="182"/>
      <c r="O114" s="182"/>
      <c r="P114" s="182"/>
      <c r="Q114" s="182"/>
      <c r="R114" s="182"/>
      <c r="S114" s="182"/>
      <c r="T114" s="4"/>
      <c r="U114" s="4"/>
      <c r="V114" s="4"/>
      <c r="W114" s="4"/>
      <c r="X114" s="4"/>
      <c r="Y114" s="4"/>
      <c r="Z114" s="4"/>
      <c r="AA114" s="4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</row>
    <row r="115" spans="2:67" ht="14.25">
      <c r="B115" s="182"/>
      <c r="C115" s="182"/>
      <c r="D115" s="182"/>
      <c r="E115" s="182"/>
      <c r="F115" s="182"/>
      <c r="G115" s="182"/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4"/>
      <c r="U115" s="4"/>
      <c r="V115" s="4"/>
      <c r="W115" s="4"/>
      <c r="X115" s="4"/>
      <c r="Y115" s="4"/>
      <c r="Z115" s="4"/>
      <c r="AA115" s="4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</row>
    <row r="116" spans="2:67" ht="14.25">
      <c r="B116" s="182"/>
      <c r="C116" s="182"/>
      <c r="D116" s="182"/>
      <c r="E116" s="182"/>
      <c r="F116" s="182"/>
      <c r="G116" s="182"/>
      <c r="H116" s="182"/>
      <c r="I116" s="182"/>
      <c r="J116" s="182"/>
      <c r="K116" s="182"/>
      <c r="L116" s="182"/>
      <c r="M116" s="182"/>
      <c r="N116" s="182"/>
      <c r="O116" s="182"/>
      <c r="P116" s="182"/>
      <c r="Q116" s="182"/>
      <c r="R116" s="182"/>
      <c r="S116" s="182"/>
      <c r="T116" s="4"/>
      <c r="U116" s="4"/>
      <c r="V116" s="4"/>
      <c r="W116" s="4"/>
      <c r="X116" s="4"/>
      <c r="Y116" s="4"/>
      <c r="Z116" s="4"/>
      <c r="AA116" s="4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</row>
    <row r="117" spans="2:67" ht="14.25">
      <c r="B117" s="182"/>
      <c r="C117" s="182"/>
      <c r="D117" s="182"/>
      <c r="E117" s="182"/>
      <c r="F117" s="182"/>
      <c r="G117" s="182"/>
      <c r="H117" s="182"/>
      <c r="I117" s="182"/>
      <c r="J117" s="182"/>
      <c r="K117" s="182"/>
      <c r="L117" s="182"/>
      <c r="M117" s="182"/>
      <c r="N117" s="182"/>
      <c r="O117" s="182"/>
      <c r="P117" s="182"/>
      <c r="Q117" s="182"/>
      <c r="R117" s="182"/>
      <c r="S117" s="182"/>
      <c r="T117" s="4"/>
      <c r="U117" s="4"/>
      <c r="V117" s="4"/>
      <c r="W117" s="4"/>
      <c r="X117" s="4"/>
      <c r="Y117" s="4"/>
      <c r="Z117" s="4"/>
      <c r="AA117" s="4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</row>
    <row r="118" spans="2:67" ht="14.25">
      <c r="B118" s="182"/>
      <c r="C118" s="182"/>
      <c r="D118" s="182"/>
      <c r="E118" s="182"/>
      <c r="F118" s="182"/>
      <c r="G118" s="182"/>
      <c r="H118" s="182"/>
      <c r="I118" s="182"/>
      <c r="J118" s="182"/>
      <c r="K118" s="182"/>
      <c r="L118" s="182"/>
      <c r="M118" s="182"/>
      <c r="N118" s="182"/>
      <c r="O118" s="182"/>
      <c r="P118" s="182"/>
      <c r="Q118" s="182"/>
      <c r="R118" s="182"/>
      <c r="S118" s="182"/>
      <c r="T118" s="4"/>
      <c r="U118" s="4"/>
      <c r="V118" s="4"/>
      <c r="W118" s="4"/>
      <c r="X118" s="4"/>
      <c r="Y118" s="4"/>
      <c r="Z118" s="4"/>
      <c r="AA118" s="4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</row>
    <row r="119" spans="2:67" ht="14.25">
      <c r="B119" s="182"/>
      <c r="C119" s="182"/>
      <c r="D119" s="182"/>
      <c r="E119" s="182"/>
      <c r="F119" s="182"/>
      <c r="G119" s="182"/>
      <c r="H119" s="182"/>
      <c r="I119" s="182"/>
      <c r="J119" s="182"/>
      <c r="K119" s="182"/>
      <c r="L119" s="182"/>
      <c r="M119" s="182"/>
      <c r="N119" s="182"/>
      <c r="O119" s="182"/>
      <c r="P119" s="182"/>
      <c r="Q119" s="182"/>
      <c r="R119" s="182"/>
      <c r="S119" s="182"/>
      <c r="T119" s="4"/>
      <c r="U119" s="4"/>
      <c r="V119" s="4"/>
      <c r="W119" s="4"/>
      <c r="X119" s="4"/>
      <c r="Y119" s="4"/>
      <c r="Z119" s="4"/>
      <c r="AA119" s="4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</row>
    <row r="120" spans="2:67" ht="14.25">
      <c r="B120" s="182"/>
      <c r="C120" s="182"/>
      <c r="D120" s="182"/>
      <c r="E120" s="182"/>
      <c r="F120" s="182"/>
      <c r="G120" s="182"/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4"/>
      <c r="U120" s="4"/>
      <c r="V120" s="4"/>
      <c r="W120" s="4"/>
      <c r="X120" s="4"/>
      <c r="Y120" s="4"/>
      <c r="Z120" s="4"/>
      <c r="AA120" s="4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</row>
    <row r="121" spans="2:67" ht="14.25">
      <c r="B121" s="182"/>
      <c r="C121" s="182"/>
      <c r="D121" s="182"/>
      <c r="E121" s="182"/>
      <c r="F121" s="182"/>
      <c r="G121" s="182"/>
      <c r="H121" s="182"/>
      <c r="I121" s="182"/>
      <c r="J121" s="182"/>
      <c r="K121" s="182"/>
      <c r="L121" s="182"/>
      <c r="M121" s="182"/>
      <c r="N121" s="182"/>
      <c r="O121" s="182"/>
      <c r="P121" s="182"/>
      <c r="Q121" s="182"/>
      <c r="R121" s="182"/>
      <c r="S121" s="182"/>
      <c r="T121" s="4"/>
      <c r="U121" s="4"/>
      <c r="V121" s="4"/>
      <c r="W121" s="4"/>
      <c r="X121" s="4"/>
      <c r="Y121" s="4"/>
      <c r="Z121" s="4"/>
      <c r="AA121" s="4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</row>
    <row r="122" spans="2:67" ht="14.25">
      <c r="B122" s="182"/>
      <c r="C122" s="182"/>
      <c r="D122" s="182"/>
      <c r="E122" s="182"/>
      <c r="F122" s="182"/>
      <c r="G122" s="182"/>
      <c r="H122" s="182"/>
      <c r="I122" s="182"/>
      <c r="J122" s="182"/>
      <c r="K122" s="182"/>
      <c r="L122" s="182"/>
      <c r="M122" s="182"/>
      <c r="N122" s="182"/>
      <c r="O122" s="182"/>
      <c r="P122" s="182"/>
      <c r="Q122" s="182"/>
      <c r="R122" s="182"/>
      <c r="S122" s="182"/>
      <c r="T122" s="4"/>
      <c r="U122" s="4"/>
      <c r="V122" s="4"/>
      <c r="W122" s="4"/>
      <c r="X122" s="4"/>
      <c r="Y122" s="4"/>
      <c r="Z122" s="4"/>
      <c r="AA122" s="4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</row>
    <row r="123" spans="2:67" ht="14.25">
      <c r="B123" s="182"/>
      <c r="C123" s="182"/>
      <c r="D123" s="182"/>
      <c r="E123" s="182"/>
      <c r="F123" s="182"/>
      <c r="G123" s="182"/>
      <c r="H123" s="182"/>
      <c r="I123" s="182"/>
      <c r="J123" s="182"/>
      <c r="K123" s="182"/>
      <c r="L123" s="182"/>
      <c r="M123" s="182"/>
      <c r="N123" s="182"/>
      <c r="O123" s="182"/>
      <c r="P123" s="182"/>
      <c r="Q123" s="182"/>
      <c r="R123" s="182"/>
      <c r="S123" s="182"/>
      <c r="T123" s="4"/>
      <c r="U123" s="4"/>
      <c r="V123" s="4"/>
      <c r="W123" s="4"/>
      <c r="X123" s="4"/>
      <c r="Y123" s="4"/>
      <c r="Z123" s="4"/>
      <c r="AA123" s="4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</row>
    <row r="124" spans="2:67" ht="14.25">
      <c r="B124" s="182"/>
      <c r="C124" s="182"/>
      <c r="D124" s="182"/>
      <c r="E124" s="182"/>
      <c r="F124" s="182"/>
      <c r="G124" s="182"/>
      <c r="H124" s="182"/>
      <c r="I124" s="182"/>
      <c r="J124" s="182"/>
      <c r="K124" s="182"/>
      <c r="L124" s="182"/>
      <c r="M124" s="182"/>
      <c r="N124" s="182"/>
      <c r="O124" s="182"/>
      <c r="P124" s="182"/>
      <c r="Q124" s="182"/>
      <c r="R124" s="182"/>
      <c r="S124" s="182"/>
      <c r="T124" s="4"/>
      <c r="U124" s="4"/>
      <c r="V124" s="4"/>
      <c r="W124" s="4"/>
      <c r="X124" s="4"/>
      <c r="Y124" s="4"/>
      <c r="Z124" s="4"/>
      <c r="AA124" s="4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</row>
    <row r="125" spans="2:67" ht="14.25">
      <c r="B125" s="182"/>
      <c r="C125" s="182"/>
      <c r="D125" s="182"/>
      <c r="E125" s="182"/>
      <c r="F125" s="182"/>
      <c r="G125" s="182"/>
      <c r="H125" s="182"/>
      <c r="I125" s="182"/>
      <c r="J125" s="182"/>
      <c r="K125" s="182"/>
      <c r="L125" s="182"/>
      <c r="M125" s="182"/>
      <c r="N125" s="182"/>
      <c r="O125" s="182"/>
      <c r="P125" s="182"/>
      <c r="Q125" s="182"/>
      <c r="R125" s="182"/>
      <c r="S125" s="182"/>
      <c r="T125" s="4"/>
      <c r="U125" s="4"/>
      <c r="V125" s="4"/>
      <c r="W125" s="4"/>
      <c r="X125" s="4"/>
      <c r="Y125" s="4"/>
      <c r="Z125" s="4"/>
      <c r="AA125" s="4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</row>
    <row r="126" spans="2:67" ht="14.25">
      <c r="B126" s="182"/>
      <c r="C126" s="182"/>
      <c r="D126" s="182"/>
      <c r="E126" s="182"/>
      <c r="F126" s="182"/>
      <c r="G126" s="182"/>
      <c r="H126" s="182"/>
      <c r="I126" s="182"/>
      <c r="J126" s="182"/>
      <c r="K126" s="182"/>
      <c r="L126" s="182"/>
      <c r="M126" s="182"/>
      <c r="N126" s="182"/>
      <c r="O126" s="182"/>
      <c r="P126" s="182"/>
      <c r="Q126" s="182"/>
      <c r="R126" s="182"/>
      <c r="S126" s="182"/>
      <c r="T126" s="4"/>
      <c r="U126" s="4"/>
      <c r="V126" s="4"/>
      <c r="W126" s="4"/>
      <c r="X126" s="4"/>
      <c r="Y126" s="4"/>
      <c r="Z126" s="4"/>
      <c r="AA126" s="4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</row>
    <row r="127" spans="2:67" ht="14.25">
      <c r="B127" s="182"/>
      <c r="C127" s="182"/>
      <c r="D127" s="182"/>
      <c r="E127" s="182"/>
      <c r="F127" s="182"/>
      <c r="G127" s="182"/>
      <c r="H127" s="182"/>
      <c r="I127" s="182"/>
      <c r="J127" s="182"/>
      <c r="K127" s="182"/>
      <c r="L127" s="182"/>
      <c r="M127" s="182"/>
      <c r="N127" s="182"/>
      <c r="O127" s="182"/>
      <c r="P127" s="182"/>
      <c r="Q127" s="182"/>
      <c r="R127" s="182"/>
      <c r="S127" s="182"/>
      <c r="T127" s="4"/>
      <c r="U127" s="4"/>
      <c r="V127" s="4"/>
      <c r="W127" s="4"/>
      <c r="X127" s="4"/>
      <c r="Y127" s="4"/>
      <c r="Z127" s="4"/>
      <c r="AA127" s="4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</row>
    <row r="128" spans="2:67" ht="14.25">
      <c r="B128" s="182"/>
      <c r="C128" s="182"/>
      <c r="D128" s="182"/>
      <c r="E128" s="182"/>
      <c r="F128" s="182"/>
      <c r="G128" s="182"/>
      <c r="H128" s="182"/>
      <c r="I128" s="182"/>
      <c r="J128" s="182"/>
      <c r="K128" s="182"/>
      <c r="L128" s="182"/>
      <c r="M128" s="182"/>
      <c r="N128" s="182"/>
      <c r="O128" s="182"/>
      <c r="P128" s="182"/>
      <c r="Q128" s="182"/>
      <c r="R128" s="182"/>
      <c r="S128" s="182"/>
      <c r="T128" s="4"/>
      <c r="U128" s="4"/>
      <c r="V128" s="4"/>
      <c r="W128" s="4"/>
      <c r="X128" s="4"/>
      <c r="Y128" s="4"/>
      <c r="Z128" s="4"/>
      <c r="AA128" s="4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</row>
    <row r="129" spans="2:67" ht="14.25">
      <c r="B129" s="182"/>
      <c r="C129" s="182"/>
      <c r="D129" s="182"/>
      <c r="E129" s="182"/>
      <c r="F129" s="182"/>
      <c r="G129" s="182"/>
      <c r="H129" s="182"/>
      <c r="I129" s="182"/>
      <c r="J129" s="182"/>
      <c r="K129" s="182"/>
      <c r="L129" s="182"/>
      <c r="M129" s="182"/>
      <c r="N129" s="182"/>
      <c r="O129" s="182"/>
      <c r="P129" s="182"/>
      <c r="Q129" s="182"/>
      <c r="R129" s="182"/>
      <c r="S129" s="182"/>
      <c r="T129" s="4"/>
      <c r="U129" s="4"/>
      <c r="V129" s="4"/>
      <c r="W129" s="4"/>
      <c r="X129" s="4"/>
      <c r="Y129" s="4"/>
      <c r="Z129" s="4"/>
      <c r="AA129" s="4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</row>
    <row r="130" spans="2:67" ht="14.25">
      <c r="B130" s="182"/>
      <c r="C130" s="182"/>
      <c r="D130" s="182"/>
      <c r="E130" s="182"/>
      <c r="F130" s="182"/>
      <c r="G130" s="182"/>
      <c r="H130" s="182"/>
      <c r="I130" s="182"/>
      <c r="J130" s="182"/>
      <c r="K130" s="182"/>
      <c r="L130" s="182"/>
      <c r="M130" s="182"/>
      <c r="N130" s="182"/>
      <c r="O130" s="182"/>
      <c r="P130" s="182"/>
      <c r="Q130" s="182"/>
      <c r="R130" s="182"/>
      <c r="S130" s="182"/>
      <c r="T130" s="4"/>
      <c r="U130" s="4"/>
      <c r="V130" s="4"/>
      <c r="W130" s="4"/>
      <c r="X130" s="4"/>
      <c r="Y130" s="4"/>
      <c r="Z130" s="4"/>
      <c r="AA130" s="4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</row>
    <row r="131" spans="2:67" ht="14.25">
      <c r="B131" s="182"/>
      <c r="C131" s="182"/>
      <c r="D131" s="182"/>
      <c r="E131" s="182"/>
      <c r="F131" s="182"/>
      <c r="G131" s="182"/>
      <c r="H131" s="182"/>
      <c r="I131" s="182"/>
      <c r="J131" s="182"/>
      <c r="K131" s="182"/>
      <c r="L131" s="182"/>
      <c r="M131" s="182"/>
      <c r="N131" s="182"/>
      <c r="O131" s="182"/>
      <c r="P131" s="182"/>
      <c r="Q131" s="182"/>
      <c r="R131" s="182"/>
      <c r="S131" s="182"/>
      <c r="T131" s="4"/>
      <c r="U131" s="4"/>
      <c r="V131" s="4"/>
      <c r="W131" s="4"/>
      <c r="X131" s="4"/>
      <c r="Y131" s="4"/>
      <c r="Z131" s="4"/>
      <c r="AA131" s="4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</row>
    <row r="132" spans="2:67" ht="14.25">
      <c r="B132" s="182"/>
      <c r="C132" s="182"/>
      <c r="D132" s="182"/>
      <c r="E132" s="182"/>
      <c r="F132" s="182"/>
      <c r="G132" s="182"/>
      <c r="H132" s="182"/>
      <c r="I132" s="182"/>
      <c r="J132" s="182"/>
      <c r="K132" s="182"/>
      <c r="L132" s="182"/>
      <c r="M132" s="182"/>
      <c r="N132" s="182"/>
      <c r="O132" s="182"/>
      <c r="P132" s="182"/>
      <c r="Q132" s="182"/>
      <c r="R132" s="182"/>
      <c r="S132" s="182"/>
      <c r="T132" s="4"/>
      <c r="U132" s="4"/>
      <c r="V132" s="4"/>
      <c r="W132" s="4"/>
      <c r="X132" s="4"/>
      <c r="Y132" s="4"/>
      <c r="Z132" s="4"/>
      <c r="AA132" s="4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</row>
    <row r="133" spans="2:67" ht="14.25">
      <c r="B133" s="182"/>
      <c r="C133" s="182"/>
      <c r="D133" s="182"/>
      <c r="E133" s="182"/>
      <c r="F133" s="182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4"/>
      <c r="U133" s="4"/>
      <c r="V133" s="4"/>
      <c r="W133" s="4"/>
      <c r="X133" s="4"/>
      <c r="Y133" s="4"/>
      <c r="Z133" s="4"/>
      <c r="AA133" s="4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</row>
    <row r="134" spans="2:67" ht="14.25">
      <c r="B134" s="182"/>
      <c r="C134" s="182"/>
      <c r="D134" s="182"/>
      <c r="E134" s="182"/>
      <c r="F134" s="182"/>
      <c r="G134" s="182"/>
      <c r="H134" s="182"/>
      <c r="I134" s="182"/>
      <c r="J134" s="182"/>
      <c r="K134" s="182"/>
      <c r="L134" s="182"/>
      <c r="M134" s="182"/>
      <c r="N134" s="182"/>
      <c r="O134" s="182"/>
      <c r="P134" s="182"/>
      <c r="Q134" s="182"/>
      <c r="R134" s="182"/>
      <c r="S134" s="182"/>
      <c r="T134" s="4"/>
      <c r="U134" s="4"/>
      <c r="V134" s="4"/>
      <c r="W134" s="4"/>
      <c r="X134" s="4"/>
      <c r="Y134" s="4"/>
      <c r="Z134" s="4"/>
      <c r="AA134" s="4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</row>
    <row r="135" spans="2:67" ht="14.25">
      <c r="B135" s="182"/>
      <c r="C135" s="182"/>
      <c r="D135" s="182"/>
      <c r="E135" s="182"/>
      <c r="F135" s="182"/>
      <c r="G135" s="182"/>
      <c r="H135" s="182"/>
      <c r="I135" s="182"/>
      <c r="J135" s="182"/>
      <c r="K135" s="182"/>
      <c r="L135" s="182"/>
      <c r="M135" s="182"/>
      <c r="N135" s="182"/>
      <c r="O135" s="182"/>
      <c r="P135" s="182"/>
      <c r="Q135" s="182"/>
      <c r="R135" s="182"/>
      <c r="S135" s="182"/>
      <c r="T135" s="4"/>
      <c r="U135" s="4"/>
      <c r="V135" s="4"/>
      <c r="W135" s="4"/>
      <c r="X135" s="4"/>
      <c r="Y135" s="4"/>
      <c r="Z135" s="4"/>
      <c r="AA135" s="4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</row>
    <row r="136" spans="2:67" ht="14.25">
      <c r="B136" s="182"/>
      <c r="C136" s="182"/>
      <c r="D136" s="182"/>
      <c r="E136" s="182"/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4"/>
      <c r="U136" s="4"/>
      <c r="V136" s="4"/>
      <c r="W136" s="4"/>
      <c r="X136" s="4"/>
      <c r="Y136" s="4"/>
      <c r="Z136" s="4"/>
      <c r="AA136" s="4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</row>
    <row r="137" spans="2:67" ht="14.25">
      <c r="B137" s="182"/>
      <c r="C137" s="182"/>
      <c r="D137" s="182"/>
      <c r="E137" s="182"/>
      <c r="F137" s="182"/>
      <c r="G137" s="182"/>
      <c r="H137" s="182"/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4"/>
      <c r="U137" s="4"/>
      <c r="V137" s="4"/>
      <c r="W137" s="4"/>
      <c r="X137" s="4"/>
      <c r="Y137" s="4"/>
      <c r="Z137" s="4"/>
      <c r="AA137" s="4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</row>
    <row r="138" spans="2:67" ht="14.25">
      <c r="B138" s="182"/>
      <c r="C138" s="182"/>
      <c r="D138" s="182"/>
      <c r="E138" s="182"/>
      <c r="F138" s="182"/>
      <c r="G138" s="182"/>
      <c r="H138" s="182"/>
      <c r="I138" s="182"/>
      <c r="J138" s="182"/>
      <c r="K138" s="182"/>
      <c r="L138" s="182"/>
      <c r="M138" s="182"/>
      <c r="N138" s="182"/>
      <c r="O138" s="182"/>
      <c r="P138" s="182"/>
      <c r="Q138" s="182"/>
      <c r="R138" s="182"/>
      <c r="S138" s="182"/>
      <c r="T138" s="4"/>
      <c r="U138" s="4"/>
      <c r="V138" s="4"/>
      <c r="W138" s="4"/>
      <c r="X138" s="4"/>
      <c r="Y138" s="4"/>
      <c r="Z138" s="4"/>
      <c r="AA138" s="4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</row>
    <row r="139" spans="2:67" ht="14.25">
      <c r="B139" s="182"/>
      <c r="C139" s="182"/>
      <c r="D139" s="182"/>
      <c r="E139" s="182"/>
      <c r="F139" s="182"/>
      <c r="G139" s="182"/>
      <c r="H139" s="182"/>
      <c r="I139" s="182"/>
      <c r="J139" s="182"/>
      <c r="K139" s="182"/>
      <c r="L139" s="182"/>
      <c r="M139" s="182"/>
      <c r="N139" s="182"/>
      <c r="O139" s="182"/>
      <c r="P139" s="182"/>
      <c r="Q139" s="182"/>
      <c r="R139" s="182"/>
      <c r="S139" s="182"/>
      <c r="T139" s="4"/>
      <c r="U139" s="4"/>
      <c r="V139" s="4"/>
      <c r="W139" s="4"/>
      <c r="X139" s="4"/>
      <c r="Y139" s="4"/>
      <c r="Z139" s="4"/>
      <c r="AA139" s="4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</row>
    <row r="140" spans="2:67" ht="14.25">
      <c r="B140" s="182"/>
      <c r="C140" s="182"/>
      <c r="D140" s="182"/>
      <c r="E140" s="182"/>
      <c r="F140" s="182"/>
      <c r="G140" s="182"/>
      <c r="H140" s="182"/>
      <c r="I140" s="182"/>
      <c r="J140" s="182"/>
      <c r="K140" s="182"/>
      <c r="L140" s="182"/>
      <c r="M140" s="182"/>
      <c r="N140" s="182"/>
      <c r="O140" s="182"/>
      <c r="P140" s="182"/>
      <c r="Q140" s="182"/>
      <c r="R140" s="182"/>
      <c r="S140" s="182"/>
      <c r="T140" s="4"/>
      <c r="U140" s="4"/>
      <c r="V140" s="4"/>
      <c r="W140" s="4"/>
      <c r="X140" s="4"/>
      <c r="Y140" s="4"/>
      <c r="Z140" s="4"/>
      <c r="AA140" s="4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</row>
    <row r="141" spans="2:67" ht="14.25">
      <c r="B141" s="182"/>
      <c r="C141" s="182"/>
      <c r="D141" s="182"/>
      <c r="E141" s="182"/>
      <c r="F141" s="182"/>
      <c r="G141" s="182"/>
      <c r="H141" s="182"/>
      <c r="I141" s="182"/>
      <c r="J141" s="182"/>
      <c r="K141" s="182"/>
      <c r="L141" s="182"/>
      <c r="M141" s="182"/>
      <c r="N141" s="182"/>
      <c r="O141" s="182"/>
      <c r="P141" s="182"/>
      <c r="Q141" s="182"/>
      <c r="R141" s="182"/>
      <c r="S141" s="182"/>
      <c r="T141" s="4"/>
      <c r="U141" s="4"/>
      <c r="V141" s="4"/>
      <c r="W141" s="4"/>
      <c r="X141" s="4"/>
      <c r="Y141" s="4"/>
      <c r="Z141" s="4"/>
      <c r="AA141" s="4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</row>
    <row r="142" spans="2:67" ht="14.25">
      <c r="B142" s="182"/>
      <c r="C142" s="182"/>
      <c r="D142" s="182"/>
      <c r="E142" s="182"/>
      <c r="F142" s="182"/>
      <c r="G142" s="182"/>
      <c r="H142" s="182"/>
      <c r="I142" s="182"/>
      <c r="J142" s="182"/>
      <c r="K142" s="182"/>
      <c r="L142" s="182"/>
      <c r="M142" s="182"/>
      <c r="N142" s="182"/>
      <c r="O142" s="182"/>
      <c r="P142" s="182"/>
      <c r="Q142" s="182"/>
      <c r="R142" s="182"/>
      <c r="S142" s="182"/>
      <c r="T142" s="4"/>
      <c r="U142" s="4"/>
      <c r="V142" s="4"/>
      <c r="W142" s="4"/>
      <c r="X142" s="4"/>
      <c r="Y142" s="4"/>
      <c r="Z142" s="4"/>
      <c r="AA142" s="4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</row>
    <row r="143" spans="2:67" ht="14.25">
      <c r="B143" s="182"/>
      <c r="C143" s="182"/>
      <c r="D143" s="182"/>
      <c r="E143" s="182"/>
      <c r="F143" s="182"/>
      <c r="G143" s="182"/>
      <c r="H143" s="182"/>
      <c r="I143" s="182"/>
      <c r="J143" s="182"/>
      <c r="K143" s="182"/>
      <c r="L143" s="182"/>
      <c r="M143" s="182"/>
      <c r="N143" s="182"/>
      <c r="O143" s="182"/>
      <c r="P143" s="182"/>
      <c r="Q143" s="182"/>
      <c r="R143" s="182"/>
      <c r="S143" s="182"/>
      <c r="T143" s="4"/>
      <c r="U143" s="4"/>
      <c r="V143" s="4"/>
      <c r="W143" s="4"/>
      <c r="X143" s="4"/>
      <c r="Y143" s="4"/>
      <c r="Z143" s="4"/>
      <c r="AA143" s="4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</row>
    <row r="144" spans="2:67" ht="14.25">
      <c r="B144" s="182"/>
      <c r="C144" s="182"/>
      <c r="D144" s="182"/>
      <c r="E144" s="182"/>
      <c r="F144" s="182"/>
      <c r="G144" s="182"/>
      <c r="H144" s="182"/>
      <c r="I144" s="182"/>
      <c r="J144" s="182"/>
      <c r="K144" s="182"/>
      <c r="L144" s="182"/>
      <c r="M144" s="182"/>
      <c r="N144" s="182"/>
      <c r="O144" s="182"/>
      <c r="P144" s="182"/>
      <c r="Q144" s="182"/>
      <c r="R144" s="182"/>
      <c r="S144" s="182"/>
      <c r="T144" s="4"/>
      <c r="U144" s="4"/>
      <c r="V144" s="4"/>
      <c r="W144" s="4"/>
      <c r="X144" s="4"/>
      <c r="Y144" s="4"/>
      <c r="Z144" s="4"/>
      <c r="AA144" s="4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</row>
    <row r="145" spans="2:67" ht="14.25">
      <c r="B145" s="182"/>
      <c r="C145" s="182"/>
      <c r="D145" s="182"/>
      <c r="E145" s="182"/>
      <c r="F145" s="182"/>
      <c r="G145" s="182"/>
      <c r="H145" s="182"/>
      <c r="I145" s="182"/>
      <c r="J145" s="182"/>
      <c r="K145" s="182"/>
      <c r="L145" s="182"/>
      <c r="M145" s="182"/>
      <c r="N145" s="182"/>
      <c r="O145" s="182"/>
      <c r="P145" s="182"/>
      <c r="Q145" s="182"/>
      <c r="R145" s="182"/>
      <c r="S145" s="182"/>
      <c r="T145" s="4"/>
      <c r="U145" s="4"/>
      <c r="V145" s="4"/>
      <c r="W145" s="4"/>
      <c r="X145" s="4"/>
      <c r="Y145" s="4"/>
      <c r="Z145" s="4"/>
      <c r="AA145" s="4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</row>
    <row r="146" spans="2:67" ht="14.25">
      <c r="B146" s="182"/>
      <c r="C146" s="182"/>
      <c r="D146" s="182"/>
      <c r="E146" s="182"/>
      <c r="F146" s="182"/>
      <c r="G146" s="182"/>
      <c r="H146" s="182"/>
      <c r="I146" s="182"/>
      <c r="J146" s="182"/>
      <c r="K146" s="182"/>
      <c r="L146" s="182"/>
      <c r="M146" s="182"/>
      <c r="N146" s="182"/>
      <c r="O146" s="182"/>
      <c r="P146" s="182"/>
      <c r="Q146" s="182"/>
      <c r="R146" s="182"/>
      <c r="S146" s="182"/>
      <c r="T146" s="4"/>
      <c r="U146" s="4"/>
      <c r="V146" s="4"/>
      <c r="W146" s="4"/>
      <c r="X146" s="4"/>
      <c r="Y146" s="4"/>
      <c r="Z146" s="4"/>
      <c r="AA146" s="4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</row>
    <row r="147" spans="2:67" ht="14.25">
      <c r="B147" s="182"/>
      <c r="C147" s="182"/>
      <c r="D147" s="182"/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  <c r="O147" s="182"/>
      <c r="P147" s="182"/>
      <c r="Q147" s="182"/>
      <c r="R147" s="182"/>
      <c r="S147" s="182"/>
      <c r="T147" s="4"/>
      <c r="U147" s="4"/>
      <c r="V147" s="4"/>
      <c r="W147" s="4"/>
      <c r="X147" s="4"/>
      <c r="Y147" s="4"/>
      <c r="Z147" s="4"/>
      <c r="AA147" s="4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</row>
    <row r="148" spans="2:67" ht="14.25">
      <c r="B148" s="182"/>
      <c r="C148" s="182"/>
      <c r="D148" s="182"/>
      <c r="E148" s="182"/>
      <c r="F148" s="182"/>
      <c r="G148" s="182"/>
      <c r="H148" s="182"/>
      <c r="I148" s="182"/>
      <c r="J148" s="182"/>
      <c r="K148" s="182"/>
      <c r="L148" s="182"/>
      <c r="M148" s="182"/>
      <c r="N148" s="182"/>
      <c r="O148" s="182"/>
      <c r="P148" s="182"/>
      <c r="Q148" s="182"/>
      <c r="R148" s="182"/>
      <c r="S148" s="182"/>
      <c r="T148" s="4"/>
      <c r="U148" s="4"/>
      <c r="V148" s="4"/>
      <c r="W148" s="4"/>
      <c r="X148" s="4"/>
      <c r="Y148" s="4"/>
      <c r="Z148" s="4"/>
      <c r="AA148" s="4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</row>
    <row r="149" spans="2:67" ht="14.25">
      <c r="B149" s="182"/>
      <c r="C149" s="182"/>
      <c r="D149" s="182"/>
      <c r="E149" s="182"/>
      <c r="F149" s="182"/>
      <c r="G149" s="182"/>
      <c r="H149" s="182"/>
      <c r="I149" s="182"/>
      <c r="J149" s="182"/>
      <c r="K149" s="182"/>
      <c r="L149" s="182"/>
      <c r="M149" s="182"/>
      <c r="N149" s="182"/>
      <c r="O149" s="182"/>
      <c r="P149" s="182"/>
      <c r="Q149" s="182"/>
      <c r="R149" s="182"/>
      <c r="S149" s="182"/>
      <c r="T149" s="4"/>
      <c r="U149" s="4"/>
      <c r="V149" s="4"/>
      <c r="W149" s="4"/>
      <c r="X149" s="4"/>
      <c r="Y149" s="4"/>
      <c r="Z149" s="4"/>
      <c r="AA149" s="4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</row>
    <row r="150" spans="2:67" ht="14.25">
      <c r="B150" s="182"/>
      <c r="C150" s="182"/>
      <c r="D150" s="182"/>
      <c r="E150" s="182"/>
      <c r="F150" s="182"/>
      <c r="G150" s="182"/>
      <c r="H150" s="182"/>
      <c r="I150" s="182"/>
      <c r="J150" s="182"/>
      <c r="K150" s="182"/>
      <c r="L150" s="182"/>
      <c r="M150" s="182"/>
      <c r="N150" s="182"/>
      <c r="O150" s="182"/>
      <c r="P150" s="182"/>
      <c r="Q150" s="182"/>
      <c r="R150" s="182"/>
      <c r="S150" s="182"/>
      <c r="T150" s="4"/>
      <c r="U150" s="4"/>
      <c r="V150" s="4"/>
      <c r="W150" s="4"/>
      <c r="X150" s="4"/>
      <c r="Y150" s="4"/>
      <c r="Z150" s="4"/>
      <c r="AA150" s="4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</row>
    <row r="151" spans="2:67" ht="14.25">
      <c r="B151" s="182"/>
      <c r="C151" s="182"/>
      <c r="D151" s="182"/>
      <c r="E151" s="182"/>
      <c r="F151" s="182"/>
      <c r="G151" s="182"/>
      <c r="H151" s="182"/>
      <c r="I151" s="182"/>
      <c r="J151" s="182"/>
      <c r="K151" s="182"/>
      <c r="L151" s="182"/>
      <c r="M151" s="182"/>
      <c r="N151" s="182"/>
      <c r="O151" s="182"/>
      <c r="P151" s="182"/>
      <c r="Q151" s="182"/>
      <c r="R151" s="182"/>
      <c r="S151" s="182"/>
      <c r="T151" s="4"/>
      <c r="U151" s="4"/>
      <c r="V151" s="4"/>
      <c r="W151" s="4"/>
      <c r="X151" s="4"/>
      <c r="Y151" s="4"/>
      <c r="Z151" s="4"/>
      <c r="AA151" s="4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</row>
    <row r="152" spans="2:67" ht="14.25">
      <c r="B152" s="182"/>
      <c r="C152" s="182"/>
      <c r="D152" s="182"/>
      <c r="E152" s="182"/>
      <c r="F152" s="182"/>
      <c r="G152" s="182"/>
      <c r="H152" s="182"/>
      <c r="I152" s="182"/>
      <c r="J152" s="182"/>
      <c r="K152" s="182"/>
      <c r="L152" s="182"/>
      <c r="M152" s="182"/>
      <c r="N152" s="182"/>
      <c r="O152" s="182"/>
      <c r="P152" s="182"/>
      <c r="Q152" s="182"/>
      <c r="R152" s="182"/>
      <c r="S152" s="182"/>
      <c r="T152" s="4"/>
      <c r="U152" s="4"/>
      <c r="V152" s="4"/>
      <c r="W152" s="4"/>
      <c r="X152" s="4"/>
      <c r="Y152" s="4"/>
      <c r="Z152" s="4"/>
      <c r="AA152" s="4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</row>
    <row r="153" spans="2:67" ht="14.25">
      <c r="B153" s="182"/>
      <c r="C153" s="182"/>
      <c r="D153" s="182"/>
      <c r="E153" s="182"/>
      <c r="F153" s="182"/>
      <c r="G153" s="182"/>
      <c r="H153" s="182"/>
      <c r="I153" s="182"/>
      <c r="J153" s="182"/>
      <c r="K153" s="182"/>
      <c r="L153" s="182"/>
      <c r="M153" s="182"/>
      <c r="N153" s="182"/>
      <c r="O153" s="182"/>
      <c r="P153" s="182"/>
      <c r="Q153" s="182"/>
      <c r="R153" s="182"/>
      <c r="S153" s="182"/>
      <c r="T153" s="4"/>
      <c r="U153" s="4"/>
      <c r="V153" s="4"/>
      <c r="W153" s="4"/>
      <c r="X153" s="4"/>
      <c r="Y153" s="4"/>
      <c r="Z153" s="4"/>
      <c r="AA153" s="4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</row>
    <row r="154" spans="2:67" ht="14.25">
      <c r="B154" s="182"/>
      <c r="C154" s="182"/>
      <c r="D154" s="182"/>
      <c r="E154" s="182"/>
      <c r="F154" s="182"/>
      <c r="G154" s="182"/>
      <c r="H154" s="182"/>
      <c r="I154" s="182"/>
      <c r="J154" s="182"/>
      <c r="K154" s="182"/>
      <c r="L154" s="182"/>
      <c r="M154" s="182"/>
      <c r="N154" s="182"/>
      <c r="O154" s="182"/>
      <c r="P154" s="182"/>
      <c r="Q154" s="182"/>
      <c r="R154" s="182"/>
      <c r="S154" s="182"/>
      <c r="T154" s="4"/>
      <c r="U154" s="4"/>
      <c r="V154" s="4"/>
      <c r="W154" s="4"/>
      <c r="X154" s="4"/>
      <c r="Y154" s="4"/>
      <c r="Z154" s="4"/>
      <c r="AA154" s="4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</row>
    <row r="155" spans="2:67" ht="14.25">
      <c r="B155" s="182"/>
      <c r="C155" s="182"/>
      <c r="D155" s="182"/>
      <c r="E155" s="182"/>
      <c r="F155" s="182"/>
      <c r="G155" s="182"/>
      <c r="H155" s="182"/>
      <c r="I155" s="182"/>
      <c r="J155" s="182"/>
      <c r="K155" s="182"/>
      <c r="L155" s="182"/>
      <c r="M155" s="182"/>
      <c r="N155" s="182"/>
      <c r="O155" s="182"/>
      <c r="P155" s="182"/>
      <c r="Q155" s="182"/>
      <c r="R155" s="182"/>
      <c r="S155" s="182"/>
      <c r="T155" s="4"/>
      <c r="U155" s="4"/>
      <c r="V155" s="4"/>
      <c r="W155" s="4"/>
      <c r="X155" s="4"/>
      <c r="Y155" s="4"/>
      <c r="Z155" s="4"/>
      <c r="AA155" s="4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</row>
    <row r="156" spans="2:67" ht="14.25">
      <c r="B156" s="182"/>
      <c r="C156" s="182"/>
      <c r="D156" s="182"/>
      <c r="E156" s="182"/>
      <c r="F156" s="182"/>
      <c r="G156" s="182"/>
      <c r="H156" s="182"/>
      <c r="I156" s="182"/>
      <c r="J156" s="182"/>
      <c r="K156" s="182"/>
      <c r="L156" s="182"/>
      <c r="M156" s="182"/>
      <c r="N156" s="182"/>
      <c r="O156" s="182"/>
      <c r="P156" s="182"/>
      <c r="Q156" s="182"/>
      <c r="R156" s="182"/>
      <c r="S156" s="182"/>
      <c r="T156" s="4"/>
      <c r="U156" s="4"/>
      <c r="V156" s="4"/>
      <c r="W156" s="4"/>
      <c r="X156" s="4"/>
      <c r="Y156" s="4"/>
      <c r="Z156" s="4"/>
      <c r="AA156" s="4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</row>
    <row r="157" spans="2:67" ht="14.25">
      <c r="B157" s="182"/>
      <c r="C157" s="182"/>
      <c r="D157" s="182"/>
      <c r="E157" s="182"/>
      <c r="F157" s="182"/>
      <c r="G157" s="182"/>
      <c r="H157" s="182"/>
      <c r="I157" s="182"/>
      <c r="J157" s="182"/>
      <c r="K157" s="182"/>
      <c r="L157" s="182"/>
      <c r="M157" s="182"/>
      <c r="N157" s="182"/>
      <c r="O157" s="182"/>
      <c r="P157" s="182"/>
      <c r="Q157" s="182"/>
      <c r="R157" s="182"/>
      <c r="S157" s="182"/>
      <c r="T157" s="4"/>
      <c r="U157" s="4"/>
      <c r="V157" s="4"/>
      <c r="W157" s="4"/>
      <c r="X157" s="4"/>
      <c r="Y157" s="4"/>
      <c r="Z157" s="4"/>
      <c r="AA157" s="4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</row>
    <row r="158" spans="2:67" ht="14.25">
      <c r="B158" s="182"/>
      <c r="C158" s="182"/>
      <c r="D158" s="182"/>
      <c r="E158" s="182"/>
      <c r="F158" s="182"/>
      <c r="G158" s="182"/>
      <c r="H158" s="182"/>
      <c r="I158" s="182"/>
      <c r="J158" s="182"/>
      <c r="K158" s="182"/>
      <c r="L158" s="182"/>
      <c r="M158" s="182"/>
      <c r="N158" s="182"/>
      <c r="O158" s="182"/>
      <c r="P158" s="182"/>
      <c r="Q158" s="182"/>
      <c r="R158" s="182"/>
      <c r="S158" s="182"/>
      <c r="T158" s="4"/>
      <c r="U158" s="4"/>
      <c r="V158" s="4"/>
      <c r="W158" s="4"/>
      <c r="X158" s="4"/>
      <c r="Y158" s="4"/>
      <c r="Z158" s="4"/>
      <c r="AA158" s="4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</row>
    <row r="159" spans="2:67" ht="14.25">
      <c r="B159" s="182"/>
      <c r="C159" s="182"/>
      <c r="D159" s="182"/>
      <c r="E159" s="182"/>
      <c r="F159" s="182"/>
      <c r="G159" s="182"/>
      <c r="H159" s="182"/>
      <c r="I159" s="182"/>
      <c r="J159" s="182"/>
      <c r="K159" s="182"/>
      <c r="L159" s="182"/>
      <c r="M159" s="182"/>
      <c r="N159" s="182"/>
      <c r="O159" s="182"/>
      <c r="P159" s="182"/>
      <c r="Q159" s="182"/>
      <c r="R159" s="182"/>
      <c r="S159" s="182"/>
      <c r="T159" s="4"/>
      <c r="U159" s="4"/>
      <c r="V159" s="4"/>
      <c r="W159" s="4"/>
      <c r="X159" s="4"/>
      <c r="Y159" s="4"/>
      <c r="Z159" s="4"/>
      <c r="AA159" s="4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</row>
    <row r="160" spans="2:67" ht="14.25">
      <c r="B160" s="182"/>
      <c r="C160" s="182"/>
      <c r="D160" s="182"/>
      <c r="E160" s="182"/>
      <c r="F160" s="182"/>
      <c r="G160" s="182"/>
      <c r="H160" s="182"/>
      <c r="I160" s="182"/>
      <c r="J160" s="182"/>
      <c r="K160" s="182"/>
      <c r="L160" s="182"/>
      <c r="M160" s="182"/>
      <c r="N160" s="182"/>
      <c r="O160" s="182"/>
      <c r="P160" s="182"/>
      <c r="Q160" s="182"/>
      <c r="R160" s="182"/>
      <c r="S160" s="182"/>
      <c r="T160" s="4"/>
      <c r="U160" s="4"/>
      <c r="V160" s="4"/>
      <c r="W160" s="4"/>
      <c r="X160" s="4"/>
      <c r="Y160" s="4"/>
      <c r="Z160" s="4"/>
      <c r="AA160" s="4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</row>
    <row r="161" spans="2:67" ht="14.25">
      <c r="B161" s="182"/>
      <c r="C161" s="182"/>
      <c r="D161" s="182"/>
      <c r="E161" s="182"/>
      <c r="F161" s="182"/>
      <c r="G161" s="182"/>
      <c r="H161" s="182"/>
      <c r="I161" s="182"/>
      <c r="J161" s="182"/>
      <c r="K161" s="182"/>
      <c r="L161" s="182"/>
      <c r="M161" s="182"/>
      <c r="N161" s="182"/>
      <c r="O161" s="182"/>
      <c r="P161" s="182"/>
      <c r="Q161" s="182"/>
      <c r="R161" s="182"/>
      <c r="S161" s="182"/>
      <c r="T161" s="4"/>
      <c r="U161" s="4"/>
      <c r="V161" s="4"/>
      <c r="W161" s="4"/>
      <c r="X161" s="4"/>
      <c r="Y161" s="4"/>
      <c r="Z161" s="4"/>
      <c r="AA161" s="4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</row>
    <row r="162" spans="2:67" ht="14.25">
      <c r="B162" s="182"/>
      <c r="C162" s="182"/>
      <c r="D162" s="182"/>
      <c r="E162" s="182"/>
      <c r="F162" s="182"/>
      <c r="G162" s="182"/>
      <c r="H162" s="182"/>
      <c r="I162" s="182"/>
      <c r="J162" s="182"/>
      <c r="K162" s="182"/>
      <c r="L162" s="182"/>
      <c r="M162" s="182"/>
      <c r="N162" s="182"/>
      <c r="O162" s="182"/>
      <c r="P162" s="182"/>
      <c r="Q162" s="182"/>
      <c r="R162" s="182"/>
      <c r="S162" s="182"/>
      <c r="T162" s="4"/>
      <c r="U162" s="4"/>
      <c r="V162" s="4"/>
      <c r="W162" s="4"/>
      <c r="X162" s="4"/>
      <c r="Y162" s="4"/>
      <c r="Z162" s="4"/>
      <c r="AA162" s="4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</row>
    <row r="163" spans="2:67" ht="14.25">
      <c r="B163" s="182"/>
      <c r="C163" s="182"/>
      <c r="D163" s="182"/>
      <c r="E163" s="182"/>
      <c r="F163" s="182"/>
      <c r="G163" s="182"/>
      <c r="H163" s="182"/>
      <c r="I163" s="182"/>
      <c r="J163" s="182"/>
      <c r="K163" s="182"/>
      <c r="L163" s="182"/>
      <c r="M163" s="182"/>
      <c r="N163" s="182"/>
      <c r="O163" s="182"/>
      <c r="P163" s="182"/>
      <c r="Q163" s="182"/>
      <c r="R163" s="182"/>
      <c r="S163" s="182"/>
      <c r="T163" s="4"/>
      <c r="U163" s="4"/>
      <c r="V163" s="4"/>
      <c r="W163" s="4"/>
      <c r="X163" s="4"/>
      <c r="Y163" s="4"/>
      <c r="Z163" s="4"/>
      <c r="AA163" s="4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</row>
    <row r="164" spans="2:67" ht="14.25">
      <c r="B164" s="182"/>
      <c r="C164" s="182"/>
      <c r="D164" s="182"/>
      <c r="E164" s="182"/>
      <c r="F164" s="182"/>
      <c r="G164" s="182"/>
      <c r="H164" s="182"/>
      <c r="I164" s="182"/>
      <c r="J164" s="182"/>
      <c r="K164" s="182"/>
      <c r="L164" s="182"/>
      <c r="M164" s="182"/>
      <c r="N164" s="182"/>
      <c r="O164" s="182"/>
      <c r="P164" s="182"/>
      <c r="Q164" s="182"/>
      <c r="R164" s="182"/>
      <c r="S164" s="182"/>
      <c r="T164" s="4"/>
      <c r="U164" s="4"/>
      <c r="V164" s="4"/>
      <c r="W164" s="4"/>
      <c r="X164" s="4"/>
      <c r="Y164" s="4"/>
      <c r="Z164" s="4"/>
      <c r="AA164" s="4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</row>
    <row r="165" spans="2:67" ht="14.25">
      <c r="B165" s="182"/>
      <c r="C165" s="182"/>
      <c r="D165" s="182"/>
      <c r="E165" s="182"/>
      <c r="F165" s="182"/>
      <c r="G165" s="182"/>
      <c r="H165" s="182"/>
      <c r="I165" s="182"/>
      <c r="J165" s="182"/>
      <c r="K165" s="182"/>
      <c r="L165" s="182"/>
      <c r="M165" s="182"/>
      <c r="N165" s="182"/>
      <c r="O165" s="182"/>
      <c r="P165" s="182"/>
      <c r="Q165" s="182"/>
      <c r="R165" s="182"/>
      <c r="S165" s="182"/>
      <c r="T165" s="4"/>
      <c r="U165" s="4"/>
      <c r="V165" s="4"/>
      <c r="W165" s="4"/>
      <c r="X165" s="4"/>
      <c r="Y165" s="4"/>
      <c r="Z165" s="4"/>
      <c r="AA165" s="4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</row>
    <row r="166" spans="2:67" ht="14.25">
      <c r="B166" s="182"/>
      <c r="C166" s="182"/>
      <c r="D166" s="182"/>
      <c r="E166" s="182"/>
      <c r="F166" s="182"/>
      <c r="G166" s="182"/>
      <c r="H166" s="182"/>
      <c r="I166" s="182"/>
      <c r="J166" s="182"/>
      <c r="K166" s="182"/>
      <c r="L166" s="182"/>
      <c r="M166" s="182"/>
      <c r="N166" s="182"/>
      <c r="O166" s="182"/>
      <c r="P166" s="182"/>
      <c r="Q166" s="182"/>
      <c r="R166" s="182"/>
      <c r="S166" s="182"/>
      <c r="T166" s="4"/>
      <c r="U166" s="4"/>
      <c r="V166" s="4"/>
      <c r="W166" s="4"/>
      <c r="X166" s="4"/>
      <c r="Y166" s="4"/>
      <c r="Z166" s="4"/>
      <c r="AA166" s="4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</row>
    <row r="167" spans="2:67" ht="14.25">
      <c r="B167" s="182"/>
      <c r="C167" s="182"/>
      <c r="D167" s="182"/>
      <c r="E167" s="182"/>
      <c r="F167" s="182"/>
      <c r="G167" s="182"/>
      <c r="H167" s="182"/>
      <c r="I167" s="182"/>
      <c r="J167" s="182"/>
      <c r="K167" s="182"/>
      <c r="L167" s="182"/>
      <c r="M167" s="182"/>
      <c r="N167" s="182"/>
      <c r="O167" s="182"/>
      <c r="P167" s="182"/>
      <c r="Q167" s="182"/>
      <c r="R167" s="182"/>
      <c r="S167" s="182"/>
      <c r="T167" s="4"/>
      <c r="U167" s="4"/>
      <c r="V167" s="4"/>
      <c r="W167" s="4"/>
      <c r="X167" s="4"/>
      <c r="Y167" s="4"/>
      <c r="Z167" s="4"/>
      <c r="AA167" s="4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</row>
    <row r="168" spans="2:67" ht="14.25">
      <c r="B168" s="180"/>
      <c r="C168" s="180"/>
      <c r="D168" s="180"/>
      <c r="E168" s="180"/>
      <c r="F168" s="180"/>
      <c r="G168" s="180"/>
      <c r="H168" s="180"/>
      <c r="I168" s="180"/>
      <c r="J168" s="180"/>
      <c r="K168" s="180"/>
      <c r="L168" s="180"/>
      <c r="M168" s="180"/>
      <c r="N168" s="180"/>
      <c r="O168" s="180"/>
      <c r="P168" s="180"/>
      <c r="Q168" s="180"/>
      <c r="R168" s="180"/>
      <c r="S168" s="182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</row>
    <row r="169" spans="2:67" ht="14.25">
      <c r="B169" s="180"/>
      <c r="C169" s="180"/>
      <c r="D169" s="180"/>
      <c r="E169" s="180"/>
      <c r="F169" s="180"/>
      <c r="G169" s="180"/>
      <c r="H169" s="180"/>
      <c r="I169" s="180"/>
      <c r="J169" s="180"/>
      <c r="K169" s="180"/>
      <c r="L169" s="180"/>
      <c r="M169" s="180"/>
      <c r="N169" s="180"/>
      <c r="O169" s="180"/>
      <c r="P169" s="180"/>
      <c r="Q169" s="180"/>
      <c r="R169" s="180"/>
      <c r="S169" s="182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</row>
    <row r="170" spans="2:67" ht="14.25">
      <c r="B170" s="180"/>
      <c r="C170" s="180"/>
      <c r="D170" s="180"/>
      <c r="E170" s="180"/>
      <c r="F170" s="180"/>
      <c r="G170" s="180"/>
      <c r="H170" s="180"/>
      <c r="I170" s="180"/>
      <c r="J170" s="180"/>
      <c r="K170" s="180"/>
      <c r="L170" s="180"/>
      <c r="M170" s="180"/>
      <c r="N170" s="180"/>
      <c r="O170" s="180"/>
      <c r="P170" s="180"/>
      <c r="Q170" s="180"/>
      <c r="R170" s="180"/>
      <c r="S170" s="182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</row>
    <row r="171" spans="2:67" ht="14.25">
      <c r="B171" s="180"/>
      <c r="C171" s="180"/>
      <c r="D171" s="180"/>
      <c r="E171" s="180"/>
      <c r="F171" s="180"/>
      <c r="G171" s="180"/>
      <c r="H171" s="180"/>
      <c r="I171" s="180"/>
      <c r="J171" s="180"/>
      <c r="K171" s="180"/>
      <c r="L171" s="180"/>
      <c r="M171" s="180"/>
      <c r="N171" s="180"/>
      <c r="O171" s="180"/>
      <c r="P171" s="180"/>
      <c r="Q171" s="180"/>
      <c r="R171" s="180"/>
      <c r="S171" s="182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</row>
    <row r="172" spans="2:67" ht="14.25">
      <c r="B172" s="180"/>
      <c r="C172" s="180"/>
      <c r="D172" s="180"/>
      <c r="E172" s="180"/>
      <c r="F172" s="180"/>
      <c r="G172" s="180"/>
      <c r="H172" s="180"/>
      <c r="I172" s="180"/>
      <c r="J172" s="180"/>
      <c r="K172" s="180"/>
      <c r="L172" s="180"/>
      <c r="M172" s="180"/>
      <c r="N172" s="180"/>
      <c r="O172" s="180"/>
      <c r="P172" s="180"/>
      <c r="Q172" s="180"/>
      <c r="R172" s="180"/>
      <c r="S172" s="182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</row>
    <row r="173" spans="2:67" ht="14.25">
      <c r="B173" s="180"/>
      <c r="C173" s="180"/>
      <c r="D173" s="180"/>
      <c r="E173" s="180"/>
      <c r="F173" s="180"/>
      <c r="G173" s="180"/>
      <c r="H173" s="180"/>
      <c r="I173" s="180"/>
      <c r="J173" s="180"/>
      <c r="K173" s="180"/>
      <c r="L173" s="180"/>
      <c r="M173" s="180"/>
      <c r="N173" s="180"/>
      <c r="O173" s="180"/>
      <c r="P173" s="180"/>
      <c r="Q173" s="180"/>
      <c r="R173" s="180"/>
      <c r="S173" s="182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</row>
    <row r="174" spans="2:67" ht="14.25">
      <c r="B174" s="180"/>
      <c r="C174" s="180"/>
      <c r="D174" s="180"/>
      <c r="E174" s="180"/>
      <c r="F174" s="180"/>
      <c r="G174" s="180"/>
      <c r="H174" s="180"/>
      <c r="I174" s="180"/>
      <c r="J174" s="180"/>
      <c r="K174" s="180"/>
      <c r="L174" s="180"/>
      <c r="M174" s="180"/>
      <c r="N174" s="180"/>
      <c r="O174" s="180"/>
      <c r="P174" s="180"/>
      <c r="Q174" s="180"/>
      <c r="R174" s="180"/>
      <c r="S174" s="182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</row>
    <row r="175" spans="2:67" ht="14.25">
      <c r="B175" s="180"/>
      <c r="C175" s="180"/>
      <c r="D175" s="180"/>
      <c r="E175" s="180"/>
      <c r="F175" s="180"/>
      <c r="G175" s="180"/>
      <c r="H175" s="180"/>
      <c r="I175" s="180"/>
      <c r="J175" s="180"/>
      <c r="K175" s="180"/>
      <c r="L175" s="180"/>
      <c r="M175" s="180"/>
      <c r="N175" s="180"/>
      <c r="O175" s="180"/>
      <c r="P175" s="180"/>
      <c r="Q175" s="180"/>
      <c r="R175" s="180"/>
      <c r="S175" s="182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</row>
    <row r="176" spans="2:67" ht="14.25">
      <c r="B176" s="180"/>
      <c r="C176" s="180"/>
      <c r="D176" s="180"/>
      <c r="E176" s="180"/>
      <c r="F176" s="180"/>
      <c r="G176" s="180"/>
      <c r="H176" s="180"/>
      <c r="I176" s="180"/>
      <c r="J176" s="180"/>
      <c r="K176" s="180"/>
      <c r="L176" s="180"/>
      <c r="M176" s="180"/>
      <c r="N176" s="180"/>
      <c r="O176" s="180"/>
      <c r="P176" s="180"/>
      <c r="Q176" s="180"/>
      <c r="R176" s="180"/>
      <c r="S176" s="182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</row>
    <row r="177" spans="2:67" ht="14.25">
      <c r="B177" s="180"/>
      <c r="C177" s="180"/>
      <c r="D177" s="180"/>
      <c r="E177" s="180"/>
      <c r="F177" s="180"/>
      <c r="G177" s="180"/>
      <c r="H177" s="180"/>
      <c r="I177" s="180"/>
      <c r="J177" s="180"/>
      <c r="K177" s="180"/>
      <c r="L177" s="180"/>
      <c r="M177" s="180"/>
      <c r="N177" s="180"/>
      <c r="O177" s="180"/>
      <c r="P177" s="180"/>
      <c r="Q177" s="180"/>
      <c r="R177" s="180"/>
      <c r="S177" s="182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</row>
    <row r="178" spans="2:67" ht="14.25">
      <c r="B178" s="180"/>
      <c r="C178" s="180"/>
      <c r="D178" s="180"/>
      <c r="E178" s="180"/>
      <c r="F178" s="180"/>
      <c r="G178" s="180"/>
      <c r="H178" s="180"/>
      <c r="I178" s="180"/>
      <c r="J178" s="180"/>
      <c r="K178" s="180"/>
      <c r="L178" s="180"/>
      <c r="M178" s="180"/>
      <c r="N178" s="180"/>
      <c r="O178" s="180"/>
      <c r="P178" s="180"/>
      <c r="Q178" s="180"/>
      <c r="R178" s="180"/>
      <c r="S178" s="182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</row>
    <row r="179" spans="2:67" ht="14.25">
      <c r="B179" s="180"/>
      <c r="C179" s="180"/>
      <c r="D179" s="180"/>
      <c r="E179" s="180"/>
      <c r="F179" s="180"/>
      <c r="G179" s="180"/>
      <c r="H179" s="180"/>
      <c r="I179" s="180"/>
      <c r="J179" s="180"/>
      <c r="K179" s="180"/>
      <c r="L179" s="180"/>
      <c r="M179" s="180"/>
      <c r="N179" s="180"/>
      <c r="O179" s="180"/>
      <c r="P179" s="180"/>
      <c r="Q179" s="180"/>
      <c r="R179" s="180"/>
      <c r="S179" s="182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</row>
    <row r="180" spans="2:67" ht="14.25">
      <c r="B180" s="180"/>
      <c r="C180" s="180"/>
      <c r="D180" s="180"/>
      <c r="E180" s="180"/>
      <c r="F180" s="180"/>
      <c r="G180" s="180"/>
      <c r="H180" s="180"/>
      <c r="I180" s="180"/>
      <c r="J180" s="180"/>
      <c r="K180" s="180"/>
      <c r="L180" s="180"/>
      <c r="M180" s="180"/>
      <c r="N180" s="180"/>
      <c r="O180" s="180"/>
      <c r="P180" s="180"/>
      <c r="Q180" s="180"/>
      <c r="R180" s="180"/>
      <c r="S180" s="182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</row>
    <row r="181" spans="2:67" ht="14.25">
      <c r="B181" s="180"/>
      <c r="C181" s="180"/>
      <c r="D181" s="180"/>
      <c r="E181" s="180"/>
      <c r="F181" s="180"/>
      <c r="G181" s="180"/>
      <c r="H181" s="180"/>
      <c r="I181" s="180"/>
      <c r="J181" s="180"/>
      <c r="K181" s="180"/>
      <c r="L181" s="180"/>
      <c r="M181" s="180"/>
      <c r="N181" s="180"/>
      <c r="O181" s="180"/>
      <c r="P181" s="180"/>
      <c r="Q181" s="180"/>
      <c r="R181" s="180"/>
      <c r="S181" s="182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</row>
    <row r="182" spans="2:67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4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</row>
    <row r="183" spans="2:67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4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</row>
    <row r="184" spans="2:67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4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</row>
    <row r="185" spans="2:67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4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</row>
    <row r="186" spans="2:67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4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</row>
    <row r="187" spans="2:67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4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</row>
    <row r="188" spans="2:67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4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</row>
    <row r="189" spans="2:67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4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</row>
    <row r="190" spans="2:67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4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</row>
    <row r="191" spans="2:67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4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</row>
    <row r="192" spans="2:67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4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</row>
    <row r="193" spans="2:67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4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</row>
    <row r="194" spans="2:67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4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</row>
    <row r="195" spans="2:67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4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</row>
    <row r="196" spans="2:67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4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</row>
    <row r="197" spans="2:67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4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</row>
    <row r="198" spans="2:67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4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</row>
    <row r="199" spans="2:67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4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</row>
    <row r="200" spans="2:67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4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</row>
    <row r="201" spans="2:67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4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</row>
    <row r="202" spans="2:67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4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</row>
    <row r="203" spans="2:67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4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</row>
    <row r="204" spans="2:67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4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</row>
    <row r="205" spans="2:67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4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</row>
    <row r="206" spans="2:67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4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</row>
    <row r="207" spans="2:67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4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</row>
    <row r="208" spans="2:67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4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</row>
    <row r="209" spans="2:67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4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</row>
    <row r="210" spans="2:67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4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</row>
    <row r="211" spans="2:67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4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</row>
    <row r="212" spans="2:67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4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</row>
    <row r="213" spans="2:67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4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</row>
    <row r="214" spans="2:67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4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</row>
    <row r="215" spans="2:67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4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</row>
    <row r="216" spans="2:67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4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</row>
    <row r="217" spans="2:67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4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</row>
    <row r="218" spans="2:67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4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</row>
    <row r="219" spans="2:67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4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</row>
  </sheetData>
  <mergeCells count="10">
    <mergeCell ref="B1:S1"/>
    <mergeCell ref="B3:R3"/>
    <mergeCell ref="B4:R4"/>
    <mergeCell ref="B5:R5"/>
    <mergeCell ref="B6:B7"/>
    <mergeCell ref="C6:H6"/>
    <mergeCell ref="I6:I7"/>
    <mergeCell ref="J6:O6"/>
    <mergeCell ref="P6:P7"/>
    <mergeCell ref="Q6:R6"/>
  </mergeCells>
  <printOptions horizontalCentered="1"/>
  <pageMargins left="0" right="0" top="0.19685039370078741" bottom="0.19685039370078741" header="0" footer="0.19685039370078741"/>
  <pageSetup scale="8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AX334"/>
  <sheetViews>
    <sheetView showGridLines="0" tabSelected="1" zoomScaleNormal="100" workbookViewId="0">
      <selection activeCell="C84" sqref="C84:T102"/>
    </sheetView>
  </sheetViews>
  <sheetFormatPr baseColWidth="10" defaultColWidth="11.42578125" defaultRowHeight="12.75"/>
  <cols>
    <col min="1" max="1" width="3.42578125" customWidth="1"/>
    <col min="2" max="2" width="75.140625" customWidth="1"/>
    <col min="3" max="8" width="9.28515625" customWidth="1"/>
    <col min="9" max="9" width="9.5703125" customWidth="1"/>
    <col min="10" max="10" width="8.28515625" customWidth="1"/>
    <col min="11" max="14" width="9" customWidth="1"/>
    <col min="15" max="15" width="10.140625" customWidth="1"/>
    <col min="16" max="17" width="10" customWidth="1"/>
    <col min="18" max="18" width="8.85546875" customWidth="1"/>
    <col min="19" max="19" width="13.28515625" style="41" bestFit="1" customWidth="1"/>
    <col min="20" max="20" width="11" customWidth="1"/>
  </cols>
  <sheetData>
    <row r="1" spans="1:50" ht="17.25">
      <c r="B1" s="6" t="s">
        <v>102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4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</row>
    <row r="2" spans="1:50" ht="14.2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4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</row>
    <row r="3" spans="1:50" s="183" customFormat="1" ht="17.25">
      <c r="B3" s="10" t="s">
        <v>103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84"/>
    </row>
    <row r="4" spans="1:50" s="183" customFormat="1" ht="17.25" customHeight="1">
      <c r="B4" s="11" t="s">
        <v>104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84"/>
    </row>
    <row r="5" spans="1:50" s="183" customFormat="1" ht="14.25" customHeight="1">
      <c r="B5" s="11" t="s">
        <v>105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84"/>
    </row>
    <row r="6" spans="1:50" s="183" customFormat="1" ht="17.25" customHeight="1">
      <c r="B6" s="185" t="s">
        <v>4</v>
      </c>
      <c r="C6" s="121">
        <v>2018</v>
      </c>
      <c r="D6" s="122"/>
      <c r="E6" s="122"/>
      <c r="F6" s="122"/>
      <c r="G6" s="122"/>
      <c r="H6" s="122"/>
      <c r="I6" s="120">
        <v>2018</v>
      </c>
      <c r="J6" s="121">
        <v>2019</v>
      </c>
      <c r="K6" s="122"/>
      <c r="L6" s="122"/>
      <c r="M6" s="122"/>
      <c r="N6" s="122"/>
      <c r="O6" s="122"/>
      <c r="P6" s="120">
        <v>2019</v>
      </c>
      <c r="Q6" s="121" t="s">
        <v>5</v>
      </c>
      <c r="R6" s="123"/>
      <c r="S6" s="184"/>
    </row>
    <row r="7" spans="1:50" ht="24" customHeight="1" thickBot="1">
      <c r="A7" s="113"/>
      <c r="B7" s="186"/>
      <c r="C7" s="128" t="s">
        <v>6</v>
      </c>
      <c r="D7" s="128" t="s">
        <v>7</v>
      </c>
      <c r="E7" s="128" t="s">
        <v>8</v>
      </c>
      <c r="F7" s="128" t="s">
        <v>9</v>
      </c>
      <c r="G7" s="128" t="s">
        <v>10</v>
      </c>
      <c r="H7" s="128" t="s">
        <v>11</v>
      </c>
      <c r="I7" s="125"/>
      <c r="J7" s="128" t="s">
        <v>6</v>
      </c>
      <c r="K7" s="128" t="s">
        <v>7</v>
      </c>
      <c r="L7" s="128" t="s">
        <v>8</v>
      </c>
      <c r="M7" s="128" t="s">
        <v>9</v>
      </c>
      <c r="N7" s="128" t="s">
        <v>10</v>
      </c>
      <c r="O7" s="128" t="s">
        <v>11</v>
      </c>
      <c r="P7" s="125"/>
      <c r="Q7" s="128" t="s">
        <v>12</v>
      </c>
      <c r="R7" s="127" t="s">
        <v>13</v>
      </c>
      <c r="S7" s="2"/>
      <c r="T7" s="2"/>
      <c r="U7" s="2"/>
      <c r="V7" s="2"/>
      <c r="W7" s="2"/>
      <c r="X7" s="2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</row>
    <row r="8" spans="1:50" ht="18" customHeight="1" thickTop="1">
      <c r="A8" s="113"/>
      <c r="B8" s="187" t="s">
        <v>14</v>
      </c>
      <c r="C8" s="188">
        <f t="shared" ref="C8:P8" si="0">+C9+C20+C21+C22+C39</f>
        <v>3846.2000000000003</v>
      </c>
      <c r="D8" s="188">
        <f t="shared" si="0"/>
        <v>2157.9</v>
      </c>
      <c r="E8" s="188">
        <f t="shared" si="0"/>
        <v>1876.7</v>
      </c>
      <c r="F8" s="188">
        <f t="shared" si="0"/>
        <v>1763.1000000000001</v>
      </c>
      <c r="G8" s="188">
        <f t="shared" si="0"/>
        <v>1994</v>
      </c>
      <c r="H8" s="188">
        <f t="shared" si="0"/>
        <v>4528.8</v>
      </c>
      <c r="I8" s="188">
        <f t="shared" si="0"/>
        <v>16166.7</v>
      </c>
      <c r="J8" s="188">
        <f t="shared" si="0"/>
        <v>2624.6000000000004</v>
      </c>
      <c r="K8" s="188">
        <f t="shared" si="0"/>
        <v>2657.2000000000003</v>
      </c>
      <c r="L8" s="188">
        <f t="shared" si="0"/>
        <v>2394.7000000000003</v>
      </c>
      <c r="M8" s="188">
        <f t="shared" si="0"/>
        <v>2644.5</v>
      </c>
      <c r="N8" s="188">
        <f t="shared" si="0"/>
        <v>3660.1000000000004</v>
      </c>
      <c r="O8" s="188">
        <f t="shared" si="0"/>
        <v>5519.2999999999993</v>
      </c>
      <c r="P8" s="188">
        <f t="shared" si="0"/>
        <v>19500.400000000001</v>
      </c>
      <c r="Q8" s="189">
        <f t="shared" ref="Q8:Q71" si="1">+P8-I8</f>
        <v>3333.7000000000007</v>
      </c>
      <c r="R8" s="189">
        <f t="shared" ref="R8:R20" si="2">+Q8/I8*100</f>
        <v>20.620782225191292</v>
      </c>
      <c r="S8" s="133"/>
      <c r="T8" s="133"/>
      <c r="U8" s="2"/>
      <c r="V8" s="2"/>
      <c r="W8" s="2"/>
      <c r="X8" s="2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</row>
    <row r="9" spans="1:50" ht="18" customHeight="1">
      <c r="A9" s="113"/>
      <c r="B9" s="190" t="s">
        <v>15</v>
      </c>
      <c r="C9" s="135">
        <f t="shared" ref="C9:P9" si="3">+C10+C18</f>
        <v>25.2</v>
      </c>
      <c r="D9" s="135">
        <f t="shared" si="3"/>
        <v>241.3</v>
      </c>
      <c r="E9" s="135">
        <f t="shared" si="3"/>
        <v>241.79999999999998</v>
      </c>
      <c r="F9" s="135">
        <f t="shared" si="3"/>
        <v>157.80000000000001</v>
      </c>
      <c r="G9" s="135">
        <f t="shared" si="3"/>
        <v>240.29999999999998</v>
      </c>
      <c r="H9" s="135">
        <f t="shared" si="3"/>
        <v>228.50000000000003</v>
      </c>
      <c r="I9" s="131">
        <f t="shared" si="3"/>
        <v>1134.8999999999999</v>
      </c>
      <c r="J9" s="135">
        <f t="shared" si="3"/>
        <v>33.099999999999994</v>
      </c>
      <c r="K9" s="135">
        <f t="shared" si="3"/>
        <v>199.5</v>
      </c>
      <c r="L9" s="135">
        <f t="shared" si="3"/>
        <v>139.5</v>
      </c>
      <c r="M9" s="135">
        <f t="shared" si="3"/>
        <v>21.5</v>
      </c>
      <c r="N9" s="135">
        <f t="shared" si="3"/>
        <v>195.9</v>
      </c>
      <c r="O9" s="135">
        <f t="shared" si="3"/>
        <v>246.1</v>
      </c>
      <c r="P9" s="131">
        <f t="shared" si="3"/>
        <v>835.6</v>
      </c>
      <c r="Q9" s="135">
        <f t="shared" si="1"/>
        <v>-299.29999999999984</v>
      </c>
      <c r="R9" s="131">
        <f t="shared" si="2"/>
        <v>-26.372367609481</v>
      </c>
      <c r="S9" s="133"/>
      <c r="T9" s="133"/>
      <c r="U9" s="2"/>
      <c r="V9" s="2"/>
      <c r="W9" s="2"/>
      <c r="X9" s="2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</row>
    <row r="10" spans="1:50" ht="18" customHeight="1">
      <c r="A10" s="113"/>
      <c r="B10" s="190" t="s">
        <v>85</v>
      </c>
      <c r="C10" s="135">
        <f t="shared" ref="C10:P10" si="4">+C11+C14</f>
        <v>12.2</v>
      </c>
      <c r="D10" s="135">
        <f t="shared" si="4"/>
        <v>230.3</v>
      </c>
      <c r="E10" s="135">
        <f t="shared" si="4"/>
        <v>229.29999999999998</v>
      </c>
      <c r="F10" s="135">
        <f t="shared" si="4"/>
        <v>145.5</v>
      </c>
      <c r="G10" s="135">
        <f t="shared" si="4"/>
        <v>227.1</v>
      </c>
      <c r="H10" s="135">
        <f t="shared" si="4"/>
        <v>214.90000000000003</v>
      </c>
      <c r="I10" s="131">
        <f t="shared" si="4"/>
        <v>1059.3</v>
      </c>
      <c r="J10" s="135">
        <f t="shared" si="4"/>
        <v>18.899999999999999</v>
      </c>
      <c r="K10" s="135">
        <f t="shared" si="4"/>
        <v>187.4</v>
      </c>
      <c r="L10" s="135">
        <f t="shared" si="4"/>
        <v>126.19999999999999</v>
      </c>
      <c r="M10" s="135">
        <f t="shared" si="4"/>
        <v>9.9</v>
      </c>
      <c r="N10" s="135">
        <f t="shared" si="4"/>
        <v>181.70000000000002</v>
      </c>
      <c r="O10" s="135">
        <f t="shared" si="4"/>
        <v>233.5</v>
      </c>
      <c r="P10" s="131">
        <f t="shared" si="4"/>
        <v>757.6</v>
      </c>
      <c r="Q10" s="135">
        <f t="shared" si="1"/>
        <v>-301.69999999999993</v>
      </c>
      <c r="R10" s="131">
        <f t="shared" si="2"/>
        <v>-28.481072406306048</v>
      </c>
      <c r="S10" s="133"/>
      <c r="T10" s="133"/>
      <c r="U10" s="2"/>
      <c r="V10" s="2"/>
      <c r="W10" s="2"/>
      <c r="X10" s="2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</row>
    <row r="11" spans="1:50" ht="18" customHeight="1">
      <c r="A11" s="113"/>
      <c r="B11" s="191" t="s">
        <v>34</v>
      </c>
      <c r="C11" s="135">
        <f t="shared" ref="C11:P11" si="5">+C12+C13</f>
        <v>0</v>
      </c>
      <c r="D11" s="135">
        <f t="shared" si="5"/>
        <v>218.3</v>
      </c>
      <c r="E11" s="135">
        <f t="shared" si="5"/>
        <v>216.6</v>
      </c>
      <c r="F11" s="135">
        <f t="shared" si="5"/>
        <v>135.4</v>
      </c>
      <c r="G11" s="135">
        <f t="shared" si="5"/>
        <v>213.9</v>
      </c>
      <c r="H11" s="135">
        <f t="shared" si="5"/>
        <v>203.10000000000002</v>
      </c>
      <c r="I11" s="135">
        <f t="shared" si="5"/>
        <v>987.3</v>
      </c>
      <c r="J11" s="135">
        <f t="shared" si="5"/>
        <v>0</v>
      </c>
      <c r="K11" s="135">
        <f t="shared" si="5"/>
        <v>177.5</v>
      </c>
      <c r="L11" s="135">
        <f t="shared" si="5"/>
        <v>113.1</v>
      </c>
      <c r="M11" s="135">
        <f t="shared" si="5"/>
        <v>0</v>
      </c>
      <c r="N11" s="135">
        <f t="shared" si="5"/>
        <v>169.8</v>
      </c>
      <c r="O11" s="135">
        <f t="shared" si="5"/>
        <v>225.6</v>
      </c>
      <c r="P11" s="135">
        <f t="shared" si="5"/>
        <v>686</v>
      </c>
      <c r="Q11" s="135">
        <f t="shared" si="1"/>
        <v>-301.29999999999995</v>
      </c>
      <c r="R11" s="131">
        <f t="shared" si="2"/>
        <v>-30.5175731793781</v>
      </c>
      <c r="S11" s="133"/>
      <c r="T11" s="133"/>
      <c r="U11" s="2"/>
      <c r="V11" s="2"/>
      <c r="W11" s="2"/>
      <c r="X11" s="2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1:50" ht="18" customHeight="1">
      <c r="A12" s="113"/>
      <c r="B12" s="192" t="s">
        <v>106</v>
      </c>
      <c r="C12" s="156">
        <v>0</v>
      </c>
      <c r="D12" s="156">
        <v>59.7</v>
      </c>
      <c r="E12" s="156">
        <v>62.1</v>
      </c>
      <c r="F12" s="156">
        <v>0</v>
      </c>
      <c r="G12" s="156">
        <v>58.4</v>
      </c>
      <c r="H12" s="156">
        <v>57.8</v>
      </c>
      <c r="I12" s="193">
        <f>SUM(C12:H12)</f>
        <v>238</v>
      </c>
      <c r="J12" s="156">
        <v>0</v>
      </c>
      <c r="K12" s="156">
        <v>60.2</v>
      </c>
      <c r="L12" s="156">
        <v>0</v>
      </c>
      <c r="M12" s="156">
        <v>0</v>
      </c>
      <c r="N12" s="156">
        <v>61.4</v>
      </c>
      <c r="O12" s="156">
        <v>0</v>
      </c>
      <c r="P12" s="193">
        <f>SUM(J12:O12)</f>
        <v>121.6</v>
      </c>
      <c r="Q12" s="156">
        <f t="shared" si="1"/>
        <v>-116.4</v>
      </c>
      <c r="R12" s="194">
        <f t="shared" si="2"/>
        <v>-48.907563025210088</v>
      </c>
      <c r="S12" s="133"/>
      <c r="T12" s="133"/>
      <c r="U12" s="2"/>
      <c r="V12" s="2"/>
      <c r="W12" s="2"/>
      <c r="X12" s="2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</row>
    <row r="13" spans="1:50" ht="18" customHeight="1">
      <c r="A13" s="113"/>
      <c r="B13" s="195" t="s">
        <v>107</v>
      </c>
      <c r="C13" s="156">
        <v>0</v>
      </c>
      <c r="D13" s="156">
        <v>158.6</v>
      </c>
      <c r="E13" s="156">
        <v>154.5</v>
      </c>
      <c r="F13" s="156">
        <v>135.4</v>
      </c>
      <c r="G13" s="156">
        <v>155.5</v>
      </c>
      <c r="H13" s="156">
        <v>145.30000000000001</v>
      </c>
      <c r="I13" s="193">
        <f>SUM(C13:H13)</f>
        <v>749.3</v>
      </c>
      <c r="J13" s="156">
        <v>0</v>
      </c>
      <c r="K13" s="156">
        <v>117.3</v>
      </c>
      <c r="L13" s="156">
        <v>113.1</v>
      </c>
      <c r="M13" s="156">
        <v>0</v>
      </c>
      <c r="N13" s="156">
        <v>108.4</v>
      </c>
      <c r="O13" s="156">
        <v>225.6</v>
      </c>
      <c r="P13" s="193">
        <f>SUM(J13:O13)</f>
        <v>564.4</v>
      </c>
      <c r="Q13" s="156">
        <f t="shared" si="1"/>
        <v>-184.89999999999998</v>
      </c>
      <c r="R13" s="194">
        <f t="shared" si="2"/>
        <v>-24.676364606966501</v>
      </c>
      <c r="S13" s="133"/>
      <c r="T13" s="133"/>
      <c r="U13" s="2"/>
      <c r="V13" s="2"/>
      <c r="W13" s="2"/>
      <c r="X13" s="2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</row>
    <row r="14" spans="1:50" ht="18" customHeight="1">
      <c r="A14" s="113"/>
      <c r="B14" s="196" t="s">
        <v>108</v>
      </c>
      <c r="C14" s="154">
        <f t="shared" ref="C14:M14" si="6">+C15</f>
        <v>12.2</v>
      </c>
      <c r="D14" s="154">
        <f t="shared" ref="D14:I14" si="7">+D15+D17</f>
        <v>12</v>
      </c>
      <c r="E14" s="154">
        <f t="shared" si="7"/>
        <v>12.7</v>
      </c>
      <c r="F14" s="154">
        <f t="shared" si="7"/>
        <v>10.1</v>
      </c>
      <c r="G14" s="154">
        <f t="shared" si="7"/>
        <v>13.2</v>
      </c>
      <c r="H14" s="154">
        <f t="shared" si="7"/>
        <v>11.8</v>
      </c>
      <c r="I14" s="154">
        <f t="shared" si="7"/>
        <v>71.999999999999986</v>
      </c>
      <c r="J14" s="154">
        <f t="shared" si="6"/>
        <v>18.899999999999999</v>
      </c>
      <c r="K14" s="154">
        <f t="shared" si="6"/>
        <v>9.9</v>
      </c>
      <c r="L14" s="154">
        <f t="shared" si="6"/>
        <v>13.1</v>
      </c>
      <c r="M14" s="154">
        <f t="shared" si="6"/>
        <v>9.9</v>
      </c>
      <c r="N14" s="154">
        <f>+N15+N17</f>
        <v>11.9</v>
      </c>
      <c r="O14" s="154">
        <f>+O15+O17</f>
        <v>7.9</v>
      </c>
      <c r="P14" s="154">
        <f>+P15+P17</f>
        <v>71.599999999999994</v>
      </c>
      <c r="Q14" s="154">
        <f t="shared" si="1"/>
        <v>-0.39999999999999147</v>
      </c>
      <c r="R14" s="155">
        <f t="shared" si="2"/>
        <v>-0.55555555555554381</v>
      </c>
      <c r="S14" s="133"/>
      <c r="T14" s="133"/>
      <c r="U14" s="2"/>
      <c r="V14" s="2"/>
      <c r="W14" s="2"/>
      <c r="X14" s="2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</row>
    <row r="15" spans="1:50" ht="18" customHeight="1">
      <c r="A15" s="113"/>
      <c r="B15" s="195" t="s">
        <v>109</v>
      </c>
      <c r="C15" s="197">
        <f>+[1]PP!C39</f>
        <v>12.2</v>
      </c>
      <c r="D15" s="197">
        <f>+[1]PP!D39</f>
        <v>11.9</v>
      </c>
      <c r="E15" s="197">
        <f>+[1]PP!E39</f>
        <v>12.7</v>
      </c>
      <c r="F15" s="197">
        <f>+[1]PP!F39</f>
        <v>10.1</v>
      </c>
      <c r="G15" s="197">
        <f>+[1]PP!G39</f>
        <v>13.2</v>
      </c>
      <c r="H15" s="197">
        <f>+[1]PP!H39</f>
        <v>11.8</v>
      </c>
      <c r="I15" s="193">
        <f>SUM(C15:H15)</f>
        <v>71.899999999999991</v>
      </c>
      <c r="J15" s="197">
        <f>+[1]PP!J39</f>
        <v>18.899999999999999</v>
      </c>
      <c r="K15" s="197">
        <f>+[1]PP!K39</f>
        <v>9.9</v>
      </c>
      <c r="L15" s="197">
        <f>+[1]PP!L39</f>
        <v>13.1</v>
      </c>
      <c r="M15" s="197">
        <f>+[1]PP!M39</f>
        <v>9.9</v>
      </c>
      <c r="N15" s="197">
        <f>+[1]PP!N39</f>
        <v>11.9</v>
      </c>
      <c r="O15" s="197">
        <f>+[1]PP!O39</f>
        <v>7.9</v>
      </c>
      <c r="P15" s="193">
        <f>SUM(J15:O15)</f>
        <v>71.599999999999994</v>
      </c>
      <c r="Q15" s="156">
        <f t="shared" si="1"/>
        <v>-0.29999999999999716</v>
      </c>
      <c r="R15" s="193">
        <f t="shared" si="2"/>
        <v>-0.41724617524338969</v>
      </c>
      <c r="S15" s="133"/>
      <c r="T15" s="133"/>
      <c r="U15" s="2"/>
      <c r="V15" s="2"/>
      <c r="W15" s="2"/>
      <c r="X15" s="2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</row>
    <row r="16" spans="1:50" ht="18" customHeight="1">
      <c r="A16" s="113"/>
      <c r="B16" s="198" t="s">
        <v>110</v>
      </c>
      <c r="C16" s="197">
        <v>0</v>
      </c>
      <c r="D16" s="197">
        <v>0</v>
      </c>
      <c r="E16" s="197">
        <v>0</v>
      </c>
      <c r="F16" s="197">
        <v>0</v>
      </c>
      <c r="G16" s="197">
        <v>0</v>
      </c>
      <c r="H16" s="197">
        <v>0</v>
      </c>
      <c r="I16" s="193">
        <f>SUM(C16:H16)</f>
        <v>0</v>
      </c>
      <c r="J16" s="197">
        <v>0</v>
      </c>
      <c r="K16" s="197">
        <v>0</v>
      </c>
      <c r="L16" s="197">
        <v>0.2</v>
      </c>
      <c r="M16" s="197">
        <v>0.2</v>
      </c>
      <c r="N16" s="197">
        <v>0.4</v>
      </c>
      <c r="O16" s="197">
        <v>0.5</v>
      </c>
      <c r="P16" s="193">
        <f>SUM(J16:O16)</f>
        <v>1.3</v>
      </c>
      <c r="Q16" s="156">
        <f t="shared" si="1"/>
        <v>1.3</v>
      </c>
      <c r="R16" s="199">
        <v>0</v>
      </c>
      <c r="S16" s="133"/>
      <c r="T16" s="133"/>
      <c r="U16" s="2"/>
      <c r="V16" s="2"/>
      <c r="W16" s="2"/>
      <c r="X16" s="2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</row>
    <row r="17" spans="1:50" ht="18" customHeight="1">
      <c r="A17" s="113"/>
      <c r="B17" s="195" t="s">
        <v>29</v>
      </c>
      <c r="C17" s="197">
        <v>0</v>
      </c>
      <c r="D17" s="197">
        <v>0.1</v>
      </c>
      <c r="E17" s="197">
        <v>0</v>
      </c>
      <c r="F17" s="197">
        <v>0</v>
      </c>
      <c r="G17" s="197">
        <v>0</v>
      </c>
      <c r="H17" s="197">
        <v>0</v>
      </c>
      <c r="I17" s="193">
        <f>SUM(C17:H17)</f>
        <v>0.1</v>
      </c>
      <c r="J17" s="197">
        <v>0</v>
      </c>
      <c r="K17" s="197">
        <v>0</v>
      </c>
      <c r="L17" s="197">
        <v>0</v>
      </c>
      <c r="M17" s="197">
        <v>0</v>
      </c>
      <c r="N17" s="197">
        <v>0</v>
      </c>
      <c r="O17" s="197">
        <v>0</v>
      </c>
      <c r="P17" s="193">
        <f>SUM(J17:O17)</f>
        <v>0</v>
      </c>
      <c r="Q17" s="156">
        <f t="shared" si="1"/>
        <v>-0.1</v>
      </c>
      <c r="R17" s="193">
        <f t="shared" si="2"/>
        <v>-100</v>
      </c>
      <c r="S17" s="133"/>
      <c r="T17" s="133"/>
      <c r="U17" s="2"/>
      <c r="V17" s="2"/>
      <c r="W17" s="2"/>
      <c r="X17" s="2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</row>
    <row r="18" spans="1:50" ht="18" customHeight="1">
      <c r="A18" s="113"/>
      <c r="B18" s="191" t="s">
        <v>111</v>
      </c>
      <c r="C18" s="160">
        <f t="shared" ref="C18:P18" si="8">+C19</f>
        <v>13</v>
      </c>
      <c r="D18" s="160">
        <f t="shared" si="8"/>
        <v>11</v>
      </c>
      <c r="E18" s="160">
        <f t="shared" si="8"/>
        <v>12.5</v>
      </c>
      <c r="F18" s="160">
        <f t="shared" si="8"/>
        <v>12.3</v>
      </c>
      <c r="G18" s="160">
        <f t="shared" si="8"/>
        <v>13.2</v>
      </c>
      <c r="H18" s="160">
        <f t="shared" si="8"/>
        <v>13.6</v>
      </c>
      <c r="I18" s="161">
        <f t="shared" si="8"/>
        <v>75.599999999999994</v>
      </c>
      <c r="J18" s="160">
        <f t="shared" si="8"/>
        <v>14.2</v>
      </c>
      <c r="K18" s="160">
        <f t="shared" si="8"/>
        <v>12.1</v>
      </c>
      <c r="L18" s="160">
        <f t="shared" si="8"/>
        <v>13.3</v>
      </c>
      <c r="M18" s="160">
        <f t="shared" si="8"/>
        <v>11.6</v>
      </c>
      <c r="N18" s="160">
        <f t="shared" si="8"/>
        <v>14.2</v>
      </c>
      <c r="O18" s="160">
        <f t="shared" si="8"/>
        <v>12.6</v>
      </c>
      <c r="P18" s="161">
        <f t="shared" si="8"/>
        <v>77.999999999999986</v>
      </c>
      <c r="Q18" s="160">
        <f t="shared" si="1"/>
        <v>2.3999999999999915</v>
      </c>
      <c r="R18" s="161">
        <f t="shared" si="2"/>
        <v>3.1746031746031633</v>
      </c>
      <c r="S18" s="133"/>
      <c r="T18" s="133"/>
      <c r="U18" s="2"/>
      <c r="V18" s="2"/>
      <c r="W18" s="2"/>
      <c r="X18" s="2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</row>
    <row r="19" spans="1:50" ht="18" customHeight="1">
      <c r="A19" s="113"/>
      <c r="B19" s="195" t="s">
        <v>112</v>
      </c>
      <c r="C19" s="165">
        <f>+[1]PP!C50</f>
        <v>13</v>
      </c>
      <c r="D19" s="165">
        <f>+[1]PP!D50</f>
        <v>11</v>
      </c>
      <c r="E19" s="165">
        <f>+[1]PP!E50</f>
        <v>12.5</v>
      </c>
      <c r="F19" s="165">
        <f>+[1]PP!F50</f>
        <v>12.3</v>
      </c>
      <c r="G19" s="165">
        <f>+[1]PP!G50</f>
        <v>13.2</v>
      </c>
      <c r="H19" s="165">
        <f>+[1]PP!H50</f>
        <v>13.6</v>
      </c>
      <c r="I19" s="193">
        <f>SUM(C19:H19)</f>
        <v>75.599999999999994</v>
      </c>
      <c r="J19" s="165">
        <f>+[1]PP!J50</f>
        <v>14.2</v>
      </c>
      <c r="K19" s="165">
        <f>+[1]PP!K50</f>
        <v>12.1</v>
      </c>
      <c r="L19" s="165">
        <f>+[1]PP!L50</f>
        <v>13.3</v>
      </c>
      <c r="M19" s="165">
        <f>+[1]PP!M50</f>
        <v>11.6</v>
      </c>
      <c r="N19" s="165">
        <f>+[1]PP!N50</f>
        <v>14.2</v>
      </c>
      <c r="O19" s="165">
        <f>+[1]PP!O50</f>
        <v>12.6</v>
      </c>
      <c r="P19" s="193">
        <f>SUM(J19:O19)</f>
        <v>77.999999999999986</v>
      </c>
      <c r="Q19" s="156">
        <f t="shared" si="1"/>
        <v>2.3999999999999915</v>
      </c>
      <c r="R19" s="193">
        <f t="shared" si="2"/>
        <v>3.1746031746031633</v>
      </c>
      <c r="S19" s="133"/>
      <c r="T19" s="133"/>
      <c r="U19" s="2"/>
      <c r="V19" s="2"/>
      <c r="W19" s="2"/>
      <c r="X19" s="2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</row>
    <row r="20" spans="1:50" ht="18" customHeight="1">
      <c r="A20" s="113"/>
      <c r="B20" s="200" t="s">
        <v>113</v>
      </c>
      <c r="C20" s="189">
        <f>+[1]PP!C54</f>
        <v>314.39999999999998</v>
      </c>
      <c r="D20" s="189">
        <f>+[1]PP!D54</f>
        <v>179.1</v>
      </c>
      <c r="E20" s="189">
        <f>+[1]PP!E54</f>
        <v>184</v>
      </c>
      <c r="F20" s="189">
        <f>+[1]PP!F54</f>
        <v>179.5</v>
      </c>
      <c r="G20" s="189">
        <f>+[1]PP!G54</f>
        <v>207.5</v>
      </c>
      <c r="H20" s="189">
        <f>+[1]PP!H54</f>
        <v>180.7</v>
      </c>
      <c r="I20" s="201">
        <f>SUM(C20:H20)</f>
        <v>1245.2</v>
      </c>
      <c r="J20" s="189">
        <f>+[1]PP!J54</f>
        <v>192.8</v>
      </c>
      <c r="K20" s="189">
        <f>+[1]PP!K54</f>
        <v>176.2</v>
      </c>
      <c r="L20" s="189">
        <f>+[1]PP!L54</f>
        <v>215.9</v>
      </c>
      <c r="M20" s="189">
        <f>+[1]PP!M54</f>
        <v>190.4</v>
      </c>
      <c r="N20" s="189">
        <f>+[1]PP!N54</f>
        <v>183.8</v>
      </c>
      <c r="O20" s="189">
        <f>+[1]PP!O54</f>
        <v>351.3</v>
      </c>
      <c r="P20" s="201">
        <f>SUM(J20:O20)</f>
        <v>1310.3999999999999</v>
      </c>
      <c r="Q20" s="154">
        <f t="shared" si="1"/>
        <v>65.199999999999818</v>
      </c>
      <c r="R20" s="155">
        <f t="shared" si="2"/>
        <v>5.2361066495341966</v>
      </c>
      <c r="S20" s="133"/>
      <c r="T20" s="133"/>
      <c r="U20" s="133"/>
      <c r="V20" s="133"/>
      <c r="W20" s="2"/>
      <c r="X20" s="2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</row>
    <row r="21" spans="1:50" ht="18" customHeight="1">
      <c r="A21" s="113"/>
      <c r="B21" s="202" t="s">
        <v>114</v>
      </c>
      <c r="C21" s="135">
        <v>0</v>
      </c>
      <c r="D21" s="135">
        <v>0</v>
      </c>
      <c r="E21" s="135">
        <v>0</v>
      </c>
      <c r="F21" s="135">
        <v>0</v>
      </c>
      <c r="G21" s="135">
        <v>0</v>
      </c>
      <c r="H21" s="135">
        <v>0</v>
      </c>
      <c r="I21" s="201">
        <f>SUM(C21:H21)</f>
        <v>0</v>
      </c>
      <c r="J21" s="135">
        <v>0</v>
      </c>
      <c r="K21" s="135">
        <v>0</v>
      </c>
      <c r="L21" s="135">
        <v>0</v>
      </c>
      <c r="M21" s="135">
        <v>0</v>
      </c>
      <c r="N21" s="135">
        <v>0</v>
      </c>
      <c r="O21" s="135">
        <v>0</v>
      </c>
      <c r="P21" s="155">
        <f>SUM(J21:O21)</f>
        <v>0</v>
      </c>
      <c r="Q21" s="154">
        <f t="shared" si="1"/>
        <v>0</v>
      </c>
      <c r="R21" s="155">
        <v>0</v>
      </c>
      <c r="S21" s="133"/>
      <c r="T21" s="133"/>
      <c r="U21" s="133"/>
      <c r="V21" s="133"/>
      <c r="W21" s="2"/>
      <c r="X21" s="2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</row>
    <row r="22" spans="1:50" ht="18" customHeight="1">
      <c r="A22" s="113"/>
      <c r="B22" s="202" t="s">
        <v>115</v>
      </c>
      <c r="C22" s="135">
        <f>+C23+C33+C36</f>
        <v>1919.6000000000001</v>
      </c>
      <c r="D22" s="135">
        <f t="shared" ref="D22:P22" si="9">+D23+D33+D36</f>
        <v>1412.1000000000001</v>
      </c>
      <c r="E22" s="135">
        <f t="shared" si="9"/>
        <v>1450.9</v>
      </c>
      <c r="F22" s="135">
        <f t="shared" si="9"/>
        <v>1395.6000000000001</v>
      </c>
      <c r="G22" s="135">
        <f t="shared" si="9"/>
        <v>1546.2</v>
      </c>
      <c r="H22" s="135">
        <f t="shared" si="9"/>
        <v>1419.6</v>
      </c>
      <c r="I22" s="135">
        <f t="shared" si="9"/>
        <v>9144</v>
      </c>
      <c r="J22" s="135">
        <f>+J23+J33+J36</f>
        <v>1924.5</v>
      </c>
      <c r="K22" s="135">
        <f t="shared" si="9"/>
        <v>1400.6000000000001</v>
      </c>
      <c r="L22" s="135">
        <f t="shared" si="9"/>
        <v>1847.4</v>
      </c>
      <c r="M22" s="135">
        <f t="shared" si="9"/>
        <v>1785.8999999999999</v>
      </c>
      <c r="N22" s="135">
        <f t="shared" si="9"/>
        <v>1928.9</v>
      </c>
      <c r="O22" s="135">
        <f t="shared" si="9"/>
        <v>1575.3</v>
      </c>
      <c r="P22" s="135">
        <f t="shared" si="9"/>
        <v>10462.6</v>
      </c>
      <c r="Q22" s="135">
        <f t="shared" si="1"/>
        <v>1318.6000000000004</v>
      </c>
      <c r="R22" s="131">
        <f t="shared" ref="R22:R27" si="10">+Q22/I22*100</f>
        <v>14.420384951881019</v>
      </c>
      <c r="S22" s="133"/>
      <c r="T22" s="133"/>
      <c r="U22" s="133"/>
      <c r="V22" s="133"/>
      <c r="W22" s="2"/>
      <c r="X22" s="2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</row>
    <row r="23" spans="1:50" ht="18" customHeight="1">
      <c r="A23" s="113"/>
      <c r="B23" s="203" t="s">
        <v>53</v>
      </c>
      <c r="C23" s="135">
        <f t="shared" ref="C23:P23" si="11">+C24+C29</f>
        <v>1835.2</v>
      </c>
      <c r="D23" s="135">
        <f t="shared" si="11"/>
        <v>1346.8000000000002</v>
      </c>
      <c r="E23" s="135">
        <f t="shared" si="11"/>
        <v>1373.4</v>
      </c>
      <c r="F23" s="135">
        <f t="shared" si="11"/>
        <v>1322.7</v>
      </c>
      <c r="G23" s="135">
        <f t="shared" si="11"/>
        <v>1469.3</v>
      </c>
      <c r="H23" s="135">
        <f t="shared" si="11"/>
        <v>1352</v>
      </c>
      <c r="I23" s="131">
        <f t="shared" si="11"/>
        <v>8699.4</v>
      </c>
      <c r="J23" s="135">
        <f t="shared" si="11"/>
        <v>1839.6</v>
      </c>
      <c r="K23" s="135">
        <f t="shared" si="11"/>
        <v>1336.9</v>
      </c>
      <c r="L23" s="135">
        <f t="shared" si="11"/>
        <v>1775</v>
      </c>
      <c r="M23" s="135">
        <f t="shared" si="11"/>
        <v>1716.8999999999999</v>
      </c>
      <c r="N23" s="135">
        <f t="shared" si="11"/>
        <v>1826.3</v>
      </c>
      <c r="O23" s="135">
        <f t="shared" si="11"/>
        <v>1482.1</v>
      </c>
      <c r="P23" s="131">
        <f t="shared" si="11"/>
        <v>9976.7999999999993</v>
      </c>
      <c r="Q23" s="135">
        <f t="shared" si="1"/>
        <v>1277.3999999999996</v>
      </c>
      <c r="R23" s="131">
        <f t="shared" si="10"/>
        <v>14.683771294572038</v>
      </c>
      <c r="S23" s="133"/>
      <c r="T23" s="133"/>
      <c r="U23" s="133"/>
      <c r="V23" s="133"/>
      <c r="W23" s="2"/>
      <c r="X23" s="2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</row>
    <row r="24" spans="1:50" ht="18" customHeight="1">
      <c r="A24" s="113"/>
      <c r="B24" s="204" t="s">
        <v>54</v>
      </c>
      <c r="C24" s="135">
        <f t="shared" ref="C24:P24" si="12">SUM(C25:C28)</f>
        <v>89.9</v>
      </c>
      <c r="D24" s="135">
        <f t="shared" ref="D24:H24" si="13">SUM(D25:D28)</f>
        <v>85.5</v>
      </c>
      <c r="E24" s="135">
        <f t="shared" si="13"/>
        <v>105.3</v>
      </c>
      <c r="F24" s="135">
        <f t="shared" si="13"/>
        <v>79.400000000000006</v>
      </c>
      <c r="G24" s="135">
        <f t="shared" si="13"/>
        <v>94.1</v>
      </c>
      <c r="H24" s="135">
        <f t="shared" si="13"/>
        <v>78.300000000000011</v>
      </c>
      <c r="I24" s="131">
        <f t="shared" si="12"/>
        <v>532.5</v>
      </c>
      <c r="J24" s="135">
        <f t="shared" si="12"/>
        <v>107.8</v>
      </c>
      <c r="K24" s="135">
        <f t="shared" ref="K24:O24" si="14">SUM(K25:K28)</f>
        <v>81.099999999999994</v>
      </c>
      <c r="L24" s="135">
        <f t="shared" si="14"/>
        <v>112.60000000000001</v>
      </c>
      <c r="M24" s="135">
        <f t="shared" si="14"/>
        <v>92</v>
      </c>
      <c r="N24" s="135">
        <f t="shared" si="14"/>
        <v>110.60000000000001</v>
      </c>
      <c r="O24" s="135">
        <f t="shared" si="14"/>
        <v>114.1</v>
      </c>
      <c r="P24" s="131">
        <f t="shared" si="12"/>
        <v>618.20000000000005</v>
      </c>
      <c r="Q24" s="135">
        <f t="shared" si="1"/>
        <v>85.700000000000045</v>
      </c>
      <c r="R24" s="131">
        <f t="shared" si="10"/>
        <v>16.093896713615035</v>
      </c>
      <c r="S24" s="133"/>
      <c r="T24" s="133"/>
      <c r="U24" s="133"/>
      <c r="V24" s="133"/>
      <c r="W24" s="2"/>
      <c r="X24" s="2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</row>
    <row r="25" spans="1:50" ht="18" customHeight="1">
      <c r="A25" s="113"/>
      <c r="B25" s="205" t="s">
        <v>116</v>
      </c>
      <c r="C25" s="197">
        <f>+[1]PP!C59</f>
        <v>86.3</v>
      </c>
      <c r="D25" s="197">
        <f>+[1]PP!D59</f>
        <v>81.099999999999994</v>
      </c>
      <c r="E25" s="197">
        <f>+[1]PP!E59</f>
        <v>90.5</v>
      </c>
      <c r="F25" s="197">
        <f>+[1]PP!F59</f>
        <v>74.900000000000006</v>
      </c>
      <c r="G25" s="197">
        <f>+[1]PP!G59</f>
        <v>80.8</v>
      </c>
      <c r="H25" s="197">
        <f>+[1]PP!H59</f>
        <v>74.400000000000006</v>
      </c>
      <c r="I25" s="193">
        <f>SUM(C25:H25)</f>
        <v>488</v>
      </c>
      <c r="J25" s="197">
        <f>+[1]PP!J59</f>
        <v>81.8</v>
      </c>
      <c r="K25" s="197">
        <f>+[1]PP!K59</f>
        <v>78.3</v>
      </c>
      <c r="L25" s="197">
        <f>+[1]PP!L59</f>
        <v>99.8</v>
      </c>
      <c r="M25" s="197">
        <f>+[1]PP!M59</f>
        <v>89.2</v>
      </c>
      <c r="N25" s="197">
        <f>+[1]PP!N59</f>
        <v>107.8</v>
      </c>
      <c r="O25" s="197">
        <f>+[1]PP!O59</f>
        <v>86</v>
      </c>
      <c r="P25" s="193">
        <f>SUM(J25:O25)</f>
        <v>542.9</v>
      </c>
      <c r="Q25" s="156">
        <f t="shared" si="1"/>
        <v>54.899999999999977</v>
      </c>
      <c r="R25" s="193">
        <f t="shared" si="10"/>
        <v>11.249999999999995</v>
      </c>
      <c r="S25" s="133"/>
      <c r="T25" s="133"/>
      <c r="U25" s="133"/>
      <c r="V25" s="133"/>
      <c r="W25" s="2"/>
      <c r="X25" s="2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</row>
    <row r="26" spans="1:50" ht="18" customHeight="1">
      <c r="A26" s="113"/>
      <c r="B26" s="205" t="s">
        <v>117</v>
      </c>
      <c r="C26" s="197">
        <f>+[1]PP!C60</f>
        <v>1.4</v>
      </c>
      <c r="D26" s="197">
        <f>+[1]PP!D60</f>
        <v>2.7</v>
      </c>
      <c r="E26" s="197">
        <f>+[1]PP!E60</f>
        <v>2.7</v>
      </c>
      <c r="F26" s="197">
        <f>+[1]PP!F60</f>
        <v>2.9</v>
      </c>
      <c r="G26" s="197">
        <f>+[1]PP!G60</f>
        <v>3.1</v>
      </c>
      <c r="H26" s="197">
        <f>+[1]PP!H60</f>
        <v>2.5</v>
      </c>
      <c r="I26" s="193">
        <f>SUM(C26:H26)</f>
        <v>15.299999999999999</v>
      </c>
      <c r="J26" s="197">
        <f>+[1]PP!J60</f>
        <v>1.2</v>
      </c>
      <c r="K26" s="197">
        <f>+[1]PP!K60</f>
        <v>2.1</v>
      </c>
      <c r="L26" s="197">
        <f>+[1]PP!L60</f>
        <v>2.4</v>
      </c>
      <c r="M26" s="197">
        <f>+[1]PP!M60</f>
        <v>2</v>
      </c>
      <c r="N26" s="197">
        <f>+[1]PP!N60</f>
        <v>2.4</v>
      </c>
      <c r="O26" s="197">
        <f>+[1]PP!O60</f>
        <v>2</v>
      </c>
      <c r="P26" s="193">
        <f>SUM(J26:O26)</f>
        <v>12.1</v>
      </c>
      <c r="Q26" s="156">
        <f t="shared" si="1"/>
        <v>-3.1999999999999993</v>
      </c>
      <c r="R26" s="193">
        <f t="shared" si="10"/>
        <v>-20.915032679738559</v>
      </c>
      <c r="S26" s="133"/>
      <c r="T26" s="133"/>
      <c r="U26" s="133"/>
      <c r="V26" s="133"/>
      <c r="W26" s="2"/>
      <c r="X26" s="2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</row>
    <row r="27" spans="1:50" ht="18" customHeight="1">
      <c r="A27" s="113"/>
      <c r="B27" s="205" t="s">
        <v>118</v>
      </c>
      <c r="C27" s="197">
        <f>+[1]PP!C61</f>
        <v>2.2000000000000002</v>
      </c>
      <c r="D27" s="197">
        <f>+[1]PP!D61</f>
        <v>1.7</v>
      </c>
      <c r="E27" s="197">
        <f>+[1]PP!E61</f>
        <v>12.1</v>
      </c>
      <c r="F27" s="197">
        <f>+[1]PP!F61</f>
        <v>1.6</v>
      </c>
      <c r="G27" s="197">
        <f>+[1]PP!G61</f>
        <v>10.199999999999999</v>
      </c>
      <c r="H27" s="197">
        <f>+[1]PP!H61</f>
        <v>1.4</v>
      </c>
      <c r="I27" s="193">
        <f>SUM(C27:H27)</f>
        <v>29.2</v>
      </c>
      <c r="J27" s="197">
        <f>+[1]PP!J61</f>
        <v>24.8</v>
      </c>
      <c r="K27" s="197">
        <f>+[1]PP!K61</f>
        <v>0.7</v>
      </c>
      <c r="L27" s="197">
        <f>+[1]PP!L61</f>
        <v>10.4</v>
      </c>
      <c r="M27" s="197">
        <f>+[1]PP!M61</f>
        <v>0.8</v>
      </c>
      <c r="N27" s="197">
        <f>+[1]PP!N61</f>
        <v>0.4</v>
      </c>
      <c r="O27" s="197">
        <f>+[1]PP!O61</f>
        <v>26.1</v>
      </c>
      <c r="P27" s="193">
        <f>SUM(J27:O27)</f>
        <v>63.199999999999996</v>
      </c>
      <c r="Q27" s="156">
        <f t="shared" si="1"/>
        <v>34</v>
      </c>
      <c r="R27" s="193">
        <f t="shared" si="10"/>
        <v>116.43835616438356</v>
      </c>
      <c r="S27" s="133"/>
      <c r="T27" s="133"/>
      <c r="U27" s="133"/>
      <c r="V27" s="133"/>
      <c r="W27" s="2"/>
      <c r="X27" s="2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</row>
    <row r="28" spans="1:50" ht="18" customHeight="1">
      <c r="A28" s="113"/>
      <c r="B28" s="205" t="s">
        <v>119</v>
      </c>
      <c r="C28" s="165">
        <v>0</v>
      </c>
      <c r="D28" s="165">
        <v>0</v>
      </c>
      <c r="E28" s="165">
        <v>0</v>
      </c>
      <c r="F28" s="165">
        <v>0</v>
      </c>
      <c r="G28" s="165">
        <v>0</v>
      </c>
      <c r="H28" s="165">
        <v>0</v>
      </c>
      <c r="I28" s="193">
        <f>SUM(C28:H28)</f>
        <v>0</v>
      </c>
      <c r="J28" s="165">
        <v>0</v>
      </c>
      <c r="K28" s="165">
        <v>0</v>
      </c>
      <c r="L28" s="165">
        <v>0</v>
      </c>
      <c r="M28" s="165">
        <v>0</v>
      </c>
      <c r="N28" s="165">
        <v>0</v>
      </c>
      <c r="O28" s="165">
        <v>0</v>
      </c>
      <c r="P28" s="193">
        <f>SUM(J28:O28)</f>
        <v>0</v>
      </c>
      <c r="Q28" s="206">
        <f t="shared" si="1"/>
        <v>0</v>
      </c>
      <c r="R28" s="199">
        <v>0</v>
      </c>
      <c r="S28" s="133"/>
      <c r="T28" s="133"/>
      <c r="U28" s="133"/>
      <c r="V28" s="133"/>
      <c r="W28" s="2"/>
      <c r="X28" s="2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</row>
    <row r="29" spans="1:50" ht="18" customHeight="1">
      <c r="A29" s="113"/>
      <c r="B29" s="204" t="s">
        <v>55</v>
      </c>
      <c r="C29" s="135">
        <f t="shared" ref="C29:P29" si="15">SUM(C30:C32)</f>
        <v>1745.3</v>
      </c>
      <c r="D29" s="135">
        <f t="shared" si="15"/>
        <v>1261.3000000000002</v>
      </c>
      <c r="E29" s="135">
        <f t="shared" si="15"/>
        <v>1268.1000000000001</v>
      </c>
      <c r="F29" s="135">
        <f t="shared" si="15"/>
        <v>1243.3</v>
      </c>
      <c r="G29" s="135">
        <f t="shared" si="15"/>
        <v>1375.2</v>
      </c>
      <c r="H29" s="135">
        <f t="shared" si="15"/>
        <v>1273.7</v>
      </c>
      <c r="I29" s="131">
        <f t="shared" si="15"/>
        <v>8166.9</v>
      </c>
      <c r="J29" s="135">
        <f t="shared" si="15"/>
        <v>1731.8</v>
      </c>
      <c r="K29" s="135">
        <f t="shared" si="15"/>
        <v>1255.8000000000002</v>
      </c>
      <c r="L29" s="135">
        <f t="shared" si="15"/>
        <v>1662.4</v>
      </c>
      <c r="M29" s="135">
        <f t="shared" si="15"/>
        <v>1624.8999999999999</v>
      </c>
      <c r="N29" s="135">
        <f t="shared" si="15"/>
        <v>1715.7</v>
      </c>
      <c r="O29" s="135">
        <f t="shared" si="15"/>
        <v>1368</v>
      </c>
      <c r="P29" s="135">
        <f t="shared" si="15"/>
        <v>9358.5999999999985</v>
      </c>
      <c r="Q29" s="135">
        <f t="shared" si="1"/>
        <v>1191.6999999999989</v>
      </c>
      <c r="R29" s="131">
        <f>+Q29/I29*100</f>
        <v>14.591827988588069</v>
      </c>
      <c r="S29" s="133"/>
      <c r="T29" s="133"/>
      <c r="U29" s="133"/>
      <c r="V29" s="133"/>
      <c r="W29" s="2"/>
      <c r="X29" s="2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</row>
    <row r="30" spans="1:50" ht="18" customHeight="1">
      <c r="A30" s="113"/>
      <c r="B30" s="205" t="s">
        <v>120</v>
      </c>
      <c r="C30" s="197">
        <f>+[1]PP!C64</f>
        <v>24.6</v>
      </c>
      <c r="D30" s="197">
        <f>+[1]PP!D64</f>
        <v>19.899999999999999</v>
      </c>
      <c r="E30" s="197">
        <f>+[1]PP!E64</f>
        <v>17.399999999999999</v>
      </c>
      <c r="F30" s="197">
        <f>+[1]PP!F64</f>
        <v>16.3</v>
      </c>
      <c r="G30" s="197">
        <f>+[1]PP!G64</f>
        <v>23</v>
      </c>
      <c r="H30" s="197">
        <f>+[1]PP!H64</f>
        <v>19</v>
      </c>
      <c r="I30" s="193">
        <f>SUM(C30:H30)</f>
        <v>120.2</v>
      </c>
      <c r="J30" s="197">
        <f>+[1]PP!J64</f>
        <v>28.5</v>
      </c>
      <c r="K30" s="197">
        <f>+[1]PP!K64</f>
        <v>25.9</v>
      </c>
      <c r="L30" s="197">
        <f>+[1]PP!L64</f>
        <v>23.9</v>
      </c>
      <c r="M30" s="197">
        <f>+[1]PP!M64</f>
        <v>22.2</v>
      </c>
      <c r="N30" s="197">
        <f>+[1]PP!N64</f>
        <v>23.5</v>
      </c>
      <c r="O30" s="197">
        <f>+[1]PP!O64</f>
        <v>17.899999999999999</v>
      </c>
      <c r="P30" s="193">
        <f>SUM(J30:O30)</f>
        <v>141.9</v>
      </c>
      <c r="Q30" s="156">
        <f t="shared" si="1"/>
        <v>21.700000000000003</v>
      </c>
      <c r="R30" s="193">
        <f>+Q30/I30*100</f>
        <v>18.05324459234609</v>
      </c>
      <c r="S30" s="133"/>
      <c r="T30" s="133"/>
      <c r="U30" s="133"/>
      <c r="V30" s="133"/>
      <c r="W30" s="2"/>
      <c r="X30" s="2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</row>
    <row r="31" spans="1:50" ht="18" customHeight="1">
      <c r="A31" s="113"/>
      <c r="B31" s="205" t="s">
        <v>121</v>
      </c>
      <c r="C31" s="197">
        <f>+[1]PP!C65</f>
        <v>1720.7</v>
      </c>
      <c r="D31" s="197">
        <f>+[1]PP!D65</f>
        <v>1241.4000000000001</v>
      </c>
      <c r="E31" s="197">
        <f>+[1]PP!E65</f>
        <v>1250.7</v>
      </c>
      <c r="F31" s="197">
        <f>+[1]PP!F65</f>
        <v>1227</v>
      </c>
      <c r="G31" s="197">
        <f>+[1]PP!G65</f>
        <v>1352.2</v>
      </c>
      <c r="H31" s="197">
        <f>+[1]PP!H65</f>
        <v>1254.7</v>
      </c>
      <c r="I31" s="193">
        <f>SUM(C31:H31)</f>
        <v>8046.7</v>
      </c>
      <c r="J31" s="197">
        <f>+[1]PP!J65</f>
        <v>1702.3</v>
      </c>
      <c r="K31" s="197">
        <f>+[1]PP!K65</f>
        <v>1229.2</v>
      </c>
      <c r="L31" s="197">
        <f>+[1]PP!L65</f>
        <v>1637.8</v>
      </c>
      <c r="M31" s="197">
        <f>+[1]PP!M65</f>
        <v>1602.6</v>
      </c>
      <c r="N31" s="197">
        <f>+[1]PP!N65</f>
        <v>1692.2</v>
      </c>
      <c r="O31" s="197">
        <f>+[1]PP!O65</f>
        <v>1350.1</v>
      </c>
      <c r="P31" s="193">
        <f>SUM(J31:O31)</f>
        <v>9214.1999999999989</v>
      </c>
      <c r="Q31" s="156">
        <f t="shared" si="1"/>
        <v>1167.4999999999991</v>
      </c>
      <c r="R31" s="193">
        <f>+Q31/I31*100</f>
        <v>14.509053400772975</v>
      </c>
      <c r="S31" s="133"/>
      <c r="T31" s="133"/>
      <c r="U31" s="133"/>
      <c r="V31" s="133"/>
      <c r="W31" s="2"/>
      <c r="X31" s="2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</row>
    <row r="32" spans="1:50" ht="18" customHeight="1">
      <c r="A32" s="113"/>
      <c r="B32" s="205" t="s">
        <v>29</v>
      </c>
      <c r="C32" s="197">
        <v>0</v>
      </c>
      <c r="D32" s="197">
        <v>0</v>
      </c>
      <c r="E32" s="197">
        <v>0</v>
      </c>
      <c r="F32" s="197">
        <v>0</v>
      </c>
      <c r="G32" s="197">
        <v>0</v>
      </c>
      <c r="H32" s="197">
        <v>0</v>
      </c>
      <c r="I32" s="193">
        <f>SUM(C32:H32)</f>
        <v>0</v>
      </c>
      <c r="J32" s="197">
        <v>1</v>
      </c>
      <c r="K32" s="197">
        <v>0.7</v>
      </c>
      <c r="L32" s="197">
        <v>0.7</v>
      </c>
      <c r="M32" s="197">
        <v>0.1</v>
      </c>
      <c r="N32" s="197">
        <v>0</v>
      </c>
      <c r="O32" s="197">
        <v>0</v>
      </c>
      <c r="P32" s="193">
        <f>SUM(J32:O32)</f>
        <v>2.5</v>
      </c>
      <c r="Q32" s="156">
        <f t="shared" si="1"/>
        <v>2.5</v>
      </c>
      <c r="R32" s="199">
        <v>0</v>
      </c>
      <c r="S32" s="133"/>
      <c r="T32" s="133"/>
      <c r="U32" s="133"/>
      <c r="V32" s="133"/>
      <c r="W32" s="2"/>
      <c r="X32" s="2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</row>
    <row r="33" spans="1:50" ht="18" customHeight="1">
      <c r="A33" s="113"/>
      <c r="B33" s="204" t="s">
        <v>57</v>
      </c>
      <c r="C33" s="160">
        <f t="shared" ref="C33:P33" si="16">+C34+C35</f>
        <v>84.4</v>
      </c>
      <c r="D33" s="160">
        <f t="shared" si="16"/>
        <v>65.3</v>
      </c>
      <c r="E33" s="160">
        <f t="shared" si="16"/>
        <v>77.5</v>
      </c>
      <c r="F33" s="160">
        <f t="shared" si="16"/>
        <v>72.900000000000006</v>
      </c>
      <c r="G33" s="160">
        <f t="shared" si="16"/>
        <v>76.900000000000006</v>
      </c>
      <c r="H33" s="160">
        <f t="shared" si="16"/>
        <v>67.599999999999994</v>
      </c>
      <c r="I33" s="161">
        <f t="shared" si="16"/>
        <v>444.6</v>
      </c>
      <c r="J33" s="160">
        <f t="shared" si="16"/>
        <v>79.400000000000006</v>
      </c>
      <c r="K33" s="160">
        <f t="shared" si="16"/>
        <v>63.7</v>
      </c>
      <c r="L33" s="160">
        <f t="shared" si="16"/>
        <v>72.400000000000006</v>
      </c>
      <c r="M33" s="160">
        <f t="shared" si="16"/>
        <v>69</v>
      </c>
      <c r="N33" s="160">
        <f t="shared" si="16"/>
        <v>68.7</v>
      </c>
      <c r="O33" s="160">
        <f t="shared" si="16"/>
        <v>61.9</v>
      </c>
      <c r="P33" s="161">
        <f t="shared" si="16"/>
        <v>415.09999999999997</v>
      </c>
      <c r="Q33" s="160">
        <f t="shared" si="1"/>
        <v>-29.500000000000057</v>
      </c>
      <c r="R33" s="161">
        <f>+Q33/I33*100</f>
        <v>-6.6351776878092794</v>
      </c>
      <c r="S33" s="133"/>
      <c r="T33" s="133"/>
      <c r="U33" s="133"/>
      <c r="V33" s="133"/>
      <c r="W33" s="2"/>
      <c r="X33" s="2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</row>
    <row r="34" spans="1:50" ht="18" customHeight="1">
      <c r="A34" s="113"/>
      <c r="B34" s="205" t="s">
        <v>122</v>
      </c>
      <c r="C34" s="197">
        <f>+[1]PP!C69</f>
        <v>84.4</v>
      </c>
      <c r="D34" s="197">
        <f>+[1]PP!D69</f>
        <v>65.3</v>
      </c>
      <c r="E34" s="197">
        <f>+[1]PP!E69</f>
        <v>77.5</v>
      </c>
      <c r="F34" s="197">
        <f>+[1]PP!F69</f>
        <v>72.900000000000006</v>
      </c>
      <c r="G34" s="197">
        <f>+[1]PP!G69</f>
        <v>76.900000000000006</v>
      </c>
      <c r="H34" s="197">
        <f>+[1]PP!H69</f>
        <v>67.599999999999994</v>
      </c>
      <c r="I34" s="193">
        <f>SUM(C34:H34)</f>
        <v>444.6</v>
      </c>
      <c r="J34" s="197">
        <f>+[1]PP!J69</f>
        <v>79.400000000000006</v>
      </c>
      <c r="K34" s="197">
        <f>+[1]PP!K69</f>
        <v>63.7</v>
      </c>
      <c r="L34" s="197">
        <f>+[1]PP!L69</f>
        <v>72.400000000000006</v>
      </c>
      <c r="M34" s="197">
        <f>+[1]PP!M69</f>
        <v>69</v>
      </c>
      <c r="N34" s="197">
        <f>+[1]PP!N69</f>
        <v>68.7</v>
      </c>
      <c r="O34" s="197">
        <f>+[1]PP!O69</f>
        <v>61.9</v>
      </c>
      <c r="P34" s="193">
        <f>SUM(J34:O34)</f>
        <v>415.09999999999997</v>
      </c>
      <c r="Q34" s="156">
        <f t="shared" si="1"/>
        <v>-29.500000000000057</v>
      </c>
      <c r="R34" s="193">
        <f>+Q34/I34*100</f>
        <v>-6.6351776878092794</v>
      </c>
      <c r="S34" s="133"/>
      <c r="T34" s="133"/>
      <c r="U34" s="133"/>
      <c r="V34" s="133"/>
      <c r="W34" s="2"/>
      <c r="X34" s="2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</row>
    <row r="35" spans="1:50" ht="18" customHeight="1">
      <c r="A35" s="113"/>
      <c r="B35" s="205" t="s">
        <v>29</v>
      </c>
      <c r="C35" s="165">
        <v>0</v>
      </c>
      <c r="D35" s="165">
        <v>0</v>
      </c>
      <c r="E35" s="165">
        <v>0</v>
      </c>
      <c r="F35" s="165">
        <v>0</v>
      </c>
      <c r="G35" s="165">
        <v>0</v>
      </c>
      <c r="H35" s="165">
        <v>0</v>
      </c>
      <c r="I35" s="193">
        <f>SUM(C35:H35)</f>
        <v>0</v>
      </c>
      <c r="J35" s="165">
        <v>0</v>
      </c>
      <c r="K35" s="165">
        <v>0</v>
      </c>
      <c r="L35" s="165">
        <v>0</v>
      </c>
      <c r="M35" s="165">
        <v>0</v>
      </c>
      <c r="N35" s="165">
        <v>0</v>
      </c>
      <c r="O35" s="165">
        <v>0</v>
      </c>
      <c r="P35" s="193">
        <f>SUM(J35:O35)</f>
        <v>0</v>
      </c>
      <c r="Q35" s="206">
        <f t="shared" si="1"/>
        <v>0</v>
      </c>
      <c r="R35" s="199">
        <v>0</v>
      </c>
      <c r="S35" s="133"/>
      <c r="T35" s="133"/>
      <c r="U35" s="133"/>
      <c r="V35" s="133"/>
      <c r="W35" s="2"/>
      <c r="X35" s="2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</row>
    <row r="36" spans="1:50" ht="18" customHeight="1">
      <c r="A36" s="113"/>
      <c r="B36" s="204" t="s">
        <v>59</v>
      </c>
      <c r="C36" s="135">
        <v>0</v>
      </c>
      <c r="D36" s="135">
        <v>0</v>
      </c>
      <c r="E36" s="135">
        <v>0</v>
      </c>
      <c r="F36" s="135">
        <v>0</v>
      </c>
      <c r="G36" s="135">
        <v>0</v>
      </c>
      <c r="H36" s="135">
        <v>0</v>
      </c>
      <c r="I36" s="155">
        <f>SUM(C36:H36)</f>
        <v>0</v>
      </c>
      <c r="J36" s="135">
        <f>+J37+J38</f>
        <v>5.5</v>
      </c>
      <c r="K36" s="135">
        <v>0</v>
      </c>
      <c r="L36" s="135">
        <v>0</v>
      </c>
      <c r="M36" s="135">
        <v>0</v>
      </c>
      <c r="N36" s="135">
        <f>+N37+N38</f>
        <v>33.900000000000006</v>
      </c>
      <c r="O36" s="135">
        <f t="shared" ref="O36:P36" si="17">+O37+O38</f>
        <v>31.3</v>
      </c>
      <c r="P36" s="135">
        <f t="shared" si="17"/>
        <v>70.7</v>
      </c>
      <c r="Q36" s="154">
        <f t="shared" si="1"/>
        <v>70.7</v>
      </c>
      <c r="R36" s="207">
        <v>0</v>
      </c>
      <c r="S36" s="133"/>
      <c r="T36" s="133"/>
      <c r="U36" s="133"/>
      <c r="V36" s="133"/>
      <c r="W36" s="2"/>
      <c r="X36" s="2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</row>
    <row r="37" spans="1:50" ht="18" customHeight="1">
      <c r="A37" s="113"/>
      <c r="B37" s="205" t="s">
        <v>121</v>
      </c>
      <c r="C37" s="165">
        <v>0</v>
      </c>
      <c r="D37" s="165">
        <v>0</v>
      </c>
      <c r="E37" s="165">
        <v>0</v>
      </c>
      <c r="F37" s="165">
        <v>0</v>
      </c>
      <c r="G37" s="165">
        <v>0</v>
      </c>
      <c r="H37" s="165">
        <v>0</v>
      </c>
      <c r="I37" s="193">
        <f>SUM(C37:H37)</f>
        <v>0</v>
      </c>
      <c r="J37" s="165">
        <v>5.5</v>
      </c>
      <c r="K37" s="165">
        <v>0</v>
      </c>
      <c r="L37" s="165">
        <v>0</v>
      </c>
      <c r="M37" s="165">
        <v>0</v>
      </c>
      <c r="N37" s="165">
        <v>22.1</v>
      </c>
      <c r="O37" s="165">
        <v>0</v>
      </c>
      <c r="P37" s="193">
        <f>SUM(J37:O37)</f>
        <v>27.6</v>
      </c>
      <c r="Q37" s="156">
        <f t="shared" si="1"/>
        <v>27.6</v>
      </c>
      <c r="R37" s="199">
        <v>0</v>
      </c>
      <c r="S37" s="133"/>
      <c r="T37" s="133"/>
      <c r="U37" s="133"/>
      <c r="V37" s="133"/>
      <c r="W37" s="2"/>
      <c r="X37" s="2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</row>
    <row r="38" spans="1:50" ht="18" customHeight="1">
      <c r="A38" s="113"/>
      <c r="B38" s="205" t="s">
        <v>123</v>
      </c>
      <c r="C38" s="165">
        <v>0</v>
      </c>
      <c r="D38" s="165">
        <v>0</v>
      </c>
      <c r="E38" s="165">
        <v>0</v>
      </c>
      <c r="F38" s="165">
        <v>0</v>
      </c>
      <c r="G38" s="165">
        <v>0</v>
      </c>
      <c r="H38" s="165">
        <v>0</v>
      </c>
      <c r="I38" s="193">
        <f>SUM(C38:H38)</f>
        <v>0</v>
      </c>
      <c r="J38" s="165">
        <v>0</v>
      </c>
      <c r="K38" s="165">
        <v>0</v>
      </c>
      <c r="L38" s="165">
        <v>0</v>
      </c>
      <c r="M38" s="165">
        <v>0</v>
      </c>
      <c r="N38" s="165">
        <v>11.8</v>
      </c>
      <c r="O38" s="165">
        <v>31.3</v>
      </c>
      <c r="P38" s="193">
        <f>SUM(J38:O38)</f>
        <v>43.1</v>
      </c>
      <c r="Q38" s="156">
        <f t="shared" si="1"/>
        <v>43.1</v>
      </c>
      <c r="R38" s="199">
        <v>0</v>
      </c>
      <c r="S38" s="133"/>
      <c r="T38" s="133"/>
      <c r="U38" s="133"/>
      <c r="V38" s="133"/>
      <c r="W38" s="2"/>
      <c r="X38" s="2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</row>
    <row r="39" spans="1:50" ht="18" customHeight="1">
      <c r="A39" s="113"/>
      <c r="B39" s="202" t="s">
        <v>124</v>
      </c>
      <c r="C39" s="135">
        <f t="shared" ref="C39:P39" si="18">+C40+C53+C54</f>
        <v>1587</v>
      </c>
      <c r="D39" s="135">
        <f t="shared" si="18"/>
        <v>325.40000000000003</v>
      </c>
      <c r="E39" s="135">
        <f t="shared" si="18"/>
        <v>0</v>
      </c>
      <c r="F39" s="135">
        <f t="shared" si="18"/>
        <v>30.2</v>
      </c>
      <c r="G39" s="135">
        <f t="shared" si="18"/>
        <v>0</v>
      </c>
      <c r="H39" s="135">
        <f t="shared" si="18"/>
        <v>2700</v>
      </c>
      <c r="I39" s="131">
        <f>+I40+I53+I54</f>
        <v>4642.5999999999995</v>
      </c>
      <c r="J39" s="135">
        <f t="shared" si="18"/>
        <v>474.20000000000005</v>
      </c>
      <c r="K39" s="135">
        <f t="shared" si="18"/>
        <v>880.9</v>
      </c>
      <c r="L39" s="135">
        <f t="shared" si="18"/>
        <v>191.9</v>
      </c>
      <c r="M39" s="135">
        <f t="shared" si="18"/>
        <v>646.70000000000005</v>
      </c>
      <c r="N39" s="135">
        <f t="shared" si="18"/>
        <v>1351.5</v>
      </c>
      <c r="O39" s="135">
        <f t="shared" si="18"/>
        <v>3346.6</v>
      </c>
      <c r="P39" s="131">
        <f t="shared" si="18"/>
        <v>6891.7999999999993</v>
      </c>
      <c r="Q39" s="135">
        <f t="shared" si="1"/>
        <v>2249.1999999999998</v>
      </c>
      <c r="R39" s="155">
        <f>+Q39/I39*100</f>
        <v>48.446990910265804</v>
      </c>
      <c r="S39" s="133"/>
      <c r="T39" s="133"/>
      <c r="U39" s="133"/>
      <c r="V39" s="133"/>
      <c r="W39" s="2"/>
      <c r="X39" s="2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</row>
    <row r="40" spans="1:50" ht="18" customHeight="1">
      <c r="A40" s="113"/>
      <c r="B40" s="190" t="s">
        <v>125</v>
      </c>
      <c r="C40" s="135">
        <f t="shared" ref="C40:P40" si="19">+C41+C45+C52</f>
        <v>1586.9</v>
      </c>
      <c r="D40" s="135">
        <f t="shared" si="19"/>
        <v>325.3</v>
      </c>
      <c r="E40" s="135">
        <f t="shared" si="19"/>
        <v>0</v>
      </c>
      <c r="F40" s="135">
        <f t="shared" si="19"/>
        <v>30.2</v>
      </c>
      <c r="G40" s="135">
        <f t="shared" si="19"/>
        <v>0</v>
      </c>
      <c r="H40" s="135">
        <f t="shared" si="19"/>
        <v>2700</v>
      </c>
      <c r="I40" s="131">
        <f t="shared" si="19"/>
        <v>4642.3999999999996</v>
      </c>
      <c r="J40" s="135">
        <f t="shared" si="19"/>
        <v>474.20000000000005</v>
      </c>
      <c r="K40" s="135">
        <f t="shared" si="19"/>
        <v>880.9</v>
      </c>
      <c r="L40" s="135">
        <f t="shared" si="19"/>
        <v>191.9</v>
      </c>
      <c r="M40" s="135">
        <f t="shared" si="19"/>
        <v>646.70000000000005</v>
      </c>
      <c r="N40" s="135">
        <f t="shared" si="19"/>
        <v>1351.5</v>
      </c>
      <c r="O40" s="135">
        <f t="shared" si="19"/>
        <v>3346.6</v>
      </c>
      <c r="P40" s="131">
        <f t="shared" si="19"/>
        <v>6891.7999999999993</v>
      </c>
      <c r="Q40" s="135">
        <f t="shared" si="1"/>
        <v>2249.3999999999996</v>
      </c>
      <c r="R40" s="155">
        <f>+Q40/I40*100</f>
        <v>48.453386179562294</v>
      </c>
      <c r="S40" s="133"/>
      <c r="T40" s="133"/>
      <c r="U40" s="133"/>
      <c r="V40" s="133"/>
      <c r="W40" s="2"/>
      <c r="X40" s="2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</row>
    <row r="41" spans="1:50" ht="18" customHeight="1">
      <c r="A41" s="113"/>
      <c r="B41" s="208" t="s">
        <v>126</v>
      </c>
      <c r="C41" s="135">
        <f t="shared" ref="C41:P41" si="20">SUM(C42:C44)</f>
        <v>0</v>
      </c>
      <c r="D41" s="135">
        <f t="shared" ref="D41:H41" si="21">SUM(D42:D44)</f>
        <v>0</v>
      </c>
      <c r="E41" s="135">
        <f t="shared" si="21"/>
        <v>0</v>
      </c>
      <c r="F41" s="135">
        <f t="shared" si="21"/>
        <v>0</v>
      </c>
      <c r="G41" s="135">
        <f t="shared" si="21"/>
        <v>0</v>
      </c>
      <c r="H41" s="135">
        <f t="shared" si="21"/>
        <v>2700</v>
      </c>
      <c r="I41" s="131">
        <f t="shared" si="20"/>
        <v>2700</v>
      </c>
      <c r="J41" s="135">
        <f t="shared" si="20"/>
        <v>0</v>
      </c>
      <c r="K41" s="135">
        <f t="shared" ref="K41:O41" si="22">SUM(K42:K44)</f>
        <v>0</v>
      </c>
      <c r="L41" s="135">
        <f t="shared" si="22"/>
        <v>0</v>
      </c>
      <c r="M41" s="135">
        <f t="shared" si="22"/>
        <v>0</v>
      </c>
      <c r="N41" s="135">
        <f t="shared" si="22"/>
        <v>0</v>
      </c>
      <c r="O41" s="135">
        <f t="shared" si="22"/>
        <v>3150</v>
      </c>
      <c r="P41" s="135">
        <f t="shared" si="20"/>
        <v>3150</v>
      </c>
      <c r="Q41" s="135">
        <f t="shared" si="1"/>
        <v>450</v>
      </c>
      <c r="R41" s="155">
        <f t="shared" ref="R41:R42" si="23">+Q41/I41*100</f>
        <v>16.666666666666664</v>
      </c>
      <c r="S41" s="133"/>
      <c r="T41" s="133"/>
      <c r="U41" s="133"/>
      <c r="V41" s="133"/>
      <c r="W41" s="2"/>
      <c r="X41" s="2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</row>
    <row r="42" spans="1:50" ht="18" customHeight="1">
      <c r="A42" s="113"/>
      <c r="B42" s="195" t="s">
        <v>127</v>
      </c>
      <c r="C42" s="197">
        <v>0</v>
      </c>
      <c r="D42" s="197">
        <v>0</v>
      </c>
      <c r="E42" s="197">
        <v>0</v>
      </c>
      <c r="F42" s="197">
        <v>0</v>
      </c>
      <c r="G42" s="197">
        <v>0</v>
      </c>
      <c r="H42" s="197">
        <v>2700</v>
      </c>
      <c r="I42" s="193">
        <f>SUM(C42:H42)</f>
        <v>2700</v>
      </c>
      <c r="J42" s="197">
        <v>0</v>
      </c>
      <c r="K42" s="197">
        <v>0</v>
      </c>
      <c r="L42" s="197">
        <v>0</v>
      </c>
      <c r="M42" s="197">
        <v>0</v>
      </c>
      <c r="N42" s="197">
        <v>0</v>
      </c>
      <c r="O42" s="197">
        <v>0</v>
      </c>
      <c r="P42" s="193">
        <f>SUM(J42:O42)</f>
        <v>0</v>
      </c>
      <c r="Q42" s="156">
        <f t="shared" si="1"/>
        <v>-2700</v>
      </c>
      <c r="R42" s="193">
        <f t="shared" si="23"/>
        <v>-100</v>
      </c>
      <c r="S42" s="133"/>
      <c r="T42" s="133"/>
      <c r="U42" s="133"/>
      <c r="V42" s="133"/>
      <c r="W42" s="2"/>
      <c r="X42" s="2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</row>
    <row r="43" spans="1:50" ht="18" customHeight="1">
      <c r="A43" s="113"/>
      <c r="B43" s="195" t="s">
        <v>128</v>
      </c>
      <c r="C43" s="197">
        <v>0</v>
      </c>
      <c r="D43" s="197">
        <v>0</v>
      </c>
      <c r="E43" s="197">
        <v>0</v>
      </c>
      <c r="F43" s="197">
        <v>0</v>
      </c>
      <c r="G43" s="197">
        <v>0</v>
      </c>
      <c r="H43" s="197">
        <v>0</v>
      </c>
      <c r="I43" s="193">
        <f>SUM(C43:H43)</f>
        <v>0</v>
      </c>
      <c r="J43" s="197">
        <f>+[1]PP!J75</f>
        <v>0</v>
      </c>
      <c r="K43" s="197">
        <f>+[1]PP!K75</f>
        <v>0</v>
      </c>
      <c r="L43" s="197">
        <f>+[1]PP!L75</f>
        <v>0</v>
      </c>
      <c r="M43" s="197">
        <f>+[1]PP!M75</f>
        <v>0</v>
      </c>
      <c r="N43" s="197">
        <f>+[1]PP!N75</f>
        <v>0</v>
      </c>
      <c r="O43" s="197">
        <f>+[1]PP!O75</f>
        <v>3150</v>
      </c>
      <c r="P43" s="193">
        <f>SUM(J43:O43)</f>
        <v>3150</v>
      </c>
      <c r="Q43" s="156">
        <f t="shared" si="1"/>
        <v>3150</v>
      </c>
      <c r="R43" s="207">
        <v>0</v>
      </c>
      <c r="S43" s="133"/>
      <c r="T43" s="133"/>
      <c r="U43" s="133"/>
      <c r="V43" s="133"/>
      <c r="W43" s="2"/>
      <c r="X43" s="2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</row>
    <row r="44" spans="1:50" ht="18" customHeight="1">
      <c r="A44" s="113"/>
      <c r="B44" s="195" t="s">
        <v>129</v>
      </c>
      <c r="C44" s="197">
        <v>0</v>
      </c>
      <c r="D44" s="197">
        <v>0</v>
      </c>
      <c r="E44" s="197">
        <v>0</v>
      </c>
      <c r="F44" s="197">
        <v>0</v>
      </c>
      <c r="G44" s="197">
        <v>0</v>
      </c>
      <c r="H44" s="197">
        <v>0</v>
      </c>
      <c r="I44" s="193">
        <f>SUM(C44:H44)</f>
        <v>0</v>
      </c>
      <c r="J44" s="197">
        <v>0</v>
      </c>
      <c r="K44" s="197">
        <v>0</v>
      </c>
      <c r="L44" s="197">
        <v>0</v>
      </c>
      <c r="M44" s="197">
        <v>0</v>
      </c>
      <c r="N44" s="197">
        <v>0</v>
      </c>
      <c r="O44" s="197">
        <v>0</v>
      </c>
      <c r="P44" s="193">
        <f>SUM(J44:O44)</f>
        <v>0</v>
      </c>
      <c r="Q44" s="156">
        <f t="shared" si="1"/>
        <v>0</v>
      </c>
      <c r="R44" s="207">
        <v>0</v>
      </c>
      <c r="S44" s="133"/>
      <c r="T44" s="133"/>
      <c r="U44" s="133"/>
      <c r="V44" s="133"/>
      <c r="W44" s="2"/>
      <c r="X44" s="2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</row>
    <row r="45" spans="1:50" ht="18" customHeight="1">
      <c r="A45" s="113"/>
      <c r="B45" s="191" t="s">
        <v>130</v>
      </c>
      <c r="C45" s="135">
        <f t="shared" ref="C45:P45" si="24">SUM(C46:C51)</f>
        <v>1586.9</v>
      </c>
      <c r="D45" s="135">
        <f t="shared" si="24"/>
        <v>325.3</v>
      </c>
      <c r="E45" s="135">
        <f t="shared" si="24"/>
        <v>0</v>
      </c>
      <c r="F45" s="135">
        <f t="shared" si="24"/>
        <v>30.2</v>
      </c>
      <c r="G45" s="135">
        <f t="shared" si="24"/>
        <v>0</v>
      </c>
      <c r="H45" s="135">
        <f t="shared" si="24"/>
        <v>0</v>
      </c>
      <c r="I45" s="135">
        <f>SUM(I46:I51)</f>
        <v>1942.4</v>
      </c>
      <c r="J45" s="135">
        <f t="shared" si="24"/>
        <v>474.20000000000005</v>
      </c>
      <c r="K45" s="135">
        <f t="shared" si="24"/>
        <v>880.9</v>
      </c>
      <c r="L45" s="135">
        <f t="shared" si="24"/>
        <v>191.9</v>
      </c>
      <c r="M45" s="135">
        <f t="shared" si="24"/>
        <v>646.70000000000005</v>
      </c>
      <c r="N45" s="135">
        <f t="shared" si="24"/>
        <v>1351.5</v>
      </c>
      <c r="O45" s="135">
        <f t="shared" si="24"/>
        <v>196.6</v>
      </c>
      <c r="P45" s="135">
        <f t="shared" si="24"/>
        <v>3741.7999999999997</v>
      </c>
      <c r="Q45" s="135">
        <f t="shared" si="1"/>
        <v>1799.3999999999996</v>
      </c>
      <c r="R45" s="155">
        <f>+Q45/I45*100</f>
        <v>92.637973640856657</v>
      </c>
      <c r="S45" s="133"/>
      <c r="T45" s="133"/>
      <c r="U45" s="133"/>
      <c r="V45" s="133"/>
      <c r="W45" s="2"/>
      <c r="X45" s="2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</row>
    <row r="46" spans="1:50" ht="18" customHeight="1">
      <c r="A46" s="113"/>
      <c r="B46" s="195" t="s">
        <v>131</v>
      </c>
      <c r="C46" s="209">
        <v>303.2</v>
      </c>
      <c r="D46" s="209">
        <v>2.5</v>
      </c>
      <c r="E46" s="209">
        <v>0</v>
      </c>
      <c r="F46" s="209">
        <v>0</v>
      </c>
      <c r="G46" s="209">
        <v>0</v>
      </c>
      <c r="H46" s="209">
        <v>0</v>
      </c>
      <c r="I46" s="193">
        <f t="shared" ref="I46:I54" si="25">SUM(C46:H46)</f>
        <v>305.7</v>
      </c>
      <c r="J46" s="209">
        <v>0</v>
      </c>
      <c r="K46" s="209">
        <v>158.6</v>
      </c>
      <c r="L46" s="209">
        <v>0</v>
      </c>
      <c r="M46" s="209">
        <v>149.69999999999999</v>
      </c>
      <c r="N46" s="209">
        <v>314.60000000000002</v>
      </c>
      <c r="O46" s="209">
        <v>51.7</v>
      </c>
      <c r="P46" s="193">
        <f t="shared" ref="P46:P51" si="26">SUM(J46:O46)</f>
        <v>674.6</v>
      </c>
      <c r="Q46" s="156">
        <f t="shared" si="1"/>
        <v>368.90000000000003</v>
      </c>
      <c r="R46" s="156">
        <f>+Q46/I46*100</f>
        <v>120.67386326463856</v>
      </c>
      <c r="S46" s="133"/>
      <c r="T46" s="133"/>
      <c r="U46" s="133"/>
      <c r="V46" s="133"/>
      <c r="W46" s="2"/>
      <c r="X46" s="2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</row>
    <row r="47" spans="1:50" ht="18" customHeight="1">
      <c r="A47" s="113"/>
      <c r="B47" s="195" t="s">
        <v>132</v>
      </c>
      <c r="C47" s="209">
        <v>0</v>
      </c>
      <c r="D47" s="209">
        <v>0</v>
      </c>
      <c r="E47" s="209">
        <v>0</v>
      </c>
      <c r="F47" s="209">
        <v>30.2</v>
      </c>
      <c r="G47" s="209">
        <v>0</v>
      </c>
      <c r="H47" s="209">
        <v>0</v>
      </c>
      <c r="I47" s="193">
        <f t="shared" si="25"/>
        <v>30.2</v>
      </c>
      <c r="J47" s="209">
        <v>5.0999999999999996</v>
      </c>
      <c r="K47" s="209">
        <v>28.3</v>
      </c>
      <c r="L47" s="209">
        <v>191.9</v>
      </c>
      <c r="M47" s="209">
        <v>60.2</v>
      </c>
      <c r="N47" s="209">
        <v>130.69999999999999</v>
      </c>
      <c r="O47" s="209">
        <v>16.8</v>
      </c>
      <c r="P47" s="193">
        <f t="shared" si="26"/>
        <v>433</v>
      </c>
      <c r="Q47" s="206">
        <f t="shared" si="1"/>
        <v>402.8</v>
      </c>
      <c r="R47" s="156">
        <f>+Q47/I47*100</f>
        <v>1333.7748344370862</v>
      </c>
      <c r="S47" s="133"/>
      <c r="T47" s="133"/>
      <c r="U47" s="133"/>
      <c r="V47" s="133"/>
      <c r="W47" s="2"/>
      <c r="X47" s="2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</row>
    <row r="48" spans="1:50" ht="18" customHeight="1">
      <c r="A48" s="113"/>
      <c r="B48" s="195" t="s">
        <v>133</v>
      </c>
      <c r="C48" s="209">
        <v>1283.7</v>
      </c>
      <c r="D48" s="209">
        <v>322.8</v>
      </c>
      <c r="E48" s="209">
        <v>0</v>
      </c>
      <c r="F48" s="209">
        <v>0</v>
      </c>
      <c r="G48" s="209">
        <v>0</v>
      </c>
      <c r="H48" s="209">
        <v>0</v>
      </c>
      <c r="I48" s="193">
        <f t="shared" si="25"/>
        <v>1606.5</v>
      </c>
      <c r="J48" s="209">
        <v>469.1</v>
      </c>
      <c r="K48" s="209">
        <v>694</v>
      </c>
      <c r="L48" s="209">
        <v>0</v>
      </c>
      <c r="M48" s="209">
        <v>436.8</v>
      </c>
      <c r="N48" s="209">
        <v>906.2</v>
      </c>
      <c r="O48" s="209">
        <v>128.1</v>
      </c>
      <c r="P48" s="193">
        <f t="shared" si="26"/>
        <v>2634.2</v>
      </c>
      <c r="Q48" s="156">
        <f t="shared" si="1"/>
        <v>1027.6999999999998</v>
      </c>
      <c r="R48" s="156">
        <f>+Q48/I48*100</f>
        <v>63.971366324307489</v>
      </c>
      <c r="S48" s="133"/>
      <c r="T48" s="133"/>
      <c r="U48" s="133"/>
      <c r="V48" s="133"/>
      <c r="W48" s="2"/>
      <c r="X48" s="2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</row>
    <row r="49" spans="1:50" ht="18" customHeight="1">
      <c r="A49" s="113"/>
      <c r="B49" s="195" t="s">
        <v>134</v>
      </c>
      <c r="C49" s="209">
        <v>0</v>
      </c>
      <c r="D49" s="209">
        <v>0</v>
      </c>
      <c r="E49" s="209">
        <v>0</v>
      </c>
      <c r="F49" s="209">
        <v>0</v>
      </c>
      <c r="G49" s="209">
        <v>0</v>
      </c>
      <c r="H49" s="209">
        <v>0</v>
      </c>
      <c r="I49" s="193">
        <f t="shared" si="25"/>
        <v>0</v>
      </c>
      <c r="J49" s="209">
        <v>0</v>
      </c>
      <c r="K49" s="209">
        <v>0</v>
      </c>
      <c r="L49" s="209">
        <v>0</v>
      </c>
      <c r="M49" s="209">
        <v>0</v>
      </c>
      <c r="N49" s="209">
        <v>0</v>
      </c>
      <c r="O49" s="209">
        <v>0</v>
      </c>
      <c r="P49" s="193">
        <f t="shared" si="26"/>
        <v>0</v>
      </c>
      <c r="Q49" s="206">
        <f t="shared" si="1"/>
        <v>0</v>
      </c>
      <c r="R49" s="206">
        <v>0</v>
      </c>
      <c r="S49" s="133"/>
      <c r="T49" s="133"/>
      <c r="U49" s="133"/>
      <c r="V49" s="133"/>
      <c r="W49" s="2"/>
      <c r="X49" s="2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</row>
    <row r="50" spans="1:50" ht="18" customHeight="1">
      <c r="A50" s="113"/>
      <c r="B50" s="195" t="s">
        <v>135</v>
      </c>
      <c r="C50" s="209">
        <v>0</v>
      </c>
      <c r="D50" s="209">
        <v>0</v>
      </c>
      <c r="E50" s="209">
        <v>0</v>
      </c>
      <c r="F50" s="209">
        <v>0</v>
      </c>
      <c r="G50" s="209">
        <v>0</v>
      </c>
      <c r="H50" s="209">
        <v>0</v>
      </c>
      <c r="I50" s="193">
        <f t="shared" si="25"/>
        <v>0</v>
      </c>
      <c r="J50" s="209">
        <v>0</v>
      </c>
      <c r="K50" s="209">
        <v>0</v>
      </c>
      <c r="L50" s="209">
        <v>0</v>
      </c>
      <c r="M50" s="209">
        <v>0</v>
      </c>
      <c r="N50" s="209">
        <v>0</v>
      </c>
      <c r="O50" s="209">
        <v>0</v>
      </c>
      <c r="P50" s="193">
        <f t="shared" si="26"/>
        <v>0</v>
      </c>
      <c r="Q50" s="206">
        <f t="shared" si="1"/>
        <v>0</v>
      </c>
      <c r="R50" s="206">
        <v>0</v>
      </c>
      <c r="S50" s="133"/>
      <c r="T50" s="133"/>
      <c r="U50" s="133"/>
      <c r="V50" s="133"/>
      <c r="W50" s="2"/>
      <c r="X50" s="2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</row>
    <row r="51" spans="1:50" ht="18" customHeight="1">
      <c r="A51" s="113"/>
      <c r="B51" s="195" t="s">
        <v>136</v>
      </c>
      <c r="C51" s="209">
        <v>0</v>
      </c>
      <c r="D51" s="209">
        <v>0</v>
      </c>
      <c r="E51" s="209">
        <v>0</v>
      </c>
      <c r="F51" s="209">
        <v>0</v>
      </c>
      <c r="G51" s="209">
        <v>0</v>
      </c>
      <c r="H51" s="209">
        <v>0</v>
      </c>
      <c r="I51" s="193">
        <f t="shared" si="25"/>
        <v>0</v>
      </c>
      <c r="J51" s="209">
        <v>0</v>
      </c>
      <c r="K51" s="209">
        <v>0</v>
      </c>
      <c r="L51" s="209">
        <v>0</v>
      </c>
      <c r="M51" s="209">
        <v>0</v>
      </c>
      <c r="N51" s="209">
        <v>0</v>
      </c>
      <c r="O51" s="209">
        <v>0</v>
      </c>
      <c r="P51" s="193">
        <f t="shared" si="26"/>
        <v>0</v>
      </c>
      <c r="Q51" s="206">
        <f t="shared" si="1"/>
        <v>0</v>
      </c>
      <c r="R51" s="199">
        <v>0</v>
      </c>
      <c r="S51" s="133"/>
      <c r="T51" s="133"/>
      <c r="U51" s="133"/>
      <c r="V51" s="133"/>
      <c r="W51" s="2"/>
      <c r="X51" s="2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</row>
    <row r="52" spans="1:50" ht="18" customHeight="1">
      <c r="A52" s="113"/>
      <c r="B52" s="191" t="s">
        <v>62</v>
      </c>
      <c r="C52" s="210">
        <v>0</v>
      </c>
      <c r="D52" s="210">
        <v>0</v>
      </c>
      <c r="E52" s="210">
        <v>0</v>
      </c>
      <c r="F52" s="210">
        <v>0</v>
      </c>
      <c r="G52" s="210">
        <v>0</v>
      </c>
      <c r="H52" s="210">
        <v>0</v>
      </c>
      <c r="I52" s="155">
        <f t="shared" si="25"/>
        <v>0</v>
      </c>
      <c r="J52" s="210">
        <v>0</v>
      </c>
      <c r="K52" s="210">
        <v>0</v>
      </c>
      <c r="L52" s="210">
        <v>0</v>
      </c>
      <c r="M52" s="210">
        <v>0</v>
      </c>
      <c r="N52" s="210">
        <v>0</v>
      </c>
      <c r="O52" s="210">
        <v>0</v>
      </c>
      <c r="P52" s="211">
        <v>0</v>
      </c>
      <c r="Q52" s="212">
        <f t="shared" si="1"/>
        <v>0</v>
      </c>
      <c r="R52" s="199">
        <v>0</v>
      </c>
      <c r="S52" s="133"/>
      <c r="T52" s="133"/>
      <c r="U52" s="133"/>
      <c r="V52" s="133"/>
      <c r="W52" s="2"/>
      <c r="X52" s="2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</row>
    <row r="53" spans="1:50" ht="18" customHeight="1">
      <c r="A53" s="113"/>
      <c r="B53" s="202" t="s">
        <v>65</v>
      </c>
      <c r="C53" s="152">
        <v>0.1</v>
      </c>
      <c r="D53" s="152">
        <v>0.1</v>
      </c>
      <c r="E53" s="152">
        <v>0</v>
      </c>
      <c r="F53" s="152">
        <v>0</v>
      </c>
      <c r="G53" s="152">
        <v>0</v>
      </c>
      <c r="H53" s="152">
        <v>0</v>
      </c>
      <c r="I53" s="155">
        <f t="shared" si="25"/>
        <v>0.2</v>
      </c>
      <c r="J53" s="152">
        <v>0</v>
      </c>
      <c r="K53" s="152">
        <v>0</v>
      </c>
      <c r="L53" s="152">
        <v>0</v>
      </c>
      <c r="M53" s="152">
        <v>0</v>
      </c>
      <c r="N53" s="152">
        <v>0</v>
      </c>
      <c r="O53" s="152">
        <v>0</v>
      </c>
      <c r="P53" s="155">
        <f>SUM(J53:O53)</f>
        <v>0</v>
      </c>
      <c r="Q53" s="213">
        <f t="shared" si="1"/>
        <v>-0.2</v>
      </c>
      <c r="R53" s="155">
        <f>+Q48/I48*100</f>
        <v>63.971366324307489</v>
      </c>
      <c r="S53" s="133"/>
      <c r="T53" s="133"/>
      <c r="U53" s="133"/>
      <c r="V53" s="133"/>
      <c r="W53" s="2"/>
      <c r="X53" s="2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</row>
    <row r="54" spans="1:50" ht="18" customHeight="1">
      <c r="A54" s="113"/>
      <c r="B54" s="202" t="s">
        <v>66</v>
      </c>
      <c r="C54" s="160">
        <v>0</v>
      </c>
      <c r="D54" s="160">
        <v>0</v>
      </c>
      <c r="E54" s="160">
        <v>0</v>
      </c>
      <c r="F54" s="160">
        <v>0</v>
      </c>
      <c r="G54" s="160">
        <v>0</v>
      </c>
      <c r="H54" s="160">
        <v>0</v>
      </c>
      <c r="I54" s="155">
        <f t="shared" si="25"/>
        <v>0</v>
      </c>
      <c r="J54" s="160">
        <v>0</v>
      </c>
      <c r="K54" s="160">
        <v>0</v>
      </c>
      <c r="L54" s="160">
        <v>0</v>
      </c>
      <c r="M54" s="160">
        <v>0</v>
      </c>
      <c r="N54" s="160">
        <v>0</v>
      </c>
      <c r="O54" s="160">
        <v>0</v>
      </c>
      <c r="P54" s="155">
        <f>SUM(J54:O54)</f>
        <v>0</v>
      </c>
      <c r="Q54" s="214">
        <f t="shared" si="1"/>
        <v>0</v>
      </c>
      <c r="R54" s="199">
        <v>0</v>
      </c>
      <c r="S54" s="133"/>
      <c r="T54" s="133"/>
      <c r="U54" s="133"/>
      <c r="V54" s="133"/>
      <c r="W54" s="2"/>
      <c r="X54" s="2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</row>
    <row r="55" spans="1:50" ht="18" customHeight="1">
      <c r="A55" s="113"/>
      <c r="B55" s="202" t="s">
        <v>69</v>
      </c>
      <c r="C55" s="135">
        <f t="shared" ref="C55:P55" si="27">+C56</f>
        <v>0</v>
      </c>
      <c r="D55" s="135">
        <f t="shared" si="27"/>
        <v>0</v>
      </c>
      <c r="E55" s="135">
        <f t="shared" si="27"/>
        <v>6.7</v>
      </c>
      <c r="F55" s="135">
        <f t="shared" si="27"/>
        <v>0</v>
      </c>
      <c r="G55" s="135">
        <f t="shared" si="27"/>
        <v>1.1000000000000001</v>
      </c>
      <c r="H55" s="135">
        <f t="shared" si="27"/>
        <v>0.2</v>
      </c>
      <c r="I55" s="135">
        <f t="shared" si="27"/>
        <v>8</v>
      </c>
      <c r="J55" s="135">
        <f t="shared" si="27"/>
        <v>0</v>
      </c>
      <c r="K55" s="135">
        <f t="shared" si="27"/>
        <v>0</v>
      </c>
      <c r="L55" s="135">
        <f t="shared" si="27"/>
        <v>0</v>
      </c>
      <c r="M55" s="135">
        <f t="shared" si="27"/>
        <v>0</v>
      </c>
      <c r="N55" s="135">
        <f t="shared" si="27"/>
        <v>0</v>
      </c>
      <c r="O55" s="135">
        <f t="shared" si="27"/>
        <v>11.4</v>
      </c>
      <c r="P55" s="135">
        <f t="shared" si="27"/>
        <v>11.4</v>
      </c>
      <c r="Q55" s="135">
        <f t="shared" si="1"/>
        <v>3.4000000000000004</v>
      </c>
      <c r="R55" s="199">
        <v>0</v>
      </c>
      <c r="S55" s="133"/>
      <c r="T55" s="133"/>
      <c r="U55" s="133"/>
      <c r="V55" s="133"/>
      <c r="W55" s="2"/>
      <c r="X55" s="2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</row>
    <row r="56" spans="1:50" ht="18" customHeight="1">
      <c r="A56" s="113"/>
      <c r="B56" s="215" t="s">
        <v>137</v>
      </c>
      <c r="C56" s="165">
        <v>0</v>
      </c>
      <c r="D56" s="165">
        <v>0</v>
      </c>
      <c r="E56" s="165">
        <v>6.7</v>
      </c>
      <c r="F56" s="165">
        <v>0</v>
      </c>
      <c r="G56" s="165">
        <v>1.1000000000000001</v>
      </c>
      <c r="H56" s="165">
        <v>0.2</v>
      </c>
      <c r="I56" s="193">
        <f>SUM(C56:H56)</f>
        <v>8</v>
      </c>
      <c r="J56" s="165">
        <v>0</v>
      </c>
      <c r="K56" s="165">
        <v>0</v>
      </c>
      <c r="L56" s="165">
        <v>0</v>
      </c>
      <c r="M56" s="165">
        <v>0</v>
      </c>
      <c r="N56" s="165">
        <v>0</v>
      </c>
      <c r="O56" s="165">
        <v>11.4</v>
      </c>
      <c r="P56" s="193">
        <f>SUM(J56:O56)</f>
        <v>11.4</v>
      </c>
      <c r="Q56" s="156">
        <f t="shared" si="1"/>
        <v>3.4000000000000004</v>
      </c>
      <c r="R56" s="199">
        <v>0</v>
      </c>
      <c r="S56" s="133"/>
      <c r="T56" s="133"/>
      <c r="U56" s="133"/>
      <c r="V56" s="133"/>
      <c r="W56" s="2"/>
      <c r="X56" s="2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</row>
    <row r="57" spans="1:50" ht="21" customHeight="1" thickBot="1">
      <c r="A57" s="113"/>
      <c r="B57" s="216" t="s">
        <v>138</v>
      </c>
      <c r="C57" s="217">
        <f t="shared" ref="C57:P57" si="28">+C55+C8</f>
        <v>3846.2000000000003</v>
      </c>
      <c r="D57" s="217">
        <f t="shared" si="28"/>
        <v>2157.9</v>
      </c>
      <c r="E57" s="217">
        <f t="shared" si="28"/>
        <v>1883.4</v>
      </c>
      <c r="F57" s="217">
        <f t="shared" si="28"/>
        <v>1763.1000000000001</v>
      </c>
      <c r="G57" s="217">
        <f t="shared" si="28"/>
        <v>1995.1</v>
      </c>
      <c r="H57" s="217">
        <f t="shared" si="28"/>
        <v>4529</v>
      </c>
      <c r="I57" s="217">
        <f t="shared" si="28"/>
        <v>16174.7</v>
      </c>
      <c r="J57" s="217">
        <f t="shared" si="28"/>
        <v>2624.6000000000004</v>
      </c>
      <c r="K57" s="217">
        <f t="shared" si="28"/>
        <v>2657.2000000000003</v>
      </c>
      <c r="L57" s="217">
        <f t="shared" si="28"/>
        <v>2394.7000000000003</v>
      </c>
      <c r="M57" s="217">
        <f t="shared" si="28"/>
        <v>2644.5</v>
      </c>
      <c r="N57" s="217">
        <f t="shared" si="28"/>
        <v>3660.1000000000004</v>
      </c>
      <c r="O57" s="217">
        <f t="shared" si="28"/>
        <v>5530.6999999999989</v>
      </c>
      <c r="P57" s="217">
        <f t="shared" si="28"/>
        <v>19511.800000000003</v>
      </c>
      <c r="Q57" s="217">
        <f t="shared" si="1"/>
        <v>3337.1000000000022</v>
      </c>
      <c r="R57" s="218">
        <f>+Q57/I57*100</f>
        <v>20.631603677347972</v>
      </c>
      <c r="S57" s="133"/>
      <c r="T57" s="133"/>
      <c r="U57" s="133"/>
      <c r="V57" s="133"/>
      <c r="W57" s="2"/>
      <c r="X57" s="2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</row>
    <row r="58" spans="1:50" ht="18" customHeight="1" thickTop="1">
      <c r="A58" s="113"/>
      <c r="B58" s="190" t="s">
        <v>139</v>
      </c>
      <c r="C58" s="135">
        <f>+[1]PP!C85</f>
        <v>41.1</v>
      </c>
      <c r="D58" s="135">
        <f>+[1]PP!D85</f>
        <v>29</v>
      </c>
      <c r="E58" s="135">
        <f>+[1]PP!E85</f>
        <v>68.599999999999994</v>
      </c>
      <c r="F58" s="135">
        <f>+[1]PP!F85</f>
        <v>7.6</v>
      </c>
      <c r="G58" s="135">
        <f>+[1]PP!G85</f>
        <v>23.2</v>
      </c>
      <c r="H58" s="135">
        <f>+[1]PP!H85</f>
        <v>44.9</v>
      </c>
      <c r="I58" s="155">
        <f>SUM(C58:H58)</f>
        <v>214.39999999999998</v>
      </c>
      <c r="J58" s="135">
        <f>+[1]PP!J85</f>
        <v>33.1</v>
      </c>
      <c r="K58" s="135">
        <f>+[1]PP!K85</f>
        <v>31.7</v>
      </c>
      <c r="L58" s="135">
        <f>+[1]PP!L85</f>
        <v>42</v>
      </c>
      <c r="M58" s="135">
        <f>+[1]PP!M85</f>
        <v>160.9</v>
      </c>
      <c r="N58" s="135">
        <f>+[1]PP!N85</f>
        <v>8.9</v>
      </c>
      <c r="O58" s="135">
        <f>+[1]PP!O85</f>
        <v>9</v>
      </c>
      <c r="P58" s="155">
        <f>SUM(J58:O58)</f>
        <v>285.59999999999997</v>
      </c>
      <c r="Q58" s="154">
        <f t="shared" si="1"/>
        <v>71.199999999999989</v>
      </c>
      <c r="R58" s="155">
        <f>+Q58/I58*100</f>
        <v>33.208955223880594</v>
      </c>
      <c r="S58" s="133"/>
      <c r="T58" s="133"/>
      <c r="U58" s="133"/>
      <c r="V58" s="133"/>
      <c r="W58" s="133"/>
      <c r="X58" s="2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</row>
    <row r="59" spans="1:50" ht="18" customHeight="1">
      <c r="A59" s="113"/>
      <c r="B59" s="190" t="s">
        <v>140</v>
      </c>
      <c r="C59" s="219">
        <f t="shared" ref="C59:P59" si="29">+C63+C60</f>
        <v>7393.4</v>
      </c>
      <c r="D59" s="219">
        <f t="shared" si="29"/>
        <v>90867.299999999988</v>
      </c>
      <c r="E59" s="219">
        <f t="shared" si="29"/>
        <v>230.5</v>
      </c>
      <c r="F59" s="219">
        <f t="shared" si="29"/>
        <v>172.1</v>
      </c>
      <c r="G59" s="219">
        <f t="shared" si="29"/>
        <v>712.19999999999993</v>
      </c>
      <c r="H59" s="219">
        <f t="shared" si="29"/>
        <v>223.70000000000002</v>
      </c>
      <c r="I59" s="219">
        <f t="shared" si="29"/>
        <v>99599.199999999983</v>
      </c>
      <c r="J59" s="219">
        <f t="shared" si="29"/>
        <v>23722</v>
      </c>
      <c r="K59" s="219">
        <f t="shared" si="29"/>
        <v>19857.099999999999</v>
      </c>
      <c r="L59" s="219">
        <f t="shared" si="29"/>
        <v>154.19999999999999</v>
      </c>
      <c r="M59" s="219">
        <f t="shared" si="29"/>
        <v>9388.9</v>
      </c>
      <c r="N59" s="219">
        <f t="shared" si="29"/>
        <v>12404.6</v>
      </c>
      <c r="O59" s="219">
        <f t="shared" si="29"/>
        <v>128651.4</v>
      </c>
      <c r="P59" s="219">
        <f t="shared" si="29"/>
        <v>194178.19999999998</v>
      </c>
      <c r="Q59" s="219">
        <f t="shared" si="1"/>
        <v>94579</v>
      </c>
      <c r="R59" s="220">
        <f>+Q59/I59*100</f>
        <v>94.959598069060817</v>
      </c>
      <c r="S59" s="133"/>
      <c r="T59" s="133"/>
      <c r="U59" s="133"/>
      <c r="V59" s="133"/>
      <c r="W59" s="2"/>
      <c r="X59" s="2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</row>
    <row r="60" spans="1:50" ht="18" customHeight="1">
      <c r="A60" s="113"/>
      <c r="B60" s="221" t="s">
        <v>141</v>
      </c>
      <c r="C60" s="222">
        <f t="shared" ref="C60:O60" si="30">+C61</f>
        <v>0</v>
      </c>
      <c r="D60" s="222">
        <f t="shared" si="30"/>
        <v>32.9</v>
      </c>
      <c r="E60" s="222">
        <f t="shared" si="30"/>
        <v>0</v>
      </c>
      <c r="F60" s="222">
        <f t="shared" si="30"/>
        <v>0</v>
      </c>
      <c r="G60" s="222">
        <f t="shared" si="30"/>
        <v>0</v>
      </c>
      <c r="H60" s="222">
        <f t="shared" si="30"/>
        <v>0</v>
      </c>
      <c r="I60" s="222">
        <f t="shared" si="30"/>
        <v>32.9</v>
      </c>
      <c r="J60" s="222">
        <f t="shared" si="30"/>
        <v>0</v>
      </c>
      <c r="K60" s="222">
        <f t="shared" si="30"/>
        <v>32.1</v>
      </c>
      <c r="L60" s="222">
        <f t="shared" si="30"/>
        <v>0</v>
      </c>
      <c r="M60" s="222">
        <f t="shared" si="30"/>
        <v>91.3</v>
      </c>
      <c r="N60" s="222">
        <f t="shared" si="30"/>
        <v>0</v>
      </c>
      <c r="O60" s="222">
        <f t="shared" si="30"/>
        <v>0</v>
      </c>
      <c r="P60" s="222">
        <f>+P61+P62</f>
        <v>123.4</v>
      </c>
      <c r="Q60" s="222">
        <f t="shared" si="1"/>
        <v>90.5</v>
      </c>
      <c r="R60" s="223">
        <f>+Q60/I60*100</f>
        <v>275.07598784194533</v>
      </c>
      <c r="S60" s="133"/>
      <c r="T60" s="133"/>
      <c r="U60" s="133"/>
      <c r="V60" s="133"/>
      <c r="W60" s="133"/>
      <c r="X60" s="2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</row>
    <row r="61" spans="1:50" ht="18" customHeight="1">
      <c r="A61" s="113"/>
      <c r="B61" s="224" t="s">
        <v>142</v>
      </c>
      <c r="C61" s="225">
        <f>+[1]PP!C88</f>
        <v>0</v>
      </c>
      <c r="D61" s="225">
        <f>+[1]PP!D88</f>
        <v>32.9</v>
      </c>
      <c r="E61" s="225">
        <f>+[1]PP!E88</f>
        <v>0</v>
      </c>
      <c r="F61" s="225">
        <f>+[1]PP!F88</f>
        <v>0</v>
      </c>
      <c r="G61" s="225">
        <f>+[1]PP!G88</f>
        <v>0</v>
      </c>
      <c r="H61" s="225">
        <f>+[1]PP!H88</f>
        <v>0</v>
      </c>
      <c r="I61" s="226">
        <f>SUM(C61:H61)</f>
        <v>32.9</v>
      </c>
      <c r="J61" s="225">
        <f>+[1]PP!J88</f>
        <v>0</v>
      </c>
      <c r="K61" s="225">
        <f>+[1]PP!K88</f>
        <v>32.1</v>
      </c>
      <c r="L61" s="225">
        <f>+[1]PP!L88</f>
        <v>0</v>
      </c>
      <c r="M61" s="225">
        <f>+[1]PP!M88</f>
        <v>91.3</v>
      </c>
      <c r="N61" s="225">
        <f>+[1]PP!N88</f>
        <v>0</v>
      </c>
      <c r="O61" s="225">
        <f>+[1]PP!O88</f>
        <v>0</v>
      </c>
      <c r="P61" s="226">
        <f>SUM(J61:O61)</f>
        <v>123.4</v>
      </c>
      <c r="Q61" s="225">
        <f t="shared" si="1"/>
        <v>90.5</v>
      </c>
      <c r="R61" s="226">
        <f>+Q61/I61*100</f>
        <v>275.07598784194533</v>
      </c>
      <c r="S61" s="133"/>
      <c r="T61" s="133"/>
      <c r="U61" s="133"/>
      <c r="V61" s="133"/>
      <c r="W61" s="2"/>
      <c r="X61" s="2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</row>
    <row r="62" spans="1:50" ht="18" customHeight="1">
      <c r="A62" s="113"/>
      <c r="B62" s="224" t="s">
        <v>143</v>
      </c>
      <c r="C62" s="225">
        <f>+[1]PP!C89</f>
        <v>0</v>
      </c>
      <c r="D62" s="225">
        <f>+[1]PP!D89</f>
        <v>0</v>
      </c>
      <c r="E62" s="225">
        <f>+[1]PP!E89</f>
        <v>0</v>
      </c>
      <c r="F62" s="225">
        <f>+[1]PP!F89</f>
        <v>0</v>
      </c>
      <c r="G62" s="225">
        <f>+[1]PP!G89</f>
        <v>0</v>
      </c>
      <c r="H62" s="225">
        <f>+[1]PP!H89</f>
        <v>0</v>
      </c>
      <c r="I62" s="226">
        <f>SUM(C62:H62)</f>
        <v>0</v>
      </c>
      <c r="J62" s="225">
        <f>+[1]PP!J89</f>
        <v>0</v>
      </c>
      <c r="K62" s="225">
        <f>+[1]PP!K89</f>
        <v>0</v>
      </c>
      <c r="L62" s="225">
        <f>+[1]PP!L89</f>
        <v>0</v>
      </c>
      <c r="M62" s="225">
        <f>+[1]PP!M89</f>
        <v>0</v>
      </c>
      <c r="N62" s="225">
        <f>+[1]PP!N89</f>
        <v>0</v>
      </c>
      <c r="O62" s="225">
        <f>+[1]PP!O89</f>
        <v>0</v>
      </c>
      <c r="P62" s="226">
        <f>SUM(J62:O62)</f>
        <v>0</v>
      </c>
      <c r="Q62" s="225">
        <f t="shared" si="1"/>
        <v>0</v>
      </c>
      <c r="R62" s="199">
        <v>0</v>
      </c>
      <c r="S62" s="133"/>
      <c r="T62" s="133"/>
      <c r="U62" s="133"/>
      <c r="V62" s="133"/>
      <c r="W62" s="2"/>
      <c r="X62" s="2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</row>
    <row r="63" spans="1:50" ht="18" customHeight="1">
      <c r="A63" s="113"/>
      <c r="B63" s="221" t="s">
        <v>144</v>
      </c>
      <c r="C63" s="222">
        <f t="shared" ref="C63:P63" si="31">+C64+C66</f>
        <v>7393.4</v>
      </c>
      <c r="D63" s="222">
        <f t="shared" si="31"/>
        <v>90834.4</v>
      </c>
      <c r="E63" s="222">
        <f t="shared" si="31"/>
        <v>230.5</v>
      </c>
      <c r="F63" s="222">
        <f t="shared" si="31"/>
        <v>172.1</v>
      </c>
      <c r="G63" s="222">
        <f t="shared" si="31"/>
        <v>712.19999999999993</v>
      </c>
      <c r="H63" s="222">
        <f t="shared" si="31"/>
        <v>223.70000000000002</v>
      </c>
      <c r="I63" s="222">
        <f t="shared" si="31"/>
        <v>99566.299999999988</v>
      </c>
      <c r="J63" s="222">
        <f t="shared" si="31"/>
        <v>23722</v>
      </c>
      <c r="K63" s="222">
        <f t="shared" si="31"/>
        <v>19825</v>
      </c>
      <c r="L63" s="222">
        <f t="shared" si="31"/>
        <v>154.19999999999999</v>
      </c>
      <c r="M63" s="222">
        <f t="shared" si="31"/>
        <v>9297.6</v>
      </c>
      <c r="N63" s="222">
        <f t="shared" si="31"/>
        <v>12404.6</v>
      </c>
      <c r="O63" s="222">
        <f t="shared" si="31"/>
        <v>128651.4</v>
      </c>
      <c r="P63" s="222">
        <f t="shared" si="31"/>
        <v>194054.8</v>
      </c>
      <c r="Q63" s="222">
        <f t="shared" si="1"/>
        <v>94488.5</v>
      </c>
      <c r="R63" s="226">
        <f>+Q63/I63*100</f>
        <v>94.900081654133999</v>
      </c>
      <c r="S63" s="133"/>
      <c r="T63" s="133"/>
      <c r="U63" s="133"/>
      <c r="V63" s="133"/>
      <c r="W63" s="133"/>
      <c r="X63" s="2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</row>
    <row r="64" spans="1:50" ht="18" customHeight="1">
      <c r="A64" s="113"/>
      <c r="B64" s="227" t="s">
        <v>145</v>
      </c>
      <c r="C64" s="228">
        <f t="shared" ref="C64:P64" si="32">+C65</f>
        <v>0</v>
      </c>
      <c r="D64" s="228">
        <f t="shared" si="32"/>
        <v>0</v>
      </c>
      <c r="E64" s="228">
        <f t="shared" si="32"/>
        <v>0</v>
      </c>
      <c r="F64" s="228">
        <f t="shared" si="32"/>
        <v>0</v>
      </c>
      <c r="G64" s="228">
        <f t="shared" si="32"/>
        <v>0</v>
      </c>
      <c r="H64" s="228">
        <f t="shared" si="32"/>
        <v>0</v>
      </c>
      <c r="I64" s="228">
        <f t="shared" si="32"/>
        <v>0</v>
      </c>
      <c r="J64" s="228">
        <f t="shared" si="32"/>
        <v>0</v>
      </c>
      <c r="K64" s="228">
        <f t="shared" si="32"/>
        <v>0</v>
      </c>
      <c r="L64" s="228">
        <f t="shared" si="32"/>
        <v>0</v>
      </c>
      <c r="M64" s="228">
        <f t="shared" si="32"/>
        <v>0</v>
      </c>
      <c r="N64" s="228">
        <f t="shared" si="32"/>
        <v>0</v>
      </c>
      <c r="O64" s="228">
        <f t="shared" si="32"/>
        <v>0</v>
      </c>
      <c r="P64" s="228">
        <f t="shared" si="32"/>
        <v>0</v>
      </c>
      <c r="Q64" s="229">
        <f t="shared" si="1"/>
        <v>0</v>
      </c>
      <c r="R64" s="199">
        <v>0</v>
      </c>
      <c r="S64" s="133"/>
      <c r="T64" s="133"/>
      <c r="U64" s="133"/>
      <c r="V64" s="133"/>
      <c r="W64" s="2"/>
      <c r="X64" s="2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</row>
    <row r="65" spans="1:50" ht="18" customHeight="1">
      <c r="A65" s="113"/>
      <c r="B65" s="195" t="s">
        <v>146</v>
      </c>
      <c r="C65" s="225">
        <f>+[1]PP!C92</f>
        <v>0</v>
      </c>
      <c r="D65" s="225">
        <f>+[1]PP!D92</f>
        <v>0</v>
      </c>
      <c r="E65" s="225">
        <f>+[1]PP!E92</f>
        <v>0</v>
      </c>
      <c r="F65" s="225">
        <f>+[1]PP!F92</f>
        <v>0</v>
      </c>
      <c r="G65" s="225">
        <f>+[1]PP!G92</f>
        <v>0</v>
      </c>
      <c r="H65" s="225">
        <f>+[1]PP!H92</f>
        <v>0</v>
      </c>
      <c r="I65" s="226">
        <f>SUM(C65:H65)</f>
        <v>0</v>
      </c>
      <c r="J65" s="225">
        <f>+[1]PP!J92</f>
        <v>0</v>
      </c>
      <c r="K65" s="225">
        <f>+[1]PP!K92</f>
        <v>0</v>
      </c>
      <c r="L65" s="225">
        <f>+[1]PP!L92</f>
        <v>0</v>
      </c>
      <c r="M65" s="225">
        <f>+[1]PP!M92</f>
        <v>0</v>
      </c>
      <c r="N65" s="225">
        <f>+[1]PP!N92</f>
        <v>0</v>
      </c>
      <c r="O65" s="225">
        <f>+[1]PP!O92</f>
        <v>0</v>
      </c>
      <c r="P65" s="226">
        <f>SUM(J65:O65)</f>
        <v>0</v>
      </c>
      <c r="Q65" s="156">
        <f t="shared" si="1"/>
        <v>0</v>
      </c>
      <c r="R65" s="199">
        <v>0</v>
      </c>
      <c r="S65" s="133"/>
      <c r="T65" s="133"/>
      <c r="U65" s="133"/>
      <c r="V65" s="133"/>
      <c r="W65" s="133"/>
      <c r="X65" s="2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</row>
    <row r="66" spans="1:50" ht="18" customHeight="1">
      <c r="A66" s="113"/>
      <c r="B66" s="227" t="s">
        <v>147</v>
      </c>
      <c r="C66" s="228">
        <f t="shared" ref="C66:H66" si="33">+C69+C72</f>
        <v>7393.4</v>
      </c>
      <c r="D66" s="228">
        <f t="shared" si="33"/>
        <v>90834.4</v>
      </c>
      <c r="E66" s="228">
        <f t="shared" si="33"/>
        <v>230.5</v>
      </c>
      <c r="F66" s="228">
        <f t="shared" si="33"/>
        <v>172.1</v>
      </c>
      <c r="G66" s="228">
        <f t="shared" si="33"/>
        <v>712.19999999999993</v>
      </c>
      <c r="H66" s="228">
        <f t="shared" si="33"/>
        <v>223.70000000000002</v>
      </c>
      <c r="I66" s="228">
        <f>+I69+I72+I68</f>
        <v>99566.299999999988</v>
      </c>
      <c r="J66" s="228">
        <f t="shared" ref="J66:P66" si="34">+J69+J72</f>
        <v>23722</v>
      </c>
      <c r="K66" s="228">
        <f t="shared" si="34"/>
        <v>19825</v>
      </c>
      <c r="L66" s="228">
        <f t="shared" si="34"/>
        <v>154.19999999999999</v>
      </c>
      <c r="M66" s="228">
        <f t="shared" si="34"/>
        <v>9297.6</v>
      </c>
      <c r="N66" s="228">
        <f t="shared" si="34"/>
        <v>12404.6</v>
      </c>
      <c r="O66" s="228">
        <f t="shared" si="34"/>
        <v>128651.4</v>
      </c>
      <c r="P66" s="228">
        <f t="shared" si="34"/>
        <v>194054.8</v>
      </c>
      <c r="Q66" s="229">
        <f t="shared" si="1"/>
        <v>94488.5</v>
      </c>
      <c r="R66" s="230">
        <f>+Q66/I66*100</f>
        <v>94.900081654133999</v>
      </c>
      <c r="S66" s="133"/>
      <c r="T66" s="133"/>
      <c r="U66" s="133"/>
      <c r="V66" s="133"/>
      <c r="W66" s="2"/>
      <c r="X66" s="2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</row>
    <row r="67" spans="1:50" ht="18" hidden="1" customHeight="1">
      <c r="A67" s="113"/>
      <c r="B67" s="231" t="s">
        <v>148</v>
      </c>
      <c r="C67" s="219">
        <v>0</v>
      </c>
      <c r="D67" s="219">
        <v>1</v>
      </c>
      <c r="E67" s="219">
        <v>2</v>
      </c>
      <c r="F67" s="219">
        <v>3</v>
      </c>
      <c r="G67" s="219">
        <v>-1</v>
      </c>
      <c r="H67" s="219">
        <v>0</v>
      </c>
      <c r="I67" s="219">
        <v>0</v>
      </c>
      <c r="J67" s="219">
        <v>0</v>
      </c>
      <c r="K67" s="219">
        <v>0</v>
      </c>
      <c r="L67" s="219">
        <v>0</v>
      </c>
      <c r="M67" s="219">
        <v>0</v>
      </c>
      <c r="N67" s="219">
        <v>0</v>
      </c>
      <c r="O67" s="219">
        <v>0</v>
      </c>
      <c r="P67" s="155">
        <f>SUM(J67:O67)</f>
        <v>0</v>
      </c>
      <c r="Q67" s="154">
        <f t="shared" si="1"/>
        <v>0</v>
      </c>
      <c r="R67" s="226" t="e">
        <f>+Q67/I67*100</f>
        <v>#DIV/0!</v>
      </c>
      <c r="S67" s="133"/>
      <c r="T67" s="133"/>
      <c r="U67" s="133"/>
      <c r="V67" s="133"/>
      <c r="W67" s="2"/>
      <c r="X67" s="2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</row>
    <row r="68" spans="1:50" ht="18" customHeight="1">
      <c r="A68" s="113"/>
      <c r="B68" s="231" t="s">
        <v>148</v>
      </c>
      <c r="C68" s="219">
        <f>+[1]PP!C94</f>
        <v>0</v>
      </c>
      <c r="D68" s="219">
        <f>+[1]PP!D94</f>
        <v>0</v>
      </c>
      <c r="E68" s="219">
        <f>+[1]PP!E94</f>
        <v>0</v>
      </c>
      <c r="F68" s="219">
        <f>+[1]PP!F94</f>
        <v>0</v>
      </c>
      <c r="G68" s="219">
        <f>+[1]PP!G94</f>
        <v>0</v>
      </c>
      <c r="H68" s="219">
        <f>+[1]PP!H94</f>
        <v>0</v>
      </c>
      <c r="I68" s="155">
        <f>SUM(C68:H68)</f>
        <v>0</v>
      </c>
      <c r="J68" s="219">
        <v>0</v>
      </c>
      <c r="K68" s="219">
        <v>0</v>
      </c>
      <c r="L68" s="219">
        <v>0</v>
      </c>
      <c r="M68" s="219">
        <v>0</v>
      </c>
      <c r="N68" s="219">
        <v>0</v>
      </c>
      <c r="O68" s="219">
        <v>0</v>
      </c>
      <c r="P68" s="155">
        <f>SUM(J68:O68)</f>
        <v>0</v>
      </c>
      <c r="Q68" s="154">
        <f t="shared" si="1"/>
        <v>0</v>
      </c>
      <c r="R68" s="232" t="s">
        <v>56</v>
      </c>
      <c r="S68" s="133"/>
      <c r="T68" s="133"/>
      <c r="U68" s="133"/>
      <c r="V68" s="133"/>
      <c r="W68" s="2"/>
      <c r="X68" s="2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</row>
    <row r="69" spans="1:50" ht="18" customHeight="1">
      <c r="A69" s="113"/>
      <c r="B69" s="231" t="s">
        <v>149</v>
      </c>
      <c r="C69" s="219">
        <f t="shared" ref="C69:P69" si="35">+C70+C71</f>
        <v>7149.7</v>
      </c>
      <c r="D69" s="219">
        <f t="shared" si="35"/>
        <v>90774.5</v>
      </c>
      <c r="E69" s="219">
        <f t="shared" si="35"/>
        <v>43.9</v>
      </c>
      <c r="F69" s="219">
        <f t="shared" si="35"/>
        <v>0</v>
      </c>
      <c r="G69" s="219">
        <f t="shared" si="35"/>
        <v>0</v>
      </c>
      <c r="H69" s="219">
        <f t="shared" si="35"/>
        <v>0</v>
      </c>
      <c r="I69" s="219">
        <f t="shared" si="35"/>
        <v>97968.099999999991</v>
      </c>
      <c r="J69" s="219">
        <f t="shared" si="35"/>
        <v>23507.7</v>
      </c>
      <c r="K69" s="219">
        <f t="shared" si="35"/>
        <v>18774.3</v>
      </c>
      <c r="L69" s="219">
        <f t="shared" si="35"/>
        <v>0</v>
      </c>
      <c r="M69" s="219">
        <f t="shared" si="35"/>
        <v>9118</v>
      </c>
      <c r="N69" s="219">
        <f t="shared" si="35"/>
        <v>12000</v>
      </c>
      <c r="O69" s="219">
        <f t="shared" si="35"/>
        <v>127733</v>
      </c>
      <c r="P69" s="219">
        <f t="shared" si="35"/>
        <v>191133</v>
      </c>
      <c r="Q69" s="154">
        <f t="shared" si="1"/>
        <v>93164.900000000009</v>
      </c>
      <c r="R69" s="220">
        <f>+Q69/I69*100</f>
        <v>95.097179592132562</v>
      </c>
      <c r="S69" s="133"/>
      <c r="T69" s="133"/>
      <c r="U69" s="133"/>
      <c r="V69" s="133"/>
      <c r="W69" s="2"/>
      <c r="X69" s="2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</row>
    <row r="70" spans="1:50" ht="18" customHeight="1">
      <c r="A70" s="113"/>
      <c r="B70" s="233" t="s">
        <v>150</v>
      </c>
      <c r="C70" s="225">
        <f>+[1]PP!C96</f>
        <v>7149.7</v>
      </c>
      <c r="D70" s="225">
        <f>+[1]PP!D96</f>
        <v>2000</v>
      </c>
      <c r="E70" s="225">
        <f>+[1]PP!E96</f>
        <v>0</v>
      </c>
      <c r="F70" s="225">
        <f>+[1]PP!F96</f>
        <v>0</v>
      </c>
      <c r="G70" s="225">
        <f>+[1]PP!G96</f>
        <v>0</v>
      </c>
      <c r="H70" s="225">
        <f>+[1]PP!H96</f>
        <v>0</v>
      </c>
      <c r="I70" s="193">
        <f>SUM(C70:H70)</f>
        <v>9149.7000000000007</v>
      </c>
      <c r="J70" s="225">
        <f>+[1]PP!J96</f>
        <v>23507.7</v>
      </c>
      <c r="K70" s="225">
        <f>+[1]PP!K96</f>
        <v>18774.3</v>
      </c>
      <c r="L70" s="225">
        <f>+[1]PP!L96</f>
        <v>0</v>
      </c>
      <c r="M70" s="225">
        <f>+[1]PP!M96</f>
        <v>9118</v>
      </c>
      <c r="N70" s="225">
        <f>+[1]PP!N96</f>
        <v>12000</v>
      </c>
      <c r="O70" s="225">
        <f>+[1]PP!O96</f>
        <v>1500</v>
      </c>
      <c r="P70" s="193">
        <f>SUM(J70:O70)</f>
        <v>64900</v>
      </c>
      <c r="Q70" s="156">
        <f t="shared" si="1"/>
        <v>55750.3</v>
      </c>
      <c r="R70" s="226">
        <f>+Q70/I70*100</f>
        <v>609.31287364613047</v>
      </c>
      <c r="S70" s="133"/>
      <c r="T70" s="133"/>
      <c r="U70" s="133"/>
      <c r="V70" s="133"/>
      <c r="W70" s="2"/>
      <c r="X70" s="2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</row>
    <row r="71" spans="1:50" ht="18" customHeight="1">
      <c r="A71" s="113"/>
      <c r="B71" s="233" t="s">
        <v>151</v>
      </c>
      <c r="C71" s="225">
        <f>+[1]PP!C97</f>
        <v>0</v>
      </c>
      <c r="D71" s="225">
        <f>+[1]PP!D97</f>
        <v>88774.5</v>
      </c>
      <c r="E71" s="225">
        <f>+[1]PP!E97</f>
        <v>43.9</v>
      </c>
      <c r="F71" s="225">
        <f>+[1]PP!F97</f>
        <v>0</v>
      </c>
      <c r="G71" s="225">
        <f>+[1]PP!G97</f>
        <v>0</v>
      </c>
      <c r="H71" s="225">
        <f>+[1]PP!H97</f>
        <v>0</v>
      </c>
      <c r="I71" s="193">
        <f>SUM(C71:H71)</f>
        <v>88818.4</v>
      </c>
      <c r="J71" s="225">
        <f>+[1]PP!J97</f>
        <v>0</v>
      </c>
      <c r="K71" s="225">
        <f>+[1]PP!K97</f>
        <v>0</v>
      </c>
      <c r="L71" s="225">
        <f>+[1]PP!L97</f>
        <v>0</v>
      </c>
      <c r="M71" s="225">
        <f>+[1]PP!M97</f>
        <v>0</v>
      </c>
      <c r="N71" s="225">
        <f>+[1]PP!N97</f>
        <v>0</v>
      </c>
      <c r="O71" s="225">
        <f>+[1]PP!O97</f>
        <v>126233</v>
      </c>
      <c r="P71" s="193">
        <f>SUM(J71:O71)</f>
        <v>126233</v>
      </c>
      <c r="Q71" s="156">
        <f t="shared" si="1"/>
        <v>37414.600000000006</v>
      </c>
      <c r="R71" s="226">
        <f>+Q71/I71*100</f>
        <v>42.124829990182221</v>
      </c>
      <c r="S71" s="133"/>
      <c r="T71" s="133"/>
      <c r="U71" s="133"/>
      <c r="V71" s="133"/>
      <c r="W71" s="2"/>
      <c r="X71" s="2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</row>
    <row r="72" spans="1:50" ht="18" customHeight="1">
      <c r="A72" s="113"/>
      <c r="B72" s="231" t="s">
        <v>152</v>
      </c>
      <c r="C72" s="219">
        <f t="shared" ref="C72:P72" si="36">+C73+C74</f>
        <v>243.7</v>
      </c>
      <c r="D72" s="219">
        <f t="shared" si="36"/>
        <v>59.9</v>
      </c>
      <c r="E72" s="219">
        <f t="shared" si="36"/>
        <v>186.6</v>
      </c>
      <c r="F72" s="219">
        <f t="shared" si="36"/>
        <v>172.1</v>
      </c>
      <c r="G72" s="219">
        <f t="shared" si="36"/>
        <v>712.19999999999993</v>
      </c>
      <c r="H72" s="219">
        <f t="shared" si="36"/>
        <v>223.70000000000002</v>
      </c>
      <c r="I72" s="219">
        <f t="shared" si="36"/>
        <v>1598.2</v>
      </c>
      <c r="J72" s="219">
        <f t="shared" si="36"/>
        <v>214.3</v>
      </c>
      <c r="K72" s="219">
        <f t="shared" si="36"/>
        <v>1050.7</v>
      </c>
      <c r="L72" s="219">
        <f t="shared" si="36"/>
        <v>154.19999999999999</v>
      </c>
      <c r="M72" s="219">
        <f t="shared" si="36"/>
        <v>179.6</v>
      </c>
      <c r="N72" s="219">
        <f t="shared" si="36"/>
        <v>404.6</v>
      </c>
      <c r="O72" s="219">
        <f t="shared" si="36"/>
        <v>918.4</v>
      </c>
      <c r="P72" s="219">
        <f t="shared" si="36"/>
        <v>2921.8</v>
      </c>
      <c r="Q72" s="154">
        <f t="shared" ref="Q72:Q103" si="37">+P72-I72</f>
        <v>1323.6000000000001</v>
      </c>
      <c r="R72" s="220">
        <f>+Q72/I72*100</f>
        <v>82.818170441746972</v>
      </c>
      <c r="S72" s="133"/>
      <c r="T72" s="133"/>
      <c r="U72" s="133"/>
      <c r="V72" s="133"/>
      <c r="W72" s="2"/>
      <c r="X72" s="2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</row>
    <row r="73" spans="1:50" ht="18" customHeight="1">
      <c r="A73" s="113"/>
      <c r="B73" s="233" t="s">
        <v>153</v>
      </c>
      <c r="C73" s="225">
        <f>+[1]PP!C99</f>
        <v>0</v>
      </c>
      <c r="D73" s="225">
        <f>+[1]PP!D99</f>
        <v>0</v>
      </c>
      <c r="E73" s="225">
        <f>+[1]PP!E99</f>
        <v>0</v>
      </c>
      <c r="F73" s="225">
        <f>+[1]PP!F99</f>
        <v>0</v>
      </c>
      <c r="G73" s="225">
        <f>+[1]PP!G99</f>
        <v>0</v>
      </c>
      <c r="H73" s="225">
        <f>+[1]PP!H99</f>
        <v>0</v>
      </c>
      <c r="I73" s="193">
        <f>SUM(C73:H73)</f>
        <v>0</v>
      </c>
      <c r="J73" s="225">
        <v>0</v>
      </c>
      <c r="K73" s="225">
        <v>0</v>
      </c>
      <c r="L73" s="225">
        <v>0</v>
      </c>
      <c r="M73" s="225">
        <v>0</v>
      </c>
      <c r="N73" s="225">
        <v>0</v>
      </c>
      <c r="O73" s="225">
        <v>0</v>
      </c>
      <c r="P73" s="193">
        <f>SUM(J73:O73)</f>
        <v>0</v>
      </c>
      <c r="Q73" s="206">
        <f t="shared" si="37"/>
        <v>0</v>
      </c>
      <c r="R73" s="232" t="s">
        <v>56</v>
      </c>
      <c r="S73" s="133"/>
      <c r="T73" s="133"/>
      <c r="U73" s="133"/>
      <c r="V73" s="133"/>
      <c r="W73" s="2"/>
      <c r="X73" s="2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</row>
    <row r="74" spans="1:50" ht="18" customHeight="1">
      <c r="A74" s="113"/>
      <c r="B74" s="233" t="s">
        <v>154</v>
      </c>
      <c r="C74" s="225">
        <f t="shared" ref="C74:P74" si="38">+C75+C76</f>
        <v>243.7</v>
      </c>
      <c r="D74" s="225">
        <f t="shared" si="38"/>
        <v>59.9</v>
      </c>
      <c r="E74" s="225">
        <f t="shared" si="38"/>
        <v>186.6</v>
      </c>
      <c r="F74" s="225">
        <f t="shared" si="38"/>
        <v>172.1</v>
      </c>
      <c r="G74" s="225">
        <f t="shared" si="38"/>
        <v>712.19999999999993</v>
      </c>
      <c r="H74" s="225">
        <f t="shared" si="38"/>
        <v>223.70000000000002</v>
      </c>
      <c r="I74" s="225">
        <f t="shared" si="38"/>
        <v>1598.2</v>
      </c>
      <c r="J74" s="225">
        <f t="shared" si="38"/>
        <v>214.3</v>
      </c>
      <c r="K74" s="225">
        <f t="shared" si="38"/>
        <v>1050.7</v>
      </c>
      <c r="L74" s="225">
        <f t="shared" si="38"/>
        <v>154.19999999999999</v>
      </c>
      <c r="M74" s="225">
        <f t="shared" si="38"/>
        <v>179.6</v>
      </c>
      <c r="N74" s="225">
        <f t="shared" si="38"/>
        <v>404.6</v>
      </c>
      <c r="O74" s="225">
        <f t="shared" si="38"/>
        <v>918.4</v>
      </c>
      <c r="P74" s="225">
        <f t="shared" si="38"/>
        <v>2921.8</v>
      </c>
      <c r="Q74" s="156">
        <f t="shared" si="37"/>
        <v>1323.6000000000001</v>
      </c>
      <c r="R74" s="226">
        <f>+Q74/I74*100</f>
        <v>82.818170441746972</v>
      </c>
      <c r="S74" s="133"/>
      <c r="T74" s="133"/>
      <c r="U74" s="133"/>
      <c r="V74" s="133"/>
      <c r="W74" s="2"/>
      <c r="X74" s="2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</row>
    <row r="75" spans="1:50" ht="18" customHeight="1">
      <c r="A75" s="113"/>
      <c r="B75" s="234" t="s">
        <v>155</v>
      </c>
      <c r="C75" s="225">
        <f>+[1]PP!C101</f>
        <v>0</v>
      </c>
      <c r="D75" s="225">
        <f>+[1]PP!D101</f>
        <v>0</v>
      </c>
      <c r="E75" s="225">
        <f>+[1]PP!E101</f>
        <v>1.7</v>
      </c>
      <c r="F75" s="225">
        <f>+[1]PP!F101</f>
        <v>2.9</v>
      </c>
      <c r="G75" s="225">
        <f>+[1]PP!G101</f>
        <v>1.4</v>
      </c>
      <c r="H75" s="225">
        <f>+[1]PP!H101</f>
        <v>1.8</v>
      </c>
      <c r="I75" s="193">
        <f>SUM(C75:H75)</f>
        <v>7.8</v>
      </c>
      <c r="J75" s="225">
        <f>+[1]PP!J101</f>
        <v>0</v>
      </c>
      <c r="K75" s="225">
        <f>+[1]PP!K101</f>
        <v>0</v>
      </c>
      <c r="L75" s="225">
        <f>+[1]PP!L101</f>
        <v>0</v>
      </c>
      <c r="M75" s="225">
        <f>+[1]PP!M101</f>
        <v>0</v>
      </c>
      <c r="N75" s="225">
        <f>+[1]PP!N101</f>
        <v>0</v>
      </c>
      <c r="O75" s="225">
        <f>+[1]PP!O101</f>
        <v>0</v>
      </c>
      <c r="P75" s="193">
        <f>SUM(J75:O75)</f>
        <v>0</v>
      </c>
      <c r="Q75" s="156">
        <f t="shared" si="37"/>
        <v>-7.8</v>
      </c>
      <c r="R75" s="226">
        <f>+Q75/I75*100</f>
        <v>-100</v>
      </c>
      <c r="S75" s="133"/>
      <c r="T75" s="133"/>
      <c r="U75" s="133"/>
      <c r="V75" s="133"/>
      <c r="W75" s="2"/>
      <c r="X75" s="2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</row>
    <row r="76" spans="1:50" ht="18" customHeight="1">
      <c r="A76" s="113"/>
      <c r="B76" s="234" t="s">
        <v>29</v>
      </c>
      <c r="C76" s="225">
        <f>+[1]PP!C102</f>
        <v>243.7</v>
      </c>
      <c r="D76" s="225">
        <f>+[1]PP!D102</f>
        <v>59.9</v>
      </c>
      <c r="E76" s="225">
        <f>+[1]PP!E102</f>
        <v>184.9</v>
      </c>
      <c r="F76" s="225">
        <f>+[1]PP!F102</f>
        <v>169.2</v>
      </c>
      <c r="G76" s="225">
        <f>+[1]PP!G102</f>
        <v>710.8</v>
      </c>
      <c r="H76" s="225">
        <f>+[1]PP!H102</f>
        <v>221.9</v>
      </c>
      <c r="I76" s="193">
        <f>SUM(C76:H76)</f>
        <v>1590.4</v>
      </c>
      <c r="J76" s="225">
        <f>+[1]PP!J102</f>
        <v>214.3</v>
      </c>
      <c r="K76" s="225">
        <f>+[1]PP!K102</f>
        <v>1050.7</v>
      </c>
      <c r="L76" s="225">
        <f>+[1]PP!L102</f>
        <v>154.19999999999999</v>
      </c>
      <c r="M76" s="225">
        <f>+[1]PP!M102</f>
        <v>179.6</v>
      </c>
      <c r="N76" s="225">
        <f>+[1]PP!N102</f>
        <v>404.6</v>
      </c>
      <c r="O76" s="225">
        <f>+[1]PP!O102</f>
        <v>918.4</v>
      </c>
      <c r="P76" s="193">
        <f>SUM(J76:O76)</f>
        <v>2921.8</v>
      </c>
      <c r="Q76" s="156">
        <f t="shared" si="37"/>
        <v>1331.4</v>
      </c>
      <c r="R76" s="226">
        <f>+Q76/I76*100</f>
        <v>83.714788732394368</v>
      </c>
      <c r="S76" s="133"/>
      <c r="T76" s="133"/>
      <c r="U76" s="133"/>
      <c r="V76" s="133"/>
      <c r="W76" s="2"/>
      <c r="X76" s="2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</row>
    <row r="77" spans="1:50" ht="18" customHeight="1">
      <c r="A77" s="113"/>
      <c r="B77" s="190" t="s">
        <v>156</v>
      </c>
      <c r="C77" s="220">
        <f t="shared" ref="C77:P77" si="39">+C78</f>
        <v>11.4</v>
      </c>
      <c r="D77" s="220">
        <f t="shared" si="39"/>
        <v>31.8</v>
      </c>
      <c r="E77" s="220">
        <f t="shared" si="39"/>
        <v>6</v>
      </c>
      <c r="F77" s="220">
        <f t="shared" si="39"/>
        <v>62.2</v>
      </c>
      <c r="G77" s="220">
        <f t="shared" si="39"/>
        <v>23.8</v>
      </c>
      <c r="H77" s="220">
        <f t="shared" si="39"/>
        <v>17.7</v>
      </c>
      <c r="I77" s="220">
        <f t="shared" si="39"/>
        <v>152.9</v>
      </c>
      <c r="J77" s="220">
        <f t="shared" si="39"/>
        <v>16</v>
      </c>
      <c r="K77" s="220">
        <f t="shared" si="39"/>
        <v>3.3</v>
      </c>
      <c r="L77" s="220">
        <f t="shared" si="39"/>
        <v>6</v>
      </c>
      <c r="M77" s="220">
        <f t="shared" si="39"/>
        <v>2.1</v>
      </c>
      <c r="N77" s="220">
        <f t="shared" si="39"/>
        <v>6.7</v>
      </c>
      <c r="O77" s="220">
        <f t="shared" si="39"/>
        <v>1.8</v>
      </c>
      <c r="P77" s="220">
        <f t="shared" si="39"/>
        <v>35.9</v>
      </c>
      <c r="Q77" s="154">
        <f t="shared" si="37"/>
        <v>-117</v>
      </c>
      <c r="R77" s="220">
        <f>+Q77/I77*100</f>
        <v>-76.520601700457817</v>
      </c>
      <c r="S77" s="133"/>
      <c r="T77" s="133"/>
      <c r="U77" s="133"/>
      <c r="V77" s="133"/>
      <c r="W77" s="2"/>
      <c r="X77" s="2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</row>
    <row r="78" spans="1:50" ht="15" customHeight="1">
      <c r="A78" s="113"/>
      <c r="B78" s="195" t="s">
        <v>157</v>
      </c>
      <c r="C78" s="226">
        <f>+[1]PP!C104</f>
        <v>11.4</v>
      </c>
      <c r="D78" s="226">
        <f>+[1]PP!D104</f>
        <v>31.8</v>
      </c>
      <c r="E78" s="226">
        <f>+[1]PP!E104</f>
        <v>6</v>
      </c>
      <c r="F78" s="226">
        <f>+[1]PP!F104</f>
        <v>62.2</v>
      </c>
      <c r="G78" s="226">
        <f>+[1]PP!G104</f>
        <v>23.8</v>
      </c>
      <c r="H78" s="226">
        <f>+[1]PP!H104</f>
        <v>17.7</v>
      </c>
      <c r="I78" s="193">
        <f>SUM(C78:H78)</f>
        <v>152.9</v>
      </c>
      <c r="J78" s="226">
        <f>+[1]PP!J104</f>
        <v>16</v>
      </c>
      <c r="K78" s="226">
        <f>+[1]PP!K104</f>
        <v>3.3</v>
      </c>
      <c r="L78" s="226">
        <f>+[1]PP!L104</f>
        <v>6</v>
      </c>
      <c r="M78" s="226">
        <f>+[1]PP!M104</f>
        <v>2.1</v>
      </c>
      <c r="N78" s="226">
        <f>+[1]PP!N104</f>
        <v>6.7</v>
      </c>
      <c r="O78" s="226">
        <f>+[1]PP!O104</f>
        <v>1.8</v>
      </c>
      <c r="P78" s="193">
        <f>SUM(J78:O78)</f>
        <v>35.9</v>
      </c>
      <c r="Q78" s="156">
        <f t="shared" si="37"/>
        <v>-117</v>
      </c>
      <c r="R78" s="226">
        <f>+Q78/I78*100</f>
        <v>-76.520601700457817</v>
      </c>
      <c r="S78" s="133"/>
      <c r="T78" s="133"/>
      <c r="U78" s="133"/>
      <c r="V78" s="133"/>
      <c r="W78" s="2"/>
      <c r="X78" s="2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</row>
    <row r="79" spans="1:50" ht="23.25" customHeight="1" thickBot="1">
      <c r="A79" s="113"/>
      <c r="B79" s="235" t="s">
        <v>99</v>
      </c>
      <c r="C79" s="236">
        <f t="shared" ref="C79:P79" si="40">+C77+C59+C58+C57</f>
        <v>11292.1</v>
      </c>
      <c r="D79" s="236">
        <f t="shared" si="40"/>
        <v>93085.999999999985</v>
      </c>
      <c r="E79" s="236">
        <f t="shared" si="40"/>
        <v>2188.5</v>
      </c>
      <c r="F79" s="236">
        <f t="shared" si="40"/>
        <v>2005.0000000000002</v>
      </c>
      <c r="G79" s="236">
        <f t="shared" si="40"/>
        <v>2754.2999999999997</v>
      </c>
      <c r="H79" s="236">
        <f t="shared" si="40"/>
        <v>4815.3</v>
      </c>
      <c r="I79" s="236">
        <f t="shared" si="40"/>
        <v>116141.19999999997</v>
      </c>
      <c r="J79" s="236">
        <f t="shared" si="40"/>
        <v>26395.699999999997</v>
      </c>
      <c r="K79" s="236">
        <f t="shared" si="40"/>
        <v>22549.3</v>
      </c>
      <c r="L79" s="236">
        <f t="shared" si="40"/>
        <v>2596.9</v>
      </c>
      <c r="M79" s="236">
        <f t="shared" si="40"/>
        <v>12196.4</v>
      </c>
      <c r="N79" s="236">
        <f t="shared" si="40"/>
        <v>16080.300000000001</v>
      </c>
      <c r="O79" s="236">
        <f t="shared" si="40"/>
        <v>134192.9</v>
      </c>
      <c r="P79" s="236">
        <f t="shared" si="40"/>
        <v>214011.5</v>
      </c>
      <c r="Q79" s="236">
        <f t="shared" si="37"/>
        <v>97870.300000000032</v>
      </c>
      <c r="R79" s="237">
        <f>+Q79/I79*100</f>
        <v>84.268373324883896</v>
      </c>
      <c r="S79" s="133"/>
      <c r="T79" s="133"/>
      <c r="U79" s="133"/>
      <c r="V79" s="133"/>
      <c r="W79" s="2"/>
      <c r="X79" s="2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</row>
    <row r="80" spans="1:50" ht="18" customHeight="1" thickTop="1">
      <c r="A80" s="113"/>
      <c r="B80" s="238" t="s">
        <v>72</v>
      </c>
      <c r="C80" s="239">
        <v>291.2</v>
      </c>
      <c r="D80" s="239">
        <v>278.39999999999998</v>
      </c>
      <c r="E80" s="239">
        <v>278</v>
      </c>
      <c r="F80" s="239">
        <v>282.8</v>
      </c>
      <c r="G80" s="239">
        <v>324.7</v>
      </c>
      <c r="H80" s="239">
        <v>324</v>
      </c>
      <c r="I80" s="239">
        <f>SUM(C80:H80)</f>
        <v>1779.1</v>
      </c>
      <c r="J80" s="240">
        <v>357.5</v>
      </c>
      <c r="K80" s="240">
        <v>315.39999999999998</v>
      </c>
      <c r="L80" s="240">
        <v>339.3</v>
      </c>
      <c r="M80" s="240">
        <v>340.8</v>
      </c>
      <c r="N80" s="240">
        <v>374.8</v>
      </c>
      <c r="O80" s="240">
        <v>331.6</v>
      </c>
      <c r="P80" s="241">
        <f>SUM(J80:O80)</f>
        <v>2059.4</v>
      </c>
      <c r="Q80" s="240">
        <f t="shared" si="37"/>
        <v>280.30000000000018</v>
      </c>
      <c r="R80" s="240">
        <f>+Q80/I80*100</f>
        <v>15.755157101905468</v>
      </c>
      <c r="S80" s="133"/>
      <c r="T80" s="133"/>
      <c r="U80" s="133"/>
      <c r="V80" s="133"/>
      <c r="W80" s="2"/>
      <c r="X80" s="2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</row>
    <row r="81" spans="1:50" ht="18" customHeight="1">
      <c r="A81" s="113"/>
      <c r="B81" s="242" t="s">
        <v>158</v>
      </c>
      <c r="C81" s="243">
        <v>0</v>
      </c>
      <c r="D81" s="243">
        <v>0</v>
      </c>
      <c r="E81" s="243">
        <v>0</v>
      </c>
      <c r="F81" s="243">
        <v>0</v>
      </c>
      <c r="G81" s="243">
        <v>0</v>
      </c>
      <c r="H81" s="243">
        <v>0</v>
      </c>
      <c r="I81" s="241">
        <f>SUM(C81:H81)</f>
        <v>0</v>
      </c>
      <c r="J81" s="243">
        <v>0</v>
      </c>
      <c r="K81" s="241">
        <v>0</v>
      </c>
      <c r="L81" s="241">
        <v>0</v>
      </c>
      <c r="M81" s="241">
        <v>0</v>
      </c>
      <c r="N81" s="241">
        <v>0</v>
      </c>
      <c r="O81" s="241">
        <v>0</v>
      </c>
      <c r="P81" s="241">
        <f>SUM(J81:O81)</f>
        <v>0</v>
      </c>
      <c r="Q81" s="241">
        <f t="shared" si="37"/>
        <v>0</v>
      </c>
      <c r="R81" s="193">
        <v>0</v>
      </c>
      <c r="S81" s="133"/>
      <c r="T81" s="133"/>
      <c r="U81" s="133"/>
      <c r="V81" s="133"/>
      <c r="W81" s="2"/>
      <c r="X81" s="2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</row>
    <row r="82" spans="1:50" ht="18" customHeight="1">
      <c r="A82" s="113"/>
      <c r="B82" s="244" t="s">
        <v>159</v>
      </c>
      <c r="C82" s="243">
        <v>58.5</v>
      </c>
      <c r="D82" s="243">
        <v>43.7</v>
      </c>
      <c r="E82" s="243">
        <v>66.400000000000006</v>
      </c>
      <c r="F82" s="243">
        <v>60.7</v>
      </c>
      <c r="G82" s="243">
        <v>73.400000000000006</v>
      </c>
      <c r="H82" s="243">
        <v>69.599999999999994</v>
      </c>
      <c r="I82" s="243">
        <f>SUM(C82:H82)</f>
        <v>372.30000000000007</v>
      </c>
      <c r="J82" s="241">
        <v>75.8</v>
      </c>
      <c r="K82" s="241">
        <v>78.8</v>
      </c>
      <c r="L82" s="241">
        <v>82.5</v>
      </c>
      <c r="M82" s="241">
        <v>82.4</v>
      </c>
      <c r="N82" s="241">
        <v>88.3</v>
      </c>
      <c r="O82" s="241">
        <v>103.3</v>
      </c>
      <c r="P82" s="241">
        <f>SUM(J82:O82)</f>
        <v>511.1</v>
      </c>
      <c r="Q82" s="241">
        <f t="shared" si="37"/>
        <v>138.79999999999995</v>
      </c>
      <c r="R82" s="241">
        <f>+Q82/I82*100</f>
        <v>37.281762019876425</v>
      </c>
      <c r="S82" s="133"/>
      <c r="T82" s="133"/>
      <c r="U82" s="133"/>
      <c r="V82" s="133"/>
      <c r="W82" s="2"/>
      <c r="X82" s="2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</row>
    <row r="83" spans="1:50" ht="22.5" customHeight="1" thickBot="1">
      <c r="A83" s="113"/>
      <c r="B83" s="245" t="s">
        <v>75</v>
      </c>
      <c r="C83" s="236">
        <f t="shared" ref="C83:P83" si="41">+C82+C81+C80+C79</f>
        <v>11641.800000000001</v>
      </c>
      <c r="D83" s="236">
        <f t="shared" si="41"/>
        <v>93408.099999999991</v>
      </c>
      <c r="E83" s="236">
        <f t="shared" si="41"/>
        <v>2532.9</v>
      </c>
      <c r="F83" s="236">
        <f t="shared" si="41"/>
        <v>2348.5</v>
      </c>
      <c r="G83" s="236">
        <f t="shared" si="41"/>
        <v>3152.3999999999996</v>
      </c>
      <c r="H83" s="236">
        <f t="shared" si="41"/>
        <v>5208.9000000000005</v>
      </c>
      <c r="I83" s="236">
        <f t="shared" si="41"/>
        <v>118292.59999999996</v>
      </c>
      <c r="J83" s="236">
        <f t="shared" si="41"/>
        <v>26828.999999999996</v>
      </c>
      <c r="K83" s="236">
        <f t="shared" si="41"/>
        <v>22943.5</v>
      </c>
      <c r="L83" s="236">
        <f t="shared" si="41"/>
        <v>3018.7000000000003</v>
      </c>
      <c r="M83" s="236">
        <f t="shared" si="41"/>
        <v>12619.6</v>
      </c>
      <c r="N83" s="236">
        <f t="shared" si="41"/>
        <v>16543.400000000001</v>
      </c>
      <c r="O83" s="236">
        <f t="shared" si="41"/>
        <v>134627.79999999999</v>
      </c>
      <c r="P83" s="236">
        <f t="shared" si="41"/>
        <v>216582</v>
      </c>
      <c r="Q83" s="236">
        <f t="shared" si="37"/>
        <v>98289.400000000038</v>
      </c>
      <c r="R83" s="237">
        <f>+Q83/I83*100</f>
        <v>83.09006649612914</v>
      </c>
      <c r="S83" s="133"/>
      <c r="T83" s="133"/>
      <c r="U83" s="133"/>
      <c r="V83" s="133"/>
      <c r="W83" s="2"/>
      <c r="X83" s="2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</row>
    <row r="84" spans="1:50" ht="18" customHeight="1" thickTop="1">
      <c r="A84" s="113"/>
      <c r="B84" s="91" t="s">
        <v>76</v>
      </c>
      <c r="C84" s="246"/>
      <c r="D84" s="246"/>
      <c r="E84" s="246"/>
      <c r="F84" s="246"/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6"/>
      <c r="R84" s="246"/>
      <c r="S84" s="133"/>
      <c r="T84" s="133"/>
      <c r="U84" s="133"/>
      <c r="V84" s="133"/>
      <c r="W84" s="2"/>
      <c r="X84" s="2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</row>
    <row r="85" spans="1:50" ht="13.5" customHeight="1">
      <c r="A85" s="113"/>
      <c r="B85" s="95" t="s">
        <v>77</v>
      </c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2"/>
      <c r="T85" s="2"/>
      <c r="U85" s="2"/>
      <c r="V85" s="2"/>
      <c r="W85" s="2"/>
      <c r="X85" s="2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</row>
    <row r="86" spans="1:50" ht="12" customHeight="1">
      <c r="A86" s="113"/>
      <c r="B86" s="98" t="s">
        <v>78</v>
      </c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2"/>
      <c r="T86" s="2"/>
      <c r="U86" s="2"/>
      <c r="V86" s="2"/>
      <c r="W86" s="2"/>
      <c r="X86" s="2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</row>
    <row r="87" spans="1:50" ht="12" customHeight="1">
      <c r="A87" s="113"/>
      <c r="B87" s="98" t="s">
        <v>160</v>
      </c>
      <c r="C87" s="247"/>
      <c r="D87" s="247"/>
      <c r="E87" s="247"/>
      <c r="F87" s="247"/>
      <c r="G87" s="247"/>
      <c r="H87" s="247"/>
      <c r="I87" s="248"/>
      <c r="J87" s="249"/>
      <c r="K87" s="249"/>
      <c r="L87" s="249"/>
      <c r="M87" s="249"/>
      <c r="N87" s="249"/>
      <c r="O87" s="249"/>
      <c r="P87" s="249"/>
      <c r="Q87" s="247"/>
      <c r="R87" s="247"/>
      <c r="S87" s="2"/>
      <c r="T87" s="2"/>
      <c r="U87" s="2"/>
      <c r="V87" s="2"/>
      <c r="W87" s="2"/>
      <c r="X87" s="2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</row>
    <row r="88" spans="1:50" ht="14.25">
      <c r="A88" s="113"/>
      <c r="B88" s="98" t="s">
        <v>161</v>
      </c>
      <c r="C88" s="250"/>
      <c r="D88" s="250"/>
      <c r="E88" s="250"/>
      <c r="F88" s="250"/>
      <c r="G88" s="250"/>
      <c r="H88" s="250"/>
      <c r="I88" s="251"/>
      <c r="J88" s="106"/>
      <c r="K88" s="106"/>
      <c r="L88" s="106"/>
      <c r="M88" s="106"/>
      <c r="N88" s="106"/>
      <c r="O88" s="106"/>
      <c r="P88" s="106"/>
      <c r="Q88" s="106"/>
      <c r="R88" s="106"/>
      <c r="S88" s="2"/>
      <c r="T88" s="2"/>
      <c r="U88" s="2"/>
      <c r="V88" s="2"/>
      <c r="W88" s="2"/>
      <c r="X88" s="2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</row>
    <row r="89" spans="1:50" ht="14.25">
      <c r="A89" s="113"/>
      <c r="B89" s="105" t="s">
        <v>81</v>
      </c>
      <c r="C89" s="252"/>
      <c r="D89" s="252"/>
      <c r="E89" s="252"/>
      <c r="F89" s="252"/>
      <c r="G89" s="252"/>
      <c r="H89" s="252"/>
      <c r="I89" s="252"/>
      <c r="J89" s="252"/>
      <c r="K89" s="252"/>
      <c r="L89" s="252"/>
      <c r="M89" s="252"/>
      <c r="N89" s="252"/>
      <c r="O89" s="252"/>
      <c r="P89" s="104"/>
      <c r="Q89" s="104"/>
      <c r="R89" s="104"/>
      <c r="S89" s="2"/>
      <c r="T89" s="2"/>
      <c r="U89" s="2"/>
      <c r="V89" s="2"/>
      <c r="W89" s="2"/>
      <c r="X89" s="2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</row>
    <row r="90" spans="1:50" ht="14.25">
      <c r="B90" s="253"/>
      <c r="C90" s="254"/>
      <c r="D90" s="254"/>
      <c r="E90" s="254"/>
      <c r="F90" s="254"/>
      <c r="G90" s="254"/>
      <c r="H90" s="254"/>
      <c r="I90" s="254"/>
      <c r="J90" s="254"/>
      <c r="K90" s="254"/>
      <c r="L90" s="254"/>
      <c r="M90" s="254"/>
      <c r="N90" s="254"/>
      <c r="O90" s="254"/>
      <c r="P90" s="182"/>
      <c r="Q90" s="182"/>
      <c r="R90" s="182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</row>
    <row r="91" spans="1:50" ht="14.25">
      <c r="B91" s="182"/>
      <c r="C91" s="132"/>
      <c r="D91" s="132"/>
      <c r="E91" s="132"/>
      <c r="F91" s="132"/>
      <c r="G91" s="132"/>
      <c r="H91" s="132"/>
      <c r="I91" s="252"/>
      <c r="J91" s="254"/>
      <c r="K91" s="254"/>
      <c r="L91" s="254"/>
      <c r="M91" s="254"/>
      <c r="N91" s="254"/>
      <c r="O91" s="254"/>
      <c r="P91" s="182"/>
      <c r="Q91" s="182"/>
      <c r="R91" s="182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</row>
    <row r="92" spans="1:50" ht="14.25">
      <c r="B92" s="182"/>
      <c r="C92" s="252"/>
      <c r="D92" s="252"/>
      <c r="E92" s="252"/>
      <c r="F92" s="252"/>
      <c r="G92" s="252"/>
      <c r="H92" s="252"/>
      <c r="I92" s="252"/>
      <c r="J92" s="254"/>
      <c r="K92" s="254"/>
      <c r="L92" s="254"/>
      <c r="M92" s="254"/>
      <c r="N92" s="254"/>
      <c r="O92" s="254"/>
      <c r="P92" s="182"/>
      <c r="Q92" s="182"/>
      <c r="R92" s="182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</row>
    <row r="93" spans="1:50" ht="14.25">
      <c r="B93" s="255"/>
      <c r="C93" s="254"/>
      <c r="D93" s="254"/>
      <c r="E93" s="254"/>
      <c r="F93" s="254"/>
      <c r="G93" s="254"/>
      <c r="H93" s="254"/>
      <c r="I93" s="254"/>
      <c r="J93" s="254"/>
      <c r="K93" s="254"/>
      <c r="L93" s="254"/>
      <c r="M93" s="254"/>
      <c r="N93" s="254"/>
      <c r="O93" s="254"/>
      <c r="P93" s="256"/>
      <c r="Q93" s="182"/>
      <c r="R93" s="182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</row>
    <row r="94" spans="1:50" ht="14.25">
      <c r="B94" s="255"/>
      <c r="C94" s="132"/>
      <c r="D94" s="132"/>
      <c r="E94" s="132"/>
      <c r="F94" s="132"/>
      <c r="G94" s="132"/>
      <c r="H94" s="132"/>
      <c r="I94" s="104"/>
      <c r="J94" s="182"/>
      <c r="K94" s="182"/>
      <c r="L94" s="182"/>
      <c r="M94" s="182"/>
      <c r="N94" s="182"/>
      <c r="O94" s="182"/>
      <c r="P94" s="182"/>
      <c r="Q94" s="182"/>
      <c r="R94" s="182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</row>
    <row r="95" spans="1:50" ht="14.25">
      <c r="B95" s="255"/>
      <c r="C95" s="252"/>
      <c r="D95" s="252"/>
      <c r="E95" s="252"/>
      <c r="F95" s="252"/>
      <c r="G95" s="252"/>
      <c r="H95" s="252"/>
      <c r="I95" s="252"/>
      <c r="J95" s="182"/>
      <c r="K95" s="182"/>
      <c r="L95" s="182"/>
      <c r="M95" s="182"/>
      <c r="N95" s="182"/>
      <c r="O95" s="182"/>
      <c r="P95" s="182"/>
      <c r="Q95" s="182"/>
      <c r="R95" s="182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</row>
    <row r="96" spans="1:50" ht="14.25">
      <c r="B96" s="255"/>
      <c r="C96" s="257"/>
      <c r="D96" s="257"/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182"/>
      <c r="P96" s="182"/>
      <c r="Q96" s="182"/>
      <c r="R96" s="182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</row>
    <row r="97" spans="2:50" ht="14.25">
      <c r="B97" s="255"/>
      <c r="C97" s="182"/>
      <c r="D97" s="182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</row>
    <row r="98" spans="2:50" ht="14.25">
      <c r="B98" s="182"/>
      <c r="C98" s="182"/>
      <c r="D98" s="182"/>
      <c r="E98" s="182"/>
      <c r="F98" s="182"/>
      <c r="G98" s="182"/>
      <c r="H98" s="182"/>
      <c r="I98" s="182"/>
      <c r="J98" s="182"/>
      <c r="K98" s="182"/>
      <c r="L98" s="182"/>
      <c r="M98" s="182"/>
      <c r="N98" s="182"/>
      <c r="O98" s="182"/>
      <c r="P98" s="182"/>
      <c r="Q98" s="182"/>
      <c r="R98" s="182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</row>
    <row r="99" spans="2:50" ht="14.25">
      <c r="B99" s="182"/>
      <c r="C99" s="182"/>
      <c r="D99" s="182"/>
      <c r="E99" s="182"/>
      <c r="F99" s="182"/>
      <c r="G99" s="182"/>
      <c r="H99" s="182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</row>
    <row r="100" spans="2:50" ht="14.25">
      <c r="B100" s="182"/>
      <c r="C100" s="182"/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2"/>
      <c r="P100" s="182"/>
      <c r="Q100" s="182"/>
      <c r="R100" s="182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</row>
    <row r="101" spans="2:50" ht="14.25">
      <c r="B101" s="182"/>
      <c r="C101" s="182"/>
      <c r="D101" s="182"/>
      <c r="E101" s="182"/>
      <c r="F101" s="182"/>
      <c r="G101" s="182"/>
      <c r="H101" s="182"/>
      <c r="I101" s="182"/>
      <c r="J101" s="182"/>
      <c r="K101" s="182"/>
      <c r="L101" s="182"/>
      <c r="M101" s="182"/>
      <c r="N101" s="182"/>
      <c r="O101" s="182"/>
      <c r="P101" s="182"/>
      <c r="Q101" s="182"/>
      <c r="R101" s="182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</row>
    <row r="102" spans="2:50" ht="14.25">
      <c r="B102" s="182"/>
      <c r="C102" s="182"/>
      <c r="D102" s="182"/>
      <c r="E102" s="182"/>
      <c r="F102" s="182"/>
      <c r="G102" s="182"/>
      <c r="H102" s="182"/>
      <c r="I102" s="182"/>
      <c r="J102" s="182"/>
      <c r="K102" s="182"/>
      <c r="L102" s="182"/>
      <c r="M102" s="182"/>
      <c r="N102" s="182"/>
      <c r="O102" s="182"/>
      <c r="P102" s="182"/>
      <c r="Q102" s="182"/>
      <c r="R102" s="182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</row>
    <row r="103" spans="2:50" ht="14.25">
      <c r="B103" s="255"/>
      <c r="C103" s="182"/>
      <c r="D103" s="182"/>
      <c r="E103" s="182"/>
      <c r="F103" s="182"/>
      <c r="G103" s="182"/>
      <c r="H103" s="182"/>
      <c r="I103" s="182"/>
      <c r="J103" s="182"/>
      <c r="K103" s="182"/>
      <c r="L103" s="182"/>
      <c r="M103" s="182"/>
      <c r="N103" s="182"/>
      <c r="O103" s="182"/>
      <c r="P103" s="182"/>
      <c r="Q103" s="182"/>
      <c r="R103" s="182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</row>
    <row r="104" spans="2:50" ht="14.25">
      <c r="B104" s="255"/>
      <c r="C104" s="182"/>
      <c r="D104" s="182"/>
      <c r="E104" s="182"/>
      <c r="F104" s="182"/>
      <c r="G104" s="182"/>
      <c r="H104" s="182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</row>
    <row r="105" spans="2:50" ht="14.25">
      <c r="B105" s="182"/>
      <c r="C105" s="182"/>
      <c r="D105" s="182"/>
      <c r="E105" s="182"/>
      <c r="F105" s="182"/>
      <c r="G105" s="182"/>
      <c r="H105" s="182"/>
      <c r="I105" s="182"/>
      <c r="J105" s="182"/>
      <c r="K105" s="182"/>
      <c r="L105" s="182"/>
      <c r="M105" s="182"/>
      <c r="N105" s="182"/>
      <c r="O105" s="182"/>
      <c r="P105" s="182"/>
      <c r="Q105" s="182"/>
      <c r="R105" s="182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</row>
    <row r="106" spans="2:50" ht="14.25">
      <c r="B106" s="255"/>
      <c r="C106" s="182"/>
      <c r="D106" s="182"/>
      <c r="E106" s="182"/>
      <c r="F106" s="182"/>
      <c r="G106" s="182"/>
      <c r="H106" s="182"/>
      <c r="I106" s="182"/>
      <c r="J106" s="182"/>
      <c r="K106" s="182"/>
      <c r="L106" s="182"/>
      <c r="M106" s="182"/>
      <c r="N106" s="182"/>
      <c r="O106" s="182"/>
      <c r="P106" s="182"/>
      <c r="Q106" s="182"/>
      <c r="R106" s="182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</row>
    <row r="107" spans="2:50" ht="14.25">
      <c r="B107" s="255"/>
      <c r="C107" s="182"/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</row>
    <row r="108" spans="2:50" ht="14.25">
      <c r="B108" s="255"/>
      <c r="C108" s="182"/>
      <c r="D108" s="182"/>
      <c r="E108" s="182"/>
      <c r="F108" s="182"/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</row>
    <row r="109" spans="2:50" ht="14.25">
      <c r="B109" s="182"/>
      <c r="C109" s="182"/>
      <c r="D109" s="182"/>
      <c r="E109" s="182"/>
      <c r="F109" s="182"/>
      <c r="G109" s="182"/>
      <c r="H109" s="182"/>
      <c r="I109" s="182"/>
      <c r="J109" s="182"/>
      <c r="K109" s="182"/>
      <c r="L109" s="182"/>
      <c r="M109" s="182"/>
      <c r="N109" s="182"/>
      <c r="O109" s="182"/>
      <c r="P109" s="182"/>
      <c r="Q109" s="182"/>
      <c r="R109" s="182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</row>
    <row r="110" spans="2:50" ht="14.25">
      <c r="B110" s="255"/>
      <c r="C110" s="182"/>
      <c r="D110" s="182"/>
      <c r="E110" s="182"/>
      <c r="F110" s="182"/>
      <c r="G110" s="182"/>
      <c r="H110" s="182"/>
      <c r="I110" s="182"/>
      <c r="J110" s="182"/>
      <c r="K110" s="182"/>
      <c r="L110" s="182"/>
      <c r="M110" s="182"/>
      <c r="N110" s="182"/>
      <c r="O110" s="182"/>
      <c r="P110" s="182"/>
      <c r="Q110" s="182"/>
      <c r="R110" s="182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</row>
    <row r="111" spans="2:50" ht="14.25">
      <c r="B111" s="255"/>
      <c r="C111" s="182"/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</row>
    <row r="112" spans="2:50" ht="14.25">
      <c r="B112" s="255"/>
      <c r="C112" s="182"/>
      <c r="D112" s="182"/>
      <c r="E112" s="182"/>
      <c r="F112" s="182"/>
      <c r="G112" s="182"/>
      <c r="H112" s="182"/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</row>
    <row r="113" spans="2:50" ht="14.25">
      <c r="B113" s="182"/>
      <c r="C113" s="182"/>
      <c r="D113" s="182"/>
      <c r="E113" s="182"/>
      <c r="F113" s="182"/>
      <c r="G113" s="182"/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</row>
    <row r="114" spans="2:50" ht="14.25">
      <c r="B114" s="255"/>
      <c r="C114" s="182"/>
      <c r="D114" s="182"/>
      <c r="E114" s="182"/>
      <c r="F114" s="182"/>
      <c r="G114" s="182"/>
      <c r="H114" s="182"/>
      <c r="I114" s="182"/>
      <c r="J114" s="182"/>
      <c r="K114" s="182"/>
      <c r="L114" s="182"/>
      <c r="M114" s="182"/>
      <c r="N114" s="182"/>
      <c r="O114" s="182"/>
      <c r="P114" s="182"/>
      <c r="Q114" s="182"/>
      <c r="R114" s="182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</row>
    <row r="115" spans="2:50" ht="14.25">
      <c r="B115" s="255"/>
      <c r="C115" s="182"/>
      <c r="D115" s="182"/>
      <c r="E115" s="182"/>
      <c r="F115" s="182"/>
      <c r="G115" s="182"/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</row>
    <row r="116" spans="2:50" ht="14.25">
      <c r="B116" s="255"/>
      <c r="C116" s="182"/>
      <c r="D116" s="182"/>
      <c r="E116" s="182"/>
      <c r="F116" s="182"/>
      <c r="G116" s="182"/>
      <c r="H116" s="182"/>
      <c r="I116" s="182"/>
      <c r="J116" s="182"/>
      <c r="K116" s="182"/>
      <c r="L116" s="182"/>
      <c r="M116" s="182"/>
      <c r="N116" s="182"/>
      <c r="O116" s="182"/>
      <c r="P116" s="182"/>
      <c r="Q116" s="182"/>
      <c r="R116" s="182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</row>
    <row r="117" spans="2:50" ht="14.25">
      <c r="B117" s="255"/>
      <c r="C117" s="182"/>
      <c r="D117" s="182"/>
      <c r="E117" s="182"/>
      <c r="F117" s="182"/>
      <c r="G117" s="182"/>
      <c r="H117" s="182"/>
      <c r="I117" s="182"/>
      <c r="J117" s="182"/>
      <c r="K117" s="182"/>
      <c r="L117" s="182"/>
      <c r="M117" s="182"/>
      <c r="N117" s="182"/>
      <c r="O117" s="182"/>
      <c r="P117" s="182"/>
      <c r="Q117" s="182"/>
      <c r="R117" s="182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</row>
    <row r="118" spans="2:50" ht="14.25">
      <c r="B118" s="182"/>
      <c r="C118" s="182"/>
      <c r="D118" s="182"/>
      <c r="E118" s="182"/>
      <c r="F118" s="182"/>
      <c r="G118" s="182"/>
      <c r="H118" s="182"/>
      <c r="I118" s="182"/>
      <c r="J118" s="182"/>
      <c r="K118" s="182"/>
      <c r="L118" s="182"/>
      <c r="M118" s="182"/>
      <c r="N118" s="182"/>
      <c r="O118" s="182"/>
      <c r="P118" s="182"/>
      <c r="Q118" s="182"/>
      <c r="R118" s="182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</row>
    <row r="119" spans="2:50" ht="14.25">
      <c r="B119" s="182"/>
      <c r="C119" s="182"/>
      <c r="D119" s="182"/>
      <c r="E119" s="182"/>
      <c r="F119" s="182"/>
      <c r="G119" s="182"/>
      <c r="H119" s="182"/>
      <c r="I119" s="182"/>
      <c r="J119" s="182"/>
      <c r="K119" s="182"/>
      <c r="L119" s="182"/>
      <c r="M119" s="182"/>
      <c r="N119" s="182"/>
      <c r="O119" s="182"/>
      <c r="P119" s="182"/>
      <c r="Q119" s="182"/>
      <c r="R119" s="182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</row>
    <row r="120" spans="2:50" ht="14.25">
      <c r="B120" s="182"/>
      <c r="C120" s="182"/>
      <c r="D120" s="182"/>
      <c r="E120" s="182"/>
      <c r="F120" s="182"/>
      <c r="G120" s="182"/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</row>
    <row r="121" spans="2:50" ht="14.25">
      <c r="B121" s="182"/>
      <c r="C121" s="182"/>
      <c r="D121" s="182"/>
      <c r="E121" s="182"/>
      <c r="F121" s="182"/>
      <c r="G121" s="182"/>
      <c r="H121" s="182"/>
      <c r="I121" s="182"/>
      <c r="J121" s="182"/>
      <c r="K121" s="182"/>
      <c r="L121" s="182"/>
      <c r="M121" s="182"/>
      <c r="N121" s="182"/>
      <c r="O121" s="182"/>
      <c r="P121" s="182"/>
      <c r="Q121" s="182"/>
      <c r="R121" s="182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</row>
    <row r="122" spans="2:50" ht="14.25">
      <c r="B122" s="182"/>
      <c r="C122" s="182"/>
      <c r="D122" s="182"/>
      <c r="E122" s="182"/>
      <c r="F122" s="182"/>
      <c r="G122" s="182"/>
      <c r="H122" s="182"/>
      <c r="I122" s="182"/>
      <c r="J122" s="182"/>
      <c r="K122" s="182"/>
      <c r="L122" s="182"/>
      <c r="M122" s="182"/>
      <c r="N122" s="182"/>
      <c r="O122" s="182"/>
      <c r="P122" s="182"/>
      <c r="Q122" s="182"/>
      <c r="R122" s="182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</row>
    <row r="123" spans="2:50" ht="14.25">
      <c r="B123" s="182"/>
      <c r="C123" s="182"/>
      <c r="D123" s="182"/>
      <c r="E123" s="182"/>
      <c r="F123" s="182"/>
      <c r="G123" s="182"/>
      <c r="H123" s="182"/>
      <c r="I123" s="182"/>
      <c r="J123" s="182"/>
      <c r="K123" s="182"/>
      <c r="L123" s="182"/>
      <c r="M123" s="182"/>
      <c r="N123" s="182"/>
      <c r="O123" s="182"/>
      <c r="P123" s="182"/>
      <c r="Q123" s="182"/>
      <c r="R123" s="182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</row>
    <row r="124" spans="2:50" ht="14.25">
      <c r="B124" s="182"/>
      <c r="C124" s="182"/>
      <c r="D124" s="182"/>
      <c r="E124" s="182"/>
      <c r="F124" s="182"/>
      <c r="G124" s="182"/>
      <c r="H124" s="182"/>
      <c r="I124" s="182"/>
      <c r="J124" s="182"/>
      <c r="K124" s="182"/>
      <c r="L124" s="182"/>
      <c r="M124" s="182"/>
      <c r="N124" s="182"/>
      <c r="O124" s="182"/>
      <c r="P124" s="182"/>
      <c r="Q124" s="182"/>
      <c r="R124" s="182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</row>
    <row r="125" spans="2:50" ht="14.25">
      <c r="B125" s="182"/>
      <c r="C125" s="182"/>
      <c r="D125" s="182"/>
      <c r="E125" s="182"/>
      <c r="F125" s="182"/>
      <c r="G125" s="182"/>
      <c r="H125" s="182"/>
      <c r="I125" s="182"/>
      <c r="J125" s="182"/>
      <c r="K125" s="182"/>
      <c r="L125" s="182"/>
      <c r="M125" s="182"/>
      <c r="N125" s="182"/>
      <c r="O125" s="182"/>
      <c r="P125" s="182"/>
      <c r="Q125" s="182"/>
      <c r="R125" s="182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</row>
    <row r="126" spans="2:50" ht="14.25">
      <c r="B126" s="182"/>
      <c r="C126" s="182"/>
      <c r="D126" s="182"/>
      <c r="E126" s="182"/>
      <c r="F126" s="182"/>
      <c r="G126" s="182"/>
      <c r="H126" s="182"/>
      <c r="I126" s="182"/>
      <c r="J126" s="182"/>
      <c r="K126" s="182"/>
      <c r="L126" s="182"/>
      <c r="M126" s="182"/>
      <c r="N126" s="182"/>
      <c r="O126" s="182"/>
      <c r="P126" s="182"/>
      <c r="Q126" s="182"/>
      <c r="R126" s="182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</row>
    <row r="127" spans="2:50" ht="14.25">
      <c r="B127" s="182"/>
      <c r="C127" s="182"/>
      <c r="D127" s="182"/>
      <c r="E127" s="182"/>
      <c r="F127" s="182"/>
      <c r="G127" s="182"/>
      <c r="H127" s="182"/>
      <c r="I127" s="182"/>
      <c r="J127" s="182"/>
      <c r="K127" s="182"/>
      <c r="L127" s="182"/>
      <c r="M127" s="182"/>
      <c r="N127" s="182"/>
      <c r="O127" s="182"/>
      <c r="P127" s="182"/>
      <c r="Q127" s="182"/>
      <c r="R127" s="182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</row>
    <row r="128" spans="2:50" ht="14.25">
      <c r="B128" s="182"/>
      <c r="C128" s="182"/>
      <c r="D128" s="182"/>
      <c r="E128" s="182"/>
      <c r="F128" s="182"/>
      <c r="G128" s="182"/>
      <c r="H128" s="182"/>
      <c r="I128" s="182"/>
      <c r="J128" s="182"/>
      <c r="K128" s="182"/>
      <c r="L128" s="182"/>
      <c r="M128" s="182"/>
      <c r="N128" s="182"/>
      <c r="O128" s="182"/>
      <c r="P128" s="182"/>
      <c r="Q128" s="182"/>
      <c r="R128" s="182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</row>
    <row r="129" spans="2:50" ht="14.25">
      <c r="B129" s="182"/>
      <c r="C129" s="182"/>
      <c r="D129" s="182"/>
      <c r="E129" s="182"/>
      <c r="F129" s="182"/>
      <c r="G129" s="182"/>
      <c r="H129" s="182"/>
      <c r="I129" s="182"/>
      <c r="J129" s="182"/>
      <c r="K129" s="182"/>
      <c r="L129" s="182"/>
      <c r="M129" s="182"/>
      <c r="N129" s="182"/>
      <c r="O129" s="182"/>
      <c r="P129" s="182"/>
      <c r="Q129" s="182"/>
      <c r="R129" s="182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</row>
    <row r="130" spans="2:50" ht="14.25">
      <c r="B130" s="182"/>
      <c r="C130" s="182"/>
      <c r="D130" s="182"/>
      <c r="E130" s="182"/>
      <c r="F130" s="182"/>
      <c r="G130" s="182"/>
      <c r="H130" s="182"/>
      <c r="I130" s="182"/>
      <c r="J130" s="182"/>
      <c r="K130" s="182"/>
      <c r="L130" s="182"/>
      <c r="M130" s="182"/>
      <c r="N130" s="182"/>
      <c r="O130" s="182"/>
      <c r="P130" s="182"/>
      <c r="Q130" s="182"/>
      <c r="R130" s="182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</row>
    <row r="131" spans="2:50" ht="14.25">
      <c r="B131" s="182"/>
      <c r="C131" s="182"/>
      <c r="D131" s="182"/>
      <c r="E131" s="182"/>
      <c r="F131" s="182"/>
      <c r="G131" s="182"/>
      <c r="H131" s="182"/>
      <c r="I131" s="182"/>
      <c r="J131" s="182"/>
      <c r="K131" s="182"/>
      <c r="L131" s="182"/>
      <c r="M131" s="182"/>
      <c r="N131" s="182"/>
      <c r="O131" s="182"/>
      <c r="P131" s="182"/>
      <c r="Q131" s="182"/>
      <c r="R131" s="182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</row>
    <row r="132" spans="2:50" ht="14.25">
      <c r="B132" s="182"/>
      <c r="C132" s="182"/>
      <c r="D132" s="182"/>
      <c r="E132" s="182"/>
      <c r="F132" s="182"/>
      <c r="G132" s="182"/>
      <c r="H132" s="182"/>
      <c r="I132" s="182"/>
      <c r="J132" s="182"/>
      <c r="K132" s="182"/>
      <c r="L132" s="182"/>
      <c r="M132" s="182"/>
      <c r="N132" s="182"/>
      <c r="O132" s="182"/>
      <c r="P132" s="182"/>
      <c r="Q132" s="182"/>
      <c r="R132" s="182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</row>
    <row r="133" spans="2:50" ht="14.25">
      <c r="B133" s="182"/>
      <c r="C133" s="182"/>
      <c r="D133" s="182"/>
      <c r="E133" s="182"/>
      <c r="F133" s="182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</row>
    <row r="134" spans="2:50" ht="14.25">
      <c r="B134" s="182"/>
      <c r="C134" s="182"/>
      <c r="D134" s="182"/>
      <c r="E134" s="182"/>
      <c r="F134" s="182"/>
      <c r="G134" s="182"/>
      <c r="H134" s="182"/>
      <c r="I134" s="182"/>
      <c r="J134" s="182"/>
      <c r="K134" s="182"/>
      <c r="L134" s="182"/>
      <c r="M134" s="182"/>
      <c r="N134" s="182"/>
      <c r="O134" s="182"/>
      <c r="P134" s="182"/>
      <c r="Q134" s="182"/>
      <c r="R134" s="182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</row>
    <row r="135" spans="2:50" ht="14.25">
      <c r="B135" s="182"/>
      <c r="C135" s="182"/>
      <c r="D135" s="182"/>
      <c r="E135" s="182"/>
      <c r="F135" s="182"/>
      <c r="G135" s="182"/>
      <c r="H135" s="182"/>
      <c r="I135" s="182"/>
      <c r="J135" s="182"/>
      <c r="K135" s="182"/>
      <c r="L135" s="182"/>
      <c r="M135" s="182"/>
      <c r="N135" s="182"/>
      <c r="O135" s="182"/>
      <c r="P135" s="182"/>
      <c r="Q135" s="182"/>
      <c r="R135" s="182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</row>
    <row r="136" spans="2:50" ht="14.25">
      <c r="B136" s="182"/>
      <c r="C136" s="182"/>
      <c r="D136" s="182"/>
      <c r="E136" s="182"/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</row>
    <row r="137" spans="2:50" ht="14.25">
      <c r="B137" s="182"/>
      <c r="C137" s="182"/>
      <c r="D137" s="182"/>
      <c r="E137" s="182"/>
      <c r="F137" s="182"/>
      <c r="G137" s="182"/>
      <c r="H137" s="182"/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</row>
    <row r="138" spans="2:50" ht="14.25">
      <c r="B138" s="182"/>
      <c r="C138" s="182"/>
      <c r="D138" s="182"/>
      <c r="E138" s="182"/>
      <c r="F138" s="182"/>
      <c r="G138" s="182"/>
      <c r="H138" s="182"/>
      <c r="I138" s="182"/>
      <c r="J138" s="182"/>
      <c r="K138" s="182"/>
      <c r="L138" s="182"/>
      <c r="M138" s="182"/>
      <c r="N138" s="182"/>
      <c r="O138" s="182"/>
      <c r="P138" s="182"/>
      <c r="Q138" s="182"/>
      <c r="R138" s="182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</row>
    <row r="139" spans="2:50" ht="14.25">
      <c r="B139" s="182"/>
      <c r="C139" s="182"/>
      <c r="D139" s="182"/>
      <c r="E139" s="182"/>
      <c r="F139" s="182"/>
      <c r="G139" s="182"/>
      <c r="H139" s="182"/>
      <c r="I139" s="182"/>
      <c r="J139" s="182"/>
      <c r="K139" s="182"/>
      <c r="L139" s="182"/>
      <c r="M139" s="182"/>
      <c r="N139" s="182"/>
      <c r="O139" s="182"/>
      <c r="P139" s="182"/>
      <c r="Q139" s="182"/>
      <c r="R139" s="182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</row>
    <row r="140" spans="2:50" ht="14.25">
      <c r="B140" s="182"/>
      <c r="C140" s="182"/>
      <c r="D140" s="182"/>
      <c r="E140" s="182"/>
      <c r="F140" s="182"/>
      <c r="G140" s="182"/>
      <c r="H140" s="182"/>
      <c r="I140" s="182"/>
      <c r="J140" s="182"/>
      <c r="K140" s="182"/>
      <c r="L140" s="182"/>
      <c r="M140" s="182"/>
      <c r="N140" s="182"/>
      <c r="O140" s="182"/>
      <c r="P140" s="182"/>
      <c r="Q140" s="182"/>
      <c r="R140" s="182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</row>
    <row r="141" spans="2:50" ht="14.25">
      <c r="B141" s="182"/>
      <c r="C141" s="182"/>
      <c r="D141" s="182"/>
      <c r="E141" s="182"/>
      <c r="F141" s="182"/>
      <c r="G141" s="182"/>
      <c r="H141" s="182"/>
      <c r="I141" s="182"/>
      <c r="J141" s="182"/>
      <c r="K141" s="182"/>
      <c r="L141" s="182"/>
      <c r="M141" s="182"/>
      <c r="N141" s="182"/>
      <c r="O141" s="182"/>
      <c r="P141" s="182"/>
      <c r="Q141" s="182"/>
      <c r="R141" s="182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</row>
    <row r="142" spans="2:50" ht="14.25">
      <c r="B142" s="182"/>
      <c r="C142" s="182"/>
      <c r="D142" s="182"/>
      <c r="E142" s="182"/>
      <c r="F142" s="182"/>
      <c r="G142" s="182"/>
      <c r="H142" s="182"/>
      <c r="I142" s="182"/>
      <c r="J142" s="182"/>
      <c r="K142" s="182"/>
      <c r="L142" s="182"/>
      <c r="M142" s="182"/>
      <c r="N142" s="182"/>
      <c r="O142" s="182"/>
      <c r="P142" s="182"/>
      <c r="Q142" s="182"/>
      <c r="R142" s="182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</row>
    <row r="143" spans="2:50" ht="14.25">
      <c r="B143" s="182"/>
      <c r="C143" s="182"/>
      <c r="D143" s="182"/>
      <c r="E143" s="182"/>
      <c r="F143" s="182"/>
      <c r="G143" s="182"/>
      <c r="H143" s="182"/>
      <c r="I143" s="182"/>
      <c r="J143" s="182"/>
      <c r="K143" s="182"/>
      <c r="L143" s="182"/>
      <c r="M143" s="182"/>
      <c r="N143" s="182"/>
      <c r="O143" s="182"/>
      <c r="P143" s="182"/>
      <c r="Q143" s="182"/>
      <c r="R143" s="182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</row>
    <row r="144" spans="2:50" ht="14.25">
      <c r="B144" s="182"/>
      <c r="C144" s="182"/>
      <c r="D144" s="182"/>
      <c r="E144" s="182"/>
      <c r="F144" s="182"/>
      <c r="G144" s="182"/>
      <c r="H144" s="182"/>
      <c r="I144" s="182"/>
      <c r="J144" s="182"/>
      <c r="K144" s="182"/>
      <c r="L144" s="182"/>
      <c r="M144" s="182"/>
      <c r="N144" s="182"/>
      <c r="O144" s="182"/>
      <c r="P144" s="182"/>
      <c r="Q144" s="182"/>
      <c r="R144" s="182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</row>
    <row r="145" spans="2:50" ht="14.25">
      <c r="B145" s="182"/>
      <c r="C145" s="182"/>
      <c r="D145" s="182"/>
      <c r="E145" s="182"/>
      <c r="F145" s="182"/>
      <c r="G145" s="182"/>
      <c r="H145" s="182"/>
      <c r="I145" s="182"/>
      <c r="J145" s="182"/>
      <c r="K145" s="182"/>
      <c r="L145" s="182"/>
      <c r="M145" s="182"/>
      <c r="N145" s="182"/>
      <c r="O145" s="182"/>
      <c r="P145" s="182"/>
      <c r="Q145" s="182"/>
      <c r="R145" s="182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</row>
    <row r="146" spans="2:50" ht="14.25">
      <c r="B146" s="182"/>
      <c r="C146" s="182"/>
      <c r="D146" s="182"/>
      <c r="E146" s="182"/>
      <c r="F146" s="182"/>
      <c r="G146" s="182"/>
      <c r="H146" s="182"/>
      <c r="I146" s="182"/>
      <c r="J146" s="182"/>
      <c r="K146" s="182"/>
      <c r="L146" s="182"/>
      <c r="M146" s="182"/>
      <c r="N146" s="182"/>
      <c r="O146" s="182"/>
      <c r="P146" s="182"/>
      <c r="Q146" s="182"/>
      <c r="R146" s="182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</row>
    <row r="147" spans="2:50" ht="14.25">
      <c r="B147" s="182"/>
      <c r="C147" s="182"/>
      <c r="D147" s="182"/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  <c r="O147" s="182"/>
      <c r="P147" s="182"/>
      <c r="Q147" s="182"/>
      <c r="R147" s="182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</row>
    <row r="148" spans="2:50" ht="14.25">
      <c r="B148" s="182"/>
      <c r="C148" s="182"/>
      <c r="D148" s="182"/>
      <c r="E148" s="182"/>
      <c r="F148" s="182"/>
      <c r="G148" s="182"/>
      <c r="H148" s="182"/>
      <c r="I148" s="182"/>
      <c r="J148" s="182"/>
      <c r="K148" s="182"/>
      <c r="L148" s="182"/>
      <c r="M148" s="182"/>
      <c r="N148" s="182"/>
      <c r="O148" s="182"/>
      <c r="P148" s="182"/>
      <c r="Q148" s="182"/>
      <c r="R148" s="182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</row>
    <row r="149" spans="2:50" ht="14.25">
      <c r="B149" s="182"/>
      <c r="C149" s="182"/>
      <c r="D149" s="182"/>
      <c r="E149" s="182"/>
      <c r="F149" s="182"/>
      <c r="G149" s="182"/>
      <c r="H149" s="182"/>
      <c r="I149" s="182"/>
      <c r="J149" s="182"/>
      <c r="K149" s="182"/>
      <c r="L149" s="182"/>
      <c r="M149" s="182"/>
      <c r="N149" s="182"/>
      <c r="O149" s="182"/>
      <c r="P149" s="182"/>
      <c r="Q149" s="182"/>
      <c r="R149" s="182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</row>
    <row r="150" spans="2:50" ht="14.25">
      <c r="B150" s="182"/>
      <c r="C150" s="182"/>
      <c r="D150" s="182"/>
      <c r="E150" s="182"/>
      <c r="F150" s="182"/>
      <c r="G150" s="182"/>
      <c r="H150" s="182"/>
      <c r="I150" s="182"/>
      <c r="J150" s="182"/>
      <c r="K150" s="182"/>
      <c r="L150" s="182"/>
      <c r="M150" s="182"/>
      <c r="N150" s="182"/>
      <c r="O150" s="182"/>
      <c r="P150" s="182"/>
      <c r="Q150" s="182"/>
      <c r="R150" s="182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</row>
    <row r="151" spans="2:50" ht="14.25">
      <c r="B151" s="182"/>
      <c r="C151" s="182"/>
      <c r="D151" s="182"/>
      <c r="E151" s="182"/>
      <c r="F151" s="182"/>
      <c r="G151" s="182"/>
      <c r="H151" s="182"/>
      <c r="I151" s="182"/>
      <c r="J151" s="182"/>
      <c r="K151" s="182"/>
      <c r="L151" s="182"/>
      <c r="M151" s="182"/>
      <c r="N151" s="182"/>
      <c r="O151" s="182"/>
      <c r="P151" s="182"/>
      <c r="Q151" s="182"/>
      <c r="R151" s="182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</row>
    <row r="152" spans="2:50" ht="14.25">
      <c r="B152" s="182"/>
      <c r="C152" s="182"/>
      <c r="D152" s="182"/>
      <c r="E152" s="182"/>
      <c r="F152" s="182"/>
      <c r="G152" s="182"/>
      <c r="H152" s="182"/>
      <c r="I152" s="182"/>
      <c r="J152" s="182"/>
      <c r="K152" s="182"/>
      <c r="L152" s="182"/>
      <c r="M152" s="182"/>
      <c r="N152" s="182"/>
      <c r="O152" s="182"/>
      <c r="P152" s="182"/>
      <c r="Q152" s="182"/>
      <c r="R152" s="182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</row>
    <row r="153" spans="2:50" ht="14.25">
      <c r="B153" s="182"/>
      <c r="C153" s="182"/>
      <c r="D153" s="182"/>
      <c r="E153" s="182"/>
      <c r="F153" s="182"/>
      <c r="G153" s="182"/>
      <c r="H153" s="182"/>
      <c r="I153" s="182"/>
      <c r="J153" s="182"/>
      <c r="K153" s="182"/>
      <c r="L153" s="182"/>
      <c r="M153" s="182"/>
      <c r="N153" s="182"/>
      <c r="O153" s="182"/>
      <c r="P153" s="182"/>
      <c r="Q153" s="182"/>
      <c r="R153" s="182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</row>
    <row r="154" spans="2:50" ht="14.25">
      <c r="B154" s="182"/>
      <c r="C154" s="182"/>
      <c r="D154" s="182"/>
      <c r="E154" s="182"/>
      <c r="F154" s="182"/>
      <c r="G154" s="182"/>
      <c r="H154" s="182"/>
      <c r="I154" s="182"/>
      <c r="J154" s="182"/>
      <c r="K154" s="182"/>
      <c r="L154" s="182"/>
      <c r="M154" s="182"/>
      <c r="N154" s="182"/>
      <c r="O154" s="182"/>
      <c r="P154" s="182"/>
      <c r="Q154" s="182"/>
      <c r="R154" s="182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</row>
    <row r="155" spans="2:50" ht="14.25">
      <c r="B155" s="182"/>
      <c r="C155" s="182"/>
      <c r="D155" s="182"/>
      <c r="E155" s="182"/>
      <c r="F155" s="182"/>
      <c r="G155" s="182"/>
      <c r="H155" s="182"/>
      <c r="I155" s="182"/>
      <c r="J155" s="182"/>
      <c r="K155" s="182"/>
      <c r="L155" s="182"/>
      <c r="M155" s="182"/>
      <c r="N155" s="182"/>
      <c r="O155" s="182"/>
      <c r="P155" s="182"/>
      <c r="Q155" s="182"/>
      <c r="R155" s="182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</row>
    <row r="156" spans="2:50" ht="14.25">
      <c r="B156" s="182"/>
      <c r="C156" s="182"/>
      <c r="D156" s="182"/>
      <c r="E156" s="182"/>
      <c r="F156" s="182"/>
      <c r="G156" s="182"/>
      <c r="H156" s="182"/>
      <c r="I156" s="182"/>
      <c r="J156" s="182"/>
      <c r="K156" s="182"/>
      <c r="L156" s="182"/>
      <c r="M156" s="182"/>
      <c r="N156" s="182"/>
      <c r="O156" s="182"/>
      <c r="P156" s="182"/>
      <c r="Q156" s="182"/>
      <c r="R156" s="182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</row>
    <row r="157" spans="2:50" ht="14.25">
      <c r="B157" s="182"/>
      <c r="C157" s="182"/>
      <c r="D157" s="182"/>
      <c r="E157" s="182"/>
      <c r="F157" s="182"/>
      <c r="G157" s="182"/>
      <c r="H157" s="182"/>
      <c r="I157" s="182"/>
      <c r="J157" s="182"/>
      <c r="K157" s="182"/>
      <c r="L157" s="182"/>
      <c r="M157" s="182"/>
      <c r="N157" s="182"/>
      <c r="O157" s="182"/>
      <c r="P157" s="182"/>
      <c r="Q157" s="182"/>
      <c r="R157" s="182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</row>
    <row r="158" spans="2:50" ht="14.25">
      <c r="B158" s="182"/>
      <c r="C158" s="182"/>
      <c r="D158" s="182"/>
      <c r="E158" s="182"/>
      <c r="F158" s="182"/>
      <c r="G158" s="182"/>
      <c r="H158" s="182"/>
      <c r="I158" s="182"/>
      <c r="J158" s="182"/>
      <c r="K158" s="182"/>
      <c r="L158" s="182"/>
      <c r="M158" s="182"/>
      <c r="N158" s="182"/>
      <c r="O158" s="182"/>
      <c r="P158" s="182"/>
      <c r="Q158" s="182"/>
      <c r="R158" s="182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</row>
    <row r="159" spans="2:50" ht="14.25">
      <c r="B159" s="182"/>
      <c r="C159" s="182"/>
      <c r="D159" s="182"/>
      <c r="E159" s="182"/>
      <c r="F159" s="182"/>
      <c r="G159" s="182"/>
      <c r="H159" s="182"/>
      <c r="I159" s="182"/>
      <c r="J159" s="182"/>
      <c r="K159" s="182"/>
      <c r="L159" s="182"/>
      <c r="M159" s="182"/>
      <c r="N159" s="182"/>
      <c r="O159" s="182"/>
      <c r="P159" s="182"/>
      <c r="Q159" s="182"/>
      <c r="R159" s="182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</row>
    <row r="160" spans="2:50" ht="14.25">
      <c r="B160" s="182"/>
      <c r="C160" s="182"/>
      <c r="D160" s="182"/>
      <c r="E160" s="182"/>
      <c r="F160" s="182"/>
      <c r="G160" s="182"/>
      <c r="H160" s="182"/>
      <c r="I160" s="182"/>
      <c r="J160" s="182"/>
      <c r="K160" s="182"/>
      <c r="L160" s="182"/>
      <c r="M160" s="182"/>
      <c r="N160" s="182"/>
      <c r="O160" s="182"/>
      <c r="P160" s="182"/>
      <c r="Q160" s="182"/>
      <c r="R160" s="182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</row>
    <row r="161" spans="2:50" ht="14.25">
      <c r="B161" s="182"/>
      <c r="C161" s="182"/>
      <c r="D161" s="182"/>
      <c r="E161" s="182"/>
      <c r="F161" s="182"/>
      <c r="G161" s="182"/>
      <c r="H161" s="182"/>
      <c r="I161" s="182"/>
      <c r="J161" s="182"/>
      <c r="K161" s="182"/>
      <c r="L161" s="182"/>
      <c r="M161" s="182"/>
      <c r="N161" s="182"/>
      <c r="O161" s="182"/>
      <c r="P161" s="182"/>
      <c r="Q161" s="182"/>
      <c r="R161" s="182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</row>
    <row r="162" spans="2:50" ht="14.25">
      <c r="B162" s="182"/>
      <c r="C162" s="182"/>
      <c r="D162" s="182"/>
      <c r="E162" s="182"/>
      <c r="F162" s="182"/>
      <c r="G162" s="182"/>
      <c r="H162" s="182"/>
      <c r="I162" s="182"/>
      <c r="J162" s="182"/>
      <c r="K162" s="182"/>
      <c r="L162" s="182"/>
      <c r="M162" s="182"/>
      <c r="N162" s="182"/>
      <c r="O162" s="182"/>
      <c r="P162" s="182"/>
      <c r="Q162" s="182"/>
      <c r="R162" s="182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</row>
    <row r="163" spans="2:50" ht="14.25">
      <c r="B163" s="182"/>
      <c r="C163" s="182"/>
      <c r="D163" s="182"/>
      <c r="E163" s="182"/>
      <c r="F163" s="182"/>
      <c r="G163" s="182"/>
      <c r="H163" s="182"/>
      <c r="I163" s="182"/>
      <c r="J163" s="182"/>
      <c r="K163" s="182"/>
      <c r="L163" s="182"/>
      <c r="M163" s="182"/>
      <c r="N163" s="182"/>
      <c r="O163" s="182"/>
      <c r="P163" s="182"/>
      <c r="Q163" s="182"/>
      <c r="R163" s="182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</row>
    <row r="164" spans="2:50" ht="14.25">
      <c r="B164" s="182"/>
      <c r="C164" s="182"/>
      <c r="D164" s="182"/>
      <c r="E164" s="182"/>
      <c r="F164" s="182"/>
      <c r="G164" s="182"/>
      <c r="H164" s="182"/>
      <c r="I164" s="182"/>
      <c r="J164" s="182"/>
      <c r="K164" s="182"/>
      <c r="L164" s="182"/>
      <c r="M164" s="182"/>
      <c r="N164" s="182"/>
      <c r="O164" s="182"/>
      <c r="P164" s="182"/>
      <c r="Q164" s="182"/>
      <c r="R164" s="182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</row>
    <row r="165" spans="2:50" ht="14.25">
      <c r="B165" s="182"/>
      <c r="C165" s="182"/>
      <c r="D165" s="182"/>
      <c r="E165" s="182"/>
      <c r="F165" s="182"/>
      <c r="G165" s="182"/>
      <c r="H165" s="182"/>
      <c r="I165" s="182"/>
      <c r="J165" s="182"/>
      <c r="K165" s="182"/>
      <c r="L165" s="182"/>
      <c r="M165" s="182"/>
      <c r="N165" s="182"/>
      <c r="O165" s="182"/>
      <c r="P165" s="182"/>
      <c r="Q165" s="182"/>
      <c r="R165" s="182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</row>
    <row r="166" spans="2:50" ht="14.25">
      <c r="B166" s="182"/>
      <c r="C166" s="182"/>
      <c r="D166" s="182"/>
      <c r="E166" s="182"/>
      <c r="F166" s="182"/>
      <c r="G166" s="182"/>
      <c r="H166" s="182"/>
      <c r="I166" s="182"/>
      <c r="J166" s="182"/>
      <c r="K166" s="182"/>
      <c r="L166" s="182"/>
      <c r="M166" s="182"/>
      <c r="N166" s="182"/>
      <c r="O166" s="182"/>
      <c r="P166" s="182"/>
      <c r="Q166" s="182"/>
      <c r="R166" s="182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</row>
    <row r="167" spans="2:50" ht="14.25">
      <c r="B167" s="182"/>
      <c r="C167" s="182"/>
      <c r="D167" s="182"/>
      <c r="E167" s="182"/>
      <c r="F167" s="182"/>
      <c r="G167" s="182"/>
      <c r="H167" s="182"/>
      <c r="I167" s="182"/>
      <c r="J167" s="182"/>
      <c r="K167" s="182"/>
      <c r="L167" s="182"/>
      <c r="M167" s="182"/>
      <c r="N167" s="182"/>
      <c r="O167" s="182"/>
      <c r="P167" s="182"/>
      <c r="Q167" s="182"/>
      <c r="R167" s="182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</row>
    <row r="168" spans="2:50" ht="14.25">
      <c r="B168" s="182"/>
      <c r="C168" s="182"/>
      <c r="D168" s="182"/>
      <c r="E168" s="182"/>
      <c r="F168" s="182"/>
      <c r="G168" s="182"/>
      <c r="H168" s="182"/>
      <c r="I168" s="182"/>
      <c r="J168" s="182"/>
      <c r="K168" s="182"/>
      <c r="L168" s="182"/>
      <c r="M168" s="182"/>
      <c r="N168" s="182"/>
      <c r="O168" s="182"/>
      <c r="P168" s="182"/>
      <c r="Q168" s="182"/>
      <c r="R168" s="182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</row>
    <row r="169" spans="2:50" ht="14.25">
      <c r="B169" s="182"/>
      <c r="C169" s="182"/>
      <c r="D169" s="182"/>
      <c r="E169" s="182"/>
      <c r="F169" s="182"/>
      <c r="G169" s="182"/>
      <c r="H169" s="182"/>
      <c r="I169" s="182"/>
      <c r="J169" s="182"/>
      <c r="K169" s="182"/>
      <c r="L169" s="182"/>
      <c r="M169" s="182"/>
      <c r="N169" s="182"/>
      <c r="O169" s="182"/>
      <c r="P169" s="182"/>
      <c r="Q169" s="182"/>
      <c r="R169" s="182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</row>
    <row r="170" spans="2:50" ht="14.25">
      <c r="B170" s="182"/>
      <c r="C170" s="182"/>
      <c r="D170" s="182"/>
      <c r="E170" s="182"/>
      <c r="F170" s="182"/>
      <c r="G170" s="182"/>
      <c r="H170" s="182"/>
      <c r="I170" s="182"/>
      <c r="J170" s="182"/>
      <c r="K170" s="182"/>
      <c r="L170" s="182"/>
      <c r="M170" s="182"/>
      <c r="N170" s="182"/>
      <c r="O170" s="182"/>
      <c r="P170" s="182"/>
      <c r="Q170" s="182"/>
      <c r="R170" s="182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</row>
    <row r="171" spans="2:50" ht="14.25">
      <c r="B171" s="182"/>
      <c r="C171" s="182"/>
      <c r="D171" s="182"/>
      <c r="E171" s="182"/>
      <c r="F171" s="182"/>
      <c r="G171" s="182"/>
      <c r="H171" s="182"/>
      <c r="I171" s="182"/>
      <c r="J171" s="182"/>
      <c r="K171" s="182"/>
      <c r="L171" s="182"/>
      <c r="M171" s="182"/>
      <c r="N171" s="182"/>
      <c r="O171" s="182"/>
      <c r="P171" s="182"/>
      <c r="Q171" s="182"/>
      <c r="R171" s="182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</row>
    <row r="172" spans="2:50" ht="14.25">
      <c r="B172" s="182"/>
      <c r="C172" s="182"/>
      <c r="D172" s="182"/>
      <c r="E172" s="182"/>
      <c r="F172" s="182"/>
      <c r="G172" s="182"/>
      <c r="H172" s="182"/>
      <c r="I172" s="182"/>
      <c r="J172" s="182"/>
      <c r="K172" s="182"/>
      <c r="L172" s="182"/>
      <c r="M172" s="182"/>
      <c r="N172" s="182"/>
      <c r="O172" s="182"/>
      <c r="P172" s="182"/>
      <c r="Q172" s="182"/>
      <c r="R172" s="182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</row>
    <row r="173" spans="2:50" ht="14.25">
      <c r="B173" s="182"/>
      <c r="C173" s="182"/>
      <c r="D173" s="182"/>
      <c r="E173" s="182"/>
      <c r="F173" s="182"/>
      <c r="G173" s="182"/>
      <c r="H173" s="182"/>
      <c r="I173" s="182"/>
      <c r="J173" s="182"/>
      <c r="K173" s="182"/>
      <c r="L173" s="182"/>
      <c r="M173" s="182"/>
      <c r="N173" s="182"/>
      <c r="O173" s="182"/>
      <c r="P173" s="182"/>
      <c r="Q173" s="182"/>
      <c r="R173" s="182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</row>
    <row r="174" spans="2:50" ht="14.25">
      <c r="B174" s="182"/>
      <c r="C174" s="182"/>
      <c r="D174" s="182"/>
      <c r="E174" s="182"/>
      <c r="F174" s="182"/>
      <c r="G174" s="182"/>
      <c r="H174" s="182"/>
      <c r="I174" s="182"/>
      <c r="J174" s="182"/>
      <c r="K174" s="182"/>
      <c r="L174" s="182"/>
      <c r="M174" s="182"/>
      <c r="N174" s="182"/>
      <c r="O174" s="182"/>
      <c r="P174" s="182"/>
      <c r="Q174" s="182"/>
      <c r="R174" s="182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</row>
    <row r="175" spans="2:50" ht="14.25">
      <c r="B175" s="182"/>
      <c r="C175" s="182"/>
      <c r="D175" s="182"/>
      <c r="E175" s="182"/>
      <c r="F175" s="182"/>
      <c r="G175" s="182"/>
      <c r="H175" s="182"/>
      <c r="I175" s="182"/>
      <c r="J175" s="182"/>
      <c r="K175" s="182"/>
      <c r="L175" s="182"/>
      <c r="M175" s="182"/>
      <c r="N175" s="182"/>
      <c r="O175" s="182"/>
      <c r="P175" s="182"/>
      <c r="Q175" s="182"/>
      <c r="R175" s="182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</row>
    <row r="176" spans="2:50" ht="14.25">
      <c r="B176" s="182"/>
      <c r="C176" s="182"/>
      <c r="D176" s="182"/>
      <c r="E176" s="182"/>
      <c r="F176" s="182"/>
      <c r="G176" s="182"/>
      <c r="H176" s="182"/>
      <c r="I176" s="182"/>
      <c r="J176" s="182"/>
      <c r="K176" s="182"/>
      <c r="L176" s="182"/>
      <c r="M176" s="182"/>
      <c r="N176" s="182"/>
      <c r="O176" s="182"/>
      <c r="P176" s="182"/>
      <c r="Q176" s="182"/>
      <c r="R176" s="182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</row>
    <row r="177" spans="2:50" ht="14.25">
      <c r="B177" s="182"/>
      <c r="C177" s="182"/>
      <c r="D177" s="182"/>
      <c r="E177" s="182"/>
      <c r="F177" s="182"/>
      <c r="G177" s="182"/>
      <c r="H177" s="182"/>
      <c r="I177" s="182"/>
      <c r="J177" s="182"/>
      <c r="K177" s="182"/>
      <c r="L177" s="182"/>
      <c r="M177" s="182"/>
      <c r="N177" s="182"/>
      <c r="O177" s="182"/>
      <c r="P177" s="182"/>
      <c r="Q177" s="182"/>
      <c r="R177" s="182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</row>
    <row r="178" spans="2:50" ht="14.25">
      <c r="B178" s="182"/>
      <c r="C178" s="182"/>
      <c r="D178" s="182"/>
      <c r="E178" s="182"/>
      <c r="F178" s="182"/>
      <c r="G178" s="182"/>
      <c r="H178" s="182"/>
      <c r="I178" s="182"/>
      <c r="J178" s="182"/>
      <c r="K178" s="182"/>
      <c r="L178" s="182"/>
      <c r="M178" s="182"/>
      <c r="N178" s="182"/>
      <c r="O178" s="182"/>
      <c r="P178" s="182"/>
      <c r="Q178" s="182"/>
      <c r="R178" s="182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</row>
    <row r="179" spans="2:50" ht="14.25">
      <c r="B179" s="182"/>
      <c r="C179" s="182"/>
      <c r="D179" s="182"/>
      <c r="E179" s="182"/>
      <c r="F179" s="182"/>
      <c r="G179" s="182"/>
      <c r="H179" s="182"/>
      <c r="I179" s="182"/>
      <c r="J179" s="182"/>
      <c r="K179" s="182"/>
      <c r="L179" s="182"/>
      <c r="M179" s="182"/>
      <c r="N179" s="182"/>
      <c r="O179" s="182"/>
      <c r="P179" s="182"/>
      <c r="Q179" s="182"/>
      <c r="R179" s="182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</row>
    <row r="180" spans="2:50" ht="14.25">
      <c r="B180" s="182"/>
      <c r="C180" s="182"/>
      <c r="D180" s="182"/>
      <c r="E180" s="182"/>
      <c r="F180" s="182"/>
      <c r="G180" s="182"/>
      <c r="H180" s="182"/>
      <c r="I180" s="182"/>
      <c r="J180" s="182"/>
      <c r="K180" s="182"/>
      <c r="L180" s="182"/>
      <c r="M180" s="182"/>
      <c r="N180" s="182"/>
      <c r="O180" s="182"/>
      <c r="P180" s="182"/>
      <c r="Q180" s="182"/>
      <c r="R180" s="182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</row>
    <row r="181" spans="2:50" ht="14.25">
      <c r="B181" s="182"/>
      <c r="C181" s="182"/>
      <c r="D181" s="182"/>
      <c r="E181" s="182"/>
      <c r="F181" s="182"/>
      <c r="G181" s="182"/>
      <c r="H181" s="182"/>
      <c r="I181" s="182"/>
      <c r="J181" s="182"/>
      <c r="K181" s="182"/>
      <c r="L181" s="182"/>
      <c r="M181" s="182"/>
      <c r="N181" s="182"/>
      <c r="O181" s="182"/>
      <c r="P181" s="182"/>
      <c r="Q181" s="182"/>
      <c r="R181" s="182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</row>
    <row r="182" spans="2:50" ht="14.25">
      <c r="B182" s="182"/>
      <c r="C182" s="182"/>
      <c r="D182" s="182"/>
      <c r="E182" s="182"/>
      <c r="F182" s="182"/>
      <c r="G182" s="182"/>
      <c r="H182" s="182"/>
      <c r="I182" s="182"/>
      <c r="J182" s="182"/>
      <c r="K182" s="182"/>
      <c r="L182" s="182"/>
      <c r="M182" s="182"/>
      <c r="N182" s="182"/>
      <c r="O182" s="182"/>
      <c r="P182" s="182"/>
      <c r="Q182" s="182"/>
      <c r="R182" s="182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</row>
    <row r="183" spans="2:50" ht="14.25">
      <c r="B183" s="182"/>
      <c r="C183" s="182"/>
      <c r="D183" s="182"/>
      <c r="E183" s="182"/>
      <c r="F183" s="182"/>
      <c r="G183" s="182"/>
      <c r="H183" s="182"/>
      <c r="I183" s="182"/>
      <c r="J183" s="182"/>
      <c r="K183" s="182"/>
      <c r="L183" s="182"/>
      <c r="M183" s="182"/>
      <c r="N183" s="182"/>
      <c r="O183" s="182"/>
      <c r="P183" s="182"/>
      <c r="Q183" s="182"/>
      <c r="R183" s="182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</row>
    <row r="184" spans="2:50" ht="14.25">
      <c r="B184" s="182"/>
      <c r="C184" s="182"/>
      <c r="D184" s="182"/>
      <c r="E184" s="182"/>
      <c r="F184" s="182"/>
      <c r="G184" s="182"/>
      <c r="H184" s="182"/>
      <c r="I184" s="182"/>
      <c r="J184" s="182"/>
      <c r="K184" s="182"/>
      <c r="L184" s="182"/>
      <c r="M184" s="182"/>
      <c r="N184" s="182"/>
      <c r="O184" s="182"/>
      <c r="P184" s="182"/>
      <c r="Q184" s="182"/>
      <c r="R184" s="182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</row>
    <row r="185" spans="2:50" ht="14.25">
      <c r="B185" s="182"/>
      <c r="C185" s="182"/>
      <c r="D185" s="182"/>
      <c r="E185" s="182"/>
      <c r="F185" s="182"/>
      <c r="G185" s="182"/>
      <c r="H185" s="182"/>
      <c r="I185" s="182"/>
      <c r="J185" s="182"/>
      <c r="K185" s="182"/>
      <c r="L185" s="182"/>
      <c r="M185" s="182"/>
      <c r="N185" s="182"/>
      <c r="O185" s="182"/>
      <c r="P185" s="182"/>
      <c r="Q185" s="182"/>
      <c r="R185" s="182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</row>
    <row r="186" spans="2:50" ht="14.25">
      <c r="B186" s="182"/>
      <c r="C186" s="182"/>
      <c r="D186" s="182"/>
      <c r="E186" s="182"/>
      <c r="F186" s="182"/>
      <c r="G186" s="182"/>
      <c r="H186" s="182"/>
      <c r="I186" s="182"/>
      <c r="J186" s="182"/>
      <c r="K186" s="182"/>
      <c r="L186" s="182"/>
      <c r="M186" s="182"/>
      <c r="N186" s="182"/>
      <c r="O186" s="182"/>
      <c r="P186" s="182"/>
      <c r="Q186" s="182"/>
      <c r="R186" s="182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</row>
    <row r="187" spans="2:50" ht="14.25">
      <c r="B187" s="182"/>
      <c r="C187" s="182"/>
      <c r="D187" s="182"/>
      <c r="E187" s="182"/>
      <c r="F187" s="182"/>
      <c r="G187" s="182"/>
      <c r="H187" s="182"/>
      <c r="I187" s="182"/>
      <c r="J187" s="182"/>
      <c r="K187" s="182"/>
      <c r="L187" s="182"/>
      <c r="M187" s="182"/>
      <c r="N187" s="182"/>
      <c r="O187" s="182"/>
      <c r="P187" s="182"/>
      <c r="Q187" s="182"/>
      <c r="R187" s="182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</row>
    <row r="188" spans="2:50" ht="14.25">
      <c r="B188" s="182"/>
      <c r="C188" s="182"/>
      <c r="D188" s="182"/>
      <c r="E188" s="182"/>
      <c r="F188" s="182"/>
      <c r="G188" s="182"/>
      <c r="H188" s="182"/>
      <c r="I188" s="182"/>
      <c r="J188" s="182"/>
      <c r="K188" s="182"/>
      <c r="L188" s="182"/>
      <c r="M188" s="182"/>
      <c r="N188" s="182"/>
      <c r="O188" s="182"/>
      <c r="P188" s="182"/>
      <c r="Q188" s="182"/>
      <c r="R188" s="182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</row>
    <row r="189" spans="2:50" ht="14.25">
      <c r="B189" s="182"/>
      <c r="C189" s="182"/>
      <c r="D189" s="182"/>
      <c r="E189" s="182"/>
      <c r="F189" s="182"/>
      <c r="G189" s="182"/>
      <c r="H189" s="182"/>
      <c r="I189" s="182"/>
      <c r="J189" s="182"/>
      <c r="K189" s="182"/>
      <c r="L189" s="182"/>
      <c r="M189" s="182"/>
      <c r="N189" s="182"/>
      <c r="O189" s="182"/>
      <c r="P189" s="182"/>
      <c r="Q189" s="182"/>
      <c r="R189" s="182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</row>
    <row r="190" spans="2:50" ht="14.25">
      <c r="B190" s="182"/>
      <c r="C190" s="182"/>
      <c r="D190" s="182"/>
      <c r="E190" s="182"/>
      <c r="F190" s="182"/>
      <c r="G190" s="182"/>
      <c r="H190" s="182"/>
      <c r="I190" s="182"/>
      <c r="J190" s="182"/>
      <c r="K190" s="182"/>
      <c r="L190" s="182"/>
      <c r="M190" s="182"/>
      <c r="N190" s="182"/>
      <c r="O190" s="182"/>
      <c r="P190" s="182"/>
      <c r="Q190" s="182"/>
      <c r="R190" s="182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</row>
    <row r="191" spans="2:50" ht="14.25">
      <c r="B191" s="182"/>
      <c r="C191" s="182"/>
      <c r="D191" s="182"/>
      <c r="E191" s="182"/>
      <c r="F191" s="182"/>
      <c r="G191" s="182"/>
      <c r="H191" s="182"/>
      <c r="I191" s="182"/>
      <c r="J191" s="182"/>
      <c r="K191" s="182"/>
      <c r="L191" s="182"/>
      <c r="M191" s="182"/>
      <c r="N191" s="182"/>
      <c r="O191" s="182"/>
      <c r="P191" s="182"/>
      <c r="Q191" s="182"/>
      <c r="R191" s="182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</row>
    <row r="192" spans="2:50" ht="14.25">
      <c r="B192" s="182"/>
      <c r="C192" s="182"/>
      <c r="D192" s="182"/>
      <c r="E192" s="182"/>
      <c r="F192" s="182"/>
      <c r="G192" s="182"/>
      <c r="H192" s="182"/>
      <c r="I192" s="182"/>
      <c r="J192" s="182"/>
      <c r="K192" s="182"/>
      <c r="L192" s="182"/>
      <c r="M192" s="182"/>
      <c r="N192" s="182"/>
      <c r="O192" s="182"/>
      <c r="P192" s="182"/>
      <c r="Q192" s="182"/>
      <c r="R192" s="182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</row>
    <row r="193" spans="2:50" ht="14.25">
      <c r="B193" s="182"/>
      <c r="C193" s="182"/>
      <c r="D193" s="182"/>
      <c r="E193" s="182"/>
      <c r="F193" s="182"/>
      <c r="G193" s="182"/>
      <c r="H193" s="182"/>
      <c r="I193" s="182"/>
      <c r="J193" s="182"/>
      <c r="K193" s="182"/>
      <c r="L193" s="182"/>
      <c r="M193" s="182"/>
      <c r="N193" s="182"/>
      <c r="O193" s="182"/>
      <c r="P193" s="182"/>
      <c r="Q193" s="182"/>
      <c r="R193" s="182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</row>
    <row r="194" spans="2:50" ht="14.25">
      <c r="B194" s="182"/>
      <c r="C194" s="182"/>
      <c r="D194" s="182"/>
      <c r="E194" s="182"/>
      <c r="F194" s="182"/>
      <c r="G194" s="182"/>
      <c r="H194" s="182"/>
      <c r="I194" s="182"/>
      <c r="J194" s="182"/>
      <c r="K194" s="182"/>
      <c r="L194" s="182"/>
      <c r="M194" s="182"/>
      <c r="N194" s="182"/>
      <c r="O194" s="182"/>
      <c r="P194" s="182"/>
      <c r="Q194" s="182"/>
      <c r="R194" s="182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</row>
    <row r="195" spans="2:50" ht="14.25">
      <c r="B195" s="182"/>
      <c r="C195" s="182"/>
      <c r="D195" s="182"/>
      <c r="E195" s="182"/>
      <c r="F195" s="182"/>
      <c r="G195" s="182"/>
      <c r="H195" s="182"/>
      <c r="I195" s="182"/>
      <c r="J195" s="182"/>
      <c r="K195" s="182"/>
      <c r="L195" s="182"/>
      <c r="M195" s="182"/>
      <c r="N195" s="182"/>
      <c r="O195" s="182"/>
      <c r="P195" s="182"/>
      <c r="Q195" s="182"/>
      <c r="R195" s="182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</row>
    <row r="196" spans="2:50" ht="14.25">
      <c r="B196" s="182"/>
      <c r="C196" s="182"/>
      <c r="D196" s="182"/>
      <c r="E196" s="182"/>
      <c r="F196" s="182"/>
      <c r="G196" s="182"/>
      <c r="H196" s="182"/>
      <c r="I196" s="182"/>
      <c r="J196" s="182"/>
      <c r="K196" s="182"/>
      <c r="L196" s="182"/>
      <c r="M196" s="182"/>
      <c r="N196" s="182"/>
      <c r="O196" s="182"/>
      <c r="P196" s="182"/>
      <c r="Q196" s="182"/>
      <c r="R196" s="182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</row>
    <row r="197" spans="2:50" ht="14.25">
      <c r="B197" s="182"/>
      <c r="C197" s="182"/>
      <c r="D197" s="182"/>
      <c r="E197" s="182"/>
      <c r="F197" s="182"/>
      <c r="G197" s="182"/>
      <c r="H197" s="182"/>
      <c r="I197" s="182"/>
      <c r="J197" s="182"/>
      <c r="K197" s="182"/>
      <c r="L197" s="182"/>
      <c r="M197" s="182"/>
      <c r="N197" s="182"/>
      <c r="O197" s="182"/>
      <c r="P197" s="182"/>
      <c r="Q197" s="182"/>
      <c r="R197" s="182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</row>
    <row r="198" spans="2:50" ht="14.25">
      <c r="B198" s="182"/>
      <c r="C198" s="182"/>
      <c r="D198" s="182"/>
      <c r="E198" s="182"/>
      <c r="F198" s="182"/>
      <c r="G198" s="182"/>
      <c r="H198" s="182"/>
      <c r="I198" s="182"/>
      <c r="J198" s="182"/>
      <c r="K198" s="182"/>
      <c r="L198" s="182"/>
      <c r="M198" s="182"/>
      <c r="N198" s="182"/>
      <c r="O198" s="182"/>
      <c r="P198" s="182"/>
      <c r="Q198" s="182"/>
      <c r="R198" s="182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</row>
    <row r="199" spans="2:50" ht="14.25">
      <c r="B199" s="182"/>
      <c r="C199" s="182"/>
      <c r="D199" s="182"/>
      <c r="E199" s="182"/>
      <c r="F199" s="182"/>
      <c r="G199" s="182"/>
      <c r="H199" s="182"/>
      <c r="I199" s="182"/>
      <c r="J199" s="182"/>
      <c r="K199" s="182"/>
      <c r="L199" s="182"/>
      <c r="M199" s="182"/>
      <c r="N199" s="182"/>
      <c r="O199" s="182"/>
      <c r="P199" s="182"/>
      <c r="Q199" s="182"/>
      <c r="R199" s="182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</row>
    <row r="200" spans="2:50" ht="14.25">
      <c r="B200" s="182"/>
      <c r="C200" s="182"/>
      <c r="D200" s="182"/>
      <c r="E200" s="182"/>
      <c r="F200" s="182"/>
      <c r="G200" s="182"/>
      <c r="H200" s="182"/>
      <c r="I200" s="182"/>
      <c r="J200" s="182"/>
      <c r="K200" s="182"/>
      <c r="L200" s="182"/>
      <c r="M200" s="182"/>
      <c r="N200" s="182"/>
      <c r="O200" s="182"/>
      <c r="P200" s="182"/>
      <c r="Q200" s="182"/>
      <c r="R200" s="182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</row>
    <row r="201" spans="2:50" ht="14.25">
      <c r="B201" s="182"/>
      <c r="C201" s="182"/>
      <c r="D201" s="182"/>
      <c r="E201" s="182"/>
      <c r="F201" s="182"/>
      <c r="G201" s="182"/>
      <c r="H201" s="182"/>
      <c r="I201" s="182"/>
      <c r="J201" s="182"/>
      <c r="K201" s="182"/>
      <c r="L201" s="182"/>
      <c r="M201" s="182"/>
      <c r="N201" s="182"/>
      <c r="O201" s="182"/>
      <c r="P201" s="182"/>
      <c r="Q201" s="182"/>
      <c r="R201" s="182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</row>
    <row r="202" spans="2:50" ht="14.25">
      <c r="B202" s="182"/>
      <c r="C202" s="182"/>
      <c r="D202" s="182"/>
      <c r="E202" s="182"/>
      <c r="F202" s="182"/>
      <c r="G202" s="182"/>
      <c r="H202" s="182"/>
      <c r="I202" s="182"/>
      <c r="J202" s="182"/>
      <c r="K202" s="182"/>
      <c r="L202" s="182"/>
      <c r="M202" s="182"/>
      <c r="N202" s="182"/>
      <c r="O202" s="182"/>
      <c r="P202" s="182"/>
      <c r="Q202" s="182"/>
      <c r="R202" s="182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</row>
    <row r="203" spans="2:50" ht="14.25">
      <c r="B203" s="182"/>
      <c r="C203" s="182"/>
      <c r="D203" s="182"/>
      <c r="E203" s="182"/>
      <c r="F203" s="182"/>
      <c r="G203" s="182"/>
      <c r="H203" s="182"/>
      <c r="I203" s="182"/>
      <c r="J203" s="182"/>
      <c r="K203" s="182"/>
      <c r="L203" s="182"/>
      <c r="M203" s="182"/>
      <c r="N203" s="182"/>
      <c r="O203" s="182"/>
      <c r="P203" s="182"/>
      <c r="Q203" s="182"/>
      <c r="R203" s="182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</row>
    <row r="204" spans="2:50" ht="14.25">
      <c r="B204" s="182"/>
      <c r="C204" s="182"/>
      <c r="D204" s="182"/>
      <c r="E204" s="182"/>
      <c r="F204" s="182"/>
      <c r="G204" s="182"/>
      <c r="H204" s="182"/>
      <c r="I204" s="182"/>
      <c r="J204" s="182"/>
      <c r="K204" s="182"/>
      <c r="L204" s="182"/>
      <c r="M204" s="182"/>
      <c r="N204" s="182"/>
      <c r="O204" s="182"/>
      <c r="P204" s="182"/>
      <c r="Q204" s="182"/>
      <c r="R204" s="182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</row>
    <row r="205" spans="2:50" ht="14.25">
      <c r="B205" s="182"/>
      <c r="C205" s="182"/>
      <c r="D205" s="182"/>
      <c r="E205" s="182"/>
      <c r="F205" s="182"/>
      <c r="G205" s="182"/>
      <c r="H205" s="182"/>
      <c r="I205" s="182"/>
      <c r="J205" s="182"/>
      <c r="K205" s="182"/>
      <c r="L205" s="182"/>
      <c r="M205" s="182"/>
      <c r="N205" s="182"/>
      <c r="O205" s="182"/>
      <c r="P205" s="182"/>
      <c r="Q205" s="182"/>
      <c r="R205" s="182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</row>
    <row r="206" spans="2:50" ht="14.25">
      <c r="B206" s="182"/>
      <c r="C206" s="182"/>
      <c r="D206" s="182"/>
      <c r="E206" s="182"/>
      <c r="F206" s="182"/>
      <c r="G206" s="182"/>
      <c r="H206" s="182"/>
      <c r="I206" s="182"/>
      <c r="J206" s="182"/>
      <c r="K206" s="182"/>
      <c r="L206" s="182"/>
      <c r="M206" s="182"/>
      <c r="N206" s="182"/>
      <c r="O206" s="182"/>
      <c r="P206" s="182"/>
      <c r="Q206" s="182"/>
      <c r="R206" s="182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</row>
    <row r="207" spans="2:50" ht="14.25">
      <c r="B207" s="182"/>
      <c r="C207" s="182"/>
      <c r="D207" s="182"/>
      <c r="E207" s="182"/>
      <c r="F207" s="182"/>
      <c r="G207" s="182"/>
      <c r="H207" s="182"/>
      <c r="I207" s="182"/>
      <c r="J207" s="182"/>
      <c r="K207" s="182"/>
      <c r="L207" s="182"/>
      <c r="M207" s="182"/>
      <c r="N207" s="182"/>
      <c r="O207" s="182"/>
      <c r="P207" s="182"/>
      <c r="Q207" s="182"/>
      <c r="R207" s="182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</row>
    <row r="208" spans="2:50" ht="14.25">
      <c r="B208" s="182"/>
      <c r="C208" s="182"/>
      <c r="D208" s="182"/>
      <c r="E208" s="182"/>
      <c r="F208" s="182"/>
      <c r="G208" s="182"/>
      <c r="H208" s="182"/>
      <c r="I208" s="182"/>
      <c r="J208" s="182"/>
      <c r="K208" s="182"/>
      <c r="L208" s="182"/>
      <c r="M208" s="182"/>
      <c r="N208" s="182"/>
      <c r="O208" s="182"/>
      <c r="P208" s="182"/>
      <c r="Q208" s="182"/>
      <c r="R208" s="182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</row>
    <row r="209" spans="2:50" ht="14.25">
      <c r="B209" s="182"/>
      <c r="C209" s="182"/>
      <c r="D209" s="182"/>
      <c r="E209" s="182"/>
      <c r="F209" s="182"/>
      <c r="G209" s="182"/>
      <c r="H209" s="182"/>
      <c r="I209" s="182"/>
      <c r="J209" s="182"/>
      <c r="K209" s="182"/>
      <c r="L209" s="182"/>
      <c r="M209" s="182"/>
      <c r="N209" s="182"/>
      <c r="O209" s="182"/>
      <c r="P209" s="182"/>
      <c r="Q209" s="182"/>
      <c r="R209" s="182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</row>
    <row r="210" spans="2:50" ht="14.25">
      <c r="B210" s="182"/>
      <c r="C210" s="182"/>
      <c r="D210" s="182"/>
      <c r="E210" s="182"/>
      <c r="F210" s="182"/>
      <c r="G210" s="182"/>
      <c r="H210" s="182"/>
      <c r="I210" s="182"/>
      <c r="J210" s="182"/>
      <c r="K210" s="182"/>
      <c r="L210" s="182"/>
      <c r="M210" s="182"/>
      <c r="N210" s="182"/>
      <c r="O210" s="182"/>
      <c r="P210" s="182"/>
      <c r="Q210" s="182"/>
      <c r="R210" s="182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</row>
    <row r="211" spans="2:50" ht="14.25">
      <c r="B211" s="182"/>
      <c r="C211" s="182"/>
      <c r="D211" s="182"/>
      <c r="E211" s="182"/>
      <c r="F211" s="182"/>
      <c r="G211" s="182"/>
      <c r="H211" s="182"/>
      <c r="I211" s="182"/>
      <c r="J211" s="182"/>
      <c r="K211" s="182"/>
      <c r="L211" s="182"/>
      <c r="M211" s="182"/>
      <c r="N211" s="182"/>
      <c r="O211" s="182"/>
      <c r="P211" s="182"/>
      <c r="Q211" s="182"/>
      <c r="R211" s="182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</row>
    <row r="212" spans="2:50" ht="14.25">
      <c r="B212" s="182"/>
      <c r="C212" s="182"/>
      <c r="D212" s="182"/>
      <c r="E212" s="182"/>
      <c r="F212" s="182"/>
      <c r="G212" s="182"/>
      <c r="H212" s="182"/>
      <c r="I212" s="182"/>
      <c r="J212" s="182"/>
      <c r="K212" s="182"/>
      <c r="L212" s="182"/>
      <c r="M212" s="182"/>
      <c r="N212" s="182"/>
      <c r="O212" s="182"/>
      <c r="P212" s="182"/>
      <c r="Q212" s="182"/>
      <c r="R212" s="182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</row>
    <row r="213" spans="2:50" ht="14.25">
      <c r="B213" s="182"/>
      <c r="C213" s="182"/>
      <c r="D213" s="182"/>
      <c r="E213" s="182"/>
      <c r="F213" s="182"/>
      <c r="G213" s="182"/>
      <c r="H213" s="182"/>
      <c r="I213" s="182"/>
      <c r="J213" s="182"/>
      <c r="K213" s="182"/>
      <c r="L213" s="182"/>
      <c r="M213" s="182"/>
      <c r="N213" s="182"/>
      <c r="O213" s="182"/>
      <c r="P213" s="182"/>
      <c r="Q213" s="182"/>
      <c r="R213" s="182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</row>
    <row r="214" spans="2:50" ht="14.25">
      <c r="B214" s="182"/>
      <c r="C214" s="182"/>
      <c r="D214" s="182"/>
      <c r="E214" s="182"/>
      <c r="F214" s="182"/>
      <c r="G214" s="182"/>
      <c r="H214" s="182"/>
      <c r="I214" s="182"/>
      <c r="J214" s="182"/>
      <c r="K214" s="182"/>
      <c r="L214" s="182"/>
      <c r="M214" s="182"/>
      <c r="N214" s="182"/>
      <c r="O214" s="182"/>
      <c r="P214" s="182"/>
      <c r="Q214" s="182"/>
      <c r="R214" s="182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</row>
    <row r="215" spans="2:50" ht="14.25">
      <c r="B215" s="182"/>
      <c r="C215" s="182"/>
      <c r="D215" s="182"/>
      <c r="E215" s="182"/>
      <c r="F215" s="182"/>
      <c r="G215" s="182"/>
      <c r="H215" s="182"/>
      <c r="I215" s="182"/>
      <c r="J215" s="182"/>
      <c r="K215" s="182"/>
      <c r="L215" s="182"/>
      <c r="M215" s="182"/>
      <c r="N215" s="182"/>
      <c r="O215" s="182"/>
      <c r="P215" s="182"/>
      <c r="Q215" s="182"/>
      <c r="R215" s="182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</row>
    <row r="216" spans="2:50" ht="14.25">
      <c r="B216" s="182"/>
      <c r="C216" s="182"/>
      <c r="D216" s="182"/>
      <c r="E216" s="182"/>
      <c r="F216" s="182"/>
      <c r="G216" s="182"/>
      <c r="H216" s="182"/>
      <c r="I216" s="182"/>
      <c r="J216" s="182"/>
      <c r="K216" s="182"/>
      <c r="L216" s="182"/>
      <c r="M216" s="182"/>
      <c r="N216" s="182"/>
      <c r="O216" s="182"/>
      <c r="P216" s="182"/>
      <c r="Q216" s="182"/>
      <c r="R216" s="182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</row>
    <row r="217" spans="2:50" ht="14.25">
      <c r="B217" s="182"/>
      <c r="C217" s="182"/>
      <c r="D217" s="182"/>
      <c r="E217" s="182"/>
      <c r="F217" s="182"/>
      <c r="G217" s="182"/>
      <c r="H217" s="182"/>
      <c r="I217" s="182"/>
      <c r="J217" s="182"/>
      <c r="K217" s="182"/>
      <c r="L217" s="182"/>
      <c r="M217" s="182"/>
      <c r="N217" s="182"/>
      <c r="O217" s="182"/>
      <c r="P217" s="182"/>
      <c r="Q217" s="182"/>
      <c r="R217" s="182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</row>
    <row r="218" spans="2:50" ht="14.25">
      <c r="B218" s="182"/>
      <c r="C218" s="182"/>
      <c r="D218" s="182"/>
      <c r="E218" s="182"/>
      <c r="F218" s="182"/>
      <c r="G218" s="182"/>
      <c r="H218" s="182"/>
      <c r="I218" s="182"/>
      <c r="J218" s="182"/>
      <c r="K218" s="182"/>
      <c r="L218" s="182"/>
      <c r="M218" s="182"/>
      <c r="N218" s="182"/>
      <c r="O218" s="182"/>
      <c r="P218" s="182"/>
      <c r="Q218" s="182"/>
      <c r="R218" s="182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</row>
    <row r="219" spans="2:50" ht="14.25">
      <c r="B219" s="182"/>
      <c r="C219" s="182"/>
      <c r="D219" s="182"/>
      <c r="E219" s="182"/>
      <c r="F219" s="182"/>
      <c r="G219" s="182"/>
      <c r="H219" s="182"/>
      <c r="I219" s="182"/>
      <c r="J219" s="182"/>
      <c r="K219" s="182"/>
      <c r="L219" s="182"/>
      <c r="M219" s="182"/>
      <c r="N219" s="182"/>
      <c r="O219" s="182"/>
      <c r="P219" s="182"/>
      <c r="Q219" s="182"/>
      <c r="R219" s="182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</row>
    <row r="220" spans="2:50" ht="14.25">
      <c r="B220" s="182"/>
      <c r="C220" s="182"/>
      <c r="D220" s="182"/>
      <c r="E220" s="182"/>
      <c r="F220" s="182"/>
      <c r="G220" s="182"/>
      <c r="H220" s="182"/>
      <c r="I220" s="182"/>
      <c r="J220" s="182"/>
      <c r="K220" s="182"/>
      <c r="L220" s="182"/>
      <c r="M220" s="182"/>
      <c r="N220" s="182"/>
      <c r="O220" s="182"/>
      <c r="P220" s="182"/>
      <c r="Q220" s="182"/>
      <c r="R220" s="182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</row>
    <row r="221" spans="2:50" ht="14.25">
      <c r="B221" s="182"/>
      <c r="C221" s="182"/>
      <c r="D221" s="182"/>
      <c r="E221" s="182"/>
      <c r="F221" s="182"/>
      <c r="G221" s="182"/>
      <c r="H221" s="182"/>
      <c r="I221" s="182"/>
      <c r="J221" s="182"/>
      <c r="K221" s="182"/>
      <c r="L221" s="182"/>
      <c r="M221" s="182"/>
      <c r="N221" s="182"/>
      <c r="O221" s="182"/>
      <c r="P221" s="182"/>
      <c r="Q221" s="182"/>
      <c r="R221" s="182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</row>
    <row r="222" spans="2:50" ht="14.25">
      <c r="B222" s="182"/>
      <c r="C222" s="182"/>
      <c r="D222" s="182"/>
      <c r="E222" s="182"/>
      <c r="F222" s="182"/>
      <c r="G222" s="182"/>
      <c r="H222" s="182"/>
      <c r="I222" s="182"/>
      <c r="J222" s="182"/>
      <c r="K222" s="182"/>
      <c r="L222" s="182"/>
      <c r="M222" s="182"/>
      <c r="N222" s="182"/>
      <c r="O222" s="182"/>
      <c r="P222" s="182"/>
      <c r="Q222" s="182"/>
      <c r="R222" s="182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</row>
    <row r="223" spans="2:50" ht="14.25">
      <c r="B223" s="182"/>
      <c r="C223" s="182"/>
      <c r="D223" s="182"/>
      <c r="E223" s="182"/>
      <c r="F223" s="182"/>
      <c r="G223" s="182"/>
      <c r="H223" s="182"/>
      <c r="I223" s="182"/>
      <c r="J223" s="182"/>
      <c r="K223" s="182"/>
      <c r="L223" s="182"/>
      <c r="M223" s="182"/>
      <c r="N223" s="182"/>
      <c r="O223" s="182"/>
      <c r="P223" s="182"/>
      <c r="Q223" s="182"/>
      <c r="R223" s="182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</row>
    <row r="224" spans="2:50" ht="14.25">
      <c r="B224" s="182"/>
      <c r="C224" s="182"/>
      <c r="D224" s="182"/>
      <c r="E224" s="182"/>
      <c r="F224" s="182"/>
      <c r="G224" s="182"/>
      <c r="H224" s="182"/>
      <c r="I224" s="182"/>
      <c r="J224" s="182"/>
      <c r="K224" s="182"/>
      <c r="L224" s="182"/>
      <c r="M224" s="182"/>
      <c r="N224" s="182"/>
      <c r="O224" s="182"/>
      <c r="P224" s="182"/>
      <c r="Q224" s="182"/>
      <c r="R224" s="182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</row>
    <row r="225" spans="2:50" ht="14.25">
      <c r="B225" s="182"/>
      <c r="C225" s="182"/>
      <c r="D225" s="182"/>
      <c r="E225" s="182"/>
      <c r="F225" s="182"/>
      <c r="G225" s="182"/>
      <c r="H225" s="182"/>
      <c r="I225" s="182"/>
      <c r="J225" s="182"/>
      <c r="K225" s="182"/>
      <c r="L225" s="182"/>
      <c r="M225" s="182"/>
      <c r="N225" s="182"/>
      <c r="O225" s="182"/>
      <c r="P225" s="182"/>
      <c r="Q225" s="182"/>
      <c r="R225" s="182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</row>
    <row r="226" spans="2:50" ht="14.25">
      <c r="B226" s="182"/>
      <c r="C226" s="182"/>
      <c r="D226" s="182"/>
      <c r="E226" s="182"/>
      <c r="F226" s="182"/>
      <c r="G226" s="182"/>
      <c r="H226" s="182"/>
      <c r="I226" s="182"/>
      <c r="J226" s="182"/>
      <c r="K226" s="182"/>
      <c r="L226" s="182"/>
      <c r="M226" s="182"/>
      <c r="N226" s="182"/>
      <c r="O226" s="182"/>
      <c r="P226" s="182"/>
      <c r="Q226" s="182"/>
      <c r="R226" s="182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</row>
    <row r="227" spans="2:50" ht="14.25">
      <c r="B227" s="182"/>
      <c r="C227" s="182"/>
      <c r="D227" s="182"/>
      <c r="E227" s="182"/>
      <c r="F227" s="182"/>
      <c r="G227" s="182"/>
      <c r="H227" s="182"/>
      <c r="I227" s="182"/>
      <c r="J227" s="182"/>
      <c r="K227" s="182"/>
      <c r="L227" s="182"/>
      <c r="M227" s="182"/>
      <c r="N227" s="182"/>
      <c r="O227" s="182"/>
      <c r="P227" s="182"/>
      <c r="Q227" s="182"/>
      <c r="R227" s="182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</row>
    <row r="228" spans="2:50" ht="14.25">
      <c r="B228" s="182"/>
      <c r="C228" s="182"/>
      <c r="D228" s="182"/>
      <c r="E228" s="182"/>
      <c r="F228" s="182"/>
      <c r="G228" s="182"/>
      <c r="H228" s="182"/>
      <c r="I228" s="182"/>
      <c r="J228" s="182"/>
      <c r="K228" s="182"/>
      <c r="L228" s="182"/>
      <c r="M228" s="182"/>
      <c r="N228" s="182"/>
      <c r="O228" s="182"/>
      <c r="P228" s="182"/>
      <c r="Q228" s="182"/>
      <c r="R228" s="182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</row>
    <row r="229" spans="2:50" ht="14.25">
      <c r="B229" s="182"/>
      <c r="C229" s="182"/>
      <c r="D229" s="182"/>
      <c r="E229" s="182"/>
      <c r="F229" s="182"/>
      <c r="G229" s="182"/>
      <c r="H229" s="182"/>
      <c r="I229" s="182"/>
      <c r="J229" s="182"/>
      <c r="K229" s="182"/>
      <c r="L229" s="182"/>
      <c r="M229" s="182"/>
      <c r="N229" s="182"/>
      <c r="O229" s="182"/>
      <c r="P229" s="182"/>
      <c r="Q229" s="182"/>
      <c r="R229" s="182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</row>
    <row r="230" spans="2:50" ht="14.25">
      <c r="B230" s="182"/>
      <c r="C230" s="182"/>
      <c r="D230" s="182"/>
      <c r="E230" s="182"/>
      <c r="F230" s="182"/>
      <c r="G230" s="182"/>
      <c r="H230" s="182"/>
      <c r="I230" s="182"/>
      <c r="J230" s="182"/>
      <c r="K230" s="182"/>
      <c r="L230" s="182"/>
      <c r="M230" s="182"/>
      <c r="N230" s="182"/>
      <c r="O230" s="182"/>
      <c r="P230" s="182"/>
      <c r="Q230" s="182"/>
      <c r="R230" s="182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</row>
    <row r="231" spans="2:50" ht="14.25">
      <c r="B231" s="182"/>
      <c r="C231" s="182"/>
      <c r="D231" s="182"/>
      <c r="E231" s="182"/>
      <c r="F231" s="182"/>
      <c r="G231" s="182"/>
      <c r="H231" s="182"/>
      <c r="I231" s="182"/>
      <c r="J231" s="182"/>
      <c r="K231" s="182"/>
      <c r="L231" s="182"/>
      <c r="M231" s="182"/>
      <c r="N231" s="182"/>
      <c r="O231" s="182"/>
      <c r="P231" s="182"/>
      <c r="Q231" s="182"/>
      <c r="R231" s="182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</row>
    <row r="232" spans="2:50" ht="14.25">
      <c r="B232" s="182"/>
      <c r="C232" s="182"/>
      <c r="D232" s="182"/>
      <c r="E232" s="182"/>
      <c r="F232" s="182"/>
      <c r="G232" s="182"/>
      <c r="H232" s="182"/>
      <c r="I232" s="182"/>
      <c r="J232" s="182"/>
      <c r="K232" s="182"/>
      <c r="L232" s="182"/>
      <c r="M232" s="182"/>
      <c r="N232" s="182"/>
      <c r="O232" s="182"/>
      <c r="P232" s="182"/>
      <c r="Q232" s="182"/>
      <c r="R232" s="182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</row>
    <row r="233" spans="2:50" ht="14.25">
      <c r="B233" s="182"/>
      <c r="C233" s="182"/>
      <c r="D233" s="182"/>
      <c r="E233" s="182"/>
      <c r="F233" s="182"/>
      <c r="G233" s="182"/>
      <c r="H233" s="182"/>
      <c r="I233" s="182"/>
      <c r="J233" s="182"/>
      <c r="K233" s="182"/>
      <c r="L233" s="182"/>
      <c r="M233" s="182"/>
      <c r="N233" s="182"/>
      <c r="O233" s="182"/>
      <c r="P233" s="182"/>
      <c r="Q233" s="182"/>
      <c r="R233" s="182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</row>
    <row r="234" spans="2:50" ht="14.25">
      <c r="B234" s="182"/>
      <c r="C234" s="182"/>
      <c r="D234" s="182"/>
      <c r="E234" s="182"/>
      <c r="F234" s="182"/>
      <c r="G234" s="182"/>
      <c r="H234" s="182"/>
      <c r="I234" s="182"/>
      <c r="J234" s="182"/>
      <c r="K234" s="182"/>
      <c r="L234" s="182"/>
      <c r="M234" s="182"/>
      <c r="N234" s="182"/>
      <c r="O234" s="182"/>
      <c r="P234" s="182"/>
      <c r="Q234" s="182"/>
      <c r="R234" s="182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</row>
    <row r="235" spans="2:50" ht="14.25">
      <c r="B235" s="182"/>
      <c r="C235" s="182"/>
      <c r="D235" s="182"/>
      <c r="E235" s="182"/>
      <c r="F235" s="182"/>
      <c r="G235" s="182"/>
      <c r="H235" s="182"/>
      <c r="I235" s="182"/>
      <c r="J235" s="182"/>
      <c r="K235" s="182"/>
      <c r="L235" s="182"/>
      <c r="M235" s="182"/>
      <c r="N235" s="182"/>
      <c r="O235" s="182"/>
      <c r="P235" s="182"/>
      <c r="Q235" s="182"/>
      <c r="R235" s="182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</row>
    <row r="236" spans="2:50" ht="14.25">
      <c r="B236" s="182"/>
      <c r="C236" s="182"/>
      <c r="D236" s="182"/>
      <c r="E236" s="182"/>
      <c r="F236" s="182"/>
      <c r="G236" s="182"/>
      <c r="H236" s="182"/>
      <c r="I236" s="182"/>
      <c r="J236" s="182"/>
      <c r="K236" s="182"/>
      <c r="L236" s="182"/>
      <c r="M236" s="182"/>
      <c r="N236" s="182"/>
      <c r="O236" s="182"/>
      <c r="P236" s="182"/>
      <c r="Q236" s="182"/>
      <c r="R236" s="182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</row>
    <row r="237" spans="2:50" ht="14.25">
      <c r="B237" s="182"/>
      <c r="C237" s="182"/>
      <c r="D237" s="182"/>
      <c r="E237" s="182"/>
      <c r="F237" s="182"/>
      <c r="G237" s="182"/>
      <c r="H237" s="182"/>
      <c r="I237" s="182"/>
      <c r="J237" s="182"/>
      <c r="K237" s="182"/>
      <c r="L237" s="182"/>
      <c r="M237" s="182"/>
      <c r="N237" s="182"/>
      <c r="O237" s="182"/>
      <c r="P237" s="182"/>
      <c r="Q237" s="182"/>
      <c r="R237" s="182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</row>
    <row r="238" spans="2:50" ht="14.25">
      <c r="B238" s="182"/>
      <c r="C238" s="182"/>
      <c r="D238" s="182"/>
      <c r="E238" s="182"/>
      <c r="F238" s="182"/>
      <c r="G238" s="182"/>
      <c r="H238" s="182"/>
      <c r="I238" s="182"/>
      <c r="J238" s="182"/>
      <c r="K238" s="182"/>
      <c r="L238" s="182"/>
      <c r="M238" s="182"/>
      <c r="N238" s="182"/>
      <c r="O238" s="182"/>
      <c r="P238" s="182"/>
      <c r="Q238" s="182"/>
      <c r="R238" s="182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</row>
    <row r="239" spans="2:50" ht="14.25">
      <c r="B239" s="182"/>
      <c r="C239" s="182"/>
      <c r="D239" s="182"/>
      <c r="E239" s="182"/>
      <c r="F239" s="182"/>
      <c r="G239" s="182"/>
      <c r="H239" s="182"/>
      <c r="I239" s="182"/>
      <c r="J239" s="182"/>
      <c r="K239" s="182"/>
      <c r="L239" s="182"/>
      <c r="M239" s="182"/>
      <c r="N239" s="182"/>
      <c r="O239" s="182"/>
      <c r="P239" s="182"/>
      <c r="Q239" s="182"/>
      <c r="R239" s="182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</row>
    <row r="240" spans="2:50" ht="14.25">
      <c r="B240" s="182"/>
      <c r="C240" s="182"/>
      <c r="D240" s="182"/>
      <c r="E240" s="182"/>
      <c r="F240" s="182"/>
      <c r="G240" s="182"/>
      <c r="H240" s="182"/>
      <c r="I240" s="182"/>
      <c r="J240" s="182"/>
      <c r="K240" s="182"/>
      <c r="L240" s="182"/>
      <c r="M240" s="182"/>
      <c r="N240" s="182"/>
      <c r="O240" s="182"/>
      <c r="P240" s="182"/>
      <c r="Q240" s="182"/>
      <c r="R240" s="182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</row>
    <row r="241" spans="2:50" ht="14.25">
      <c r="B241" s="182"/>
      <c r="C241" s="182"/>
      <c r="D241" s="182"/>
      <c r="E241" s="182"/>
      <c r="F241" s="182"/>
      <c r="G241" s="182"/>
      <c r="H241" s="182"/>
      <c r="I241" s="182"/>
      <c r="J241" s="182"/>
      <c r="K241" s="182"/>
      <c r="L241" s="182"/>
      <c r="M241" s="182"/>
      <c r="N241" s="182"/>
      <c r="O241" s="182"/>
      <c r="P241" s="182"/>
      <c r="Q241" s="182"/>
      <c r="R241" s="182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</row>
    <row r="242" spans="2:50" ht="14.25">
      <c r="B242" s="182"/>
      <c r="C242" s="182"/>
      <c r="D242" s="182"/>
      <c r="E242" s="182"/>
      <c r="F242" s="182"/>
      <c r="G242" s="182"/>
      <c r="H242" s="182"/>
      <c r="I242" s="182"/>
      <c r="J242" s="182"/>
      <c r="K242" s="182"/>
      <c r="L242" s="182"/>
      <c r="M242" s="182"/>
      <c r="N242" s="182"/>
      <c r="O242" s="182"/>
      <c r="P242" s="182"/>
      <c r="Q242" s="182"/>
      <c r="R242" s="182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</row>
    <row r="243" spans="2:50" ht="14.25">
      <c r="B243" s="182"/>
      <c r="C243" s="182"/>
      <c r="D243" s="182"/>
      <c r="E243" s="182"/>
      <c r="F243" s="182"/>
      <c r="G243" s="182"/>
      <c r="H243" s="182"/>
      <c r="I243" s="182"/>
      <c r="J243" s="182"/>
      <c r="K243" s="182"/>
      <c r="L243" s="182"/>
      <c r="M243" s="182"/>
      <c r="N243" s="182"/>
      <c r="O243" s="182"/>
      <c r="P243" s="182"/>
      <c r="Q243" s="182"/>
      <c r="R243" s="182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</row>
    <row r="244" spans="2:50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</row>
    <row r="245" spans="2:50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</row>
    <row r="246" spans="2:50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</row>
    <row r="247" spans="2:50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</row>
    <row r="248" spans="2:50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</row>
    <row r="249" spans="2:50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</row>
    <row r="250" spans="2:50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</row>
    <row r="251" spans="2:50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</row>
    <row r="252" spans="2:50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</row>
    <row r="253" spans="2:50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</row>
    <row r="254" spans="2:50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</row>
    <row r="255" spans="2:50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</row>
    <row r="256" spans="2:50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</row>
    <row r="257" spans="2:50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</row>
    <row r="258" spans="2:50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</row>
    <row r="259" spans="2:50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</row>
    <row r="260" spans="2:50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</row>
    <row r="261" spans="2:50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</row>
    <row r="262" spans="2:50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</row>
    <row r="263" spans="2:50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</row>
    <row r="264" spans="2:50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</row>
    <row r="265" spans="2:50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</row>
    <row r="266" spans="2:50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4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</row>
    <row r="267" spans="2:50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4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</row>
    <row r="268" spans="2:50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4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</row>
    <row r="269" spans="2:50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4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</row>
    <row r="270" spans="2:50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4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</row>
    <row r="271" spans="2:50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4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</row>
    <row r="272" spans="2:50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4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</row>
    <row r="273" spans="2:50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4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</row>
    <row r="274" spans="2:50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4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</row>
    <row r="275" spans="2:50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4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</row>
    <row r="276" spans="2:50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4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</row>
    <row r="277" spans="2:50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4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</row>
    <row r="278" spans="2:50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4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</row>
    <row r="279" spans="2:50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4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</row>
    <row r="280" spans="2:50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4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</row>
    <row r="281" spans="2:50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4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</row>
    <row r="282" spans="2:50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4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</row>
    <row r="283" spans="2:50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4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</row>
    <row r="284" spans="2:50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4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</row>
    <row r="285" spans="2:50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4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</row>
    <row r="286" spans="2:50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4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</row>
    <row r="287" spans="2:50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4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</row>
    <row r="288" spans="2:50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4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</row>
    <row r="289" spans="2:50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4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</row>
    <row r="290" spans="2:50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4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</row>
    <row r="291" spans="2:50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4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</row>
    <row r="292" spans="2:50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4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</row>
    <row r="293" spans="2:50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4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</row>
    <row r="294" spans="2:50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4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</row>
    <row r="295" spans="2:50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4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</row>
    <row r="296" spans="2:50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4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</row>
    <row r="297" spans="2:50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4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</row>
    <row r="298" spans="2:50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4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</row>
    <row r="299" spans="2:50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4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</row>
    <row r="300" spans="2:50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4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</row>
    <row r="301" spans="2:50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4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</row>
    <row r="302" spans="2:50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4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</row>
    <row r="303" spans="2:50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4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</row>
    <row r="304" spans="2:50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4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</row>
    <row r="305" spans="2:50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4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</row>
    <row r="306" spans="2:50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4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</row>
    <row r="307" spans="2:50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4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</row>
    <row r="308" spans="2:50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4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</row>
    <row r="309" spans="2:50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4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</row>
    <row r="310" spans="2:50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4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</row>
    <row r="311" spans="2:50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4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</row>
    <row r="312" spans="2:50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4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</row>
    <row r="313" spans="2:50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4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</row>
    <row r="314" spans="2:50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4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</row>
    <row r="315" spans="2:50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4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</row>
    <row r="316" spans="2:50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4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</row>
    <row r="317" spans="2:50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4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</row>
    <row r="318" spans="2:50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4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</row>
    <row r="319" spans="2:50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4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</row>
    <row r="320" spans="2:50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4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</row>
    <row r="321" spans="2:50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4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</row>
    <row r="322" spans="2:50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4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</row>
    <row r="323" spans="2:50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4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</row>
    <row r="324" spans="2:50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4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</row>
    <row r="325" spans="2:50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4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</row>
    <row r="326" spans="2:50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4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</row>
    <row r="327" spans="2:50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4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</row>
    <row r="328" spans="2:50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4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</row>
    <row r="329" spans="2:50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4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</row>
    <row r="330" spans="2:50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4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</row>
    <row r="331" spans="2:50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4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</row>
    <row r="332" spans="2:50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4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</row>
    <row r="333" spans="2:50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4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</row>
    <row r="334" spans="2:50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4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</row>
  </sheetData>
  <mergeCells count="10">
    <mergeCell ref="B1:R1"/>
    <mergeCell ref="B3:R3"/>
    <mergeCell ref="B4:R4"/>
    <mergeCell ref="B5:R5"/>
    <mergeCell ref="B6:B7"/>
    <mergeCell ref="C6:H6"/>
    <mergeCell ref="I6:I7"/>
    <mergeCell ref="J6:O6"/>
    <mergeCell ref="P6:P7"/>
    <mergeCell ref="Q6:R6"/>
  </mergeCells>
  <printOptions horizontalCentered="1"/>
  <pageMargins left="0" right="0" top="0.39370078740157483" bottom="0.39370078740157483" header="0" footer="0"/>
  <pageSetup scale="65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DGII</vt:lpstr>
      <vt:lpstr>DGA</vt:lpstr>
      <vt:lpstr>TESORERIA</vt:lpstr>
      <vt:lpstr>DGA!Área_de_impresión</vt:lpstr>
      <vt:lpstr>DGII!Área_de_impresión</vt:lpstr>
      <vt:lpstr>TESORERIA!Área_de_impresión</vt:lpstr>
      <vt:lpstr>DGII!Títulos_a_imprimir</vt:lpstr>
      <vt:lpstr>TESORERIA!Títulos_a_imprimir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Fidelia Raulina Pérez Castillo</dc:creator>
  <cp:lastModifiedBy>Fidelia Raulina Pérez Castillo</cp:lastModifiedBy>
  <dcterms:created xsi:type="dcterms:W3CDTF">2019-08-07T19:28:45Z</dcterms:created>
  <dcterms:modified xsi:type="dcterms:W3CDTF">2019-08-07T19:32:30Z</dcterms:modified>
</cp:coreProperties>
</file>