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19\INGRESOS FISCALES PARA INTERNET\"/>
    </mc:Choice>
  </mc:AlternateContent>
  <bookViews>
    <workbookView xWindow="0" yWindow="0" windowWidth="19200" windowHeight="11595" activeTab="2"/>
  </bookViews>
  <sheets>
    <sheet name="DGII" sheetId="1" r:id="rId1"/>
    <sheet name="DGA" sheetId="2" r:id="rId2"/>
    <sheet name="TESORERIA" sheetId="3" r:id="rId3"/>
  </sheets>
  <externalReferences>
    <externalReference r:id="rId4"/>
    <externalReference r:id="rId5"/>
  </externalReferences>
  <definedNames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1">DGA!$B$3:$AB$36</definedName>
    <definedName name="_xlnm.Print_Area" localSheetId="0">DGII!$B$4:$AB$72</definedName>
    <definedName name="_xlnm.Print_Area" localSheetId="2">TESORERIA!$B$3:$AB$85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0">DGII!$4:$8</definedName>
    <definedName name="_xlnm.Print_Titles" localSheetId="2">TESORERIA!$3:$7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6" i="3" l="1"/>
  <c r="Z84" i="3"/>
  <c r="N84" i="3"/>
  <c r="Z83" i="3"/>
  <c r="AA83" i="3" s="1"/>
  <c r="N83" i="3"/>
  <c r="Z82" i="3"/>
  <c r="AA82" i="3" s="1"/>
  <c r="AB82" i="3" s="1"/>
  <c r="N82" i="3"/>
  <c r="Y80" i="3"/>
  <c r="X80" i="3"/>
  <c r="W80" i="3"/>
  <c r="V80" i="3"/>
  <c r="U80" i="3"/>
  <c r="T80" i="3"/>
  <c r="S80" i="3"/>
  <c r="R80" i="3"/>
  <c r="Q80" i="3"/>
  <c r="P80" i="3"/>
  <c r="O80" i="3"/>
  <c r="Z80" i="3" s="1"/>
  <c r="M80" i="3"/>
  <c r="L80" i="3"/>
  <c r="K80" i="3"/>
  <c r="J80" i="3"/>
  <c r="I80" i="3"/>
  <c r="H80" i="3"/>
  <c r="G80" i="3"/>
  <c r="F80" i="3"/>
  <c r="E80" i="3"/>
  <c r="D80" i="3"/>
  <c r="C80" i="3"/>
  <c r="N80" i="3" s="1"/>
  <c r="N79" i="3" s="1"/>
  <c r="Y79" i="3"/>
  <c r="X79" i="3"/>
  <c r="W79" i="3"/>
  <c r="V79" i="3"/>
  <c r="U79" i="3"/>
  <c r="T79" i="3"/>
  <c r="S79" i="3"/>
  <c r="R79" i="3"/>
  <c r="Q79" i="3"/>
  <c r="P79" i="3"/>
  <c r="O79" i="3"/>
  <c r="M79" i="3"/>
  <c r="L79" i="3"/>
  <c r="K79" i="3"/>
  <c r="J79" i="3"/>
  <c r="I79" i="3"/>
  <c r="H79" i="3"/>
  <c r="G79" i="3"/>
  <c r="F79" i="3"/>
  <c r="E79" i="3"/>
  <c r="D79" i="3"/>
  <c r="C79" i="3"/>
  <c r="Y78" i="3"/>
  <c r="X78" i="3"/>
  <c r="W78" i="3"/>
  <c r="V78" i="3"/>
  <c r="U78" i="3"/>
  <c r="T78" i="3"/>
  <c r="S78" i="3"/>
  <c r="R78" i="3"/>
  <c r="Q78" i="3"/>
  <c r="P78" i="3"/>
  <c r="O78" i="3"/>
  <c r="Z78" i="3" s="1"/>
  <c r="M78" i="3"/>
  <c r="L78" i="3"/>
  <c r="K78" i="3"/>
  <c r="J78" i="3"/>
  <c r="I78" i="3"/>
  <c r="H78" i="3"/>
  <c r="G78" i="3"/>
  <c r="F78" i="3"/>
  <c r="E78" i="3"/>
  <c r="D78" i="3"/>
  <c r="C78" i="3"/>
  <c r="N78" i="3" s="1"/>
  <c r="Y77" i="3"/>
  <c r="X77" i="3"/>
  <c r="W77" i="3"/>
  <c r="V77" i="3"/>
  <c r="U77" i="3"/>
  <c r="T77" i="3"/>
  <c r="S77" i="3"/>
  <c r="R77" i="3"/>
  <c r="Q77" i="3"/>
  <c r="P77" i="3"/>
  <c r="O77" i="3"/>
  <c r="Z77" i="3" s="1"/>
  <c r="M77" i="3"/>
  <c r="L77" i="3"/>
  <c r="K77" i="3"/>
  <c r="J77" i="3"/>
  <c r="I77" i="3"/>
  <c r="H77" i="3"/>
  <c r="G77" i="3"/>
  <c r="F77" i="3"/>
  <c r="E77" i="3"/>
  <c r="D77" i="3"/>
  <c r="C77" i="3"/>
  <c r="N77" i="3" s="1"/>
  <c r="N76" i="3" s="1"/>
  <c r="Y76" i="3"/>
  <c r="X76" i="3"/>
  <c r="W76" i="3"/>
  <c r="V76" i="3"/>
  <c r="U76" i="3"/>
  <c r="T76" i="3"/>
  <c r="S76" i="3"/>
  <c r="R76" i="3"/>
  <c r="Q76" i="3"/>
  <c r="P76" i="3"/>
  <c r="O76" i="3"/>
  <c r="M76" i="3"/>
  <c r="L76" i="3"/>
  <c r="K76" i="3"/>
  <c r="J76" i="3"/>
  <c r="I76" i="3"/>
  <c r="H76" i="3"/>
  <c r="G76" i="3"/>
  <c r="F76" i="3"/>
  <c r="E76" i="3"/>
  <c r="D76" i="3"/>
  <c r="C76" i="3"/>
  <c r="Z75" i="3"/>
  <c r="M75" i="3"/>
  <c r="L75" i="3"/>
  <c r="K75" i="3"/>
  <c r="J75" i="3"/>
  <c r="I75" i="3"/>
  <c r="H75" i="3"/>
  <c r="G75" i="3"/>
  <c r="F75" i="3"/>
  <c r="E75" i="3"/>
  <c r="D75" i="3"/>
  <c r="C75" i="3"/>
  <c r="N75" i="3" s="1"/>
  <c r="N74" i="3" s="1"/>
  <c r="Y74" i="3"/>
  <c r="X74" i="3"/>
  <c r="W74" i="3"/>
  <c r="V74" i="3"/>
  <c r="U74" i="3"/>
  <c r="T74" i="3"/>
  <c r="S74" i="3"/>
  <c r="R74" i="3"/>
  <c r="Q74" i="3"/>
  <c r="P74" i="3"/>
  <c r="O74" i="3"/>
  <c r="M74" i="3"/>
  <c r="L74" i="3"/>
  <c r="K74" i="3"/>
  <c r="J74" i="3"/>
  <c r="I74" i="3"/>
  <c r="H74" i="3"/>
  <c r="G74" i="3"/>
  <c r="F74" i="3"/>
  <c r="E74" i="3"/>
  <c r="D74" i="3"/>
  <c r="C74" i="3"/>
  <c r="Y73" i="3"/>
  <c r="X73" i="3"/>
  <c r="W73" i="3"/>
  <c r="V73" i="3"/>
  <c r="U73" i="3"/>
  <c r="T73" i="3"/>
  <c r="S73" i="3"/>
  <c r="R73" i="3"/>
  <c r="Q73" i="3"/>
  <c r="P73" i="3"/>
  <c r="O73" i="3"/>
  <c r="Z73" i="3" s="1"/>
  <c r="M73" i="3"/>
  <c r="L73" i="3"/>
  <c r="K73" i="3"/>
  <c r="J73" i="3"/>
  <c r="I73" i="3"/>
  <c r="H73" i="3"/>
  <c r="G73" i="3"/>
  <c r="F73" i="3"/>
  <c r="E73" i="3"/>
  <c r="D73" i="3"/>
  <c r="C73" i="3"/>
  <c r="N73" i="3" s="1"/>
  <c r="Y72" i="3"/>
  <c r="X72" i="3"/>
  <c r="W72" i="3"/>
  <c r="V72" i="3"/>
  <c r="U72" i="3"/>
  <c r="T72" i="3"/>
  <c r="S72" i="3"/>
  <c r="R72" i="3"/>
  <c r="Q72" i="3"/>
  <c r="P72" i="3"/>
  <c r="O72" i="3"/>
  <c r="Z72" i="3" s="1"/>
  <c r="M72" i="3"/>
  <c r="L72" i="3"/>
  <c r="K72" i="3"/>
  <c r="J72" i="3"/>
  <c r="I72" i="3"/>
  <c r="H72" i="3"/>
  <c r="G72" i="3"/>
  <c r="F72" i="3"/>
  <c r="E72" i="3"/>
  <c r="D72" i="3"/>
  <c r="C72" i="3"/>
  <c r="N72" i="3" s="1"/>
  <c r="N71" i="3" s="1"/>
  <c r="Y71" i="3"/>
  <c r="X71" i="3"/>
  <c r="W71" i="3"/>
  <c r="V71" i="3"/>
  <c r="U71" i="3"/>
  <c r="T71" i="3"/>
  <c r="S71" i="3"/>
  <c r="R71" i="3"/>
  <c r="Q71" i="3"/>
  <c r="P71" i="3"/>
  <c r="O71" i="3"/>
  <c r="M71" i="3"/>
  <c r="L71" i="3"/>
  <c r="K71" i="3"/>
  <c r="J71" i="3"/>
  <c r="I71" i="3"/>
  <c r="H71" i="3"/>
  <c r="G71" i="3"/>
  <c r="F71" i="3"/>
  <c r="E71" i="3"/>
  <c r="D71" i="3"/>
  <c r="C71" i="3"/>
  <c r="Z70" i="3"/>
  <c r="M70" i="3"/>
  <c r="L70" i="3"/>
  <c r="K70" i="3"/>
  <c r="J70" i="3"/>
  <c r="I70" i="3"/>
  <c r="H70" i="3"/>
  <c r="G70" i="3"/>
  <c r="F70" i="3"/>
  <c r="E70" i="3"/>
  <c r="D70" i="3"/>
  <c r="C70" i="3"/>
  <c r="N70" i="3" s="1"/>
  <c r="Z69" i="3"/>
  <c r="AA69" i="3" s="1"/>
  <c r="AB69" i="3" s="1"/>
  <c r="Y68" i="3"/>
  <c r="X68" i="3"/>
  <c r="W68" i="3"/>
  <c r="V68" i="3"/>
  <c r="U68" i="3"/>
  <c r="T68" i="3"/>
  <c r="S68" i="3"/>
  <c r="R68" i="3"/>
  <c r="Q68" i="3"/>
  <c r="P68" i="3"/>
  <c r="O68" i="3"/>
  <c r="M68" i="3"/>
  <c r="L68" i="3"/>
  <c r="K68" i="3"/>
  <c r="J68" i="3"/>
  <c r="I68" i="3"/>
  <c r="H68" i="3"/>
  <c r="G68" i="3"/>
  <c r="F68" i="3"/>
  <c r="E68" i="3"/>
  <c r="D68" i="3"/>
  <c r="C68" i="3"/>
  <c r="Y67" i="3"/>
  <c r="X67" i="3"/>
  <c r="W67" i="3"/>
  <c r="V67" i="3"/>
  <c r="U67" i="3"/>
  <c r="T67" i="3"/>
  <c r="S67" i="3"/>
  <c r="R67" i="3"/>
  <c r="Q67" i="3"/>
  <c r="P67" i="3"/>
  <c r="O67" i="3"/>
  <c r="Z67" i="3" s="1"/>
  <c r="M67" i="3"/>
  <c r="L67" i="3"/>
  <c r="K67" i="3"/>
  <c r="J67" i="3"/>
  <c r="I67" i="3"/>
  <c r="H67" i="3"/>
  <c r="G67" i="3"/>
  <c r="F67" i="3"/>
  <c r="E67" i="3"/>
  <c r="D67" i="3"/>
  <c r="C67" i="3"/>
  <c r="N67" i="3" s="1"/>
  <c r="N66" i="3" s="1"/>
  <c r="Y66" i="3"/>
  <c r="X66" i="3"/>
  <c r="W66" i="3"/>
  <c r="V66" i="3"/>
  <c r="U66" i="3"/>
  <c r="T66" i="3"/>
  <c r="S66" i="3"/>
  <c r="R66" i="3"/>
  <c r="Q66" i="3"/>
  <c r="P66" i="3"/>
  <c r="O66" i="3"/>
  <c r="M66" i="3"/>
  <c r="L66" i="3"/>
  <c r="K66" i="3"/>
  <c r="J66" i="3"/>
  <c r="I66" i="3"/>
  <c r="H66" i="3"/>
  <c r="G66" i="3"/>
  <c r="F66" i="3"/>
  <c r="E66" i="3"/>
  <c r="D66" i="3"/>
  <c r="C66" i="3"/>
  <c r="Y65" i="3"/>
  <c r="X65" i="3"/>
  <c r="W65" i="3"/>
  <c r="V65" i="3"/>
  <c r="U65" i="3"/>
  <c r="T65" i="3"/>
  <c r="S65" i="3"/>
  <c r="R65" i="3"/>
  <c r="Q65" i="3"/>
  <c r="P65" i="3"/>
  <c r="O65" i="3"/>
  <c r="M65" i="3"/>
  <c r="L65" i="3"/>
  <c r="K65" i="3"/>
  <c r="J65" i="3"/>
  <c r="I65" i="3"/>
  <c r="H65" i="3"/>
  <c r="G65" i="3"/>
  <c r="F65" i="3"/>
  <c r="E65" i="3"/>
  <c r="D65" i="3"/>
  <c r="C65" i="3"/>
  <c r="Y64" i="3"/>
  <c r="X64" i="3"/>
  <c r="W64" i="3"/>
  <c r="V64" i="3"/>
  <c r="U64" i="3"/>
  <c r="T64" i="3"/>
  <c r="S64" i="3"/>
  <c r="R64" i="3"/>
  <c r="Q64" i="3"/>
  <c r="P64" i="3"/>
  <c r="O64" i="3"/>
  <c r="Z64" i="3" s="1"/>
  <c r="AA64" i="3" s="1"/>
  <c r="M64" i="3"/>
  <c r="L64" i="3"/>
  <c r="K64" i="3"/>
  <c r="J64" i="3"/>
  <c r="I64" i="3"/>
  <c r="H64" i="3"/>
  <c r="G64" i="3"/>
  <c r="F64" i="3"/>
  <c r="E64" i="3"/>
  <c r="D64" i="3"/>
  <c r="C64" i="3"/>
  <c r="N64" i="3" s="1"/>
  <c r="Y63" i="3"/>
  <c r="X63" i="3"/>
  <c r="W63" i="3"/>
  <c r="V63" i="3"/>
  <c r="U63" i="3"/>
  <c r="T63" i="3"/>
  <c r="S63" i="3"/>
  <c r="R63" i="3"/>
  <c r="Q63" i="3"/>
  <c r="P63" i="3"/>
  <c r="O63" i="3"/>
  <c r="Z63" i="3" s="1"/>
  <c r="M63" i="3"/>
  <c r="L63" i="3"/>
  <c r="K63" i="3"/>
  <c r="J63" i="3"/>
  <c r="I63" i="3"/>
  <c r="H63" i="3"/>
  <c r="G63" i="3"/>
  <c r="F63" i="3"/>
  <c r="E63" i="3"/>
  <c r="D63" i="3"/>
  <c r="C63" i="3"/>
  <c r="N63" i="3" s="1"/>
  <c r="N62" i="3" s="1"/>
  <c r="Y62" i="3"/>
  <c r="X62" i="3"/>
  <c r="W62" i="3"/>
  <c r="V62" i="3"/>
  <c r="U62" i="3"/>
  <c r="T62" i="3"/>
  <c r="S62" i="3"/>
  <c r="R62" i="3"/>
  <c r="Q62" i="3"/>
  <c r="P62" i="3"/>
  <c r="O62" i="3"/>
  <c r="M62" i="3"/>
  <c r="L62" i="3"/>
  <c r="K62" i="3"/>
  <c r="J62" i="3"/>
  <c r="I62" i="3"/>
  <c r="H62" i="3"/>
  <c r="G62" i="3"/>
  <c r="F62" i="3"/>
  <c r="E62" i="3"/>
  <c r="D62" i="3"/>
  <c r="C62" i="3"/>
  <c r="Y61" i="3"/>
  <c r="X61" i="3"/>
  <c r="W61" i="3"/>
  <c r="V61" i="3"/>
  <c r="U61" i="3"/>
  <c r="T61" i="3"/>
  <c r="S61" i="3"/>
  <c r="R61" i="3"/>
  <c r="Q61" i="3"/>
  <c r="P61" i="3"/>
  <c r="O61" i="3"/>
  <c r="M61" i="3"/>
  <c r="L61" i="3"/>
  <c r="K61" i="3"/>
  <c r="J61" i="3"/>
  <c r="I61" i="3"/>
  <c r="H61" i="3"/>
  <c r="G61" i="3"/>
  <c r="F61" i="3"/>
  <c r="E61" i="3"/>
  <c r="D61" i="3"/>
  <c r="C61" i="3"/>
  <c r="Y60" i="3"/>
  <c r="X60" i="3"/>
  <c r="W60" i="3"/>
  <c r="V60" i="3"/>
  <c r="U60" i="3"/>
  <c r="T60" i="3"/>
  <c r="S60" i="3"/>
  <c r="R60" i="3"/>
  <c r="Q60" i="3"/>
  <c r="P60" i="3"/>
  <c r="O60" i="3"/>
  <c r="Z60" i="3" s="1"/>
  <c r="AA60" i="3" s="1"/>
  <c r="AB60" i="3" s="1"/>
  <c r="M60" i="3"/>
  <c r="L60" i="3"/>
  <c r="K60" i="3"/>
  <c r="J60" i="3"/>
  <c r="I60" i="3"/>
  <c r="H60" i="3"/>
  <c r="G60" i="3"/>
  <c r="F60" i="3"/>
  <c r="E60" i="3"/>
  <c r="D60" i="3"/>
  <c r="C60" i="3"/>
  <c r="N60" i="3" s="1"/>
  <c r="Y58" i="3"/>
  <c r="X58" i="3"/>
  <c r="W58" i="3"/>
  <c r="V58" i="3"/>
  <c r="U58" i="3"/>
  <c r="T58" i="3"/>
  <c r="S58" i="3"/>
  <c r="R58" i="3"/>
  <c r="Q58" i="3"/>
  <c r="P58" i="3"/>
  <c r="Z58" i="3" s="1"/>
  <c r="AA58" i="3" s="1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X57" i="3"/>
  <c r="X56" i="3" s="1"/>
  <c r="W57" i="3"/>
  <c r="V57" i="3"/>
  <c r="V56" i="3" s="1"/>
  <c r="U57" i="3"/>
  <c r="T57" i="3"/>
  <c r="T56" i="3" s="1"/>
  <c r="S57" i="3"/>
  <c r="R57" i="3"/>
  <c r="R56" i="3" s="1"/>
  <c r="Q57" i="3"/>
  <c r="P57" i="3"/>
  <c r="P56" i="3" s="1"/>
  <c r="P59" i="3" s="1"/>
  <c r="O57" i="3"/>
  <c r="N57" i="3"/>
  <c r="N56" i="3" s="1"/>
  <c r="M57" i="3"/>
  <c r="L57" i="3"/>
  <c r="L56" i="3" s="1"/>
  <c r="K57" i="3"/>
  <c r="J57" i="3"/>
  <c r="J56" i="3" s="1"/>
  <c r="I57" i="3"/>
  <c r="H57" i="3"/>
  <c r="H56" i="3" s="1"/>
  <c r="G57" i="3"/>
  <c r="F57" i="3"/>
  <c r="F56" i="3" s="1"/>
  <c r="E57" i="3"/>
  <c r="D57" i="3"/>
  <c r="D56" i="3" s="1"/>
  <c r="C57" i="3"/>
  <c r="Y56" i="3"/>
  <c r="W56" i="3"/>
  <c r="U56" i="3"/>
  <c r="S56" i="3"/>
  <c r="Q56" i="3"/>
  <c r="O56" i="3"/>
  <c r="M56" i="3"/>
  <c r="K56" i="3"/>
  <c r="I56" i="3"/>
  <c r="G56" i="3"/>
  <c r="E56" i="3"/>
  <c r="C56" i="3"/>
  <c r="Z55" i="3"/>
  <c r="AA55" i="3" s="1"/>
  <c r="N55" i="3"/>
  <c r="Z54" i="3"/>
  <c r="AA54" i="3" s="1"/>
  <c r="N54" i="3"/>
  <c r="AA53" i="3"/>
  <c r="N53" i="3"/>
  <c r="Z52" i="3"/>
  <c r="N52" i="3"/>
  <c r="AA52" i="3" s="1"/>
  <c r="Z51" i="3"/>
  <c r="N51" i="3"/>
  <c r="Z50" i="3"/>
  <c r="N50" i="3"/>
  <c r="AA50" i="3" s="1"/>
  <c r="Z49" i="3"/>
  <c r="N49" i="3"/>
  <c r="AA49" i="3" s="1"/>
  <c r="Z48" i="3"/>
  <c r="N48" i="3"/>
  <c r="AA48" i="3" s="1"/>
  <c r="AB48" i="3" s="1"/>
  <c r="Z47" i="3"/>
  <c r="N47" i="3"/>
  <c r="N46" i="3" s="1"/>
  <c r="Y46" i="3"/>
  <c r="X46" i="3"/>
  <c r="W46" i="3"/>
  <c r="V46" i="3"/>
  <c r="U46" i="3"/>
  <c r="T46" i="3"/>
  <c r="S46" i="3"/>
  <c r="R46" i="3"/>
  <c r="Q46" i="3"/>
  <c r="P46" i="3"/>
  <c r="O46" i="3"/>
  <c r="M46" i="3"/>
  <c r="L46" i="3"/>
  <c r="K46" i="3"/>
  <c r="J46" i="3"/>
  <c r="I46" i="3"/>
  <c r="H46" i="3"/>
  <c r="G46" i="3"/>
  <c r="F46" i="3"/>
  <c r="E46" i="3"/>
  <c r="D46" i="3"/>
  <c r="C46" i="3"/>
  <c r="Z45" i="3"/>
  <c r="AA45" i="3" s="1"/>
  <c r="N45" i="3"/>
  <c r="Y44" i="3"/>
  <c r="X44" i="3"/>
  <c r="W44" i="3"/>
  <c r="V44" i="3"/>
  <c r="U44" i="3"/>
  <c r="S44" i="3"/>
  <c r="R44" i="3"/>
  <c r="R42" i="3" s="1"/>
  <c r="R41" i="3" s="1"/>
  <c r="R40" i="3" s="1"/>
  <c r="Q44" i="3"/>
  <c r="P44" i="3"/>
  <c r="P42" i="3" s="1"/>
  <c r="P41" i="3" s="1"/>
  <c r="P40" i="3" s="1"/>
  <c r="O44" i="3"/>
  <c r="Z44" i="3" s="1"/>
  <c r="AA44" i="3" s="1"/>
  <c r="N44" i="3"/>
  <c r="U43" i="3"/>
  <c r="T43" i="3"/>
  <c r="Z43" i="3" s="1"/>
  <c r="Z42" i="3" s="1"/>
  <c r="AA42" i="3" s="1"/>
  <c r="AB42" i="3" s="1"/>
  <c r="N43" i="3"/>
  <c r="N42" i="3" s="1"/>
  <c r="Y42" i="3"/>
  <c r="X42" i="3"/>
  <c r="W42" i="3"/>
  <c r="V42" i="3"/>
  <c r="U42" i="3"/>
  <c r="T42" i="3"/>
  <c r="S42" i="3"/>
  <c r="Q42" i="3"/>
  <c r="Q41" i="3" s="1"/>
  <c r="Q40" i="3" s="1"/>
  <c r="O42" i="3"/>
  <c r="M42" i="3"/>
  <c r="M41" i="3" s="1"/>
  <c r="M40" i="3" s="1"/>
  <c r="L42" i="3"/>
  <c r="K42" i="3"/>
  <c r="K41" i="3" s="1"/>
  <c r="K40" i="3" s="1"/>
  <c r="J42" i="3"/>
  <c r="I42" i="3"/>
  <c r="I41" i="3" s="1"/>
  <c r="I40" i="3" s="1"/>
  <c r="H42" i="3"/>
  <c r="G42" i="3"/>
  <c r="G41" i="3" s="1"/>
  <c r="G40" i="3" s="1"/>
  <c r="F42" i="3"/>
  <c r="E42" i="3"/>
  <c r="E41" i="3" s="1"/>
  <c r="E40" i="3" s="1"/>
  <c r="D42" i="3"/>
  <c r="C42" i="3"/>
  <c r="C41" i="3" s="1"/>
  <c r="C40" i="3" s="1"/>
  <c r="Y41" i="3"/>
  <c r="Y40" i="3" s="1"/>
  <c r="X41" i="3"/>
  <c r="W41" i="3"/>
  <c r="W40" i="3" s="1"/>
  <c r="V41" i="3"/>
  <c r="U41" i="3"/>
  <c r="U40" i="3" s="1"/>
  <c r="T41" i="3"/>
  <c r="S41" i="3"/>
  <c r="S40" i="3" s="1"/>
  <c r="O41" i="3"/>
  <c r="O40" i="3" s="1"/>
  <c r="L41" i="3"/>
  <c r="J41" i="3"/>
  <c r="H41" i="3"/>
  <c r="F41" i="3"/>
  <c r="D41" i="3"/>
  <c r="X40" i="3"/>
  <c r="V40" i="3"/>
  <c r="T40" i="3"/>
  <c r="L40" i="3"/>
  <c r="J40" i="3"/>
  <c r="H40" i="3"/>
  <c r="F40" i="3"/>
  <c r="D40" i="3"/>
  <c r="Z39" i="3"/>
  <c r="AA39" i="3" s="1"/>
  <c r="N39" i="3"/>
  <c r="Z38" i="3"/>
  <c r="N38" i="3"/>
  <c r="AA38" i="3" s="1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Z36" i="3"/>
  <c r="N36" i="3"/>
  <c r="AA36" i="3" s="1"/>
  <c r="Y35" i="3"/>
  <c r="Y34" i="3" s="1"/>
  <c r="X35" i="3"/>
  <c r="W35" i="3"/>
  <c r="W34" i="3" s="1"/>
  <c r="V35" i="3"/>
  <c r="U35" i="3"/>
  <c r="U34" i="3" s="1"/>
  <c r="T35" i="3"/>
  <c r="S35" i="3"/>
  <c r="S34" i="3" s="1"/>
  <c r="R35" i="3"/>
  <c r="Q35" i="3"/>
  <c r="Q34" i="3" s="1"/>
  <c r="P35" i="3"/>
  <c r="O35" i="3"/>
  <c r="M35" i="3"/>
  <c r="M34" i="3" s="1"/>
  <c r="L35" i="3"/>
  <c r="K35" i="3"/>
  <c r="K34" i="3" s="1"/>
  <c r="I35" i="3"/>
  <c r="H35" i="3"/>
  <c r="G35" i="3"/>
  <c r="F35" i="3"/>
  <c r="E35" i="3"/>
  <c r="D35" i="3"/>
  <c r="C35" i="3"/>
  <c r="N35" i="3" s="1"/>
  <c r="X34" i="3"/>
  <c r="V34" i="3"/>
  <c r="T34" i="3"/>
  <c r="R34" i="3"/>
  <c r="P34" i="3"/>
  <c r="N34" i="3"/>
  <c r="L34" i="3"/>
  <c r="J34" i="3"/>
  <c r="I34" i="3"/>
  <c r="H34" i="3"/>
  <c r="G34" i="3"/>
  <c r="F34" i="3"/>
  <c r="E34" i="3"/>
  <c r="D34" i="3"/>
  <c r="C34" i="3"/>
  <c r="Z33" i="3"/>
  <c r="N33" i="3"/>
  <c r="AA33" i="3" s="1"/>
  <c r="Y32" i="3"/>
  <c r="Y30" i="3" s="1"/>
  <c r="X32" i="3"/>
  <c r="W32" i="3"/>
  <c r="W30" i="3" s="1"/>
  <c r="V32" i="3"/>
  <c r="U32" i="3"/>
  <c r="U30" i="3" s="1"/>
  <c r="T32" i="3"/>
  <c r="S32" i="3"/>
  <c r="S30" i="3" s="1"/>
  <c r="R32" i="3"/>
  <c r="Q32" i="3"/>
  <c r="Q30" i="3" s="1"/>
  <c r="P32" i="3"/>
  <c r="O32" i="3"/>
  <c r="Z32" i="3" s="1"/>
  <c r="AA32" i="3" s="1"/>
  <c r="AB32" i="3" s="1"/>
  <c r="M32" i="3"/>
  <c r="L32" i="3"/>
  <c r="K32" i="3"/>
  <c r="J32" i="3"/>
  <c r="I32" i="3"/>
  <c r="H32" i="3"/>
  <c r="G32" i="3"/>
  <c r="F32" i="3"/>
  <c r="E32" i="3"/>
  <c r="D32" i="3"/>
  <c r="C32" i="3"/>
  <c r="N32" i="3" s="1"/>
  <c r="Y31" i="3"/>
  <c r="X31" i="3"/>
  <c r="W31" i="3"/>
  <c r="V31" i="3"/>
  <c r="U31" i="3"/>
  <c r="T31" i="3"/>
  <c r="S31" i="3"/>
  <c r="R31" i="3"/>
  <c r="Q31" i="3"/>
  <c r="P31" i="3"/>
  <c r="O31" i="3"/>
  <c r="M31" i="3"/>
  <c r="L31" i="3"/>
  <c r="K31" i="3"/>
  <c r="J31" i="3"/>
  <c r="I31" i="3"/>
  <c r="H31" i="3"/>
  <c r="G31" i="3"/>
  <c r="F31" i="3"/>
  <c r="E31" i="3"/>
  <c r="D31" i="3"/>
  <c r="N31" i="3" s="1"/>
  <c r="N30" i="3" s="1"/>
  <c r="C31" i="3"/>
  <c r="X30" i="3"/>
  <c r="V30" i="3"/>
  <c r="T30" i="3"/>
  <c r="R30" i="3"/>
  <c r="P30" i="3"/>
  <c r="M30" i="3"/>
  <c r="L30" i="3"/>
  <c r="K30" i="3"/>
  <c r="J30" i="3"/>
  <c r="I30" i="3"/>
  <c r="H30" i="3"/>
  <c r="G30" i="3"/>
  <c r="F30" i="3"/>
  <c r="E30" i="3"/>
  <c r="D30" i="3"/>
  <c r="C30" i="3"/>
  <c r="Z29" i="3"/>
  <c r="N29" i="3"/>
  <c r="AA29" i="3" s="1"/>
  <c r="Y28" i="3"/>
  <c r="X28" i="3"/>
  <c r="W28" i="3"/>
  <c r="V28" i="3"/>
  <c r="U28" i="3"/>
  <c r="T28" i="3"/>
  <c r="S28" i="3"/>
  <c r="R28" i="3"/>
  <c r="Q28" i="3"/>
  <c r="P28" i="3"/>
  <c r="O28" i="3"/>
  <c r="Z28" i="3" s="1"/>
  <c r="M28" i="3"/>
  <c r="L28" i="3"/>
  <c r="K28" i="3"/>
  <c r="I28" i="3"/>
  <c r="H28" i="3"/>
  <c r="G28" i="3"/>
  <c r="F28" i="3"/>
  <c r="E28" i="3"/>
  <c r="D28" i="3"/>
  <c r="C28" i="3"/>
  <c r="N28" i="3" s="1"/>
  <c r="Y27" i="3"/>
  <c r="X27" i="3"/>
  <c r="W27" i="3"/>
  <c r="V27" i="3"/>
  <c r="U27" i="3"/>
  <c r="T27" i="3"/>
  <c r="S27" i="3"/>
  <c r="R27" i="3"/>
  <c r="Q27" i="3"/>
  <c r="P27" i="3"/>
  <c r="Z27" i="3" s="1"/>
  <c r="O27" i="3"/>
  <c r="M27" i="3"/>
  <c r="L27" i="3"/>
  <c r="K27" i="3"/>
  <c r="I27" i="3"/>
  <c r="I25" i="3" s="1"/>
  <c r="I24" i="3" s="1"/>
  <c r="I23" i="3" s="1"/>
  <c r="I8" i="3" s="1"/>
  <c r="H27" i="3"/>
  <c r="G27" i="3"/>
  <c r="G25" i="3" s="1"/>
  <c r="G24" i="3" s="1"/>
  <c r="G23" i="3" s="1"/>
  <c r="G8" i="3" s="1"/>
  <c r="F27" i="3"/>
  <c r="E27" i="3"/>
  <c r="E25" i="3" s="1"/>
  <c r="E24" i="3" s="1"/>
  <c r="E23" i="3" s="1"/>
  <c r="E8" i="3" s="1"/>
  <c r="D27" i="3"/>
  <c r="C27" i="3"/>
  <c r="C25" i="3" s="1"/>
  <c r="C24" i="3" s="1"/>
  <c r="C23" i="3" s="1"/>
  <c r="C8" i="3" s="1"/>
  <c r="Y26" i="3"/>
  <c r="Y25" i="3" s="1"/>
  <c r="Y24" i="3" s="1"/>
  <c r="Y23" i="3" s="1"/>
  <c r="X26" i="3"/>
  <c r="W26" i="3"/>
  <c r="W25" i="3" s="1"/>
  <c r="W24" i="3" s="1"/>
  <c r="W23" i="3" s="1"/>
  <c r="V26" i="3"/>
  <c r="U26" i="3"/>
  <c r="U25" i="3" s="1"/>
  <c r="U24" i="3" s="1"/>
  <c r="U23" i="3" s="1"/>
  <c r="T26" i="3"/>
  <c r="S26" i="3"/>
  <c r="S25" i="3" s="1"/>
  <c r="S24" i="3" s="1"/>
  <c r="S23" i="3" s="1"/>
  <c r="R26" i="3"/>
  <c r="Q26" i="3"/>
  <c r="Q25" i="3" s="1"/>
  <c r="Q24" i="3" s="1"/>
  <c r="Q23" i="3" s="1"/>
  <c r="P26" i="3"/>
  <c r="O26" i="3"/>
  <c r="Z26" i="3" s="1"/>
  <c r="M26" i="3"/>
  <c r="M25" i="3" s="1"/>
  <c r="M24" i="3" s="1"/>
  <c r="M23" i="3" s="1"/>
  <c r="L26" i="3"/>
  <c r="K26" i="3"/>
  <c r="K25" i="3" s="1"/>
  <c r="K24" i="3" s="1"/>
  <c r="K23" i="3" s="1"/>
  <c r="I26" i="3"/>
  <c r="H26" i="3"/>
  <c r="G26" i="3"/>
  <c r="F26" i="3"/>
  <c r="E26" i="3"/>
  <c r="D26" i="3"/>
  <c r="C26" i="3"/>
  <c r="N26" i="3" s="1"/>
  <c r="X25" i="3"/>
  <c r="V25" i="3"/>
  <c r="T25" i="3"/>
  <c r="R25" i="3"/>
  <c r="P25" i="3"/>
  <c r="L25" i="3"/>
  <c r="J25" i="3"/>
  <c r="H25" i="3"/>
  <c r="F25" i="3"/>
  <c r="D25" i="3"/>
  <c r="X24" i="3"/>
  <c r="V24" i="3"/>
  <c r="T24" i="3"/>
  <c r="R24" i="3"/>
  <c r="P24" i="3"/>
  <c r="L24" i="3"/>
  <c r="J24" i="3"/>
  <c r="H24" i="3"/>
  <c r="F24" i="3"/>
  <c r="D24" i="3"/>
  <c r="X23" i="3"/>
  <c r="V23" i="3"/>
  <c r="T23" i="3"/>
  <c r="R23" i="3"/>
  <c r="P23" i="3"/>
  <c r="L23" i="3"/>
  <c r="J23" i="3"/>
  <c r="H23" i="3"/>
  <c r="F23" i="3"/>
  <c r="D23" i="3"/>
  <c r="Z22" i="3"/>
  <c r="N22" i="3"/>
  <c r="AA22" i="3" s="1"/>
  <c r="Y21" i="3"/>
  <c r="Y8" i="3" s="1"/>
  <c r="X21" i="3"/>
  <c r="W21" i="3"/>
  <c r="W8" i="3" s="1"/>
  <c r="V21" i="3"/>
  <c r="U21" i="3"/>
  <c r="U8" i="3" s="1"/>
  <c r="T21" i="3"/>
  <c r="S21" i="3"/>
  <c r="S8" i="3" s="1"/>
  <c r="R21" i="3"/>
  <c r="Q21" i="3"/>
  <c r="Q8" i="3" s="1"/>
  <c r="P21" i="3"/>
  <c r="O21" i="3"/>
  <c r="Z21" i="3" s="1"/>
  <c r="M21" i="3"/>
  <c r="M8" i="3" s="1"/>
  <c r="L21" i="3"/>
  <c r="K21" i="3"/>
  <c r="K8" i="3" s="1"/>
  <c r="I21" i="3"/>
  <c r="H21" i="3"/>
  <c r="G21" i="3"/>
  <c r="F21" i="3"/>
  <c r="E21" i="3"/>
  <c r="D21" i="3"/>
  <c r="C21" i="3"/>
  <c r="N21" i="3" s="1"/>
  <c r="Y20" i="3"/>
  <c r="X20" i="3"/>
  <c r="W20" i="3"/>
  <c r="V20" i="3"/>
  <c r="U20" i="3"/>
  <c r="T20" i="3"/>
  <c r="S20" i="3"/>
  <c r="R20" i="3"/>
  <c r="Q20" i="3"/>
  <c r="P20" i="3"/>
  <c r="Z20" i="3" s="1"/>
  <c r="O20" i="3"/>
  <c r="M20" i="3"/>
  <c r="L20" i="3"/>
  <c r="K20" i="3"/>
  <c r="J20" i="3"/>
  <c r="I20" i="3"/>
  <c r="H20" i="3"/>
  <c r="G20" i="3"/>
  <c r="F20" i="3"/>
  <c r="E20" i="3"/>
  <c r="D20" i="3"/>
  <c r="N20" i="3" s="1"/>
  <c r="N19" i="3" s="1"/>
  <c r="N9" i="3" s="1"/>
  <c r="C20" i="3"/>
  <c r="Y19" i="3"/>
  <c r="X19" i="3"/>
  <c r="W19" i="3"/>
  <c r="V19" i="3"/>
  <c r="U19" i="3"/>
  <c r="T19" i="3"/>
  <c r="S19" i="3"/>
  <c r="R19" i="3"/>
  <c r="Q19" i="3"/>
  <c r="P19" i="3"/>
  <c r="O19" i="3"/>
  <c r="M19" i="3"/>
  <c r="L19" i="3"/>
  <c r="K19" i="3"/>
  <c r="J19" i="3"/>
  <c r="I19" i="3"/>
  <c r="H19" i="3"/>
  <c r="G19" i="3"/>
  <c r="F19" i="3"/>
  <c r="E19" i="3"/>
  <c r="D19" i="3"/>
  <c r="C19" i="3"/>
  <c r="Z18" i="3"/>
  <c r="AA18" i="3" s="1"/>
  <c r="AB18" i="3" s="1"/>
  <c r="N18" i="3"/>
  <c r="Z17" i="3"/>
  <c r="N17" i="3"/>
  <c r="AA17" i="3" s="1"/>
  <c r="Z16" i="3"/>
  <c r="AA16" i="3" s="1"/>
  <c r="N16" i="3"/>
  <c r="Z15" i="3"/>
  <c r="AA15" i="3" s="1"/>
  <c r="AB15" i="3" s="1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Z14" i="3"/>
  <c r="AA14" i="3" s="1"/>
  <c r="AB14" i="3" s="1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Z13" i="3"/>
  <c r="AA13" i="3" s="1"/>
  <c r="AB13" i="3" s="1"/>
  <c r="N13" i="3"/>
  <c r="Z12" i="3"/>
  <c r="AA12" i="3" s="1"/>
  <c r="AB12" i="3" s="1"/>
  <c r="N12" i="3"/>
  <c r="Z11" i="3"/>
  <c r="AA11" i="3" s="1"/>
  <c r="AB11" i="3" s="1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Z10" i="3"/>
  <c r="AA10" i="3" s="1"/>
  <c r="AB10" i="3" s="1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Y9" i="3"/>
  <c r="X9" i="3"/>
  <c r="W9" i="3"/>
  <c r="V9" i="3"/>
  <c r="U9" i="3"/>
  <c r="T9" i="3"/>
  <c r="S9" i="3"/>
  <c r="R9" i="3"/>
  <c r="Q9" i="3"/>
  <c r="P9" i="3"/>
  <c r="O9" i="3"/>
  <c r="M9" i="3"/>
  <c r="L9" i="3"/>
  <c r="K9" i="3"/>
  <c r="J9" i="3"/>
  <c r="I9" i="3"/>
  <c r="H9" i="3"/>
  <c r="G9" i="3"/>
  <c r="F9" i="3"/>
  <c r="E9" i="3"/>
  <c r="D9" i="3"/>
  <c r="C9" i="3"/>
  <c r="X8" i="3"/>
  <c r="V8" i="3"/>
  <c r="T8" i="3"/>
  <c r="R8" i="3"/>
  <c r="P8" i="3"/>
  <c r="L8" i="3"/>
  <c r="J8" i="3"/>
  <c r="H8" i="3"/>
  <c r="F8" i="3"/>
  <c r="D8" i="3"/>
  <c r="AA35" i="2"/>
  <c r="Z35" i="2"/>
  <c r="Z33" i="2"/>
  <c r="N33" i="2"/>
  <c r="AA33" i="2" s="1"/>
  <c r="Z32" i="2"/>
  <c r="N32" i="2"/>
  <c r="N31" i="2" s="1"/>
  <c r="N30" i="2" s="1"/>
  <c r="AA31" i="2"/>
  <c r="AB31" i="2" s="1"/>
  <c r="Z31" i="2"/>
  <c r="Y31" i="2"/>
  <c r="X31" i="2"/>
  <c r="W31" i="2"/>
  <c r="V31" i="2"/>
  <c r="U31" i="2"/>
  <c r="T31" i="2"/>
  <c r="S31" i="2"/>
  <c r="R31" i="2"/>
  <c r="Q31" i="2"/>
  <c r="P31" i="2"/>
  <c r="O31" i="2"/>
  <c r="M31" i="2"/>
  <c r="L31" i="2"/>
  <c r="K31" i="2"/>
  <c r="J31" i="2"/>
  <c r="I31" i="2"/>
  <c r="H31" i="2"/>
  <c r="G31" i="2"/>
  <c r="F31" i="2"/>
  <c r="E31" i="2"/>
  <c r="D31" i="2"/>
  <c r="C31" i="2"/>
  <c r="AA30" i="2"/>
  <c r="AB30" i="2" s="1"/>
  <c r="Z30" i="2"/>
  <c r="Y30" i="2"/>
  <c r="X30" i="2"/>
  <c r="W30" i="2"/>
  <c r="V30" i="2"/>
  <c r="U30" i="2"/>
  <c r="T30" i="2"/>
  <c r="S30" i="2"/>
  <c r="R30" i="2"/>
  <c r="Q30" i="2"/>
  <c r="P30" i="2"/>
  <c r="O30" i="2"/>
  <c r="M30" i="2"/>
  <c r="L30" i="2"/>
  <c r="K30" i="2"/>
  <c r="J30" i="2"/>
  <c r="I30" i="2"/>
  <c r="H30" i="2"/>
  <c r="G30" i="2"/>
  <c r="F30" i="2"/>
  <c r="E30" i="2"/>
  <c r="D30" i="2"/>
  <c r="C30" i="2"/>
  <c r="Z29" i="2"/>
  <c r="N29" i="2"/>
  <c r="AA29" i="2" s="1"/>
  <c r="AB29" i="2" s="1"/>
  <c r="Z28" i="2"/>
  <c r="N28" i="2"/>
  <c r="AA28" i="2" s="1"/>
  <c r="AB28" i="2" s="1"/>
  <c r="Z27" i="2"/>
  <c r="N27" i="2"/>
  <c r="N26" i="2" s="1"/>
  <c r="AA26" i="2" s="1"/>
  <c r="AB26" i="2" s="1"/>
  <c r="Z26" i="2"/>
  <c r="Y26" i="2"/>
  <c r="Y21" i="2" s="1"/>
  <c r="X26" i="2"/>
  <c r="W26" i="2"/>
  <c r="W21" i="2" s="1"/>
  <c r="V26" i="2"/>
  <c r="U26" i="2"/>
  <c r="U21" i="2" s="1"/>
  <c r="T26" i="2"/>
  <c r="S26" i="2"/>
  <c r="S21" i="2" s="1"/>
  <c r="R26" i="2"/>
  <c r="Q26" i="2"/>
  <c r="Q21" i="2" s="1"/>
  <c r="P26" i="2"/>
  <c r="O26" i="2"/>
  <c r="O21" i="2" s="1"/>
  <c r="M26" i="2"/>
  <c r="M21" i="2" s="1"/>
  <c r="L26" i="2"/>
  <c r="K26" i="2"/>
  <c r="K21" i="2" s="1"/>
  <c r="J26" i="2"/>
  <c r="I26" i="2"/>
  <c r="I21" i="2" s="1"/>
  <c r="H26" i="2"/>
  <c r="G26" i="2"/>
  <c r="G21" i="2" s="1"/>
  <c r="F26" i="2"/>
  <c r="E26" i="2"/>
  <c r="E21" i="2" s="1"/>
  <c r="D26" i="2"/>
  <c r="C26" i="2"/>
  <c r="C21" i="2" s="1"/>
  <c r="Y25" i="2"/>
  <c r="X25" i="2"/>
  <c r="W25" i="2"/>
  <c r="V25" i="2"/>
  <c r="U25" i="2"/>
  <c r="T25" i="2"/>
  <c r="S25" i="2"/>
  <c r="R25" i="2"/>
  <c r="Q25" i="2"/>
  <c r="P25" i="2"/>
  <c r="Z25" i="2" s="1"/>
  <c r="AA25" i="2" s="1"/>
  <c r="O25" i="2"/>
  <c r="M25" i="2"/>
  <c r="L25" i="2"/>
  <c r="K25" i="2"/>
  <c r="J25" i="2"/>
  <c r="I25" i="2"/>
  <c r="H25" i="2"/>
  <c r="G25" i="2"/>
  <c r="F25" i="2"/>
  <c r="E25" i="2"/>
  <c r="D25" i="2"/>
  <c r="N25" i="2" s="1"/>
  <c r="C25" i="2"/>
  <c r="Y24" i="2"/>
  <c r="X24" i="2"/>
  <c r="W24" i="2"/>
  <c r="V24" i="2"/>
  <c r="U24" i="2"/>
  <c r="T24" i="2"/>
  <c r="S24" i="2"/>
  <c r="R24" i="2"/>
  <c r="Q24" i="2"/>
  <c r="P24" i="2"/>
  <c r="Z24" i="2" s="1"/>
  <c r="AA24" i="2" s="1"/>
  <c r="AB24" i="2" s="1"/>
  <c r="O24" i="2"/>
  <c r="M24" i="2"/>
  <c r="L24" i="2"/>
  <c r="K24" i="2"/>
  <c r="J24" i="2"/>
  <c r="I24" i="2"/>
  <c r="H24" i="2"/>
  <c r="G24" i="2"/>
  <c r="F24" i="2"/>
  <c r="E24" i="2"/>
  <c r="D24" i="2"/>
  <c r="N24" i="2" s="1"/>
  <c r="C24" i="2"/>
  <c r="Y23" i="2"/>
  <c r="X23" i="2"/>
  <c r="W23" i="2"/>
  <c r="V23" i="2"/>
  <c r="U23" i="2"/>
  <c r="T23" i="2"/>
  <c r="S23" i="2"/>
  <c r="R23" i="2"/>
  <c r="Q23" i="2"/>
  <c r="P23" i="2"/>
  <c r="Z23" i="2" s="1"/>
  <c r="O23" i="2"/>
  <c r="M23" i="2"/>
  <c r="L23" i="2"/>
  <c r="K23" i="2"/>
  <c r="J23" i="2"/>
  <c r="I23" i="2"/>
  <c r="H23" i="2"/>
  <c r="G23" i="2"/>
  <c r="F23" i="2"/>
  <c r="E23" i="2"/>
  <c r="D23" i="2"/>
  <c r="N23" i="2" s="1"/>
  <c r="N22" i="2" s="1"/>
  <c r="N21" i="2" s="1"/>
  <c r="C23" i="2"/>
  <c r="Y22" i="2"/>
  <c r="X22" i="2"/>
  <c r="W22" i="2"/>
  <c r="V22" i="2"/>
  <c r="V21" i="2" s="1"/>
  <c r="V8" i="2" s="1"/>
  <c r="V34" i="2" s="1"/>
  <c r="V36" i="2" s="1"/>
  <c r="U22" i="2"/>
  <c r="T22" i="2"/>
  <c r="S22" i="2"/>
  <c r="R22" i="2"/>
  <c r="R21" i="2" s="1"/>
  <c r="R8" i="2" s="1"/>
  <c r="R34" i="2" s="1"/>
  <c r="R36" i="2" s="1"/>
  <c r="Q22" i="2"/>
  <c r="P22" i="2"/>
  <c r="O22" i="2"/>
  <c r="M22" i="2"/>
  <c r="L22" i="2"/>
  <c r="K22" i="2"/>
  <c r="J22" i="2"/>
  <c r="J21" i="2" s="1"/>
  <c r="J8" i="2" s="1"/>
  <c r="J34" i="2" s="1"/>
  <c r="I22" i="2"/>
  <c r="H22" i="2"/>
  <c r="G22" i="2"/>
  <c r="F22" i="2"/>
  <c r="F21" i="2" s="1"/>
  <c r="F8" i="2" s="1"/>
  <c r="F34" i="2" s="1"/>
  <c r="E22" i="2"/>
  <c r="D22" i="2"/>
  <c r="C22" i="2"/>
  <c r="X21" i="2"/>
  <c r="X8" i="2" s="1"/>
  <c r="X34" i="2" s="1"/>
  <c r="X36" i="2" s="1"/>
  <c r="T21" i="2"/>
  <c r="T8" i="2" s="1"/>
  <c r="T34" i="2" s="1"/>
  <c r="T36" i="2" s="1"/>
  <c r="P21" i="2"/>
  <c r="P8" i="2" s="1"/>
  <c r="P34" i="2" s="1"/>
  <c r="P36" i="2" s="1"/>
  <c r="L21" i="2"/>
  <c r="H21" i="2"/>
  <c r="D21" i="2"/>
  <c r="Z20" i="2"/>
  <c r="AA20" i="2" s="1"/>
  <c r="AB20" i="2" s="1"/>
  <c r="N20" i="2"/>
  <c r="Z19" i="2"/>
  <c r="N19" i="2"/>
  <c r="AA19" i="2" s="1"/>
  <c r="Z18" i="2"/>
  <c r="AA18" i="2" s="1"/>
  <c r="N18" i="2"/>
  <c r="Z17" i="2"/>
  <c r="AA17" i="2" s="1"/>
  <c r="AB17" i="2" s="1"/>
  <c r="N17" i="2"/>
  <c r="AB16" i="2"/>
  <c r="Z16" i="2"/>
  <c r="AA16" i="2" s="1"/>
  <c r="N16" i="2"/>
  <c r="Z15" i="2"/>
  <c r="N15" i="2"/>
  <c r="Z14" i="2"/>
  <c r="N14" i="2"/>
  <c r="AA14" i="2" s="1"/>
  <c r="Z13" i="2"/>
  <c r="N13" i="2"/>
  <c r="Y12" i="2"/>
  <c r="X12" i="2"/>
  <c r="W12" i="2"/>
  <c r="V12" i="2"/>
  <c r="U12" i="2"/>
  <c r="T12" i="2"/>
  <c r="S12" i="2"/>
  <c r="R12" i="2"/>
  <c r="Q12" i="2"/>
  <c r="P12" i="2"/>
  <c r="O12" i="2"/>
  <c r="M12" i="2"/>
  <c r="M9" i="2" s="1"/>
  <c r="M8" i="2" s="1"/>
  <c r="M34" i="2" s="1"/>
  <c r="L12" i="2"/>
  <c r="K12" i="2"/>
  <c r="K9" i="2" s="1"/>
  <c r="K8" i="2" s="1"/>
  <c r="K34" i="2" s="1"/>
  <c r="J12" i="2"/>
  <c r="I12" i="2"/>
  <c r="I9" i="2" s="1"/>
  <c r="I8" i="2" s="1"/>
  <c r="I34" i="2" s="1"/>
  <c r="H12" i="2"/>
  <c r="G12" i="2"/>
  <c r="G9" i="2" s="1"/>
  <c r="G8" i="2" s="1"/>
  <c r="G34" i="2" s="1"/>
  <c r="F12" i="2"/>
  <c r="E12" i="2"/>
  <c r="E9" i="2" s="1"/>
  <c r="E8" i="2" s="1"/>
  <c r="E34" i="2" s="1"/>
  <c r="D12" i="2"/>
  <c r="C12" i="2"/>
  <c r="C9" i="2" s="1"/>
  <c r="C8" i="2" s="1"/>
  <c r="C34" i="2" s="1"/>
  <c r="Y11" i="2"/>
  <c r="Y10" i="2" s="1"/>
  <c r="X11" i="2"/>
  <c r="W11" i="2"/>
  <c r="W10" i="2" s="1"/>
  <c r="V11" i="2"/>
  <c r="U11" i="2"/>
  <c r="U10" i="2" s="1"/>
  <c r="T11" i="2"/>
  <c r="S11" i="2"/>
  <c r="S10" i="2" s="1"/>
  <c r="R11" i="2"/>
  <c r="Q11" i="2"/>
  <c r="Q10" i="2" s="1"/>
  <c r="P11" i="2"/>
  <c r="O11" i="2"/>
  <c r="Z11" i="2" s="1"/>
  <c r="Z10" i="2" s="1"/>
  <c r="M11" i="2"/>
  <c r="L11" i="2"/>
  <c r="K11" i="2"/>
  <c r="J11" i="2"/>
  <c r="I11" i="2"/>
  <c r="H11" i="2"/>
  <c r="G11" i="2"/>
  <c r="F11" i="2"/>
  <c r="E11" i="2"/>
  <c r="D11" i="2"/>
  <c r="C11" i="2"/>
  <c r="N11" i="2" s="1"/>
  <c r="X10" i="2"/>
  <c r="V10" i="2"/>
  <c r="T10" i="2"/>
  <c r="R10" i="2"/>
  <c r="P10" i="2"/>
  <c r="M10" i="2"/>
  <c r="L10" i="2"/>
  <c r="K10" i="2"/>
  <c r="J10" i="2"/>
  <c r="I10" i="2"/>
  <c r="H10" i="2"/>
  <c r="G10" i="2"/>
  <c r="F10" i="2"/>
  <c r="E10" i="2"/>
  <c r="D10" i="2"/>
  <c r="C10" i="2"/>
  <c r="Y9" i="2"/>
  <c r="Y8" i="2" s="1"/>
  <c r="Y34" i="2" s="1"/>
  <c r="Y36" i="2" s="1"/>
  <c r="X9" i="2"/>
  <c r="W9" i="2"/>
  <c r="V9" i="2"/>
  <c r="U9" i="2"/>
  <c r="U8" i="2" s="1"/>
  <c r="U34" i="2" s="1"/>
  <c r="U36" i="2" s="1"/>
  <c r="T9" i="2"/>
  <c r="S9" i="2"/>
  <c r="R9" i="2"/>
  <c r="Q9" i="2"/>
  <c r="Q8" i="2" s="1"/>
  <c r="Q34" i="2" s="1"/>
  <c r="Q36" i="2" s="1"/>
  <c r="P9" i="2"/>
  <c r="O9" i="2"/>
  <c r="L9" i="2"/>
  <c r="J9" i="2"/>
  <c r="H9" i="2"/>
  <c r="F9" i="2"/>
  <c r="D9" i="2"/>
  <c r="W8" i="2"/>
  <c r="W34" i="2" s="1"/>
  <c r="W36" i="2" s="1"/>
  <c r="S8" i="2"/>
  <c r="S34" i="2" s="1"/>
  <c r="S36" i="2" s="1"/>
  <c r="O8" i="2"/>
  <c r="O34" i="2" s="1"/>
  <c r="O36" i="2" s="1"/>
  <c r="L8" i="2"/>
  <c r="L34" i="2" s="1"/>
  <c r="H8" i="2"/>
  <c r="H34" i="2" s="1"/>
  <c r="D8" i="2"/>
  <c r="D34" i="2" s="1"/>
  <c r="Z71" i="1"/>
  <c r="N71" i="1"/>
  <c r="Y70" i="1"/>
  <c r="X70" i="1"/>
  <c r="W70" i="1"/>
  <c r="V70" i="1"/>
  <c r="U70" i="1"/>
  <c r="T70" i="1"/>
  <c r="S70" i="1"/>
  <c r="R70" i="1"/>
  <c r="Q70" i="1"/>
  <c r="P70" i="1"/>
  <c r="Z70" i="1" s="1"/>
  <c r="AA70" i="1" s="1"/>
  <c r="AB70" i="1" s="1"/>
  <c r="O70" i="1"/>
  <c r="N70" i="1"/>
  <c r="Z69" i="1"/>
  <c r="N69" i="1"/>
  <c r="AA69" i="1" s="1"/>
  <c r="AB69" i="1" s="1"/>
  <c r="Z66" i="1"/>
  <c r="N66" i="1"/>
  <c r="AA65" i="1"/>
  <c r="Z65" i="1"/>
  <c r="Y64" i="1"/>
  <c r="X64" i="1"/>
  <c r="W64" i="1"/>
  <c r="V64" i="1"/>
  <c r="U64" i="1"/>
  <c r="T64" i="1"/>
  <c r="S64" i="1"/>
  <c r="Q64" i="1"/>
  <c r="P64" i="1"/>
  <c r="O64" i="1"/>
  <c r="Z64" i="1" s="1"/>
  <c r="AA64" i="1" s="1"/>
  <c r="AB64" i="1" s="1"/>
  <c r="N64" i="1"/>
  <c r="Y63" i="1"/>
  <c r="X63" i="1"/>
  <c r="W63" i="1"/>
  <c r="V63" i="1"/>
  <c r="U63" i="1"/>
  <c r="T63" i="1"/>
  <c r="Z63" i="1" s="1"/>
  <c r="AA63" i="1" s="1"/>
  <c r="AB63" i="1" s="1"/>
  <c r="S63" i="1"/>
  <c r="N63" i="1"/>
  <c r="Z62" i="1"/>
  <c r="N62" i="1"/>
  <c r="AA62" i="1" s="1"/>
  <c r="AB62" i="1" s="1"/>
  <c r="Z61" i="1"/>
  <c r="N61" i="1"/>
  <c r="AA61" i="1" s="1"/>
  <c r="AB61" i="1" s="1"/>
  <c r="Z60" i="1"/>
  <c r="N60" i="1"/>
  <c r="AA60" i="1" s="1"/>
  <c r="AB60" i="1" s="1"/>
  <c r="C60" i="1"/>
  <c r="Z59" i="1"/>
  <c r="Y59" i="1"/>
  <c r="X59" i="1"/>
  <c r="X58" i="1" s="1"/>
  <c r="W59" i="1"/>
  <c r="V59" i="1"/>
  <c r="V58" i="1" s="1"/>
  <c r="U59" i="1"/>
  <c r="T59" i="1"/>
  <c r="T58" i="1" s="1"/>
  <c r="S59" i="1"/>
  <c r="R59" i="1"/>
  <c r="R58" i="1" s="1"/>
  <c r="Q59" i="1"/>
  <c r="P59" i="1"/>
  <c r="P58" i="1" s="1"/>
  <c r="O59" i="1"/>
  <c r="N59" i="1"/>
  <c r="N58" i="1" s="1"/>
  <c r="M59" i="1"/>
  <c r="L59" i="1"/>
  <c r="L58" i="1" s="1"/>
  <c r="K59" i="1"/>
  <c r="J59" i="1"/>
  <c r="J58" i="1" s="1"/>
  <c r="I59" i="1"/>
  <c r="H59" i="1"/>
  <c r="H58" i="1" s="1"/>
  <c r="G59" i="1"/>
  <c r="F59" i="1"/>
  <c r="F58" i="1" s="1"/>
  <c r="E59" i="1"/>
  <c r="D59" i="1"/>
  <c r="D58" i="1" s="1"/>
  <c r="C59" i="1"/>
  <c r="Y58" i="1"/>
  <c r="W58" i="1"/>
  <c r="U58" i="1"/>
  <c r="S58" i="1"/>
  <c r="Q58" i="1"/>
  <c r="O58" i="1"/>
  <c r="M58" i="1"/>
  <c r="K58" i="1"/>
  <c r="I58" i="1"/>
  <c r="G58" i="1"/>
  <c r="E58" i="1"/>
  <c r="C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Y56" i="1"/>
  <c r="X56" i="1"/>
  <c r="W56" i="1"/>
  <c r="V56" i="1"/>
  <c r="U56" i="1"/>
  <c r="T56" i="1"/>
  <c r="S56" i="1"/>
  <c r="R56" i="1"/>
  <c r="Q56" i="1"/>
  <c r="P56" i="1"/>
  <c r="Z56" i="1" s="1"/>
  <c r="AA56" i="1" s="1"/>
  <c r="AB56" i="1" s="1"/>
  <c r="O56" i="1"/>
  <c r="M56" i="1"/>
  <c r="L56" i="1"/>
  <c r="K56" i="1"/>
  <c r="J56" i="1"/>
  <c r="I56" i="1"/>
  <c r="H56" i="1"/>
  <c r="G56" i="1"/>
  <c r="F56" i="1"/>
  <c r="E56" i="1"/>
  <c r="D56" i="1"/>
  <c r="N56" i="1" s="1"/>
  <c r="C56" i="1"/>
  <c r="Y55" i="1"/>
  <c r="X55" i="1"/>
  <c r="X53" i="1" s="1"/>
  <c r="X49" i="1" s="1"/>
  <c r="W55" i="1"/>
  <c r="V55" i="1"/>
  <c r="V53" i="1" s="1"/>
  <c r="U55" i="1"/>
  <c r="T55" i="1"/>
  <c r="T53" i="1" s="1"/>
  <c r="T49" i="1" s="1"/>
  <c r="S55" i="1"/>
  <c r="O55" i="1"/>
  <c r="O53" i="1" s="1"/>
  <c r="O49" i="1" s="1"/>
  <c r="M55" i="1"/>
  <c r="L55" i="1"/>
  <c r="K55" i="1"/>
  <c r="J55" i="1"/>
  <c r="I55" i="1"/>
  <c r="H55" i="1"/>
  <c r="G55" i="1"/>
  <c r="F55" i="1"/>
  <c r="E55" i="1"/>
  <c r="D55" i="1"/>
  <c r="C55" i="1"/>
  <c r="N55" i="1" s="1"/>
  <c r="Y54" i="1"/>
  <c r="X54" i="1"/>
  <c r="W54" i="1"/>
  <c r="V54" i="1"/>
  <c r="U54" i="1"/>
  <c r="T54" i="1"/>
  <c r="S54" i="1"/>
  <c r="R54" i="1"/>
  <c r="Q54" i="1"/>
  <c r="P54" i="1"/>
  <c r="O54" i="1"/>
  <c r="Z54" i="1" s="1"/>
  <c r="M54" i="1"/>
  <c r="L54" i="1"/>
  <c r="K54" i="1"/>
  <c r="J54" i="1"/>
  <c r="I54" i="1"/>
  <c r="H54" i="1"/>
  <c r="G54" i="1"/>
  <c r="F54" i="1"/>
  <c r="E54" i="1"/>
  <c r="D54" i="1"/>
  <c r="C54" i="1"/>
  <c r="N54" i="1" s="1"/>
  <c r="N53" i="1" s="1"/>
  <c r="Y53" i="1"/>
  <c r="Y49" i="1" s="1"/>
  <c r="W53" i="1"/>
  <c r="W49" i="1" s="1"/>
  <c r="U53" i="1"/>
  <c r="U49" i="1" s="1"/>
  <c r="S53" i="1"/>
  <c r="S49" i="1" s="1"/>
  <c r="R53" i="1"/>
  <c r="Q53" i="1"/>
  <c r="Q49" i="1" s="1"/>
  <c r="P53" i="1"/>
  <c r="M53" i="1"/>
  <c r="M49" i="1" s="1"/>
  <c r="L53" i="1"/>
  <c r="K53" i="1"/>
  <c r="K49" i="1" s="1"/>
  <c r="J53" i="1"/>
  <c r="I53" i="1"/>
  <c r="I49" i="1" s="1"/>
  <c r="H53" i="1"/>
  <c r="G53" i="1"/>
  <c r="G49" i="1" s="1"/>
  <c r="F53" i="1"/>
  <c r="E53" i="1"/>
  <c r="E49" i="1" s="1"/>
  <c r="D53" i="1"/>
  <c r="C53" i="1"/>
  <c r="C49" i="1" s="1"/>
  <c r="Z52" i="1"/>
  <c r="AA52" i="1" s="1"/>
  <c r="N52" i="1"/>
  <c r="Z51" i="1"/>
  <c r="N51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V49" i="1"/>
  <c r="R49" i="1"/>
  <c r="P49" i="1"/>
  <c r="N49" i="1"/>
  <c r="L49" i="1"/>
  <c r="J49" i="1"/>
  <c r="H49" i="1"/>
  <c r="F49" i="1"/>
  <c r="D49" i="1"/>
  <c r="Y48" i="1"/>
  <c r="X48" i="1"/>
  <c r="W48" i="1"/>
  <c r="V48" i="1"/>
  <c r="U48" i="1"/>
  <c r="T48" i="1"/>
  <c r="S48" i="1"/>
  <c r="R48" i="1"/>
  <c r="Q48" i="1"/>
  <c r="P48" i="1"/>
  <c r="O48" i="1"/>
  <c r="Z48" i="1" s="1"/>
  <c r="M48" i="1"/>
  <c r="L48" i="1"/>
  <c r="K48" i="1"/>
  <c r="J48" i="1"/>
  <c r="I48" i="1"/>
  <c r="H48" i="1"/>
  <c r="G48" i="1"/>
  <c r="F48" i="1"/>
  <c r="E48" i="1"/>
  <c r="D48" i="1"/>
  <c r="C48" i="1"/>
  <c r="N48" i="1" s="1"/>
  <c r="AA48" i="1" s="1"/>
  <c r="Y47" i="1"/>
  <c r="X47" i="1"/>
  <c r="W47" i="1"/>
  <c r="V47" i="1"/>
  <c r="U47" i="1"/>
  <c r="T47" i="1"/>
  <c r="S47" i="1"/>
  <c r="R47" i="1"/>
  <c r="Q47" i="1"/>
  <c r="P47" i="1"/>
  <c r="O47" i="1"/>
  <c r="Z47" i="1" s="1"/>
  <c r="AA47" i="1" s="1"/>
  <c r="AB47" i="1" s="1"/>
  <c r="M47" i="1"/>
  <c r="L47" i="1"/>
  <c r="K47" i="1"/>
  <c r="J47" i="1"/>
  <c r="I47" i="1"/>
  <c r="H47" i="1"/>
  <c r="G47" i="1"/>
  <c r="F47" i="1"/>
  <c r="E47" i="1"/>
  <c r="D47" i="1"/>
  <c r="C47" i="1"/>
  <c r="N47" i="1" s="1"/>
  <c r="Z46" i="1"/>
  <c r="N46" i="1"/>
  <c r="AA46" i="1" s="1"/>
  <c r="AB46" i="1" s="1"/>
  <c r="Y45" i="1"/>
  <c r="Y44" i="1" s="1"/>
  <c r="X45" i="1"/>
  <c r="W45" i="1"/>
  <c r="W44" i="1" s="1"/>
  <c r="V45" i="1"/>
  <c r="U45" i="1"/>
  <c r="U44" i="1" s="1"/>
  <c r="T45" i="1"/>
  <c r="S45" i="1"/>
  <c r="S44" i="1" s="1"/>
  <c r="R45" i="1"/>
  <c r="Q45" i="1"/>
  <c r="Q44" i="1" s="1"/>
  <c r="P45" i="1"/>
  <c r="O45" i="1"/>
  <c r="M45" i="1"/>
  <c r="L45" i="1"/>
  <c r="K45" i="1"/>
  <c r="J45" i="1"/>
  <c r="I45" i="1"/>
  <c r="H45" i="1"/>
  <c r="G45" i="1"/>
  <c r="F45" i="1"/>
  <c r="E45" i="1"/>
  <c r="D45" i="1"/>
  <c r="C45" i="1"/>
  <c r="N45" i="1" s="1"/>
  <c r="X44" i="1"/>
  <c r="V44" i="1"/>
  <c r="T44" i="1"/>
  <c r="R44" i="1"/>
  <c r="P44" i="1"/>
  <c r="M44" i="1"/>
  <c r="L44" i="1"/>
  <c r="K44" i="1"/>
  <c r="J44" i="1"/>
  <c r="I44" i="1"/>
  <c r="H44" i="1"/>
  <c r="G44" i="1"/>
  <c r="F44" i="1"/>
  <c r="E44" i="1"/>
  <c r="D44" i="1"/>
  <c r="C44" i="1"/>
  <c r="Z43" i="1"/>
  <c r="AA43" i="1" s="1"/>
  <c r="AB43" i="1" s="1"/>
  <c r="N43" i="1"/>
  <c r="Y42" i="1"/>
  <c r="X42" i="1"/>
  <c r="X38" i="1" s="1"/>
  <c r="X26" i="1" s="1"/>
  <c r="X10" i="1" s="1"/>
  <c r="W42" i="1"/>
  <c r="V42" i="1"/>
  <c r="V38" i="1" s="1"/>
  <c r="V26" i="1" s="1"/>
  <c r="V10" i="1" s="1"/>
  <c r="U42" i="1"/>
  <c r="T42" i="1"/>
  <c r="T38" i="1" s="1"/>
  <c r="T26" i="1" s="1"/>
  <c r="T10" i="1" s="1"/>
  <c r="S42" i="1"/>
  <c r="R42" i="1"/>
  <c r="R38" i="1" s="1"/>
  <c r="R26" i="1" s="1"/>
  <c r="R10" i="1" s="1"/>
  <c r="Q42" i="1"/>
  <c r="P42" i="1"/>
  <c r="P38" i="1" s="1"/>
  <c r="P26" i="1" s="1"/>
  <c r="P10" i="1" s="1"/>
  <c r="O42" i="1"/>
  <c r="M42" i="1"/>
  <c r="L42" i="1"/>
  <c r="L38" i="1" s="1"/>
  <c r="L26" i="1" s="1"/>
  <c r="L10" i="1" s="1"/>
  <c r="K42" i="1"/>
  <c r="J42" i="1"/>
  <c r="J38" i="1" s="1"/>
  <c r="J26" i="1" s="1"/>
  <c r="J10" i="1" s="1"/>
  <c r="I42" i="1"/>
  <c r="H42" i="1"/>
  <c r="H38" i="1" s="1"/>
  <c r="H26" i="1" s="1"/>
  <c r="H10" i="1" s="1"/>
  <c r="G42" i="1"/>
  <c r="F42" i="1"/>
  <c r="F38" i="1" s="1"/>
  <c r="F26" i="1" s="1"/>
  <c r="F10" i="1" s="1"/>
  <c r="E42" i="1"/>
  <c r="C42" i="1"/>
  <c r="N42" i="1" s="1"/>
  <c r="Y41" i="1"/>
  <c r="X41" i="1"/>
  <c r="W41" i="1"/>
  <c r="V41" i="1"/>
  <c r="U41" i="1"/>
  <c r="T41" i="1"/>
  <c r="S41" i="1"/>
  <c r="R41" i="1"/>
  <c r="Q41" i="1"/>
  <c r="P41" i="1"/>
  <c r="O41" i="1"/>
  <c r="Z41" i="1" s="1"/>
  <c r="AA41" i="1" s="1"/>
  <c r="AB41" i="1" s="1"/>
  <c r="M41" i="1"/>
  <c r="L41" i="1"/>
  <c r="K41" i="1"/>
  <c r="J41" i="1"/>
  <c r="I41" i="1"/>
  <c r="H41" i="1"/>
  <c r="G41" i="1"/>
  <c r="F41" i="1"/>
  <c r="E41" i="1"/>
  <c r="D41" i="1"/>
  <c r="C41" i="1"/>
  <c r="N41" i="1" s="1"/>
  <c r="Y40" i="1"/>
  <c r="X40" i="1"/>
  <c r="W40" i="1"/>
  <c r="V40" i="1"/>
  <c r="U40" i="1"/>
  <c r="T40" i="1"/>
  <c r="S40" i="1"/>
  <c r="R40" i="1"/>
  <c r="Q40" i="1"/>
  <c r="P40" i="1"/>
  <c r="O40" i="1"/>
  <c r="Z40" i="1" s="1"/>
  <c r="M40" i="1"/>
  <c r="M38" i="1" s="1"/>
  <c r="M26" i="1" s="1"/>
  <c r="L40" i="1"/>
  <c r="K40" i="1"/>
  <c r="J40" i="1"/>
  <c r="I40" i="1"/>
  <c r="I38" i="1" s="1"/>
  <c r="I26" i="1" s="1"/>
  <c r="H40" i="1"/>
  <c r="G40" i="1"/>
  <c r="F40" i="1"/>
  <c r="E40" i="1"/>
  <c r="E38" i="1" s="1"/>
  <c r="E26" i="1" s="1"/>
  <c r="D40" i="1"/>
  <c r="C40" i="1"/>
  <c r="N40" i="1" s="1"/>
  <c r="AA40" i="1" s="1"/>
  <c r="AB40" i="1" s="1"/>
  <c r="Y39" i="1"/>
  <c r="Y38" i="1" s="1"/>
  <c r="X39" i="1"/>
  <c r="W39" i="1"/>
  <c r="V39" i="1"/>
  <c r="U39" i="1"/>
  <c r="U38" i="1" s="1"/>
  <c r="T39" i="1"/>
  <c r="S39" i="1"/>
  <c r="R39" i="1"/>
  <c r="Q39" i="1"/>
  <c r="Q38" i="1" s="1"/>
  <c r="P39" i="1"/>
  <c r="O39" i="1"/>
  <c r="Z39" i="1" s="1"/>
  <c r="M39" i="1"/>
  <c r="L39" i="1"/>
  <c r="K39" i="1"/>
  <c r="J39" i="1"/>
  <c r="I39" i="1"/>
  <c r="H39" i="1"/>
  <c r="G39" i="1"/>
  <c r="F39" i="1"/>
  <c r="E39" i="1"/>
  <c r="D39" i="1"/>
  <c r="C39" i="1"/>
  <c r="N39" i="1" s="1"/>
  <c r="W38" i="1"/>
  <c r="S38" i="1"/>
  <c r="O38" i="1"/>
  <c r="K38" i="1"/>
  <c r="G38" i="1"/>
  <c r="D38" i="1"/>
  <c r="Z37" i="1"/>
  <c r="N37" i="1"/>
  <c r="AA37" i="1" s="1"/>
  <c r="AB37" i="1" s="1"/>
  <c r="Y36" i="1"/>
  <c r="X36" i="1"/>
  <c r="W36" i="1"/>
  <c r="V36" i="1"/>
  <c r="U36" i="1"/>
  <c r="T36" i="1"/>
  <c r="S36" i="1"/>
  <c r="R36" i="1"/>
  <c r="Q36" i="1"/>
  <c r="P36" i="1"/>
  <c r="O36" i="1"/>
  <c r="Z36" i="1" s="1"/>
  <c r="AA36" i="1" s="1"/>
  <c r="AB36" i="1" s="1"/>
  <c r="M36" i="1"/>
  <c r="L36" i="1"/>
  <c r="K36" i="1"/>
  <c r="J36" i="1"/>
  <c r="I36" i="1"/>
  <c r="H36" i="1"/>
  <c r="G36" i="1"/>
  <c r="F36" i="1"/>
  <c r="E36" i="1"/>
  <c r="D36" i="1"/>
  <c r="C36" i="1"/>
  <c r="N36" i="1" s="1"/>
  <c r="Y35" i="1"/>
  <c r="X35" i="1"/>
  <c r="W35" i="1"/>
  <c r="V35" i="1"/>
  <c r="U35" i="1"/>
  <c r="T35" i="1"/>
  <c r="S35" i="1"/>
  <c r="R35" i="1"/>
  <c r="Q35" i="1"/>
  <c r="P35" i="1"/>
  <c r="O35" i="1"/>
  <c r="Z35" i="1" s="1"/>
  <c r="M35" i="1"/>
  <c r="L35" i="1"/>
  <c r="K35" i="1"/>
  <c r="J35" i="1"/>
  <c r="I35" i="1"/>
  <c r="H35" i="1"/>
  <c r="G35" i="1"/>
  <c r="F35" i="1"/>
  <c r="E35" i="1"/>
  <c r="D35" i="1"/>
  <c r="C35" i="1"/>
  <c r="N35" i="1" s="1"/>
  <c r="AA35" i="1" s="1"/>
  <c r="AB35" i="1" s="1"/>
  <c r="Z34" i="1"/>
  <c r="N34" i="1"/>
  <c r="AA34" i="1" s="1"/>
  <c r="AB34" i="1" s="1"/>
  <c r="Z33" i="1"/>
  <c r="N33" i="1"/>
  <c r="AA33" i="1" s="1"/>
  <c r="AB33" i="1" s="1"/>
  <c r="Z32" i="1"/>
  <c r="N32" i="1"/>
  <c r="AA32" i="1" s="1"/>
  <c r="AB32" i="1" s="1"/>
  <c r="Y31" i="1"/>
  <c r="X31" i="1"/>
  <c r="W31" i="1"/>
  <c r="V31" i="1"/>
  <c r="U31" i="1"/>
  <c r="T31" i="1"/>
  <c r="S31" i="1"/>
  <c r="R31" i="1"/>
  <c r="Q31" i="1"/>
  <c r="P31" i="1"/>
  <c r="O31" i="1"/>
  <c r="Z31" i="1" s="1"/>
  <c r="M31" i="1"/>
  <c r="L31" i="1"/>
  <c r="K31" i="1"/>
  <c r="J31" i="1"/>
  <c r="I31" i="1"/>
  <c r="H31" i="1"/>
  <c r="G31" i="1"/>
  <c r="F31" i="1"/>
  <c r="E31" i="1"/>
  <c r="D31" i="1"/>
  <c r="C31" i="1"/>
  <c r="N31" i="1" s="1"/>
  <c r="AA31" i="1" s="1"/>
  <c r="AB31" i="1" s="1"/>
  <c r="Y30" i="1"/>
  <c r="Y29" i="1" s="1"/>
  <c r="X30" i="1"/>
  <c r="W30" i="1"/>
  <c r="W29" i="1" s="1"/>
  <c r="V30" i="1"/>
  <c r="U30" i="1"/>
  <c r="U29" i="1" s="1"/>
  <c r="T30" i="1"/>
  <c r="S30" i="1"/>
  <c r="S29" i="1" s="1"/>
  <c r="R30" i="1"/>
  <c r="Q30" i="1"/>
  <c r="Q29" i="1" s="1"/>
  <c r="P30" i="1"/>
  <c r="O30" i="1"/>
  <c r="Z30" i="1" s="1"/>
  <c r="Z29" i="1" s="1"/>
  <c r="M30" i="1"/>
  <c r="L30" i="1"/>
  <c r="K30" i="1"/>
  <c r="J30" i="1"/>
  <c r="I30" i="1"/>
  <c r="H30" i="1"/>
  <c r="G30" i="1"/>
  <c r="F30" i="1"/>
  <c r="E30" i="1"/>
  <c r="D30" i="1"/>
  <c r="C30" i="1"/>
  <c r="N30" i="1" s="1"/>
  <c r="X29" i="1"/>
  <c r="V29" i="1"/>
  <c r="T29" i="1"/>
  <c r="R29" i="1"/>
  <c r="P29" i="1"/>
  <c r="M29" i="1"/>
  <c r="L29" i="1"/>
  <c r="K29" i="1"/>
  <c r="J29" i="1"/>
  <c r="I29" i="1"/>
  <c r="H29" i="1"/>
  <c r="G29" i="1"/>
  <c r="F29" i="1"/>
  <c r="E29" i="1"/>
  <c r="D29" i="1"/>
  <c r="C29" i="1"/>
  <c r="Y28" i="1"/>
  <c r="Y27" i="1" s="1"/>
  <c r="Y26" i="1" s="1"/>
  <c r="X28" i="1"/>
  <c r="W28" i="1"/>
  <c r="W27" i="1" s="1"/>
  <c r="W26" i="1" s="1"/>
  <c r="V28" i="1"/>
  <c r="U28" i="1"/>
  <c r="U27" i="1" s="1"/>
  <c r="U26" i="1" s="1"/>
  <c r="T28" i="1"/>
  <c r="S28" i="1"/>
  <c r="S27" i="1" s="1"/>
  <c r="S26" i="1" s="1"/>
  <c r="R28" i="1"/>
  <c r="Q28" i="1"/>
  <c r="Q27" i="1" s="1"/>
  <c r="Q26" i="1" s="1"/>
  <c r="P28" i="1"/>
  <c r="O28" i="1"/>
  <c r="Z28" i="1" s="1"/>
  <c r="Z27" i="1" s="1"/>
  <c r="M28" i="1"/>
  <c r="L28" i="1"/>
  <c r="K28" i="1"/>
  <c r="J28" i="1"/>
  <c r="I28" i="1"/>
  <c r="H28" i="1"/>
  <c r="G28" i="1"/>
  <c r="F28" i="1"/>
  <c r="E28" i="1"/>
  <c r="D28" i="1"/>
  <c r="C28" i="1"/>
  <c r="N28" i="1" s="1"/>
  <c r="N27" i="1" s="1"/>
  <c r="AA27" i="1"/>
  <c r="AB27" i="1" s="1"/>
  <c r="X27" i="1"/>
  <c r="V27" i="1"/>
  <c r="T27" i="1"/>
  <c r="R27" i="1"/>
  <c r="P27" i="1"/>
  <c r="M27" i="1"/>
  <c r="L27" i="1"/>
  <c r="K27" i="1"/>
  <c r="K26" i="1" s="1"/>
  <c r="J27" i="1"/>
  <c r="I27" i="1"/>
  <c r="H27" i="1"/>
  <c r="G27" i="1"/>
  <c r="G26" i="1" s="1"/>
  <c r="F27" i="1"/>
  <c r="E27" i="1"/>
  <c r="D27" i="1"/>
  <c r="C27" i="1"/>
  <c r="D26" i="1"/>
  <c r="Y25" i="1"/>
  <c r="X25" i="1"/>
  <c r="W25" i="1"/>
  <c r="V25" i="1"/>
  <c r="U25" i="1"/>
  <c r="T25" i="1"/>
  <c r="S25" i="1"/>
  <c r="R25" i="1"/>
  <c r="Q25" i="1"/>
  <c r="P25" i="1"/>
  <c r="O25" i="1"/>
  <c r="Z25" i="1" s="1"/>
  <c r="AA25" i="1" s="1"/>
  <c r="AB25" i="1" s="1"/>
  <c r="M25" i="1"/>
  <c r="L25" i="1"/>
  <c r="K25" i="1"/>
  <c r="J25" i="1"/>
  <c r="I25" i="1"/>
  <c r="H25" i="1"/>
  <c r="G25" i="1"/>
  <c r="F25" i="1"/>
  <c r="E25" i="1"/>
  <c r="D25" i="1"/>
  <c r="C25" i="1"/>
  <c r="N25" i="1" s="1"/>
  <c r="Z24" i="1"/>
  <c r="N24" i="1"/>
  <c r="AA24" i="1" s="1"/>
  <c r="AB24" i="1" s="1"/>
  <c r="Y23" i="1"/>
  <c r="X23" i="1"/>
  <c r="W23" i="1"/>
  <c r="V23" i="1"/>
  <c r="U23" i="1"/>
  <c r="T23" i="1"/>
  <c r="S23" i="1"/>
  <c r="R23" i="1"/>
  <c r="Q23" i="1"/>
  <c r="P23" i="1"/>
  <c r="O23" i="1"/>
  <c r="Z23" i="1" s="1"/>
  <c r="AA23" i="1" s="1"/>
  <c r="AB23" i="1" s="1"/>
  <c r="M23" i="1"/>
  <c r="L23" i="1"/>
  <c r="K23" i="1"/>
  <c r="J23" i="1"/>
  <c r="I23" i="1"/>
  <c r="H23" i="1"/>
  <c r="G23" i="1"/>
  <c r="F23" i="1"/>
  <c r="E23" i="1"/>
  <c r="D23" i="1"/>
  <c r="C23" i="1"/>
  <c r="N23" i="1" s="1"/>
  <c r="Z22" i="1"/>
  <c r="N22" i="1"/>
  <c r="AA22" i="1" s="1"/>
  <c r="AB22" i="1" s="1"/>
  <c r="Y21" i="1"/>
  <c r="X21" i="1"/>
  <c r="W21" i="1"/>
  <c r="V21" i="1"/>
  <c r="U21" i="1"/>
  <c r="T21" i="1"/>
  <c r="S21" i="1"/>
  <c r="R21" i="1"/>
  <c r="Q21" i="1"/>
  <c r="P21" i="1"/>
  <c r="O21" i="1"/>
  <c r="Z21" i="1" s="1"/>
  <c r="AA21" i="1" s="1"/>
  <c r="AB21" i="1" s="1"/>
  <c r="M21" i="1"/>
  <c r="L21" i="1"/>
  <c r="K21" i="1"/>
  <c r="J21" i="1"/>
  <c r="I21" i="1"/>
  <c r="H21" i="1"/>
  <c r="G21" i="1"/>
  <c r="F21" i="1"/>
  <c r="E21" i="1"/>
  <c r="D21" i="1"/>
  <c r="C21" i="1"/>
  <c r="N21" i="1" s="1"/>
  <c r="Y20" i="1"/>
  <c r="X20" i="1"/>
  <c r="W20" i="1"/>
  <c r="V20" i="1"/>
  <c r="U20" i="1"/>
  <c r="T20" i="1"/>
  <c r="S20" i="1"/>
  <c r="R20" i="1"/>
  <c r="Q20" i="1"/>
  <c r="P20" i="1"/>
  <c r="O20" i="1"/>
  <c r="Z20" i="1" s="1"/>
  <c r="M20" i="1"/>
  <c r="L20" i="1"/>
  <c r="K20" i="1"/>
  <c r="J20" i="1"/>
  <c r="I20" i="1"/>
  <c r="H20" i="1"/>
  <c r="G20" i="1"/>
  <c r="F20" i="1"/>
  <c r="E20" i="1"/>
  <c r="D20" i="1"/>
  <c r="C20" i="1"/>
  <c r="N20" i="1" s="1"/>
  <c r="AA20" i="1" s="1"/>
  <c r="AB20" i="1" s="1"/>
  <c r="Y19" i="1"/>
  <c r="X19" i="1"/>
  <c r="W19" i="1"/>
  <c r="V19" i="1"/>
  <c r="U19" i="1"/>
  <c r="T19" i="1"/>
  <c r="S19" i="1"/>
  <c r="R19" i="1"/>
  <c r="Q19" i="1"/>
  <c r="P19" i="1"/>
  <c r="O19" i="1"/>
  <c r="Z19" i="1" s="1"/>
  <c r="AA19" i="1" s="1"/>
  <c r="AB19" i="1" s="1"/>
  <c r="M19" i="1"/>
  <c r="L19" i="1"/>
  <c r="K19" i="1"/>
  <c r="J19" i="1"/>
  <c r="I19" i="1"/>
  <c r="H19" i="1"/>
  <c r="G19" i="1"/>
  <c r="F19" i="1"/>
  <c r="E19" i="1"/>
  <c r="D19" i="1"/>
  <c r="C19" i="1"/>
  <c r="N19" i="1" s="1"/>
  <c r="Y18" i="1"/>
  <c r="X18" i="1"/>
  <c r="W18" i="1"/>
  <c r="V18" i="1"/>
  <c r="U18" i="1"/>
  <c r="T18" i="1"/>
  <c r="S18" i="1"/>
  <c r="R18" i="1"/>
  <c r="Q18" i="1"/>
  <c r="P18" i="1"/>
  <c r="O18" i="1"/>
  <c r="Z18" i="1" s="1"/>
  <c r="M18" i="1"/>
  <c r="M17" i="1" s="1"/>
  <c r="M16" i="1" s="1"/>
  <c r="L18" i="1"/>
  <c r="K18" i="1"/>
  <c r="K17" i="1" s="1"/>
  <c r="K16" i="1" s="1"/>
  <c r="J18" i="1"/>
  <c r="I18" i="1"/>
  <c r="I17" i="1" s="1"/>
  <c r="I16" i="1" s="1"/>
  <c r="H18" i="1"/>
  <c r="G18" i="1"/>
  <c r="G17" i="1" s="1"/>
  <c r="G16" i="1" s="1"/>
  <c r="F18" i="1"/>
  <c r="E18" i="1"/>
  <c r="E17" i="1" s="1"/>
  <c r="E16" i="1" s="1"/>
  <c r="D18" i="1"/>
  <c r="C18" i="1"/>
  <c r="N18" i="1" s="1"/>
  <c r="N17" i="1" s="1"/>
  <c r="N16" i="1" s="1"/>
  <c r="Y17" i="1"/>
  <c r="Y16" i="1" s="1"/>
  <c r="X17" i="1"/>
  <c r="W17" i="1"/>
  <c r="W16" i="1" s="1"/>
  <c r="W10" i="1" s="1"/>
  <c r="W9" i="1" s="1"/>
  <c r="W67" i="1" s="1"/>
  <c r="V17" i="1"/>
  <c r="U17" i="1"/>
  <c r="U16" i="1" s="1"/>
  <c r="T17" i="1"/>
  <c r="S17" i="1"/>
  <c r="S16" i="1" s="1"/>
  <c r="S10" i="1" s="1"/>
  <c r="S9" i="1" s="1"/>
  <c r="S67" i="1" s="1"/>
  <c r="R17" i="1"/>
  <c r="Q17" i="1"/>
  <c r="Q16" i="1" s="1"/>
  <c r="P17" i="1"/>
  <c r="O17" i="1"/>
  <c r="O16" i="1" s="1"/>
  <c r="L17" i="1"/>
  <c r="J17" i="1"/>
  <c r="H17" i="1"/>
  <c r="F17" i="1"/>
  <c r="D17" i="1"/>
  <c r="X16" i="1"/>
  <c r="V16" i="1"/>
  <c r="T16" i="1"/>
  <c r="R16" i="1"/>
  <c r="P16" i="1"/>
  <c r="L16" i="1"/>
  <c r="J16" i="1"/>
  <c r="H16" i="1"/>
  <c r="F16" i="1"/>
  <c r="D16" i="1"/>
  <c r="Y15" i="1"/>
  <c r="X15" i="1"/>
  <c r="W15" i="1"/>
  <c r="V15" i="1"/>
  <c r="U15" i="1"/>
  <c r="T15" i="1"/>
  <c r="S15" i="1"/>
  <c r="R15" i="1"/>
  <c r="Q15" i="1"/>
  <c r="P15" i="1"/>
  <c r="O15" i="1"/>
  <c r="Z15" i="1" s="1"/>
  <c r="AA15" i="1" s="1"/>
  <c r="AB15" i="1" s="1"/>
  <c r="M15" i="1"/>
  <c r="L15" i="1"/>
  <c r="K15" i="1"/>
  <c r="J15" i="1"/>
  <c r="I15" i="1"/>
  <c r="H15" i="1"/>
  <c r="G15" i="1"/>
  <c r="F15" i="1"/>
  <c r="E15" i="1"/>
  <c r="D15" i="1"/>
  <c r="C15" i="1"/>
  <c r="N15" i="1" s="1"/>
  <c r="Y14" i="1"/>
  <c r="X14" i="1"/>
  <c r="W14" i="1"/>
  <c r="V14" i="1"/>
  <c r="U14" i="1"/>
  <c r="T14" i="1"/>
  <c r="S14" i="1"/>
  <c r="R14" i="1"/>
  <c r="Q14" i="1"/>
  <c r="P14" i="1"/>
  <c r="O14" i="1"/>
  <c r="Z14" i="1" s="1"/>
  <c r="M14" i="1"/>
  <c r="L14" i="1"/>
  <c r="K14" i="1"/>
  <c r="J14" i="1"/>
  <c r="I14" i="1"/>
  <c r="H14" i="1"/>
  <c r="G14" i="1"/>
  <c r="F14" i="1"/>
  <c r="E14" i="1"/>
  <c r="D14" i="1"/>
  <c r="C14" i="1"/>
  <c r="N14" i="1" s="1"/>
  <c r="AA14" i="1" s="1"/>
  <c r="AB14" i="1" s="1"/>
  <c r="Y13" i="1"/>
  <c r="X13" i="1"/>
  <c r="W13" i="1"/>
  <c r="V13" i="1"/>
  <c r="U13" i="1"/>
  <c r="T13" i="1"/>
  <c r="S13" i="1"/>
  <c r="R13" i="1"/>
  <c r="Q13" i="1"/>
  <c r="P13" i="1"/>
  <c r="O13" i="1"/>
  <c r="Z13" i="1" s="1"/>
  <c r="AA13" i="1" s="1"/>
  <c r="AB13" i="1" s="1"/>
  <c r="M13" i="1"/>
  <c r="L13" i="1"/>
  <c r="K13" i="1"/>
  <c r="J13" i="1"/>
  <c r="I13" i="1"/>
  <c r="H13" i="1"/>
  <c r="G13" i="1"/>
  <c r="F13" i="1"/>
  <c r="E13" i="1"/>
  <c r="D13" i="1"/>
  <c r="C13" i="1"/>
  <c r="N13" i="1" s="1"/>
  <c r="Y12" i="1"/>
  <c r="X12" i="1"/>
  <c r="W12" i="1"/>
  <c r="V12" i="1"/>
  <c r="U12" i="1"/>
  <c r="T12" i="1"/>
  <c r="S12" i="1"/>
  <c r="R12" i="1"/>
  <c r="Q12" i="1"/>
  <c r="P12" i="1"/>
  <c r="O12" i="1"/>
  <c r="Z12" i="1" s="1"/>
  <c r="M12" i="1"/>
  <c r="M11" i="1" s="1"/>
  <c r="M10" i="1" s="1"/>
  <c r="M9" i="1" s="1"/>
  <c r="M67" i="1" s="1"/>
  <c r="M72" i="1" s="1"/>
  <c r="L12" i="1"/>
  <c r="K12" i="1"/>
  <c r="K11" i="1" s="1"/>
  <c r="J12" i="1"/>
  <c r="I12" i="1"/>
  <c r="I11" i="1" s="1"/>
  <c r="I10" i="1" s="1"/>
  <c r="I9" i="1" s="1"/>
  <c r="I67" i="1" s="1"/>
  <c r="I72" i="1" s="1"/>
  <c r="H12" i="1"/>
  <c r="G12" i="1"/>
  <c r="G11" i="1" s="1"/>
  <c r="F12" i="1"/>
  <c r="E12" i="1"/>
  <c r="E11" i="1" s="1"/>
  <c r="E10" i="1" s="1"/>
  <c r="E9" i="1" s="1"/>
  <c r="E67" i="1" s="1"/>
  <c r="E72" i="1" s="1"/>
  <c r="D12" i="1"/>
  <c r="C12" i="1"/>
  <c r="N12" i="1" s="1"/>
  <c r="N11" i="1" s="1"/>
  <c r="Y11" i="1"/>
  <c r="Y10" i="1" s="1"/>
  <c r="Y9" i="1" s="1"/>
  <c r="Y67" i="1" s="1"/>
  <c r="X11" i="1"/>
  <c r="W11" i="1"/>
  <c r="V11" i="1"/>
  <c r="U11" i="1"/>
  <c r="U10" i="1" s="1"/>
  <c r="U9" i="1" s="1"/>
  <c r="U67" i="1" s="1"/>
  <c r="T11" i="1"/>
  <c r="S11" i="1"/>
  <c r="R11" i="1"/>
  <c r="Q11" i="1"/>
  <c r="Q10" i="1" s="1"/>
  <c r="Q9" i="1" s="1"/>
  <c r="Q67" i="1" s="1"/>
  <c r="P11" i="1"/>
  <c r="O11" i="1"/>
  <c r="L11" i="1"/>
  <c r="J11" i="1"/>
  <c r="H11" i="1"/>
  <c r="F11" i="1"/>
  <c r="D11" i="1"/>
  <c r="D10" i="1"/>
  <c r="X9" i="1"/>
  <c r="X67" i="1" s="1"/>
  <c r="X72" i="1" s="1"/>
  <c r="V9" i="1"/>
  <c r="V67" i="1" s="1"/>
  <c r="T9" i="1"/>
  <c r="T67" i="1" s="1"/>
  <c r="T72" i="1" s="1"/>
  <c r="R9" i="1"/>
  <c r="R67" i="1" s="1"/>
  <c r="P9" i="1"/>
  <c r="P67" i="1" s="1"/>
  <c r="P72" i="1" s="1"/>
  <c r="L9" i="1"/>
  <c r="L67" i="1" s="1"/>
  <c r="L72" i="1" s="1"/>
  <c r="J9" i="1"/>
  <c r="J67" i="1" s="1"/>
  <c r="J72" i="1" s="1"/>
  <c r="H9" i="1"/>
  <c r="H67" i="1" s="1"/>
  <c r="H72" i="1" s="1"/>
  <c r="F9" i="1"/>
  <c r="F67" i="1" s="1"/>
  <c r="F72" i="1" s="1"/>
  <c r="D9" i="1"/>
  <c r="D67" i="1" s="1"/>
  <c r="D72" i="1" s="1"/>
  <c r="AA26" i="3" l="1"/>
  <c r="AB26" i="3" s="1"/>
  <c r="Z25" i="3"/>
  <c r="AA28" i="3"/>
  <c r="AB28" i="3" s="1"/>
  <c r="AB49" i="3"/>
  <c r="AB54" i="3"/>
  <c r="C59" i="3"/>
  <c r="G59" i="3"/>
  <c r="K59" i="3"/>
  <c r="AA20" i="3"/>
  <c r="AB20" i="3" s="1"/>
  <c r="Z19" i="3"/>
  <c r="AA21" i="3"/>
  <c r="AB21" i="3" s="1"/>
  <c r="E59" i="3"/>
  <c r="I59" i="3"/>
  <c r="M59" i="3"/>
  <c r="Z35" i="3"/>
  <c r="O34" i="3"/>
  <c r="AA43" i="3"/>
  <c r="AB43" i="3" s="1"/>
  <c r="S59" i="3"/>
  <c r="D59" i="3"/>
  <c r="H59" i="3"/>
  <c r="L59" i="3"/>
  <c r="R59" i="3"/>
  <c r="V59" i="3"/>
  <c r="AA63" i="3"/>
  <c r="AB63" i="3" s="1"/>
  <c r="Z62" i="3"/>
  <c r="AA62" i="3" s="1"/>
  <c r="AB62" i="3" s="1"/>
  <c r="N68" i="3"/>
  <c r="C81" i="3"/>
  <c r="C85" i="3" s="1"/>
  <c r="E81" i="3"/>
  <c r="E85" i="3" s="1"/>
  <c r="G81" i="3"/>
  <c r="G85" i="3" s="1"/>
  <c r="I81" i="3"/>
  <c r="I85" i="3" s="1"/>
  <c r="K81" i="3"/>
  <c r="K85" i="3" s="1"/>
  <c r="M81" i="3"/>
  <c r="M85" i="3" s="1"/>
  <c r="P81" i="3"/>
  <c r="P85" i="3" s="1"/>
  <c r="R81" i="3"/>
  <c r="R85" i="3" s="1"/>
  <c r="V81" i="3"/>
  <c r="V85" i="3" s="1"/>
  <c r="N27" i="3"/>
  <c r="AA27" i="3" s="1"/>
  <c r="AB27" i="3" s="1"/>
  <c r="AA37" i="3"/>
  <c r="AA47" i="3"/>
  <c r="AB47" i="3" s="1"/>
  <c r="W59" i="3"/>
  <c r="F59" i="3"/>
  <c r="J59" i="3"/>
  <c r="T59" i="3"/>
  <c r="T81" i="3" s="1"/>
  <c r="T85" i="3" s="1"/>
  <c r="X59" i="3"/>
  <c r="X81" i="3" s="1"/>
  <c r="X85" i="3" s="1"/>
  <c r="AA67" i="3"/>
  <c r="Z66" i="3"/>
  <c r="O25" i="3"/>
  <c r="O30" i="3"/>
  <c r="Z31" i="3"/>
  <c r="N41" i="3"/>
  <c r="N40" i="3" s="1"/>
  <c r="AA51" i="3"/>
  <c r="Z46" i="3"/>
  <c r="AA46" i="3" s="1"/>
  <c r="AB46" i="3" s="1"/>
  <c r="Q59" i="3"/>
  <c r="U59" i="3"/>
  <c r="Y59" i="3"/>
  <c r="Z57" i="3"/>
  <c r="N65" i="3"/>
  <c r="N61" i="3" s="1"/>
  <c r="AA70" i="3"/>
  <c r="AA72" i="3"/>
  <c r="AB72" i="3" s="1"/>
  <c r="Z71" i="3"/>
  <c r="AA73" i="3"/>
  <c r="AB73" i="3" s="1"/>
  <c r="AA75" i="3"/>
  <c r="AA77" i="3"/>
  <c r="AB77" i="3" s="1"/>
  <c r="Z76" i="3"/>
  <c r="AA78" i="3"/>
  <c r="AB78" i="3" s="1"/>
  <c r="D81" i="3"/>
  <c r="D85" i="3" s="1"/>
  <c r="F81" i="3"/>
  <c r="F85" i="3" s="1"/>
  <c r="H81" i="3"/>
  <c r="H85" i="3" s="1"/>
  <c r="J81" i="3"/>
  <c r="J85" i="3" s="1"/>
  <c r="L81" i="3"/>
  <c r="L85" i="3" s="1"/>
  <c r="Q81" i="3"/>
  <c r="Q85" i="3" s="1"/>
  <c r="S81" i="3"/>
  <c r="S85" i="3" s="1"/>
  <c r="U81" i="3"/>
  <c r="U85" i="3" s="1"/>
  <c r="W81" i="3"/>
  <c r="W85" i="3" s="1"/>
  <c r="Y81" i="3"/>
  <c r="Y85" i="3" s="1"/>
  <c r="AA80" i="3"/>
  <c r="AB80" i="3" s="1"/>
  <c r="Z79" i="3"/>
  <c r="AA84" i="3"/>
  <c r="AB84" i="3" s="1"/>
  <c r="H36" i="2"/>
  <c r="AA23" i="2"/>
  <c r="AB23" i="2" s="1"/>
  <c r="Z22" i="2"/>
  <c r="D36" i="2"/>
  <c r="L36" i="2"/>
  <c r="C36" i="2"/>
  <c r="E36" i="2"/>
  <c r="G36" i="2"/>
  <c r="I36" i="2"/>
  <c r="K36" i="2"/>
  <c r="M36" i="2"/>
  <c r="F36" i="2"/>
  <c r="J36" i="2"/>
  <c r="AA15" i="2"/>
  <c r="AB15" i="2" s="1"/>
  <c r="Z12" i="2"/>
  <c r="AA27" i="2"/>
  <c r="AB27" i="2" s="1"/>
  <c r="O10" i="2"/>
  <c r="N10" i="2"/>
  <c r="AA10" i="2" s="1"/>
  <c r="AB10" i="2" s="1"/>
  <c r="AA11" i="2"/>
  <c r="AB11" i="2" s="1"/>
  <c r="N12" i="2"/>
  <c r="N9" i="2" s="1"/>
  <c r="N8" i="2" s="1"/>
  <c r="N34" i="2" s="1"/>
  <c r="AA13" i="2"/>
  <c r="AB13" i="2" s="1"/>
  <c r="AA32" i="2"/>
  <c r="AB32" i="2" s="1"/>
  <c r="G10" i="1"/>
  <c r="G9" i="1" s="1"/>
  <c r="G67" i="1" s="1"/>
  <c r="G72" i="1" s="1"/>
  <c r="K10" i="1"/>
  <c r="K9" i="1" s="1"/>
  <c r="K67" i="1" s="1"/>
  <c r="K72" i="1" s="1"/>
  <c r="AA12" i="1"/>
  <c r="AB12" i="1" s="1"/>
  <c r="AA18" i="1"/>
  <c r="AB18" i="1" s="1"/>
  <c r="Z38" i="1"/>
  <c r="Z42" i="1"/>
  <c r="AA42" i="1" s="1"/>
  <c r="AB42" i="1" s="1"/>
  <c r="Z45" i="1"/>
  <c r="O44" i="1"/>
  <c r="AA51" i="1"/>
  <c r="AB51" i="1" s="1"/>
  <c r="Z50" i="1"/>
  <c r="AA66" i="1"/>
  <c r="R72" i="1"/>
  <c r="V72" i="1"/>
  <c r="AA71" i="1"/>
  <c r="AB71" i="1" s="1"/>
  <c r="C11" i="1"/>
  <c r="Z11" i="1"/>
  <c r="C17" i="1"/>
  <c r="C16" i="1" s="1"/>
  <c r="Z17" i="1"/>
  <c r="O27" i="1"/>
  <c r="AA28" i="1"/>
  <c r="AB28" i="1" s="1"/>
  <c r="O29" i="1"/>
  <c r="N29" i="1"/>
  <c r="AA29" i="1" s="1"/>
  <c r="AB29" i="1" s="1"/>
  <c r="AA30" i="1"/>
  <c r="AB30" i="1" s="1"/>
  <c r="C38" i="1"/>
  <c r="C26" i="1" s="1"/>
  <c r="N38" i="1"/>
  <c r="N26" i="1" s="1"/>
  <c r="N10" i="1" s="1"/>
  <c r="N9" i="1" s="1"/>
  <c r="N67" i="1" s="1"/>
  <c r="N72" i="1" s="1"/>
  <c r="AA39" i="1"/>
  <c r="AB39" i="1" s="1"/>
  <c r="AA54" i="1"/>
  <c r="AB54" i="1" s="1"/>
  <c r="Z55" i="1"/>
  <c r="AA55" i="1" s="1"/>
  <c r="AB55" i="1" s="1"/>
  <c r="AA59" i="1"/>
  <c r="AB59" i="1" s="1"/>
  <c r="Z58" i="1"/>
  <c r="Q72" i="1"/>
  <c r="S72" i="1"/>
  <c r="U72" i="1"/>
  <c r="W72" i="1"/>
  <c r="Y72" i="1"/>
  <c r="N44" i="1"/>
  <c r="Z53" i="1"/>
  <c r="AA53" i="1" s="1"/>
  <c r="AB53" i="1" s="1"/>
  <c r="AA79" i="3" l="1"/>
  <c r="AB79" i="3" s="1"/>
  <c r="AA76" i="3"/>
  <c r="AB76" i="3" s="1"/>
  <c r="Z74" i="3"/>
  <c r="AA74" i="3" s="1"/>
  <c r="AB74" i="3" s="1"/>
  <c r="AA71" i="3"/>
  <c r="AB71" i="3" s="1"/>
  <c r="Z68" i="3"/>
  <c r="AA68" i="3" s="1"/>
  <c r="AB68" i="3" s="1"/>
  <c r="Z56" i="3"/>
  <c r="AA57" i="3"/>
  <c r="AA66" i="3"/>
  <c r="Z41" i="3"/>
  <c r="AA35" i="3"/>
  <c r="AB35" i="3" s="1"/>
  <c r="Z34" i="3"/>
  <c r="AA34" i="3" s="1"/>
  <c r="AB34" i="3" s="1"/>
  <c r="N25" i="3"/>
  <c r="N24" i="3" s="1"/>
  <c r="N23" i="3" s="1"/>
  <c r="N8" i="3" s="1"/>
  <c r="N59" i="3" s="1"/>
  <c r="N81" i="3" s="1"/>
  <c r="N85" i="3" s="1"/>
  <c r="AA31" i="3"/>
  <c r="AB31" i="3" s="1"/>
  <c r="Z30" i="3"/>
  <c r="AA30" i="3" s="1"/>
  <c r="AB30" i="3" s="1"/>
  <c r="O24" i="3"/>
  <c r="O23" i="3" s="1"/>
  <c r="O8" i="3" s="1"/>
  <c r="O59" i="3" s="1"/>
  <c r="O81" i="3" s="1"/>
  <c r="O85" i="3" s="1"/>
  <c r="AA19" i="3"/>
  <c r="AB19" i="3" s="1"/>
  <c r="Z9" i="3"/>
  <c r="N36" i="2"/>
  <c r="AA22" i="2"/>
  <c r="AB22" i="2" s="1"/>
  <c r="Z21" i="2"/>
  <c r="AA21" i="2" s="1"/>
  <c r="AB21" i="2" s="1"/>
  <c r="AA12" i="2"/>
  <c r="AB12" i="2" s="1"/>
  <c r="Z9" i="2"/>
  <c r="Z16" i="1"/>
  <c r="AA16" i="1" s="1"/>
  <c r="AB16" i="1" s="1"/>
  <c r="AA17" i="1"/>
  <c r="AB17" i="1" s="1"/>
  <c r="AA11" i="1"/>
  <c r="AB11" i="1" s="1"/>
  <c r="Z44" i="1"/>
  <c r="AA44" i="1" s="1"/>
  <c r="AB44" i="1" s="1"/>
  <c r="AA45" i="1"/>
  <c r="AB45" i="1" s="1"/>
  <c r="AA38" i="1"/>
  <c r="AB38" i="1" s="1"/>
  <c r="AA58" i="1"/>
  <c r="AB58" i="1" s="1"/>
  <c r="Z57" i="1"/>
  <c r="AA57" i="1" s="1"/>
  <c r="AB57" i="1" s="1"/>
  <c r="O26" i="1"/>
  <c r="O10" i="1" s="1"/>
  <c r="O9" i="1" s="1"/>
  <c r="O67" i="1" s="1"/>
  <c r="O72" i="1" s="1"/>
  <c r="C10" i="1"/>
  <c r="C9" i="1" s="1"/>
  <c r="C67" i="1" s="1"/>
  <c r="C72" i="1" s="1"/>
  <c r="AA50" i="1"/>
  <c r="AB50" i="1" s="1"/>
  <c r="Z49" i="1"/>
  <c r="AA49" i="1" s="1"/>
  <c r="AB49" i="1" s="1"/>
  <c r="Z26" i="1"/>
  <c r="AA26" i="1" s="1"/>
  <c r="AB26" i="1" s="1"/>
  <c r="AA9" i="3" l="1"/>
  <c r="AB9" i="3" s="1"/>
  <c r="Z24" i="3"/>
  <c r="Z40" i="3"/>
  <c r="AA40" i="3" s="1"/>
  <c r="AB40" i="3" s="1"/>
  <c r="AA41" i="3"/>
  <c r="AB41" i="3" s="1"/>
  <c r="Z65" i="3"/>
  <c r="AA56" i="3"/>
  <c r="AA25" i="3"/>
  <c r="AB25" i="3" s="1"/>
  <c r="Z8" i="2"/>
  <c r="AA9" i="2"/>
  <c r="AB9" i="2" s="1"/>
  <c r="Z10" i="1"/>
  <c r="AA65" i="3" l="1"/>
  <c r="AB65" i="3" s="1"/>
  <c r="Z61" i="3"/>
  <c r="AA24" i="3"/>
  <c r="AB24" i="3" s="1"/>
  <c r="Z23" i="3"/>
  <c r="Z34" i="2"/>
  <c r="AA8" i="2"/>
  <c r="AB8" i="2" s="1"/>
  <c r="AA10" i="1"/>
  <c r="AB10" i="1" s="1"/>
  <c r="Z9" i="1"/>
  <c r="AA23" i="3" l="1"/>
  <c r="AB23" i="3" s="1"/>
  <c r="Z8" i="3"/>
  <c r="AA61" i="3"/>
  <c r="AB61" i="3" s="1"/>
  <c r="AA34" i="2"/>
  <c r="AB34" i="2" s="1"/>
  <c r="Z36" i="2"/>
  <c r="AA36" i="2" s="1"/>
  <c r="AB36" i="2" s="1"/>
  <c r="AA9" i="1"/>
  <c r="AB9" i="1" s="1"/>
  <c r="Z67" i="1"/>
  <c r="AA8" i="3" l="1"/>
  <c r="AB8" i="3" s="1"/>
  <c r="Z59" i="3"/>
  <c r="AA67" i="1"/>
  <c r="AB67" i="1" s="1"/>
  <c r="Z72" i="1"/>
  <c r="AA72" i="1" s="1"/>
  <c r="AB72" i="1" s="1"/>
  <c r="AA59" i="3" l="1"/>
  <c r="AB59" i="3" s="1"/>
  <c r="Z81" i="3"/>
  <c r="AA81" i="3" l="1"/>
  <c r="AB81" i="3" s="1"/>
  <c r="Z85" i="3"/>
  <c r="AA85" i="3" s="1"/>
  <c r="AB85" i="3" s="1"/>
</calcChain>
</file>

<file path=xl/sharedStrings.xml><?xml version="1.0" encoding="utf-8"?>
<sst xmlns="http://schemas.openxmlformats.org/spreadsheetml/2006/main" count="441" uniqueCount="169">
  <si>
    <t xml:space="preserve"> CUADRO No.2</t>
  </si>
  <si>
    <t>INGRESOS FISCALES COMPARADOS POR PARTIDAS, DIRECCION GENERAL DE IMPUESTOS INTERNOS</t>
  </si>
  <si>
    <t>ENERO-NOVIEMBRE  2019/2018</t>
  </si>
  <si>
    <t xml:space="preserve">(En millones RD$) </t>
  </si>
  <si>
    <t>PARTIDAS</t>
  </si>
  <si>
    <t>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</si>
  <si>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</si>
  <si>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</si>
  <si>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</si>
  <si>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</si>
  <si>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</si>
  <si>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</si>
  <si>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</si>
  <si>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</si>
  <si>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</si>
  <si>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</si>
  <si>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</si>
  <si>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Abs.</t>
  </si>
  <si>
    <t>%</t>
  </si>
  <si>
    <t>A) INGRESOS CORRIENTES</t>
  </si>
  <si>
    <t>I) IMPUESTOS</t>
  </si>
  <si>
    <t>1) IMPUESTOS SOBRE LOS INGRESOS</t>
  </si>
  <si>
    <t>- Impuestos Sobre la Renta de las Personas</t>
  </si>
  <si>
    <t>- Impuestos Sobre Los Ingresos de las Empresas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</si>
  <si>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</si>
  <si>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</si>
  <si>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</si>
  <si>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</si>
  <si>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</si>
  <si>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</si>
  <si>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</si>
  <si>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</si>
  <si>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las Sucesiones y Donaciones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</si>
  <si>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</si>
  <si>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</si>
  <si>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</si>
  <si>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</si>
  <si>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</si>
  <si>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</si>
  <si>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</si>
  <si>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 específico sobre los hidrocarburos, Ley No. 112-00</t>
  </si>
  <si>
    <t>- Impuesto selectivo Ad Valorem sobre hidrocarburos, Ley No.557-05</t>
  </si>
  <si>
    <t>- Impuestos Selectivos a Productos Derivados del Alcohol</t>
  </si>
  <si>
    <t>- Impuesto Selectivo a las Cervezas</t>
  </si>
  <si>
    <t>- Impuesto Selectivo al Tabaco y los Cigarrillos</t>
  </si>
  <si>
    <t>- Impuestos Selectivo a las Telecomunicaciones</t>
  </si>
  <si>
    <t>- Impuestos Selectivo a los Seguros</t>
  </si>
  <si>
    <t xml:space="preserve"> - Impuestos Sobre el Uso de Bienes y Licencias</t>
  </si>
  <si>
    <t>- 17% Registro de Propiedad de vehículo</t>
  </si>
  <si>
    <t>- Derecho de Circulación Vehículos de Motor</t>
  </si>
  <si>
    <t>- Imp.especifico Bancas de Apuestas de Loteria</t>
  </si>
  <si>
    <t xml:space="preserve">- Imp.especifico Bancas de Apuestas  deportivas  </t>
  </si>
  <si>
    <t>- Accesorios sobre Impuestos Internos a  Mercancías y  Servicios</t>
  </si>
  <si>
    <t>4) IMPUESTOS SOBRE EL COMERCIO Y LAS TRANSACCIONES/COMERCIO EXTERIOR</t>
  </si>
  <si>
    <t>- Salida de Pasajeros al Exterior por Aeropuertos</t>
  </si>
  <si>
    <t>5) IMPUESTOS ECOLOGICOS</t>
  </si>
  <si>
    <t>6)  IMPUESTOS DIVERSOS</t>
  </si>
  <si>
    <t>II) INGRESOS POR CONTRAPRESTACION</t>
  </si>
  <si>
    <t>- Ventas de Bienes y Servicios</t>
  </si>
  <si>
    <t>- Ventas de Mercancías del Estado</t>
  </si>
  <si>
    <t>- Ventas Servicios del Estado</t>
  </si>
  <si>
    <t>-</t>
  </si>
  <si>
    <t>- Tasas</t>
  </si>
  <si>
    <t>- Tarjetas de Turismo</t>
  </si>
  <si>
    <t>- Derechos Administrativos</t>
  </si>
  <si>
    <t>III) OTROS INGRESOS</t>
  </si>
  <si>
    <t>- Rentas de la Propiedad</t>
  </si>
  <si>
    <t>- Arriendo de Activos Tangibles No Producidos</t>
  </si>
  <si>
    <t>- Regalia neta por fundicion- RNF</t>
  </si>
  <si>
    <t>C:\Documents and Settings\fperez\My Documents\Ingresos Mensuales 2004\Enero 2004.xls</t>
  </si>
  <si>
    <t>- Multas y Sanciones</t>
  </si>
  <si>
    <t>- Ingresos Diversos</t>
  </si>
  <si>
    <t>-Ingresos por diferencial del gas licuado de petróleo</t>
  </si>
  <si>
    <t>VI) INGRESOS A ESPECIFICAR</t>
  </si>
  <si>
    <t>B)  INGRESOS DE CAPITAL</t>
  </si>
  <si>
    <t xml:space="preserve">   TOTAL </t>
  </si>
  <si>
    <t>Otros Ingresos:</t>
  </si>
  <si>
    <t>Depósitos a Cargo del Estado o Fondos Especiales y de Terceros</t>
  </si>
  <si>
    <t>Devolución impuesto selectivo al consumo de combustibles</t>
  </si>
  <si>
    <t xml:space="preserve">Fondo para Registro y Devolución de los Depositos en excesos en la Cuenta Unica del Tesoro </t>
  </si>
  <si>
    <t>TOTAL DE INGRESOS REPORTADOS EN EL SIGEF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</si>
  <si>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</si>
  <si>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</si>
  <si>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</si>
  <si>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</t>
  </si>
  <si>
    <t xml:space="preserve">     Fondo de devolución impuesto Selectivo al consumo de combustibles, los depósitos en exceso de la recaudadora.</t>
  </si>
  <si>
    <t>Las informaciones presentadas difieren de las presentadas en  Portal de Transparencia Fiscal,  ya que solo incluyen los ingresos presupuestarios.</t>
  </si>
  <si>
    <t xml:space="preserve"> CUADRO No.3</t>
  </si>
  <si>
    <t>INGRESOS FISCALES COMPARADOS POR PARTIDAS, DIRECCION GENERAL DE ADUANAS</t>
  </si>
  <si>
    <t>ENERO-NOVIEMBRE 2019/2018</t>
  </si>
  <si>
    <t>1) IMPUESTOS INTERNOS SOBRE MERCANCIAS Y SERVICIOS</t>
  </si>
  <si>
    <t>- Impuesto Selectivo a los Cervezas</t>
  </si>
  <si>
    <t>- Impuesto Selectivo a las demás Mercancías</t>
  </si>
  <si>
    <t>- Impuesto adicional de RD$2.0 al consumo de gasoil y gasolina premium-regular</t>
  </si>
  <si>
    <t>2) IMPUESTOS SOBRE EL COMERCIO Y LAS TRANSACCIONES COMERCIO EXTERIOR</t>
  </si>
  <si>
    <t>- Impuestos sobre las Importaciones</t>
  </si>
  <si>
    <t>- Impuestos Arancelarios</t>
  </si>
  <si>
    <t>- Subasta contingentes arancelarios</t>
  </si>
  <si>
    <t>- Impuestos sobre las Exportaciones</t>
  </si>
  <si>
    <t>- Otros Impuestos sobre el Comercio Exterior</t>
  </si>
  <si>
    <t>- Salida de Pasajeros por la Región Fronteriza</t>
  </si>
  <si>
    <t>II) TRANFERENCIAS CORRIENTES</t>
  </si>
  <si>
    <t>III) INGRESOS POR CONTRAPRESTACION</t>
  </si>
  <si>
    <t>IV) OTROS INGRESOS</t>
  </si>
  <si>
    <t>TOTAL</t>
  </si>
  <si>
    <t xml:space="preserve">Fondo para Registro y Devolución de los Depósitos en excesos en la Cuenta Única del Tesoro </t>
  </si>
  <si>
    <t xml:space="preserve">     Excluye los depósitos en exceso de la DGA.</t>
  </si>
  <si>
    <t>CUADRO No.4</t>
  </si>
  <si>
    <t xml:space="preserve"> INGRESOS FISCALES COMPARADOS  POR PARTIDAS, TESORERÍA NACIONAL</t>
  </si>
  <si>
    <t>ENERO-NOVIEMBRE  2018/2019</t>
  </si>
  <si>
    <t>(En millones de RD$)</t>
  </si>
  <si>
    <t>- Impuesto para Contribuir al Desarrollo de las Telecomunicaciones</t>
  </si>
  <si>
    <t>- Impuesto por uso de servicio de las telecomunicaciones para el sistema de emergencia 9-1-1</t>
  </si>
  <si>
    <t>- Impuestos Sobre el Uso de Bienes y Licencias</t>
  </si>
  <si>
    <t>- Licencias para Portar Armas de Fuego</t>
  </si>
  <si>
    <t>Fondo General</t>
  </si>
  <si>
    <t xml:space="preserve">Recursos de Captación Directa del Ministerio de Interior y Policia </t>
  </si>
  <si>
    <t>2) IMPUESTOS SOBRE EL COMERCIO Y LAS TRANSACCIONES/COMERCIO EXTERIOR</t>
  </si>
  <si>
    <t>- Derechos Consulares</t>
  </si>
  <si>
    <t>II) CONTRIBUCIONES SOCIALES</t>
  </si>
  <si>
    <t>III) TRANSFERENCIAS CORRIENTES</t>
  </si>
  <si>
    <t>IV) INGRESOS POR CONTRAPRESTACION</t>
  </si>
  <si>
    <t>- PROMESE</t>
  </si>
  <si>
    <t>- Otras Ventas de Mercancías del Gobierno Central</t>
  </si>
  <si>
    <t>- Ingresos de las Inst. Centralizadas en mercancías en la CUT</t>
  </si>
  <si>
    <t>- Otras Ventas</t>
  </si>
  <si>
    <t>- Otras Ventas de Servicios del Gobierno Central</t>
  </si>
  <si>
    <t>- Ingresos de las Inst. Centralizadas en Servicios en la CUT</t>
  </si>
  <si>
    <t>- Expedición y Renovación de Pasaportes</t>
  </si>
  <si>
    <t>- Licencia por subastas de productos agropecuarios</t>
  </si>
  <si>
    <t>V) OTROS INGRESOS</t>
  </si>
  <si>
    <t xml:space="preserve"> - Rentas de Propiedad</t>
  </si>
  <si>
    <t>- Dividendos por Inversiones Empresariales</t>
  </si>
  <si>
    <t>- Dividendos Banco de reservas</t>
  </si>
  <si>
    <t>- Dividendos de la Refinería</t>
  </si>
  <si>
    <t xml:space="preserve">- Otros Dividendos </t>
  </si>
  <si>
    <t xml:space="preserve">- Intereses </t>
  </si>
  <si>
    <t>- Intereses por colocación de bonos del mercado interno</t>
  </si>
  <si>
    <t>- Intereses por Colocación de Inversiones Financieras</t>
  </si>
  <si>
    <t>- Ganancia por colocación de bonos internos</t>
  </si>
  <si>
    <t>- Intereses percibidos del mercado interno</t>
  </si>
  <si>
    <t>- Intereses por colocación de bonos del mercado externo</t>
  </si>
  <si>
    <t>- Ganancia por colocación de bonos externos</t>
  </si>
  <si>
    <t>- Ventas de Activos No Financieros</t>
  </si>
  <si>
    <t>- Transferencias Capital</t>
  </si>
  <si>
    <t xml:space="preserve">TOTAL </t>
  </si>
  <si>
    <t>DONACIONES</t>
  </si>
  <si>
    <t>FUENTES FINANCIERAS</t>
  </si>
  <si>
    <t>Disminición de Activos Financieros</t>
  </si>
  <si>
    <t>- Recuperación de Prestamos Internos</t>
  </si>
  <si>
    <t>- Disminución de otros activos financieros externos de largo plazo</t>
  </si>
  <si>
    <t>Incremento de Pasivos Financieros</t>
  </si>
  <si>
    <t>Incremento de Pasivos Corrientes</t>
  </si>
  <si>
    <t xml:space="preserve">- Obtención de Préstamos Internos a Corto Plazo </t>
  </si>
  <si>
    <t>Incremento de Pasivos No Corrientes</t>
  </si>
  <si>
    <t>Incremento de documentos por pagar Externo de largo plazo</t>
  </si>
  <si>
    <t>Colocación de Títulos, Valores de la Deuda Pública a Largo Plazo</t>
  </si>
  <si>
    <t>- De la Deuda Pública Interna  a Largo Plazo</t>
  </si>
  <si>
    <t>- De la Deuda Pública Externa  a Largo Plazo</t>
  </si>
  <si>
    <t>Obtención de Préstamos de la Deuda Pública a Largo Plazo</t>
  </si>
  <si>
    <t>- De la Deuda Pública Interna a Largo Plazo</t>
  </si>
  <si>
    <t>- De la Deuda Pública Externa a Largo Plazo</t>
  </si>
  <si>
    <t>- PETROCARIBE</t>
  </si>
  <si>
    <t>APLICACIONES FINANCIERAS</t>
  </si>
  <si>
    <t>- Incremento de disponibilidades</t>
  </si>
  <si>
    <t>Devolución de Recursos a empleados por retenciones excesivas por TSS</t>
  </si>
  <si>
    <t>Ingresos de la CUT No Presupuestaria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</si>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</sst>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_);\(#,##0.0\)"/>
    <numFmt numFmtId="165" formatCode="_(* #,##0.000_);_(* \(#,##0.000\);_(* &quot;-&quot;??_);_(@_)"/>
    <numFmt numFmtId="166" formatCode="_(* #,##0.0_);_(* \(#,##0.0\);_(* &quot;-&quot;??_);_(@_)"/>
    <numFmt numFmtId="167" formatCode="#,##0.0"/>
    <numFmt numFmtId="168" formatCode="0.0"/>
  </numFmts>
  <fonts count="32">
    <font>
      <sz val="10"/>
      <name val="Arial"/>
    </font>
    <font>
      <b/>
      <sz val="10"/>
      <color indexed="8"/>
      <name val="Arial"/>
      <family val="2"/>
    </font>
    <font>
      <sz val="10"/>
      <name val="Arial"/>
      <family val="2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sz val="12"/>
      <name val="Segoe UI"/>
      <family val="2"/>
    </font>
    <font>
      <i/>
      <sz val="11"/>
      <color indexed="8"/>
      <name val="Segoe UI"/>
      <family val="2"/>
    </font>
    <font>
      <b/>
      <sz val="10"/>
      <color theme="0"/>
      <name val="Segoe UI"/>
      <family val="2"/>
    </font>
    <font>
      <b/>
      <sz val="10"/>
      <color indexed="8"/>
      <name val="Segoe UI"/>
      <family val="2"/>
    </font>
    <font>
      <sz val="12"/>
      <name val="Courier"/>
      <family val="3"/>
    </font>
    <font>
      <sz val="10"/>
      <color indexed="8"/>
      <name val="Segoe UI"/>
      <family val="2"/>
    </font>
    <font>
      <sz val="9"/>
      <color indexed="8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b/>
      <sz val="10"/>
      <name val="Arial"/>
      <family val="2"/>
    </font>
    <font>
      <sz val="11"/>
      <name val="Arial"/>
      <family val="2"/>
    </font>
    <font>
      <u/>
      <sz val="7"/>
      <color indexed="12"/>
      <name val="Arial"/>
      <family val="2"/>
    </font>
    <font>
      <u/>
      <sz val="10"/>
      <color indexed="12"/>
      <name val="Arial"/>
      <family val="2"/>
    </font>
    <font>
      <b/>
      <u/>
      <sz val="7"/>
      <color indexed="12"/>
      <name val="Arial"/>
      <family val="2"/>
    </font>
    <font>
      <b/>
      <sz val="9"/>
      <name val="Segoe UI"/>
      <family val="2"/>
    </font>
    <font>
      <b/>
      <sz val="9"/>
      <color indexed="8"/>
      <name val="Segoe UI"/>
      <family val="2"/>
    </font>
    <font>
      <sz val="8"/>
      <color indexed="8"/>
      <name val="Segoe UI"/>
      <family val="2"/>
    </font>
    <font>
      <sz val="10"/>
      <name val="Segoe UI"/>
      <family val="2"/>
    </font>
    <font>
      <sz val="10"/>
      <color rgb="FFFF0000"/>
      <name val="Segoe UI"/>
      <family val="2"/>
    </font>
    <font>
      <sz val="10"/>
      <name val="Antique Olive"/>
      <family val="2"/>
    </font>
    <font>
      <i/>
      <sz val="12"/>
      <color indexed="8"/>
      <name val="Segoe UI"/>
      <family val="2"/>
    </font>
    <font>
      <b/>
      <sz val="9"/>
      <color theme="0"/>
      <name val="Segoe UI"/>
      <family val="2"/>
    </font>
    <font>
      <sz val="9"/>
      <name val="Segoe UI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u/>
      <sz val="9"/>
      <color indexed="8"/>
      <name val="Segoe UI"/>
      <family val="2"/>
    </font>
    <font>
      <u/>
      <sz val="9"/>
      <color indexed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39" fontId="9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39" fontId="9" fillId="0" borderId="0"/>
  </cellStyleXfs>
  <cellXfs count="314">
    <xf numFmtId="0" fontId="0" fillId="0" borderId="0" xfId="0"/>
    <xf numFmtId="0" fontId="1" fillId="0" borderId="0" xfId="0" applyFont="1" applyFill="1"/>
    <xf numFmtId="0" fontId="2" fillId="0" borderId="0" xfId="0" applyFont="1" applyFill="1" applyBorder="1"/>
    <xf numFmtId="0" fontId="2" fillId="2" borderId="0" xfId="0" applyFont="1" applyFill="1" applyBorder="1"/>
    <xf numFmtId="0" fontId="2" fillId="0" borderId="0" xfId="0" applyFont="1" applyBorder="1"/>
    <xf numFmtId="0" fontId="2" fillId="0" borderId="0" xfId="0" applyFont="1"/>
    <xf numFmtId="0" fontId="3" fillId="0" borderId="0" xfId="0" applyFont="1" applyFill="1" applyAlignment="1" applyProtection="1">
      <alignment horizontal="center"/>
    </xf>
    <xf numFmtId="0" fontId="4" fillId="0" borderId="0" xfId="0" applyFont="1" applyFill="1"/>
    <xf numFmtId="0" fontId="5" fillId="0" borderId="0" xfId="0" applyFont="1" applyFill="1" applyBorder="1"/>
    <xf numFmtId="0" fontId="5" fillId="2" borderId="0" xfId="0" applyFont="1" applyFill="1" applyBorder="1"/>
    <xf numFmtId="0" fontId="4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3" borderId="1" xfId="2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2" applyFont="1" applyFill="1" applyBorder="1" applyAlignment="1" applyProtection="1">
      <alignment horizontal="center" vertical="center"/>
    </xf>
    <xf numFmtId="0" fontId="7" fillId="3" borderId="6" xfId="2" applyFont="1" applyFill="1" applyBorder="1" applyAlignment="1" applyProtection="1">
      <alignment horizontal="center" vertical="center"/>
    </xf>
    <xf numFmtId="0" fontId="7" fillId="3" borderId="7" xfId="2" applyFont="1" applyFill="1" applyBorder="1" applyAlignment="1" applyProtection="1">
      <alignment horizontal="center" vertical="center"/>
    </xf>
    <xf numFmtId="0" fontId="7" fillId="3" borderId="1" xfId="2" applyFont="1" applyFill="1" applyBorder="1" applyAlignment="1" applyProtection="1">
      <alignment horizontal="center" vertical="center"/>
    </xf>
    <xf numFmtId="0" fontId="7" fillId="3" borderId="8" xfId="2" applyFont="1" applyFill="1" applyBorder="1" applyAlignment="1" applyProtection="1">
      <alignment horizontal="center" vertical="center"/>
    </xf>
    <xf numFmtId="0" fontId="7" fillId="3" borderId="9" xfId="2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left" vertical="center"/>
    </xf>
    <xf numFmtId="164" fontId="8" fillId="0" borderId="11" xfId="3" applyNumberFormat="1" applyFont="1" applyFill="1" applyBorder="1"/>
    <xf numFmtId="164" fontId="8" fillId="2" borderId="8" xfId="3" applyNumberFormat="1" applyFont="1" applyFill="1" applyBorder="1"/>
    <xf numFmtId="164" fontId="8" fillId="2" borderId="1" xfId="3" applyNumberFormat="1" applyFont="1" applyFill="1" applyBorder="1"/>
    <xf numFmtId="164" fontId="8" fillId="2" borderId="12" xfId="3" applyNumberFormat="1" applyFont="1" applyFill="1" applyBorder="1"/>
    <xf numFmtId="164" fontId="8" fillId="0" borderId="13" xfId="3" applyNumberFormat="1" applyFont="1" applyFill="1" applyBorder="1"/>
    <xf numFmtId="164" fontId="2" fillId="0" borderId="0" xfId="0" applyNumberFormat="1" applyFont="1" applyBorder="1"/>
    <xf numFmtId="0" fontId="8" fillId="0" borderId="8" xfId="2" applyFont="1" applyFill="1" applyBorder="1" applyAlignment="1" applyProtection="1"/>
    <xf numFmtId="164" fontId="8" fillId="0" borderId="8" xfId="2" applyNumberFormat="1" applyFont="1" applyFill="1" applyBorder="1" applyProtection="1"/>
    <xf numFmtId="164" fontId="8" fillId="0" borderId="13" xfId="2" applyNumberFormat="1" applyFont="1" applyFill="1" applyBorder="1" applyProtection="1"/>
    <xf numFmtId="164" fontId="8" fillId="2" borderId="8" xfId="2" applyNumberFormat="1" applyFont="1" applyFill="1" applyBorder="1" applyProtection="1"/>
    <xf numFmtId="164" fontId="8" fillId="2" borderId="13" xfId="2" applyNumberFormat="1" applyFont="1" applyFill="1" applyBorder="1" applyProtection="1"/>
    <xf numFmtId="164" fontId="8" fillId="0" borderId="8" xfId="2" applyNumberFormat="1" applyFont="1" applyFill="1" applyBorder="1" applyAlignment="1" applyProtection="1"/>
    <xf numFmtId="164" fontId="8" fillId="0" borderId="13" xfId="2" applyNumberFormat="1" applyFont="1" applyFill="1" applyBorder="1" applyAlignment="1" applyProtection="1"/>
    <xf numFmtId="164" fontId="8" fillId="2" borderId="8" xfId="2" applyNumberFormat="1" applyFont="1" applyFill="1" applyBorder="1" applyAlignment="1" applyProtection="1"/>
    <xf numFmtId="164" fontId="8" fillId="2" borderId="13" xfId="2" applyNumberFormat="1" applyFont="1" applyFill="1" applyBorder="1" applyAlignment="1" applyProtection="1"/>
    <xf numFmtId="49" fontId="10" fillId="0" borderId="8" xfId="4" applyNumberFormat="1" applyFont="1" applyFill="1" applyBorder="1" applyAlignment="1" applyProtection="1">
      <alignment horizontal="left" indent="1"/>
    </xf>
    <xf numFmtId="164" fontId="10" fillId="0" borderId="8" xfId="2" applyNumberFormat="1" applyFont="1" applyFill="1" applyBorder="1" applyAlignment="1" applyProtection="1"/>
    <xf numFmtId="164" fontId="10" fillId="0" borderId="13" xfId="2" applyNumberFormat="1" applyFont="1" applyFill="1" applyBorder="1" applyAlignment="1" applyProtection="1"/>
    <xf numFmtId="164" fontId="10" fillId="2" borderId="8" xfId="2" applyNumberFormat="1" applyFont="1" applyFill="1" applyBorder="1" applyAlignment="1" applyProtection="1"/>
    <xf numFmtId="164" fontId="10" fillId="2" borderId="13" xfId="2" applyNumberFormat="1" applyFont="1" applyFill="1" applyBorder="1" applyAlignment="1" applyProtection="1"/>
    <xf numFmtId="49" fontId="8" fillId="0" borderId="8" xfId="2" applyNumberFormat="1" applyFont="1" applyFill="1" applyBorder="1" applyAlignment="1" applyProtection="1">
      <alignment horizontal="left" indent="1"/>
    </xf>
    <xf numFmtId="43" fontId="2" fillId="0" borderId="0" xfId="1" applyFont="1" applyFill="1" applyBorder="1"/>
    <xf numFmtId="49" fontId="10" fillId="0" borderId="8" xfId="4" applyNumberFormat="1" applyFont="1" applyFill="1" applyBorder="1" applyAlignment="1" applyProtection="1">
      <alignment horizontal="left" indent="2"/>
    </xf>
    <xf numFmtId="164" fontId="10" fillId="0" borderId="8" xfId="2" applyNumberFormat="1" applyFont="1" applyFill="1" applyBorder="1" applyProtection="1"/>
    <xf numFmtId="164" fontId="10" fillId="2" borderId="8" xfId="2" applyNumberFormat="1" applyFont="1" applyFill="1" applyBorder="1" applyProtection="1"/>
    <xf numFmtId="164" fontId="10" fillId="2" borderId="13" xfId="2" applyNumberFormat="1" applyFont="1" applyFill="1" applyBorder="1" applyProtection="1"/>
    <xf numFmtId="43" fontId="10" fillId="0" borderId="0" xfId="1" applyFont="1" applyFill="1" applyBorder="1" applyAlignment="1" applyProtection="1"/>
    <xf numFmtId="164" fontId="10" fillId="2" borderId="8" xfId="5" applyNumberFormat="1" applyFont="1" applyFill="1" applyBorder="1" applyProtection="1"/>
    <xf numFmtId="43" fontId="2" fillId="0" borderId="0" xfId="1" applyFont="1" applyBorder="1"/>
    <xf numFmtId="43" fontId="2" fillId="0" borderId="0" xfId="1" applyFont="1"/>
    <xf numFmtId="49" fontId="10" fillId="0" borderId="8" xfId="0" applyNumberFormat="1" applyFont="1" applyFill="1" applyBorder="1" applyAlignment="1" applyProtection="1">
      <alignment horizontal="left" indent="2"/>
    </xf>
    <xf numFmtId="164" fontId="11" fillId="2" borderId="8" xfId="5" applyNumberFormat="1" applyFont="1" applyFill="1" applyBorder="1" applyProtection="1"/>
    <xf numFmtId="164" fontId="12" fillId="0" borderId="13" xfId="2" applyNumberFormat="1" applyFont="1" applyFill="1" applyBorder="1" applyProtection="1"/>
    <xf numFmtId="43" fontId="0" fillId="0" borderId="0" xfId="1" applyFont="1" applyFill="1"/>
    <xf numFmtId="165" fontId="0" fillId="0" borderId="0" xfId="1" applyNumberFormat="1" applyFont="1" applyFill="1"/>
    <xf numFmtId="0" fontId="0" fillId="0" borderId="0" xfId="0" applyBorder="1"/>
    <xf numFmtId="43" fontId="10" fillId="0" borderId="0" xfId="1" applyFont="1" applyFill="1" applyBorder="1" applyProtection="1"/>
    <xf numFmtId="164" fontId="10" fillId="0" borderId="0" xfId="0" applyNumberFormat="1" applyFont="1" applyFill="1" applyBorder="1" applyProtection="1"/>
    <xf numFmtId="49" fontId="10" fillId="0" borderId="8" xfId="2" applyNumberFormat="1" applyFont="1" applyFill="1" applyBorder="1" applyAlignment="1" applyProtection="1">
      <alignment horizontal="left" indent="2"/>
    </xf>
    <xf numFmtId="164" fontId="10" fillId="0" borderId="13" xfId="2" applyNumberFormat="1" applyFont="1" applyFill="1" applyBorder="1" applyProtection="1"/>
    <xf numFmtId="0" fontId="8" fillId="0" borderId="8" xfId="2" applyFont="1" applyFill="1" applyBorder="1" applyAlignment="1" applyProtection="1">
      <alignment horizontal="left" indent="1"/>
    </xf>
    <xf numFmtId="164" fontId="2" fillId="0" borderId="0" xfId="0" applyNumberFormat="1" applyFont="1" applyFill="1" applyBorder="1"/>
    <xf numFmtId="166" fontId="2" fillId="0" borderId="0" xfId="1" applyNumberFormat="1" applyFont="1" applyBorder="1"/>
    <xf numFmtId="166" fontId="10" fillId="0" borderId="8" xfId="2" applyNumberFormat="1" applyFont="1" applyFill="1" applyBorder="1" applyProtection="1"/>
    <xf numFmtId="166" fontId="10" fillId="2" borderId="8" xfId="5" applyNumberFormat="1" applyFont="1" applyFill="1" applyBorder="1" applyProtection="1"/>
    <xf numFmtId="166" fontId="10" fillId="2" borderId="8" xfId="2" applyNumberFormat="1" applyFont="1" applyFill="1" applyBorder="1" applyProtection="1"/>
    <xf numFmtId="10" fontId="2" fillId="0" borderId="0" xfId="0" applyNumberFormat="1" applyFont="1" applyBorder="1"/>
    <xf numFmtId="49" fontId="10" fillId="0" borderId="8" xfId="6" applyNumberFormat="1" applyFont="1" applyFill="1" applyBorder="1" applyAlignment="1" applyProtection="1">
      <alignment horizontal="left" indent="2"/>
    </xf>
    <xf numFmtId="164" fontId="8" fillId="2" borderId="8" xfId="5" applyNumberFormat="1" applyFont="1" applyFill="1" applyBorder="1" applyProtection="1"/>
    <xf numFmtId="0" fontId="13" fillId="0" borderId="8" xfId="0" applyFont="1" applyBorder="1"/>
    <xf numFmtId="0" fontId="14" fillId="0" borderId="0" xfId="0" applyFont="1"/>
    <xf numFmtId="49" fontId="8" fillId="0" borderId="8" xfId="6" applyNumberFormat="1" applyFont="1" applyFill="1" applyBorder="1" applyAlignment="1" applyProtection="1">
      <alignment horizontal="left" indent="1"/>
    </xf>
    <xf numFmtId="164" fontId="10" fillId="0" borderId="13" xfId="2" applyNumberFormat="1" applyFont="1" applyFill="1" applyBorder="1" applyAlignment="1" applyProtection="1">
      <alignment horizontal="left" indent="4"/>
    </xf>
    <xf numFmtId="0" fontId="0" fillId="0" borderId="0" xfId="0" applyAlignment="1">
      <alignment vertical="center"/>
    </xf>
    <xf numFmtId="49" fontId="8" fillId="0" borderId="8" xfId="6" applyNumberFormat="1" applyFont="1" applyFill="1" applyBorder="1" applyAlignment="1" applyProtection="1">
      <alignment horizontal="left"/>
    </xf>
    <xf numFmtId="0" fontId="15" fillId="0" borderId="0" xfId="0" applyFont="1"/>
    <xf numFmtId="0" fontId="15" fillId="0" borderId="0" xfId="0" applyFont="1" applyBorder="1"/>
    <xf numFmtId="164" fontId="10" fillId="2" borderId="10" xfId="2" applyNumberFormat="1" applyFont="1" applyFill="1" applyBorder="1" applyProtection="1"/>
    <xf numFmtId="0" fontId="16" fillId="0" borderId="0" xfId="0" applyFont="1"/>
    <xf numFmtId="0" fontId="18" fillId="0" borderId="0" xfId="7" applyFont="1" applyBorder="1" applyAlignment="1" applyProtection="1"/>
    <xf numFmtId="0" fontId="18" fillId="0" borderId="0" xfId="7" applyFont="1" applyAlignment="1" applyProtection="1"/>
    <xf numFmtId="49" fontId="8" fillId="0" borderId="8" xfId="6" applyNumberFormat="1" applyFont="1" applyFill="1" applyBorder="1" applyAlignment="1" applyProtection="1"/>
    <xf numFmtId="43" fontId="8" fillId="0" borderId="13" xfId="1" applyFont="1" applyFill="1" applyBorder="1" applyAlignment="1" applyProtection="1">
      <alignment horizontal="center"/>
    </xf>
    <xf numFmtId="164" fontId="8" fillId="0" borderId="8" xfId="6" applyNumberFormat="1" applyFont="1" applyFill="1" applyBorder="1" applyProtection="1"/>
    <xf numFmtId="43" fontId="8" fillId="0" borderId="13" xfId="1" applyFont="1" applyFill="1" applyBorder="1" applyProtection="1"/>
    <xf numFmtId="164" fontId="14" fillId="0" borderId="0" xfId="0" applyNumberFormat="1" applyFont="1" applyBorder="1"/>
    <xf numFmtId="0" fontId="7" fillId="3" borderId="6" xfId="2" applyFont="1" applyFill="1" applyBorder="1" applyAlignment="1" applyProtection="1">
      <alignment horizontal="left" vertical="center"/>
    </xf>
    <xf numFmtId="164" fontId="7" fillId="3" borderId="6" xfId="2" applyNumberFormat="1" applyFont="1" applyFill="1" applyBorder="1" applyAlignment="1" applyProtection="1">
      <alignment vertical="center"/>
    </xf>
    <xf numFmtId="164" fontId="7" fillId="3" borderId="9" xfId="2" applyNumberFormat="1" applyFont="1" applyFill="1" applyBorder="1" applyAlignment="1" applyProtection="1">
      <alignment vertical="center"/>
    </xf>
    <xf numFmtId="0" fontId="8" fillId="0" borderId="11" xfId="2" applyFont="1" applyFill="1" applyBorder="1" applyAlignment="1" applyProtection="1">
      <alignment horizontal="left" vertical="center"/>
    </xf>
    <xf numFmtId="164" fontId="8" fillId="0" borderId="13" xfId="2" applyNumberFormat="1" applyFont="1" applyFill="1" applyBorder="1" applyAlignment="1" applyProtection="1">
      <alignment vertical="center"/>
    </xf>
    <xf numFmtId="164" fontId="8" fillId="0" borderId="8" xfId="2" applyNumberFormat="1" applyFont="1" applyFill="1" applyBorder="1" applyAlignment="1" applyProtection="1">
      <alignment vertical="center"/>
    </xf>
    <xf numFmtId="164" fontId="8" fillId="2" borderId="13" xfId="2" applyNumberFormat="1" applyFont="1" applyFill="1" applyBorder="1" applyAlignment="1" applyProtection="1">
      <alignment vertical="center"/>
    </xf>
    <xf numFmtId="49" fontId="10" fillId="0" borderId="8" xfId="0" applyNumberFormat="1" applyFont="1" applyFill="1" applyBorder="1" applyAlignment="1" applyProtection="1">
      <alignment horizontal="left"/>
    </xf>
    <xf numFmtId="164" fontId="10" fillId="0" borderId="13" xfId="2" applyNumberFormat="1" applyFont="1" applyFill="1" applyBorder="1" applyAlignment="1" applyProtection="1">
      <alignment vertical="center"/>
    </xf>
    <xf numFmtId="164" fontId="10" fillId="2" borderId="13" xfId="5" applyNumberFormat="1" applyFont="1" applyFill="1" applyBorder="1" applyAlignment="1" applyProtection="1">
      <alignment vertical="center"/>
    </xf>
    <xf numFmtId="164" fontId="10" fillId="0" borderId="8" xfId="2" applyNumberFormat="1" applyFont="1" applyFill="1" applyBorder="1" applyAlignment="1" applyProtection="1">
      <alignment vertical="center"/>
    </xf>
    <xf numFmtId="164" fontId="10" fillId="2" borderId="13" xfId="2" applyNumberFormat="1" applyFont="1" applyFill="1" applyBorder="1" applyAlignment="1" applyProtection="1">
      <alignment vertical="center"/>
    </xf>
    <xf numFmtId="164" fontId="10" fillId="0" borderId="13" xfId="0" applyNumberFormat="1" applyFont="1" applyFill="1" applyBorder="1" applyAlignment="1" applyProtection="1">
      <alignment vertical="center"/>
    </xf>
    <xf numFmtId="166" fontId="10" fillId="0" borderId="13" xfId="1" applyNumberFormat="1" applyFont="1" applyFill="1" applyBorder="1" applyAlignment="1" applyProtection="1">
      <alignment vertical="center"/>
    </xf>
    <xf numFmtId="166" fontId="10" fillId="2" borderId="13" xfId="1" applyNumberFormat="1" applyFont="1" applyFill="1" applyBorder="1" applyAlignment="1" applyProtection="1">
      <alignment vertical="center"/>
    </xf>
    <xf numFmtId="166" fontId="10" fillId="0" borderId="8" xfId="1" applyNumberFormat="1" applyFont="1" applyFill="1" applyBorder="1" applyAlignment="1" applyProtection="1">
      <alignment vertical="center"/>
    </xf>
    <xf numFmtId="164" fontId="10" fillId="0" borderId="8" xfId="0" applyNumberFormat="1" applyFont="1" applyFill="1" applyBorder="1" applyAlignment="1" applyProtection="1">
      <alignment vertical="center"/>
    </xf>
    <xf numFmtId="49" fontId="10" fillId="0" borderId="5" xfId="0" applyNumberFormat="1" applyFont="1" applyFill="1" applyBorder="1" applyAlignment="1" applyProtection="1">
      <alignment horizontal="left"/>
    </xf>
    <xf numFmtId="164" fontId="10" fillId="0" borderId="14" xfId="2" applyNumberFormat="1" applyFont="1" applyFill="1" applyBorder="1" applyAlignment="1" applyProtection="1">
      <alignment vertical="center"/>
    </xf>
    <xf numFmtId="164" fontId="10" fillId="2" borderId="14" xfId="5" applyNumberFormat="1" applyFont="1" applyFill="1" applyBorder="1" applyAlignment="1" applyProtection="1">
      <alignment vertical="center"/>
    </xf>
    <xf numFmtId="164" fontId="10" fillId="2" borderId="14" xfId="2" applyNumberFormat="1" applyFont="1" applyFill="1" applyBorder="1" applyAlignment="1" applyProtection="1">
      <alignment vertical="center"/>
    </xf>
    <xf numFmtId="164" fontId="10" fillId="0" borderId="5" xfId="2" applyNumberFormat="1" applyFont="1" applyFill="1" applyBorder="1" applyAlignment="1" applyProtection="1">
      <alignment vertical="center"/>
    </xf>
    <xf numFmtId="49" fontId="7" fillId="3" borderId="15" xfId="0" applyNumberFormat="1" applyFont="1" applyFill="1" applyBorder="1" applyAlignment="1" applyProtection="1">
      <alignment horizontal="left" vertical="center"/>
    </xf>
    <xf numFmtId="166" fontId="7" fillId="3" borderId="16" xfId="0" applyNumberFormat="1" applyFont="1" applyFill="1" applyBorder="1" applyAlignment="1" applyProtection="1">
      <alignment vertical="center"/>
    </xf>
    <xf numFmtId="166" fontId="7" fillId="3" borderId="17" xfId="0" applyNumberFormat="1" applyFont="1" applyFill="1" applyBorder="1" applyAlignment="1" applyProtection="1">
      <alignment vertical="center"/>
    </xf>
    <xf numFmtId="164" fontId="7" fillId="3" borderId="17" xfId="0" applyNumberFormat="1" applyFont="1" applyFill="1" applyBorder="1" applyAlignment="1" applyProtection="1">
      <alignment vertical="center"/>
    </xf>
    <xf numFmtId="164" fontId="19" fillId="0" borderId="0" xfId="0" applyNumberFormat="1" applyFont="1"/>
    <xf numFmtId="164" fontId="10" fillId="0" borderId="0" xfId="2" applyNumberFormat="1" applyFont="1" applyFill="1" applyBorder="1" applyAlignment="1" applyProtection="1">
      <alignment vertical="center"/>
    </xf>
    <xf numFmtId="164" fontId="10" fillId="2" borderId="0" xfId="2" applyNumberFormat="1" applyFont="1" applyFill="1" applyBorder="1" applyAlignment="1" applyProtection="1">
      <alignment vertical="center"/>
    </xf>
    <xf numFmtId="164" fontId="10" fillId="0" borderId="0" xfId="2" applyNumberFormat="1" applyFont="1" applyFill="1" applyBorder="1" applyProtection="1"/>
    <xf numFmtId="49" fontId="20" fillId="0" borderId="0" xfId="0" applyNumberFormat="1" applyFont="1" applyFill="1" applyBorder="1" applyAlignment="1" applyProtection="1"/>
    <xf numFmtId="166" fontId="8" fillId="0" borderId="0" xfId="2" applyNumberFormat="1" applyFont="1" applyFill="1" applyBorder="1" applyAlignment="1" applyProtection="1">
      <alignment vertical="center"/>
    </xf>
    <xf numFmtId="164" fontId="8" fillId="0" borderId="0" xfId="2" applyNumberFormat="1" applyFont="1" applyFill="1" applyBorder="1" applyAlignment="1" applyProtection="1">
      <alignment vertical="center"/>
    </xf>
    <xf numFmtId="164" fontId="8" fillId="2" borderId="0" xfId="2" applyNumberFormat="1" applyFont="1" applyFill="1" applyBorder="1" applyAlignment="1" applyProtection="1">
      <alignment vertical="center"/>
    </xf>
    <xf numFmtId="0" fontId="21" fillId="0" borderId="0" xfId="0" applyFont="1" applyFill="1" applyAlignment="1" applyProtection="1"/>
    <xf numFmtId="166" fontId="22" fillId="0" borderId="0" xfId="0" applyNumberFormat="1" applyFont="1" applyFill="1" applyBorder="1"/>
    <xf numFmtId="164" fontId="22" fillId="0" borderId="0" xfId="0" applyNumberFormat="1" applyFont="1" applyFill="1" applyBorder="1"/>
    <xf numFmtId="164" fontId="8" fillId="0" borderId="0" xfId="2" applyNumberFormat="1" applyFont="1" applyFill="1" applyBorder="1" applyProtection="1"/>
    <xf numFmtId="43" fontId="11" fillId="0" borderId="0" xfId="0" applyNumberFormat="1" applyFont="1" applyAlignment="1">
      <alignment horizontal="right"/>
    </xf>
    <xf numFmtId="43" fontId="11" fillId="0" borderId="0" xfId="0" applyNumberFormat="1" applyFont="1" applyFill="1" applyAlignment="1">
      <alignment horizontal="right"/>
    </xf>
    <xf numFmtId="164" fontId="10" fillId="0" borderId="0" xfId="8" applyNumberFormat="1" applyFont="1" applyFill="1" applyAlignment="1">
      <alignment horizontal="right"/>
    </xf>
    <xf numFmtId="166" fontId="13" fillId="0" borderId="0" xfId="1" applyNumberFormat="1" applyFont="1" applyFill="1" applyBorder="1"/>
    <xf numFmtId="0" fontId="22" fillId="0" borderId="0" xfId="0" applyFont="1" applyFill="1" applyBorder="1"/>
    <xf numFmtId="0" fontId="21" fillId="0" borderId="0" xfId="0" applyFont="1" applyFill="1" applyAlignment="1" applyProtection="1">
      <alignment horizontal="left" indent="1"/>
    </xf>
    <xf numFmtId="164" fontId="23" fillId="0" borderId="0" xfId="0" applyNumberFormat="1" applyFont="1" applyFill="1" applyBorder="1"/>
    <xf numFmtId="166" fontId="22" fillId="0" borderId="0" xfId="1" applyNumberFormat="1" applyFont="1" applyFill="1" applyBorder="1"/>
    <xf numFmtId="164" fontId="22" fillId="0" borderId="0" xfId="8" applyNumberFormat="1" applyFont="1" applyFill="1"/>
    <xf numFmtId="37" fontId="22" fillId="0" borderId="0" xfId="0" applyNumberFormat="1" applyFont="1" applyFill="1" applyBorder="1"/>
    <xf numFmtId="166" fontId="23" fillId="0" borderId="0" xfId="0" applyNumberFormat="1" applyFont="1" applyFill="1" applyBorder="1"/>
    <xf numFmtId="43" fontId="22" fillId="0" borderId="0" xfId="1" applyFont="1" applyFill="1" applyBorder="1"/>
    <xf numFmtId="0" fontId="22" fillId="2" borderId="0" xfId="0" applyFont="1" applyFill="1" applyBorder="1"/>
    <xf numFmtId="0" fontId="24" fillId="0" borderId="0" xfId="0" applyFont="1" applyFill="1" applyBorder="1"/>
    <xf numFmtId="0" fontId="0" fillId="0" borderId="0" xfId="0" applyFill="1" applyBorder="1"/>
    <xf numFmtId="0" fontId="0" fillId="2" borderId="0" xfId="0" applyFill="1" applyBorder="1"/>
    <xf numFmtId="0" fontId="0" fillId="2" borderId="0" xfId="0" applyFill="1"/>
    <xf numFmtId="0" fontId="3" fillId="0" borderId="0" xfId="0" applyFont="1" applyFill="1" applyAlignment="1" applyProtection="1">
      <alignment horizontal="center"/>
    </xf>
    <xf numFmtId="0" fontId="25" fillId="0" borderId="0" xfId="0" applyFont="1" applyFill="1" applyBorder="1"/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Border="1"/>
    <xf numFmtId="0" fontId="26" fillId="3" borderId="1" xfId="0" applyFont="1" applyFill="1" applyBorder="1" applyAlignment="1" applyProtection="1">
      <alignment horizontal="center" vertical="center"/>
    </xf>
    <xf numFmtId="0" fontId="26" fillId="3" borderId="2" xfId="0" applyFont="1" applyFill="1" applyBorder="1" applyAlignment="1" applyProtection="1">
      <alignment horizontal="center" vertical="center"/>
    </xf>
    <xf numFmtId="0" fontId="26" fillId="3" borderId="3" xfId="0" applyFont="1" applyFill="1" applyBorder="1" applyAlignment="1" applyProtection="1">
      <alignment horizontal="center" vertical="center"/>
    </xf>
    <xf numFmtId="0" fontId="26" fillId="3" borderId="4" xfId="0" applyFont="1" applyFill="1" applyBorder="1" applyAlignment="1" applyProtection="1">
      <alignment horizontal="center" vertical="center"/>
    </xf>
    <xf numFmtId="0" fontId="10" fillId="0" borderId="0" xfId="0" applyFont="1" applyFill="1" applyBorder="1"/>
    <xf numFmtId="0" fontId="26" fillId="3" borderId="5" xfId="0" applyFont="1" applyFill="1" applyBorder="1" applyAlignment="1" applyProtection="1">
      <alignment horizontal="center" vertical="center"/>
    </xf>
    <xf numFmtId="0" fontId="26" fillId="3" borderId="5" xfId="0" applyFont="1" applyFill="1" applyBorder="1" applyAlignment="1" applyProtection="1">
      <alignment horizontal="center" vertical="center"/>
    </xf>
    <xf numFmtId="0" fontId="26" fillId="3" borderId="9" xfId="0" applyFont="1" applyFill="1" applyBorder="1" applyAlignment="1" applyProtection="1">
      <alignment horizontal="center" vertical="center"/>
    </xf>
    <xf numFmtId="0" fontId="26" fillId="3" borderId="6" xfId="0" applyFont="1" applyFill="1" applyBorder="1" applyAlignment="1" applyProtection="1">
      <alignment horizontal="center" vertical="center"/>
    </xf>
    <xf numFmtId="39" fontId="20" fillId="0" borderId="8" xfId="9" applyFont="1" applyFill="1" applyBorder="1" applyAlignment="1" applyProtection="1"/>
    <xf numFmtId="164" fontId="20" fillId="0" borderId="11" xfId="2" applyNumberFormat="1" applyFont="1" applyFill="1" applyBorder="1"/>
    <xf numFmtId="164" fontId="20" fillId="0" borderId="13" xfId="2" applyNumberFormat="1" applyFont="1" applyFill="1" applyBorder="1"/>
    <xf numFmtId="164" fontId="10" fillId="0" borderId="0" xfId="0" applyNumberFormat="1" applyFont="1" applyFill="1" applyBorder="1"/>
    <xf numFmtId="49" fontId="20" fillId="0" borderId="8" xfId="9" applyNumberFormat="1" applyFont="1" applyFill="1" applyBorder="1" applyAlignment="1" applyProtection="1"/>
    <xf numFmtId="164" fontId="20" fillId="0" borderId="8" xfId="2" applyNumberFormat="1" applyFont="1" applyFill="1" applyBorder="1"/>
    <xf numFmtId="49" fontId="20" fillId="0" borderId="8" xfId="9" applyNumberFormat="1" applyFont="1" applyFill="1" applyBorder="1" applyAlignment="1" applyProtection="1">
      <alignment horizontal="left" indent="1"/>
    </xf>
    <xf numFmtId="0" fontId="27" fillId="0" borderId="8" xfId="2" applyFont="1" applyFill="1" applyBorder="1" applyAlignment="1" applyProtection="1">
      <alignment horizontal="left" indent="2"/>
    </xf>
    <xf numFmtId="164" fontId="27" fillId="0" borderId="8" xfId="2" applyNumberFormat="1" applyFont="1" applyFill="1" applyBorder="1" applyAlignment="1" applyProtection="1">
      <alignment horizontal="right"/>
    </xf>
    <xf numFmtId="164" fontId="27" fillId="0" borderId="13" xfId="2" applyNumberFormat="1" applyFont="1" applyFill="1" applyBorder="1" applyAlignment="1" applyProtection="1">
      <alignment horizontal="right"/>
    </xf>
    <xf numFmtId="49" fontId="20" fillId="0" borderId="8" xfId="2" applyNumberFormat="1" applyFont="1" applyFill="1" applyBorder="1" applyAlignment="1" applyProtection="1">
      <alignment horizontal="left" indent="1"/>
    </xf>
    <xf numFmtId="164" fontId="19" fillId="0" borderId="8" xfId="2" applyNumberFormat="1" applyFont="1" applyFill="1" applyBorder="1" applyAlignment="1" applyProtection="1">
      <alignment horizontal="right"/>
    </xf>
    <xf numFmtId="164" fontId="19" fillId="0" borderId="13" xfId="2" applyNumberFormat="1" applyFont="1" applyFill="1" applyBorder="1" applyAlignment="1" applyProtection="1">
      <alignment horizontal="right"/>
    </xf>
    <xf numFmtId="49" fontId="11" fillId="0" borderId="8" xfId="9" applyNumberFormat="1" applyFont="1" applyFill="1" applyBorder="1" applyAlignment="1" applyProtection="1">
      <alignment horizontal="left" indent="2"/>
    </xf>
    <xf numFmtId="0" fontId="28" fillId="0" borderId="0" xfId="0" applyFont="1" applyFill="1" applyBorder="1"/>
    <xf numFmtId="49" fontId="27" fillId="0" borderId="8" xfId="9" applyNumberFormat="1" applyFont="1" applyFill="1" applyBorder="1" applyAlignment="1" applyProtection="1">
      <alignment horizontal="left" indent="2"/>
    </xf>
    <xf numFmtId="43" fontId="27" fillId="0" borderId="8" xfId="1" applyFont="1" applyFill="1" applyBorder="1" applyAlignment="1" applyProtection="1">
      <alignment horizontal="right"/>
    </xf>
    <xf numFmtId="164" fontId="27" fillId="0" borderId="8" xfId="1" applyNumberFormat="1" applyFont="1" applyFill="1" applyBorder="1" applyAlignment="1" applyProtection="1">
      <alignment horizontal="right"/>
    </xf>
    <xf numFmtId="0" fontId="28" fillId="0" borderId="0" xfId="0" applyFont="1"/>
    <xf numFmtId="43" fontId="27" fillId="0" borderId="13" xfId="1" applyFont="1" applyFill="1" applyBorder="1" applyAlignment="1" applyProtection="1">
      <alignment horizontal="right"/>
    </xf>
    <xf numFmtId="0" fontId="20" fillId="0" borderId="8" xfId="9" applyNumberFormat="1" applyFont="1" applyFill="1" applyBorder="1" applyAlignment="1" applyProtection="1">
      <alignment horizontal="left" indent="1"/>
    </xf>
    <xf numFmtId="164" fontId="8" fillId="0" borderId="0" xfId="0" applyNumberFormat="1" applyFont="1" applyFill="1" applyBorder="1"/>
    <xf numFmtId="164" fontId="20" fillId="0" borderId="8" xfId="9" applyNumberFormat="1" applyFont="1" applyFill="1" applyBorder="1" applyAlignment="1" applyProtection="1">
      <alignment horizontal="left" indent="1"/>
    </xf>
    <xf numFmtId="0" fontId="19" fillId="0" borderId="8" xfId="0" applyFont="1" applyBorder="1"/>
    <xf numFmtId="49" fontId="11" fillId="0" borderId="8" xfId="2" applyNumberFormat="1" applyFont="1" applyFill="1" applyBorder="1" applyAlignment="1" applyProtection="1">
      <alignment horizontal="left" indent="2"/>
    </xf>
    <xf numFmtId="164" fontId="27" fillId="0" borderId="8" xfId="2" applyNumberFormat="1" applyFont="1" applyFill="1" applyBorder="1"/>
    <xf numFmtId="164" fontId="19" fillId="0" borderId="8" xfId="2" applyNumberFormat="1" applyFont="1" applyFill="1" applyBorder="1"/>
    <xf numFmtId="43" fontId="19" fillId="0" borderId="13" xfId="1" applyFont="1" applyFill="1" applyBorder="1" applyAlignment="1" applyProtection="1">
      <alignment horizontal="right"/>
    </xf>
    <xf numFmtId="164" fontId="20" fillId="0" borderId="8" xfId="2" applyNumberFormat="1" applyFont="1" applyFill="1" applyBorder="1" applyProtection="1"/>
    <xf numFmtId="164" fontId="20" fillId="0" borderId="13" xfId="2" applyNumberFormat="1" applyFont="1" applyFill="1" applyBorder="1" applyProtection="1"/>
    <xf numFmtId="164" fontId="11" fillId="0" borderId="8" xfId="2" applyNumberFormat="1" applyFont="1" applyFill="1" applyBorder="1" applyProtection="1"/>
    <xf numFmtId="164" fontId="11" fillId="0" borderId="8" xfId="5" applyNumberFormat="1" applyFont="1" applyFill="1" applyBorder="1" applyProtection="1"/>
    <xf numFmtId="49" fontId="27" fillId="0" borderId="8" xfId="2" applyNumberFormat="1" applyFont="1" applyFill="1" applyBorder="1" applyAlignment="1" applyProtection="1">
      <alignment horizontal="left" indent="2"/>
    </xf>
    <xf numFmtId="39" fontId="20" fillId="0" borderId="8" xfId="9" applyFont="1" applyFill="1" applyBorder="1"/>
    <xf numFmtId="49" fontId="19" fillId="0" borderId="8" xfId="2" applyNumberFormat="1" applyFont="1" applyFill="1" applyBorder="1" applyAlignment="1" applyProtection="1">
      <alignment horizontal="left"/>
    </xf>
    <xf numFmtId="164" fontId="20" fillId="0" borderId="8" xfId="2" applyNumberFormat="1" applyFont="1" applyFill="1" applyBorder="1" applyAlignment="1" applyProtection="1"/>
    <xf numFmtId="164" fontId="20" fillId="0" borderId="13" xfId="2" applyNumberFormat="1" applyFont="1" applyFill="1" applyBorder="1" applyAlignment="1" applyProtection="1"/>
    <xf numFmtId="164" fontId="14" fillId="0" borderId="0" xfId="0" applyNumberFormat="1" applyFont="1" applyFill="1" applyBorder="1"/>
    <xf numFmtId="39" fontId="20" fillId="0" borderId="8" xfId="9" applyFont="1" applyFill="1" applyBorder="1" applyAlignment="1" applyProtection="1">
      <alignment horizontal="left" indent="1"/>
    </xf>
    <xf numFmtId="39" fontId="11" fillId="0" borderId="8" xfId="9" applyFont="1" applyFill="1" applyBorder="1" applyAlignment="1" applyProtection="1">
      <alignment horizontal="left" indent="2"/>
    </xf>
    <xf numFmtId="164" fontId="11" fillId="0" borderId="8" xfId="2" applyNumberFormat="1" applyFont="1" applyFill="1" applyBorder="1"/>
    <xf numFmtId="164" fontId="11" fillId="0" borderId="8" xfId="5" applyNumberFormat="1" applyFont="1" applyFill="1" applyBorder="1"/>
    <xf numFmtId="164" fontId="20" fillId="0" borderId="8" xfId="5" applyNumberFormat="1" applyFont="1" applyFill="1" applyBorder="1"/>
    <xf numFmtId="0" fontId="29" fillId="0" borderId="0" xfId="0" applyFont="1" applyFill="1" applyBorder="1"/>
    <xf numFmtId="0" fontId="26" fillId="3" borderId="6" xfId="2" applyFont="1" applyFill="1" applyBorder="1" applyAlignment="1" applyProtection="1">
      <alignment horizontal="left" vertical="center"/>
    </xf>
    <xf numFmtId="164" fontId="26" fillId="3" borderId="6" xfId="2" applyNumberFormat="1" applyFont="1" applyFill="1" applyBorder="1" applyAlignment="1" applyProtection="1">
      <alignment vertical="center"/>
    </xf>
    <xf numFmtId="164" fontId="26" fillId="3" borderId="9" xfId="2" applyNumberFormat="1" applyFont="1" applyFill="1" applyBorder="1" applyAlignment="1" applyProtection="1">
      <alignment vertical="center"/>
    </xf>
    <xf numFmtId="0" fontId="11" fillId="0" borderId="18" xfId="2" applyFont="1" applyFill="1" applyBorder="1" applyAlignment="1" applyProtection="1">
      <alignment horizontal="left" vertical="center"/>
    </xf>
    <xf numFmtId="164" fontId="11" fillId="0" borderId="19" xfId="2" applyNumberFormat="1" applyFont="1" applyFill="1" applyBorder="1" applyAlignment="1" applyProtection="1">
      <alignment vertical="center"/>
    </xf>
    <xf numFmtId="164" fontId="11" fillId="0" borderId="20" xfId="2" applyNumberFormat="1" applyFont="1" applyFill="1" applyBorder="1" applyAlignment="1" applyProtection="1">
      <alignment vertical="center"/>
    </xf>
    <xf numFmtId="43" fontId="27" fillId="0" borderId="13" xfId="1" applyFont="1" applyFill="1" applyBorder="1" applyAlignment="1" applyProtection="1">
      <alignment horizontal="right" vertical="center"/>
    </xf>
    <xf numFmtId="49" fontId="26" fillId="3" borderId="21" xfId="0" applyNumberFormat="1" applyFont="1" applyFill="1" applyBorder="1" applyAlignment="1" applyProtection="1">
      <alignment horizontal="left" vertical="center"/>
    </xf>
    <xf numFmtId="166" fontId="26" fillId="3" borderId="19" xfId="0" applyNumberFormat="1" applyFont="1" applyFill="1" applyBorder="1" applyAlignment="1" applyProtection="1">
      <alignment vertical="center"/>
    </xf>
    <xf numFmtId="166" fontId="26" fillId="3" borderId="20" xfId="0" applyNumberFormat="1" applyFont="1" applyFill="1" applyBorder="1" applyAlignment="1" applyProtection="1">
      <alignment vertical="center"/>
    </xf>
    <xf numFmtId="164" fontId="26" fillId="3" borderId="20" xfId="0" applyNumberFormat="1" applyFont="1" applyFill="1" applyBorder="1" applyAlignment="1" applyProtection="1">
      <alignment vertical="center"/>
    </xf>
    <xf numFmtId="164" fontId="22" fillId="0" borderId="0" xfId="2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Fill="1" applyBorder="1"/>
    <xf numFmtId="0" fontId="22" fillId="0" borderId="0" xfId="0" applyFont="1"/>
    <xf numFmtId="0" fontId="13" fillId="0" borderId="0" xfId="0" applyFont="1" applyFill="1" applyBorder="1"/>
    <xf numFmtId="0" fontId="22" fillId="0" borderId="0" xfId="0" applyFont="1" applyBorder="1"/>
    <xf numFmtId="0" fontId="29" fillId="0" borderId="0" xfId="0" applyFont="1"/>
    <xf numFmtId="0" fontId="29" fillId="0" borderId="0" xfId="0" applyFont="1" applyBorder="1"/>
    <xf numFmtId="0" fontId="26" fillId="3" borderId="1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left" vertical="center"/>
    </xf>
    <xf numFmtId="164" fontId="20" fillId="0" borderId="11" xfId="3" applyNumberFormat="1" applyFont="1" applyFill="1" applyBorder="1"/>
    <xf numFmtId="164" fontId="20" fillId="0" borderId="13" xfId="3" applyNumberFormat="1" applyFont="1" applyFill="1" applyBorder="1"/>
    <xf numFmtId="49" fontId="20" fillId="0" borderId="8" xfId="0" applyNumberFormat="1" applyFont="1" applyFill="1" applyBorder="1" applyAlignment="1" applyProtection="1"/>
    <xf numFmtId="49" fontId="20" fillId="0" borderId="8" xfId="0" applyNumberFormat="1" applyFont="1" applyFill="1" applyBorder="1" applyAlignment="1" applyProtection="1">
      <alignment horizontal="left" indent="1"/>
    </xf>
    <xf numFmtId="0" fontId="11" fillId="0" borderId="8" xfId="0" applyFont="1" applyFill="1" applyBorder="1" applyAlignment="1" applyProtection="1">
      <alignment horizontal="left" indent="2"/>
    </xf>
    <xf numFmtId="164" fontId="10" fillId="0" borderId="8" xfId="5" applyNumberFormat="1" applyFont="1" applyFill="1" applyBorder="1" applyProtection="1"/>
    <xf numFmtId="164" fontId="11" fillId="0" borderId="13" xfId="2" applyNumberFormat="1" applyFont="1" applyFill="1" applyBorder="1" applyProtection="1"/>
    <xf numFmtId="164" fontId="11" fillId="0" borderId="13" xfId="2" applyNumberFormat="1" applyFont="1" applyFill="1" applyBorder="1"/>
    <xf numFmtId="49" fontId="11" fillId="0" borderId="8" xfId="0" applyNumberFormat="1" applyFont="1" applyFill="1" applyBorder="1" applyAlignment="1" applyProtection="1">
      <alignment horizontal="left" indent="2"/>
    </xf>
    <xf numFmtId="49" fontId="20" fillId="0" borderId="8" xfId="0" applyNumberFormat="1" applyFont="1" applyBorder="1" applyAlignment="1">
      <alignment horizontal="left" indent="1"/>
    </xf>
    <xf numFmtId="164" fontId="11" fillId="0" borderId="8" xfId="2" applyNumberFormat="1" applyFont="1" applyFill="1" applyBorder="1" applyAlignment="1" applyProtection="1"/>
    <xf numFmtId="164" fontId="11" fillId="0" borderId="8" xfId="0" applyNumberFormat="1" applyFont="1" applyFill="1" applyBorder="1" applyAlignment="1" applyProtection="1">
      <alignment horizontal="left" indent="3"/>
    </xf>
    <xf numFmtId="164" fontId="10" fillId="0" borderId="13" xfId="3" applyNumberFormat="1" applyFont="1" applyFill="1" applyBorder="1" applyProtection="1"/>
    <xf numFmtId="43" fontId="11" fillId="0" borderId="13" xfId="1" applyFont="1" applyFill="1" applyBorder="1" applyProtection="1"/>
    <xf numFmtId="164" fontId="11" fillId="4" borderId="8" xfId="0" applyNumberFormat="1" applyFont="1" applyFill="1" applyBorder="1" applyAlignment="1" applyProtection="1">
      <alignment horizontal="left" indent="3"/>
    </xf>
    <xf numFmtId="164" fontId="11" fillId="4" borderId="8" xfId="2" applyNumberFormat="1" applyFont="1" applyFill="1" applyBorder="1" applyAlignment="1" applyProtection="1"/>
    <xf numFmtId="164" fontId="11" fillId="4" borderId="13" xfId="2" applyNumberFormat="1" applyFont="1" applyFill="1" applyBorder="1" applyProtection="1"/>
    <xf numFmtId="164" fontId="10" fillId="4" borderId="13" xfId="3" applyNumberFormat="1" applyFont="1" applyFill="1" applyBorder="1" applyProtection="1"/>
    <xf numFmtId="164" fontId="11" fillId="4" borderId="8" xfId="2" applyNumberFormat="1" applyFont="1" applyFill="1" applyBorder="1" applyProtection="1"/>
    <xf numFmtId="43" fontId="11" fillId="4" borderId="13" xfId="1" applyFont="1" applyFill="1" applyBorder="1" applyProtection="1"/>
    <xf numFmtId="49" fontId="20" fillId="0" borderId="8" xfId="3" applyNumberFormat="1" applyFont="1" applyFill="1" applyBorder="1" applyAlignment="1" applyProtection="1">
      <alignment horizontal="left"/>
    </xf>
    <xf numFmtId="164" fontId="20" fillId="0" borderId="13" xfId="3" applyNumberFormat="1" applyFont="1" applyFill="1" applyBorder="1" applyProtection="1"/>
    <xf numFmtId="49" fontId="20" fillId="0" borderId="8" xfId="0" applyNumberFormat="1" applyFont="1" applyFill="1" applyBorder="1" applyAlignment="1" applyProtection="1">
      <alignment horizontal="left"/>
    </xf>
    <xf numFmtId="49" fontId="20" fillId="0" borderId="8" xfId="0" applyNumberFormat="1" applyFont="1" applyFill="1" applyBorder="1" applyAlignment="1" applyProtection="1">
      <alignment horizontal="left" indent="2"/>
    </xf>
    <xf numFmtId="49" fontId="20" fillId="0" borderId="8" xfId="0" applyNumberFormat="1" applyFont="1" applyFill="1" applyBorder="1" applyAlignment="1" applyProtection="1">
      <alignment horizontal="left" indent="3"/>
    </xf>
    <xf numFmtId="49" fontId="11" fillId="0" borderId="8" xfId="0" applyNumberFormat="1" applyFont="1" applyFill="1" applyBorder="1" applyAlignment="1" applyProtection="1">
      <alignment horizontal="left" indent="4"/>
    </xf>
    <xf numFmtId="49" fontId="11" fillId="4" borderId="8" xfId="0" applyNumberFormat="1" applyFont="1" applyFill="1" applyBorder="1" applyAlignment="1" applyProtection="1">
      <alignment horizontal="left" indent="4"/>
    </xf>
    <xf numFmtId="43" fontId="11" fillId="0" borderId="8" xfId="1" applyFont="1" applyFill="1" applyBorder="1" applyProtection="1"/>
    <xf numFmtId="43" fontId="20" fillId="0" borderId="13" xfId="1" applyFont="1" applyFill="1" applyBorder="1" applyProtection="1"/>
    <xf numFmtId="164" fontId="11" fillId="4" borderId="8" xfId="2" applyNumberFormat="1" applyFont="1" applyFill="1" applyBorder="1"/>
    <xf numFmtId="49" fontId="20" fillId="0" borderId="8" xfId="0" applyNumberFormat="1" applyFont="1" applyFill="1" applyBorder="1" applyAlignment="1" applyProtection="1">
      <alignment horizontal="left" vertical="center" indent="1"/>
    </xf>
    <xf numFmtId="164" fontId="27" fillId="0" borderId="8" xfId="0" applyNumberFormat="1" applyFont="1" applyFill="1" applyBorder="1"/>
    <xf numFmtId="164" fontId="19" fillId="0" borderId="8" xfId="0" applyNumberFormat="1" applyFont="1" applyFill="1" applyBorder="1"/>
    <xf numFmtId="164" fontId="19" fillId="0" borderId="13" xfId="0" applyNumberFormat="1" applyFont="1" applyFill="1" applyBorder="1"/>
    <xf numFmtId="43" fontId="19" fillId="0" borderId="8" xfId="1" applyFont="1" applyFill="1" applyBorder="1"/>
    <xf numFmtId="166" fontId="20" fillId="0" borderId="8" xfId="1" applyNumberFormat="1" applyFont="1" applyFill="1" applyBorder="1" applyProtection="1"/>
    <xf numFmtId="43" fontId="20" fillId="0" borderId="8" xfId="1" applyFont="1" applyFill="1" applyBorder="1" applyProtection="1"/>
    <xf numFmtId="49" fontId="11" fillId="0" borderId="8" xfId="0" applyNumberFormat="1" applyFont="1" applyFill="1" applyBorder="1" applyAlignment="1" applyProtection="1">
      <alignment horizontal="left"/>
    </xf>
    <xf numFmtId="49" fontId="10" fillId="0" borderId="8" xfId="8" applyNumberFormat="1" applyFont="1" applyFill="1" applyBorder="1" applyAlignment="1" applyProtection="1">
      <alignment horizontal="left" indent="1"/>
    </xf>
    <xf numFmtId="49" fontId="26" fillId="3" borderId="6" xfId="0" applyNumberFormat="1" applyFont="1" applyFill="1" applyBorder="1" applyAlignment="1" applyProtection="1">
      <alignment vertical="center"/>
    </xf>
    <xf numFmtId="164" fontId="26" fillId="3" borderId="6" xfId="2" applyNumberFormat="1" applyFont="1" applyFill="1" applyBorder="1" applyAlignment="1">
      <alignment vertical="center"/>
    </xf>
    <xf numFmtId="164" fontId="26" fillId="3" borderId="9" xfId="2" applyNumberFormat="1" applyFont="1" applyFill="1" applyBorder="1" applyAlignment="1">
      <alignment vertical="center"/>
    </xf>
    <xf numFmtId="164" fontId="20" fillId="0" borderId="8" xfId="0" applyNumberFormat="1" applyFont="1" applyFill="1" applyBorder="1" applyProtection="1"/>
    <xf numFmtId="164" fontId="20" fillId="0" borderId="13" xfId="0" applyNumberFormat="1" applyFont="1" applyFill="1" applyBorder="1" applyProtection="1"/>
    <xf numFmtId="49" fontId="30" fillId="0" borderId="8" xfId="0" applyNumberFormat="1" applyFont="1" applyFill="1" applyBorder="1" applyAlignment="1" applyProtection="1">
      <alignment horizontal="left"/>
    </xf>
    <xf numFmtId="164" fontId="30" fillId="0" borderId="8" xfId="0" applyNumberFormat="1" applyFont="1" applyFill="1" applyBorder="1" applyProtection="1"/>
    <xf numFmtId="164" fontId="30" fillId="0" borderId="13" xfId="0" applyNumberFormat="1" applyFont="1" applyFill="1" applyBorder="1" applyProtection="1"/>
    <xf numFmtId="49" fontId="11" fillId="0" borderId="8" xfId="0" applyNumberFormat="1" applyFont="1" applyFill="1" applyBorder="1" applyAlignment="1" applyProtection="1">
      <alignment horizontal="left" indent="1"/>
    </xf>
    <xf numFmtId="164" fontId="11" fillId="0" borderId="8" xfId="0" applyNumberFormat="1" applyFont="1" applyFill="1" applyBorder="1" applyProtection="1"/>
    <xf numFmtId="164" fontId="11" fillId="0" borderId="13" xfId="0" applyNumberFormat="1" applyFont="1" applyFill="1" applyBorder="1" applyProtection="1"/>
    <xf numFmtId="49" fontId="31" fillId="0" borderId="8" xfId="0" applyNumberFormat="1" applyFont="1" applyFill="1" applyBorder="1" applyAlignment="1" applyProtection="1">
      <alignment horizontal="left" indent="1"/>
    </xf>
    <xf numFmtId="164" fontId="31" fillId="0" borderId="8" xfId="0" applyNumberFormat="1" applyFont="1" applyFill="1" applyBorder="1" applyProtection="1"/>
    <xf numFmtId="164" fontId="31" fillId="0" borderId="8" xfId="2" applyNumberFormat="1" applyFont="1" applyFill="1" applyBorder="1" applyProtection="1"/>
    <xf numFmtId="164" fontId="31" fillId="0" borderId="13" xfId="0" applyNumberFormat="1" applyFont="1" applyFill="1" applyBorder="1" applyProtection="1"/>
    <xf numFmtId="49" fontId="20" fillId="0" borderId="8" xfId="0" applyNumberFormat="1" applyFont="1" applyFill="1" applyBorder="1" applyAlignment="1" applyProtection="1">
      <alignment horizontal="left" indent="2"/>
      <protection locked="0"/>
    </xf>
    <xf numFmtId="164" fontId="11" fillId="0" borderId="13" xfId="0" applyNumberFormat="1" applyFont="1" applyFill="1" applyBorder="1" applyAlignment="1" applyProtection="1">
      <alignment horizontal="left" indent="3"/>
    </xf>
    <xf numFmtId="49" fontId="11" fillId="0" borderId="8" xfId="0" applyNumberFormat="1" applyFont="1" applyFill="1" applyBorder="1" applyAlignment="1" applyProtection="1">
      <alignment horizontal="left" indent="2"/>
      <protection locked="0"/>
    </xf>
    <xf numFmtId="49" fontId="11" fillId="0" borderId="8" xfId="0" applyNumberFormat="1" applyFont="1" applyFill="1" applyBorder="1" applyAlignment="1" applyProtection="1">
      <alignment horizontal="left" indent="3"/>
      <protection locked="0"/>
    </xf>
    <xf numFmtId="49" fontId="26" fillId="3" borderId="6" xfId="0" applyNumberFormat="1" applyFont="1" applyFill="1" applyBorder="1" applyAlignment="1" applyProtection="1">
      <alignment horizontal="left" vertical="center"/>
    </xf>
    <xf numFmtId="164" fontId="26" fillId="3" borderId="6" xfId="0" applyNumberFormat="1" applyFont="1" applyFill="1" applyBorder="1" applyAlignment="1" applyProtection="1">
      <alignment vertical="center"/>
    </xf>
    <xf numFmtId="164" fontId="26" fillId="3" borderId="9" xfId="0" applyNumberFormat="1" applyFont="1" applyFill="1" applyBorder="1" applyAlignment="1" applyProtection="1">
      <alignment vertical="center"/>
    </xf>
    <xf numFmtId="49" fontId="11" fillId="0" borderId="22" xfId="0" applyNumberFormat="1" applyFont="1" applyFill="1" applyBorder="1" applyAlignment="1" applyProtection="1"/>
    <xf numFmtId="164" fontId="11" fillId="0" borderId="11" xfId="0" applyNumberFormat="1" applyFont="1" applyFill="1" applyBorder="1" applyProtection="1"/>
    <xf numFmtId="164" fontId="10" fillId="0" borderId="23" xfId="0" applyNumberFormat="1" applyFont="1" applyFill="1" applyBorder="1" applyProtection="1"/>
    <xf numFmtId="164" fontId="11" fillId="0" borderId="23" xfId="0" applyNumberFormat="1" applyFont="1" applyFill="1" applyBorder="1" applyProtection="1"/>
    <xf numFmtId="164" fontId="11" fillId="0" borderId="13" xfId="0" applyNumberFormat="1" applyFont="1" applyFill="1" applyBorder="1" applyAlignment="1" applyProtection="1">
      <alignment vertical="center"/>
    </xf>
    <xf numFmtId="49" fontId="11" fillId="0" borderId="8" xfId="0" applyNumberFormat="1" applyFont="1" applyFill="1" applyBorder="1" applyAlignment="1" applyProtection="1"/>
    <xf numFmtId="164" fontId="11" fillId="0" borderId="8" xfId="0" applyNumberFormat="1" applyFont="1" applyFill="1" applyBorder="1" applyAlignment="1" applyProtection="1">
      <alignment vertical="center"/>
    </xf>
    <xf numFmtId="49" fontId="11" fillId="0" borderId="10" xfId="0" applyNumberFormat="1" applyFont="1" applyFill="1" applyBorder="1" applyAlignment="1" applyProtection="1"/>
    <xf numFmtId="49" fontId="26" fillId="3" borderId="24" xfId="0" applyNumberFormat="1" applyFont="1" applyFill="1" applyBorder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NumberFormat="1"/>
    <xf numFmtId="166" fontId="11" fillId="0" borderId="0" xfId="0" applyNumberFormat="1" applyFont="1" applyAlignment="1">
      <alignment horizontal="right"/>
    </xf>
    <xf numFmtId="166" fontId="20" fillId="0" borderId="0" xfId="0" applyNumberFormat="1" applyFont="1" applyAlignment="1">
      <alignment horizontal="right"/>
    </xf>
    <xf numFmtId="167" fontId="22" fillId="0" borderId="0" xfId="0" applyNumberFormat="1" applyFont="1" applyBorder="1"/>
    <xf numFmtId="164" fontId="11" fillId="0" borderId="0" xfId="0" applyNumberFormat="1" applyFont="1" applyAlignment="1">
      <alignment horizontal="right"/>
    </xf>
    <xf numFmtId="164" fontId="22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7" fontId="22" fillId="0" borderId="0" xfId="0" applyNumberFormat="1" applyFont="1" applyFill="1" applyBorder="1"/>
    <xf numFmtId="0" fontId="8" fillId="0" borderId="0" xfId="0" applyFont="1" applyFill="1" applyBorder="1" applyAlignment="1" applyProtection="1"/>
    <xf numFmtId="0" fontId="10" fillId="0" borderId="0" xfId="0" applyFont="1" applyFill="1" applyBorder="1" applyAlignment="1" applyProtection="1"/>
    <xf numFmtId="168" fontId="22" fillId="0" borderId="0" xfId="0" applyNumberFormat="1" applyFont="1" applyBorder="1"/>
    <xf numFmtId="167" fontId="28" fillId="0" borderId="0" xfId="0" applyNumberFormat="1" applyFont="1"/>
    <xf numFmtId="167" fontId="2" fillId="0" borderId="0" xfId="0" applyNumberFormat="1" applyFont="1"/>
    <xf numFmtId="167" fontId="0" fillId="0" borderId="0" xfId="0" applyNumberFormat="1"/>
    <xf numFmtId="167" fontId="23" fillId="0" borderId="0" xfId="0" applyNumberFormat="1" applyFont="1" applyBorder="1"/>
    <xf numFmtId="164" fontId="22" fillId="0" borderId="0" xfId="0" applyNumberFormat="1" applyFont="1" applyBorder="1"/>
    <xf numFmtId="43" fontId="22" fillId="0" borderId="0" xfId="1" applyFont="1" applyBorder="1"/>
    <xf numFmtId="43" fontId="22" fillId="0" borderId="0" xfId="0" applyNumberFormat="1" applyFont="1" applyBorder="1"/>
    <xf numFmtId="43" fontId="11" fillId="4" borderId="8" xfId="1" applyFont="1" applyFill="1" applyBorder="1" applyProtection="1"/>
  </cellXfs>
  <cellStyles count="10">
    <cellStyle name="Hipervínculo" xfId="7" builtinId="8"/>
    <cellStyle name="Millares" xfId="1" builtinId="3"/>
    <cellStyle name="Normal" xfId="0" builtinId="0"/>
    <cellStyle name="Normal 2 2 2" xfId="3"/>
    <cellStyle name="Normal 2 2 2 2" xfId="8"/>
    <cellStyle name="Normal 3" xfId="6"/>
    <cellStyle name="Normal_COMPARACION 2002-2001" xfId="2"/>
    <cellStyle name="Normal_COMPARACION 2002-2001 2" xfId="5"/>
    <cellStyle name="Normal_Hoja4" xfId="4"/>
    <cellStyle name="Normal_Hoja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Raulina\Memorias%202019\ENERO-NOVIEMBRE%20%202019%20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18-2019"/>
      <sheetName val="FINANCIERO (2019 Est. 2019) 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19 (REC)"/>
      <sheetName val="2019 (RESUMEN"/>
      <sheetName val="2018 REC- EST "/>
      <sheetName val="2018 REC-EST RESUMEN"/>
      <sheetName val="Hoja1"/>
    </sheetNames>
    <sheetDataSet>
      <sheetData sheetId="0"/>
      <sheetData sheetId="1"/>
      <sheetData sheetId="2"/>
      <sheetData sheetId="3">
        <row r="11">
          <cell r="C11">
            <v>5329.8</v>
          </cell>
          <cell r="D11">
            <v>4292.2</v>
          </cell>
          <cell r="E11">
            <v>4423.8</v>
          </cell>
          <cell r="F11">
            <v>4560.8</v>
          </cell>
          <cell r="G11">
            <v>4709.8999999999996</v>
          </cell>
          <cell r="H11">
            <v>3870.2</v>
          </cell>
          <cell r="I11">
            <v>3778.7</v>
          </cell>
          <cell r="J11">
            <v>4431.8999999999996</v>
          </cell>
          <cell r="K11">
            <v>3908.7</v>
          </cell>
          <cell r="L11">
            <v>3687.4</v>
          </cell>
          <cell r="M11">
            <v>4062.7</v>
          </cell>
          <cell r="O11">
            <v>5895.3</v>
          </cell>
          <cell r="P11">
            <v>4890.8999999999996</v>
          </cell>
          <cell r="Q11">
            <v>5026.2</v>
          </cell>
          <cell r="R11">
            <v>5274.5</v>
          </cell>
          <cell r="S11">
            <v>5456</v>
          </cell>
          <cell r="T11">
            <v>4590.6000000000004</v>
          </cell>
          <cell r="U11">
            <v>4366.5</v>
          </cell>
          <cell r="V11">
            <v>4886.2</v>
          </cell>
          <cell r="W11">
            <v>4553.8999999999996</v>
          </cell>
          <cell r="X11">
            <v>5122.1000000000004</v>
          </cell>
          <cell r="Y11">
            <v>4521.2</v>
          </cell>
        </row>
        <row r="12">
          <cell r="C12">
            <v>15498.1</v>
          </cell>
          <cell r="D12">
            <v>4884.7</v>
          </cell>
          <cell r="E12">
            <v>5045.3</v>
          </cell>
          <cell r="F12">
            <v>11730.6</v>
          </cell>
          <cell r="G12">
            <v>8477.2000000000007</v>
          </cell>
          <cell r="H12">
            <v>5132.5</v>
          </cell>
          <cell r="I12">
            <v>9271.4</v>
          </cell>
          <cell r="J12">
            <v>5046.3</v>
          </cell>
          <cell r="K12">
            <v>5152</v>
          </cell>
          <cell r="L12">
            <v>6206.3</v>
          </cell>
          <cell r="M12">
            <v>5382.2</v>
          </cell>
          <cell r="O12">
            <v>7188</v>
          </cell>
          <cell r="P12">
            <v>5148.8</v>
          </cell>
          <cell r="Q12">
            <v>5868.7</v>
          </cell>
          <cell r="R12">
            <v>19943.900000000001</v>
          </cell>
          <cell r="S12">
            <v>5717.5</v>
          </cell>
          <cell r="T12">
            <v>6223.4</v>
          </cell>
          <cell r="U12">
            <v>10609.7</v>
          </cell>
          <cell r="V12">
            <v>6457.6</v>
          </cell>
          <cell r="W12">
            <v>6137.4</v>
          </cell>
          <cell r="X12">
            <v>8486.7000000000007</v>
          </cell>
          <cell r="Y12">
            <v>6119.7</v>
          </cell>
        </row>
        <row r="13">
          <cell r="C13">
            <v>2899.9</v>
          </cell>
          <cell r="D13">
            <v>1690.2</v>
          </cell>
          <cell r="E13">
            <v>1727.2</v>
          </cell>
          <cell r="F13">
            <v>2945.8</v>
          </cell>
          <cell r="G13">
            <v>2979.8</v>
          </cell>
          <cell r="H13">
            <v>2792.6</v>
          </cell>
          <cell r="I13">
            <v>2435.5</v>
          </cell>
          <cell r="J13">
            <v>2178.5</v>
          </cell>
          <cell r="K13">
            <v>2180.4</v>
          </cell>
          <cell r="L13">
            <v>2402.4</v>
          </cell>
          <cell r="M13">
            <v>2410.3000000000002</v>
          </cell>
          <cell r="O13">
            <v>4032.5</v>
          </cell>
          <cell r="P13">
            <v>2435.4</v>
          </cell>
          <cell r="Q13">
            <v>3218.6</v>
          </cell>
          <cell r="R13">
            <v>2981</v>
          </cell>
          <cell r="S13">
            <v>3446.7</v>
          </cell>
          <cell r="T13">
            <v>4111.3</v>
          </cell>
          <cell r="U13">
            <v>2881.5</v>
          </cell>
          <cell r="V13">
            <v>2536.8000000000002</v>
          </cell>
          <cell r="W13">
            <v>2702.1</v>
          </cell>
          <cell r="X13">
            <v>2968.5</v>
          </cell>
          <cell r="Y13">
            <v>2246.5</v>
          </cell>
        </row>
        <row r="14">
          <cell r="C14">
            <v>91.7</v>
          </cell>
          <cell r="D14">
            <v>93.2</v>
          </cell>
          <cell r="E14">
            <v>107.7</v>
          </cell>
          <cell r="F14">
            <v>148.1</v>
          </cell>
          <cell r="G14">
            <v>177.3</v>
          </cell>
          <cell r="H14">
            <v>145.69999999999999</v>
          </cell>
          <cell r="I14">
            <v>196.4</v>
          </cell>
          <cell r="J14">
            <v>143.80000000000001</v>
          </cell>
          <cell r="K14">
            <v>143.4</v>
          </cell>
          <cell r="L14">
            <v>204.7</v>
          </cell>
          <cell r="M14">
            <v>174.3</v>
          </cell>
          <cell r="O14">
            <v>155.9</v>
          </cell>
          <cell r="P14">
            <v>123.3</v>
          </cell>
          <cell r="Q14">
            <v>197.9</v>
          </cell>
          <cell r="R14">
            <v>184</v>
          </cell>
          <cell r="S14">
            <v>154.69999999999999</v>
          </cell>
          <cell r="T14">
            <v>159.69999999999999</v>
          </cell>
          <cell r="U14">
            <v>202.8</v>
          </cell>
          <cell r="V14">
            <v>224.7</v>
          </cell>
          <cell r="W14">
            <v>177.8</v>
          </cell>
          <cell r="X14">
            <v>196.2</v>
          </cell>
          <cell r="Y14">
            <v>252.4</v>
          </cell>
        </row>
        <row r="17">
          <cell r="C17">
            <v>57.4</v>
          </cell>
          <cell r="D17">
            <v>174.3</v>
          </cell>
          <cell r="E17">
            <v>821.6</v>
          </cell>
          <cell r="F17">
            <v>115.9</v>
          </cell>
          <cell r="G17">
            <v>102.9</v>
          </cell>
          <cell r="H17">
            <v>80.400000000000006</v>
          </cell>
          <cell r="I17">
            <v>80.3</v>
          </cell>
          <cell r="J17">
            <v>179.1</v>
          </cell>
          <cell r="K17">
            <v>707</v>
          </cell>
          <cell r="L17">
            <v>95</v>
          </cell>
          <cell r="M17">
            <v>57</v>
          </cell>
          <cell r="O17">
            <v>83.8</v>
          </cell>
          <cell r="P17">
            <v>201.5</v>
          </cell>
          <cell r="Q17">
            <v>951</v>
          </cell>
          <cell r="R17">
            <v>134.5</v>
          </cell>
          <cell r="S17">
            <v>109.9</v>
          </cell>
          <cell r="T17">
            <v>92.8</v>
          </cell>
          <cell r="U17">
            <v>88.7</v>
          </cell>
          <cell r="V17">
            <v>185</v>
          </cell>
          <cell r="W17">
            <v>829.1</v>
          </cell>
          <cell r="X17">
            <v>109.3</v>
          </cell>
          <cell r="Y17">
            <v>64.599999999999994</v>
          </cell>
        </row>
        <row r="18">
          <cell r="C18">
            <v>171.2</v>
          </cell>
          <cell r="D18">
            <v>81.900000000000006</v>
          </cell>
          <cell r="E18">
            <v>96.9</v>
          </cell>
          <cell r="F18">
            <v>975.5</v>
          </cell>
          <cell r="G18">
            <v>868.2</v>
          </cell>
          <cell r="H18">
            <v>153.19999999999999</v>
          </cell>
          <cell r="I18">
            <v>208.8</v>
          </cell>
          <cell r="J18">
            <v>126.9</v>
          </cell>
          <cell r="K18">
            <v>156.5</v>
          </cell>
          <cell r="L18">
            <v>1537.5</v>
          </cell>
          <cell r="M18">
            <v>133.69999999999999</v>
          </cell>
          <cell r="O18">
            <v>209</v>
          </cell>
          <cell r="P18">
            <v>107.1</v>
          </cell>
          <cell r="Q18">
            <v>147</v>
          </cell>
          <cell r="R18">
            <v>1812.5</v>
          </cell>
          <cell r="S18">
            <v>266.5</v>
          </cell>
          <cell r="T18">
            <v>145.9</v>
          </cell>
          <cell r="U18">
            <v>245</v>
          </cell>
          <cell r="V18">
            <v>105.7</v>
          </cell>
          <cell r="W18">
            <v>141.69999999999999</v>
          </cell>
          <cell r="X18">
            <v>1685</v>
          </cell>
          <cell r="Y18">
            <v>160.69999999999999</v>
          </cell>
        </row>
        <row r="19">
          <cell r="C19">
            <v>401.2</v>
          </cell>
          <cell r="D19">
            <v>445.9</v>
          </cell>
          <cell r="E19">
            <v>513.6</v>
          </cell>
          <cell r="F19">
            <v>499.5</v>
          </cell>
          <cell r="G19">
            <v>587.29999999999995</v>
          </cell>
          <cell r="H19">
            <v>561.79999999999995</v>
          </cell>
          <cell r="I19">
            <v>657.3</v>
          </cell>
          <cell r="J19">
            <v>592.9</v>
          </cell>
          <cell r="K19">
            <v>535.5</v>
          </cell>
          <cell r="L19">
            <v>558.29999999999995</v>
          </cell>
          <cell r="M19">
            <v>481.6</v>
          </cell>
          <cell r="O19">
            <v>469.2</v>
          </cell>
          <cell r="P19">
            <v>510.8</v>
          </cell>
          <cell r="Q19">
            <v>739</v>
          </cell>
          <cell r="R19">
            <v>537</v>
          </cell>
          <cell r="S19">
            <v>605.70000000000005</v>
          </cell>
          <cell r="T19">
            <v>680.7</v>
          </cell>
          <cell r="U19">
            <v>728.5</v>
          </cell>
          <cell r="V19">
            <v>669.2</v>
          </cell>
          <cell r="W19">
            <v>608.79999999999995</v>
          </cell>
          <cell r="X19">
            <v>724.8</v>
          </cell>
          <cell r="Y19">
            <v>620.5</v>
          </cell>
        </row>
        <row r="20">
          <cell r="C20">
            <v>113.4</v>
          </cell>
          <cell r="D20">
            <v>97.3</v>
          </cell>
          <cell r="E20">
            <v>107.1</v>
          </cell>
          <cell r="F20">
            <v>102.5</v>
          </cell>
          <cell r="G20">
            <v>105.3</v>
          </cell>
          <cell r="H20">
            <v>94.8</v>
          </cell>
          <cell r="I20">
            <v>93.4</v>
          </cell>
          <cell r="J20">
            <v>101.4</v>
          </cell>
          <cell r="K20">
            <v>88</v>
          </cell>
          <cell r="L20">
            <v>110</v>
          </cell>
          <cell r="M20">
            <v>103.4</v>
          </cell>
          <cell r="O20">
            <v>130.4</v>
          </cell>
          <cell r="P20">
            <v>111.2</v>
          </cell>
          <cell r="Q20">
            <v>122.2</v>
          </cell>
          <cell r="R20">
            <v>112.2</v>
          </cell>
          <cell r="S20">
            <v>132</v>
          </cell>
          <cell r="T20">
            <v>108.5</v>
          </cell>
          <cell r="U20">
            <v>126.2</v>
          </cell>
          <cell r="V20">
            <v>115.9</v>
          </cell>
          <cell r="W20">
            <v>100.8</v>
          </cell>
          <cell r="X20">
            <v>132</v>
          </cell>
          <cell r="Y20">
            <v>107.1</v>
          </cell>
        </row>
        <row r="21">
          <cell r="C21">
            <v>591.29999999999995</v>
          </cell>
          <cell r="D21">
            <v>589</v>
          </cell>
          <cell r="E21">
            <v>601.20000000000005</v>
          </cell>
          <cell r="F21">
            <v>795.9</v>
          </cell>
          <cell r="G21">
            <v>634.4</v>
          </cell>
          <cell r="H21">
            <v>768</v>
          </cell>
          <cell r="I21">
            <v>637.79999999999995</v>
          </cell>
          <cell r="J21">
            <v>769.3</v>
          </cell>
          <cell r="K21">
            <v>601.70000000000005</v>
          </cell>
          <cell r="L21">
            <v>631</v>
          </cell>
          <cell r="M21">
            <v>783.1</v>
          </cell>
          <cell r="O21">
            <v>616.9</v>
          </cell>
          <cell r="P21">
            <v>612.79999999999995</v>
          </cell>
          <cell r="Q21">
            <v>828.7</v>
          </cell>
          <cell r="R21">
            <v>617.6</v>
          </cell>
          <cell r="S21">
            <v>830.8</v>
          </cell>
          <cell r="T21">
            <v>631.5</v>
          </cell>
          <cell r="U21">
            <v>667.9</v>
          </cell>
          <cell r="V21">
            <v>851.3</v>
          </cell>
          <cell r="W21">
            <v>638.6</v>
          </cell>
          <cell r="X21">
            <v>672.7</v>
          </cell>
          <cell r="Y21">
            <v>851.9</v>
          </cell>
        </row>
        <row r="23">
          <cell r="C23">
            <v>97.3</v>
          </cell>
          <cell r="D23">
            <v>107.9</v>
          </cell>
          <cell r="E23">
            <v>143.69999999999999</v>
          </cell>
          <cell r="F23">
            <v>149</v>
          </cell>
          <cell r="G23">
            <v>159.4</v>
          </cell>
          <cell r="H23">
            <v>159.30000000000001</v>
          </cell>
          <cell r="I23">
            <v>139.19999999999999</v>
          </cell>
          <cell r="J23">
            <v>149.1</v>
          </cell>
          <cell r="K23">
            <v>191.2</v>
          </cell>
          <cell r="L23">
            <v>161</v>
          </cell>
          <cell r="M23">
            <v>134.4</v>
          </cell>
          <cell r="O23">
            <v>182.1</v>
          </cell>
          <cell r="P23">
            <v>191.7</v>
          </cell>
          <cell r="Q23">
            <v>234.6</v>
          </cell>
          <cell r="R23">
            <v>123</v>
          </cell>
          <cell r="S23">
            <v>210.3</v>
          </cell>
          <cell r="T23">
            <v>160</v>
          </cell>
          <cell r="U23">
            <v>182.3</v>
          </cell>
          <cell r="V23">
            <v>157</v>
          </cell>
          <cell r="W23">
            <v>190.3</v>
          </cell>
          <cell r="X23">
            <v>202.7</v>
          </cell>
          <cell r="Y23">
            <v>161.69999999999999</v>
          </cell>
        </row>
        <row r="26">
          <cell r="C26">
            <v>10810.3</v>
          </cell>
          <cell r="D26">
            <v>8324.9</v>
          </cell>
          <cell r="E26">
            <v>8178.3</v>
          </cell>
          <cell r="F26">
            <v>9442.2999999999993</v>
          </cell>
          <cell r="G26">
            <v>8748.7000000000007</v>
          </cell>
          <cell r="H26">
            <v>8559.1</v>
          </cell>
          <cell r="I26">
            <v>9103.6</v>
          </cell>
          <cell r="J26">
            <v>8857</v>
          </cell>
          <cell r="K26">
            <v>8857.2000000000007</v>
          </cell>
          <cell r="L26">
            <v>8001.3</v>
          </cell>
          <cell r="M26">
            <v>8380.9</v>
          </cell>
          <cell r="O26">
            <v>11907</v>
          </cell>
          <cell r="P26">
            <v>9127</v>
          </cell>
          <cell r="Q26">
            <v>9509</v>
          </cell>
          <cell r="R26">
            <v>10543.9</v>
          </cell>
          <cell r="S26">
            <v>10067.9</v>
          </cell>
          <cell r="T26">
            <v>9903.2000000000007</v>
          </cell>
          <cell r="U26">
            <v>10004.299999999999</v>
          </cell>
          <cell r="V26">
            <v>9832.5</v>
          </cell>
          <cell r="W26">
            <v>9974.2999999999993</v>
          </cell>
          <cell r="X26">
            <v>9389</v>
          </cell>
          <cell r="Y26">
            <v>9417.7999999999993</v>
          </cell>
        </row>
        <row r="27">
          <cell r="C27">
            <v>6439.4</v>
          </cell>
          <cell r="D27">
            <v>6051.8</v>
          </cell>
          <cell r="E27">
            <v>6899.5</v>
          </cell>
          <cell r="F27">
            <v>6761.8</v>
          </cell>
          <cell r="G27">
            <v>7918.9</v>
          </cell>
          <cell r="H27">
            <v>7226.7</v>
          </cell>
          <cell r="I27">
            <v>7693.5</v>
          </cell>
          <cell r="J27">
            <v>7890.6</v>
          </cell>
          <cell r="K27">
            <v>6649.4</v>
          </cell>
          <cell r="L27">
            <v>8692.7999999999993</v>
          </cell>
          <cell r="M27">
            <v>8313.7999999999993</v>
          </cell>
          <cell r="O27">
            <v>7646.9</v>
          </cell>
          <cell r="P27">
            <v>6473.8</v>
          </cell>
          <cell r="Q27">
            <v>7342.1</v>
          </cell>
          <cell r="R27">
            <v>7056.6</v>
          </cell>
          <cell r="S27">
            <v>8572.4</v>
          </cell>
          <cell r="T27">
            <v>7187.8</v>
          </cell>
          <cell r="U27">
            <v>8528.7000000000007</v>
          </cell>
          <cell r="V27">
            <v>8158.9</v>
          </cell>
          <cell r="W27">
            <v>7477.5</v>
          </cell>
          <cell r="X27">
            <v>9123.1</v>
          </cell>
          <cell r="Y27">
            <v>8342.4</v>
          </cell>
        </row>
        <row r="29">
          <cell r="C29">
            <v>2699.4</v>
          </cell>
          <cell r="D29">
            <v>2584.1</v>
          </cell>
          <cell r="E29">
            <v>3895.1</v>
          </cell>
          <cell r="F29">
            <v>2814.7</v>
          </cell>
          <cell r="G29">
            <v>3467.7</v>
          </cell>
          <cell r="H29">
            <v>2519.5</v>
          </cell>
          <cell r="I29">
            <v>2814.5</v>
          </cell>
          <cell r="J29">
            <v>3682</v>
          </cell>
          <cell r="K29">
            <v>2725.6</v>
          </cell>
          <cell r="L29">
            <v>2887.2</v>
          </cell>
          <cell r="M29">
            <v>3293.2</v>
          </cell>
          <cell r="O29">
            <v>3757.8</v>
          </cell>
          <cell r="P29">
            <v>3085.9</v>
          </cell>
          <cell r="Q29">
            <v>2978.9</v>
          </cell>
          <cell r="R29">
            <v>2939.9</v>
          </cell>
          <cell r="S29">
            <v>3666.4</v>
          </cell>
          <cell r="T29">
            <v>2898.9</v>
          </cell>
          <cell r="U29">
            <v>3304.2</v>
          </cell>
          <cell r="V29">
            <v>3639.2</v>
          </cell>
          <cell r="W29">
            <v>3281.1</v>
          </cell>
          <cell r="X29">
            <v>3780.7</v>
          </cell>
          <cell r="Y29">
            <v>3053.3</v>
          </cell>
        </row>
        <row r="30">
          <cell r="C30">
            <v>1385.6</v>
          </cell>
          <cell r="D30">
            <v>1457.1</v>
          </cell>
          <cell r="E30">
            <v>2042</v>
          </cell>
          <cell r="F30">
            <v>1572.3</v>
          </cell>
          <cell r="G30">
            <v>1984.5</v>
          </cell>
          <cell r="H30">
            <v>1529.6</v>
          </cell>
          <cell r="I30">
            <v>1640.9</v>
          </cell>
          <cell r="J30">
            <v>2127.5</v>
          </cell>
          <cell r="K30">
            <v>1655.9</v>
          </cell>
          <cell r="L30">
            <v>1697.2</v>
          </cell>
          <cell r="M30">
            <v>1980.2</v>
          </cell>
          <cell r="O30">
            <v>1725.2</v>
          </cell>
          <cell r="P30">
            <v>1545.4</v>
          </cell>
          <cell r="Q30">
            <v>1502.5</v>
          </cell>
          <cell r="R30">
            <v>1595.9</v>
          </cell>
          <cell r="S30">
            <v>2033.7</v>
          </cell>
          <cell r="T30">
            <v>1452.9</v>
          </cell>
          <cell r="U30">
            <v>1576.9</v>
          </cell>
          <cell r="V30">
            <v>1819.8</v>
          </cell>
          <cell r="W30">
            <v>1518.1</v>
          </cell>
          <cell r="X30">
            <v>1884.8</v>
          </cell>
          <cell r="Y30">
            <v>1561</v>
          </cell>
        </row>
        <row r="33">
          <cell r="C33">
            <v>597.29999999999995</v>
          </cell>
          <cell r="D33">
            <v>564.4</v>
          </cell>
          <cell r="E33">
            <v>564.1</v>
          </cell>
          <cell r="F33">
            <v>605.5</v>
          </cell>
          <cell r="G33">
            <v>583.9</v>
          </cell>
          <cell r="H33">
            <v>594.70000000000005</v>
          </cell>
          <cell r="I33">
            <v>578</v>
          </cell>
          <cell r="J33">
            <v>608.9</v>
          </cell>
          <cell r="K33">
            <v>679.5</v>
          </cell>
          <cell r="L33">
            <v>585.79999999999995</v>
          </cell>
          <cell r="M33">
            <v>590.70000000000005</v>
          </cell>
          <cell r="O33">
            <v>620.79999999999995</v>
          </cell>
          <cell r="P33">
            <v>595.6</v>
          </cell>
          <cell r="Q33">
            <v>595.6</v>
          </cell>
          <cell r="R33">
            <v>616</v>
          </cell>
          <cell r="S33">
            <v>595.70000000000005</v>
          </cell>
          <cell r="T33">
            <v>619.1</v>
          </cell>
          <cell r="U33">
            <v>610.1</v>
          </cell>
          <cell r="V33">
            <v>605.9</v>
          </cell>
          <cell r="W33">
            <v>621</v>
          </cell>
          <cell r="X33">
            <v>617.6</v>
          </cell>
          <cell r="Y33">
            <v>610.5</v>
          </cell>
        </row>
        <row r="34">
          <cell r="C34">
            <v>510.6</v>
          </cell>
          <cell r="D34">
            <v>472.5</v>
          </cell>
          <cell r="E34">
            <v>436</v>
          </cell>
          <cell r="F34">
            <v>553.5</v>
          </cell>
          <cell r="G34">
            <v>504.3</v>
          </cell>
          <cell r="H34">
            <v>518.1</v>
          </cell>
          <cell r="I34">
            <v>512.79999999999995</v>
          </cell>
          <cell r="J34">
            <v>511.2</v>
          </cell>
          <cell r="K34">
            <v>503.7</v>
          </cell>
          <cell r="L34">
            <v>442.7</v>
          </cell>
          <cell r="M34">
            <v>541.5</v>
          </cell>
          <cell r="O34">
            <v>565</v>
          </cell>
          <cell r="P34">
            <v>584.1</v>
          </cell>
          <cell r="Q34">
            <v>473.3</v>
          </cell>
          <cell r="R34">
            <v>593.20000000000005</v>
          </cell>
          <cell r="S34">
            <v>573.6</v>
          </cell>
          <cell r="T34">
            <v>642.1</v>
          </cell>
          <cell r="U34">
            <v>555.20000000000005</v>
          </cell>
          <cell r="V34">
            <v>616.5</v>
          </cell>
          <cell r="W34">
            <v>590</v>
          </cell>
          <cell r="X34">
            <v>567.1</v>
          </cell>
          <cell r="Y34">
            <v>529.4</v>
          </cell>
        </row>
        <row r="37">
          <cell r="C37">
            <v>921.6</v>
          </cell>
          <cell r="D37">
            <v>765.4</v>
          </cell>
          <cell r="E37">
            <v>836.3</v>
          </cell>
          <cell r="F37">
            <v>725.2</v>
          </cell>
          <cell r="G37">
            <v>846.4</v>
          </cell>
          <cell r="H37">
            <v>856.2</v>
          </cell>
          <cell r="I37">
            <v>763.5</v>
          </cell>
          <cell r="J37">
            <v>757.5</v>
          </cell>
          <cell r="K37">
            <v>604.70000000000005</v>
          </cell>
          <cell r="L37">
            <v>904.3</v>
          </cell>
          <cell r="M37">
            <v>871.7</v>
          </cell>
          <cell r="O37">
            <v>994.1</v>
          </cell>
          <cell r="P37">
            <v>1039.7</v>
          </cell>
          <cell r="Q37">
            <v>1023.6</v>
          </cell>
          <cell r="R37">
            <v>834.8</v>
          </cell>
          <cell r="S37">
            <v>1013.1</v>
          </cell>
          <cell r="T37">
            <v>817.5</v>
          </cell>
          <cell r="U37">
            <v>911.9</v>
          </cell>
          <cell r="V37">
            <v>947.1</v>
          </cell>
          <cell r="W37">
            <v>792.6</v>
          </cell>
          <cell r="X37">
            <v>1084.5</v>
          </cell>
          <cell r="Y37">
            <v>935.6</v>
          </cell>
        </row>
        <row r="38">
          <cell r="C38">
            <v>694.6</v>
          </cell>
          <cell r="D38">
            <v>254</v>
          </cell>
          <cell r="E38">
            <v>47.2</v>
          </cell>
          <cell r="F38">
            <v>36</v>
          </cell>
          <cell r="G38">
            <v>39.5</v>
          </cell>
          <cell r="H38">
            <v>37.200000000000003</v>
          </cell>
          <cell r="I38">
            <v>35.799999999999997</v>
          </cell>
          <cell r="J38">
            <v>34.5</v>
          </cell>
          <cell r="K38">
            <v>26.2</v>
          </cell>
          <cell r="L38">
            <v>183.8</v>
          </cell>
          <cell r="M38">
            <v>335.1</v>
          </cell>
          <cell r="O38">
            <v>1019.2</v>
          </cell>
          <cell r="P38">
            <v>59.6</v>
          </cell>
          <cell r="Q38">
            <v>48.9</v>
          </cell>
          <cell r="R38">
            <v>41.1</v>
          </cell>
          <cell r="S38">
            <v>45.7</v>
          </cell>
          <cell r="T38">
            <v>34.200000000000003</v>
          </cell>
          <cell r="U38">
            <v>39.200000000000003</v>
          </cell>
          <cell r="V38">
            <v>38.6</v>
          </cell>
          <cell r="W38">
            <v>106</v>
          </cell>
          <cell r="X38">
            <v>414</v>
          </cell>
          <cell r="Y38">
            <v>381.8</v>
          </cell>
        </row>
        <row r="39">
          <cell r="O39">
            <v>18.899999999999999</v>
          </cell>
        </row>
        <row r="42">
          <cell r="C42">
            <v>80.7</v>
          </cell>
          <cell r="D42">
            <v>82.6</v>
          </cell>
          <cell r="E42">
            <v>83.3</v>
          </cell>
          <cell r="F42">
            <v>77.5</v>
          </cell>
          <cell r="G42">
            <v>85.1</v>
          </cell>
          <cell r="H42">
            <v>82.2</v>
          </cell>
          <cell r="I42">
            <v>82.2</v>
          </cell>
          <cell r="J42">
            <v>87.2</v>
          </cell>
          <cell r="K42">
            <v>81</v>
          </cell>
          <cell r="L42">
            <v>85.9</v>
          </cell>
          <cell r="M42">
            <v>79.400000000000006</v>
          </cell>
          <cell r="O42">
            <v>88.3</v>
          </cell>
          <cell r="P42">
            <v>86.2</v>
          </cell>
          <cell r="Q42">
            <v>83.9</v>
          </cell>
          <cell r="R42">
            <v>77.7</v>
          </cell>
          <cell r="S42">
            <v>83.9</v>
          </cell>
          <cell r="T42">
            <v>83.4</v>
          </cell>
          <cell r="U42">
            <v>80</v>
          </cell>
          <cell r="V42">
            <v>83.6</v>
          </cell>
          <cell r="W42">
            <v>80.7</v>
          </cell>
          <cell r="X42">
            <v>79.7</v>
          </cell>
          <cell r="Y42">
            <v>79.400000000000006</v>
          </cell>
        </row>
        <row r="43">
          <cell r="C43">
            <v>22.4</v>
          </cell>
          <cell r="E43">
            <v>23.4</v>
          </cell>
          <cell r="F43">
            <v>22.1</v>
          </cell>
          <cell r="G43">
            <v>23.4</v>
          </cell>
          <cell r="H43">
            <v>22.4</v>
          </cell>
          <cell r="I43">
            <v>22.7</v>
          </cell>
          <cell r="J43">
            <v>22.5</v>
          </cell>
          <cell r="K43">
            <v>23.7</v>
          </cell>
          <cell r="L43">
            <v>22.7</v>
          </cell>
          <cell r="M43">
            <v>22.9</v>
          </cell>
          <cell r="O43">
            <v>23.4</v>
          </cell>
          <cell r="P43">
            <v>23.2</v>
          </cell>
          <cell r="Q43">
            <v>24</v>
          </cell>
          <cell r="R43">
            <v>25</v>
          </cell>
          <cell r="S43">
            <v>23.4</v>
          </cell>
          <cell r="T43">
            <v>24</v>
          </cell>
          <cell r="U43">
            <v>23.9</v>
          </cell>
          <cell r="V43">
            <v>23.3</v>
          </cell>
          <cell r="W43">
            <v>23.2</v>
          </cell>
          <cell r="X43">
            <v>23.3</v>
          </cell>
          <cell r="Y43">
            <v>23.1</v>
          </cell>
        </row>
        <row r="47">
          <cell r="C47">
            <v>2208.8000000000002</v>
          </cell>
          <cell r="D47">
            <v>2079.3000000000002</v>
          </cell>
          <cell r="E47">
            <v>2387</v>
          </cell>
          <cell r="F47">
            <v>2288.1</v>
          </cell>
          <cell r="G47">
            <v>2747.5</v>
          </cell>
          <cell r="H47">
            <v>2480.6999999999998</v>
          </cell>
          <cell r="I47">
            <v>2643.4</v>
          </cell>
          <cell r="J47">
            <v>2775.1</v>
          </cell>
          <cell r="K47">
            <v>2292</v>
          </cell>
          <cell r="L47">
            <v>3167.2</v>
          </cell>
          <cell r="M47">
            <v>3164.9</v>
          </cell>
          <cell r="O47">
            <v>2539.6999999999998</v>
          </cell>
          <cell r="P47">
            <v>2312.1999999999998</v>
          </cell>
          <cell r="Q47">
            <v>2538.3000000000002</v>
          </cell>
          <cell r="R47">
            <v>2353.5</v>
          </cell>
          <cell r="S47">
            <v>2882.7</v>
          </cell>
          <cell r="T47">
            <v>2435.1999999999998</v>
          </cell>
          <cell r="U47">
            <v>2820.8</v>
          </cell>
          <cell r="V47">
            <v>2686.1</v>
          </cell>
          <cell r="W47">
            <v>2656.7</v>
          </cell>
          <cell r="X47">
            <v>3328.3</v>
          </cell>
          <cell r="Y47">
            <v>3142</v>
          </cell>
        </row>
        <row r="48">
          <cell r="C48">
            <v>45.5</v>
          </cell>
          <cell r="D48">
            <v>45.4</v>
          </cell>
          <cell r="E48">
            <v>89.3</v>
          </cell>
          <cell r="F48">
            <v>0</v>
          </cell>
          <cell r="G48">
            <v>0</v>
          </cell>
          <cell r="H48">
            <v>0</v>
          </cell>
          <cell r="I48">
            <v>786.8</v>
          </cell>
          <cell r="J48">
            <v>0</v>
          </cell>
          <cell r="K48">
            <v>22.6</v>
          </cell>
          <cell r="L48">
            <v>26.9</v>
          </cell>
          <cell r="M48">
            <v>148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</row>
        <row r="51">
          <cell r="C51">
            <v>615.6</v>
          </cell>
          <cell r="D51">
            <v>586</v>
          </cell>
          <cell r="E51">
            <v>601</v>
          </cell>
          <cell r="F51">
            <v>678.6</v>
          </cell>
          <cell r="G51">
            <v>568.29999999999995</v>
          </cell>
          <cell r="H51">
            <v>560.79999999999995</v>
          </cell>
          <cell r="I51">
            <v>626.20000000000005</v>
          </cell>
          <cell r="J51">
            <v>694</v>
          </cell>
          <cell r="K51">
            <v>573.1</v>
          </cell>
          <cell r="L51">
            <v>441.2</v>
          </cell>
          <cell r="M51">
            <v>489</v>
          </cell>
          <cell r="O51">
            <v>692.8</v>
          </cell>
          <cell r="P51">
            <v>669.5</v>
          </cell>
          <cell r="Q51">
            <v>676.6</v>
          </cell>
          <cell r="R51">
            <v>703.7</v>
          </cell>
          <cell r="S51">
            <v>620.70000000000005</v>
          </cell>
          <cell r="T51">
            <v>570.29999999999995</v>
          </cell>
          <cell r="U51">
            <v>639.29999999999995</v>
          </cell>
          <cell r="V51">
            <v>637.9</v>
          </cell>
          <cell r="W51">
            <v>571</v>
          </cell>
          <cell r="X51">
            <v>427.5</v>
          </cell>
          <cell r="Y51">
            <v>473.5</v>
          </cell>
        </row>
        <row r="52">
          <cell r="C52">
            <v>13</v>
          </cell>
          <cell r="D52">
            <v>11</v>
          </cell>
          <cell r="E52">
            <v>12.5</v>
          </cell>
          <cell r="F52">
            <v>12.3</v>
          </cell>
          <cell r="G52">
            <v>13.2</v>
          </cell>
          <cell r="H52">
            <v>13.6</v>
          </cell>
          <cell r="I52">
            <v>15.2</v>
          </cell>
          <cell r="J52">
            <v>14.5</v>
          </cell>
          <cell r="K52">
            <v>12.5</v>
          </cell>
          <cell r="L52">
            <v>13.5</v>
          </cell>
          <cell r="M52">
            <v>11.6</v>
          </cell>
          <cell r="O52">
            <v>14.2</v>
          </cell>
          <cell r="P52">
            <v>12.1</v>
          </cell>
          <cell r="Q52">
            <v>13.3</v>
          </cell>
          <cell r="R52">
            <v>11.6</v>
          </cell>
          <cell r="S52">
            <v>14.2</v>
          </cell>
          <cell r="T52">
            <v>12.6</v>
          </cell>
          <cell r="U52">
            <v>15.4</v>
          </cell>
          <cell r="V52">
            <v>13.8</v>
          </cell>
          <cell r="W52">
            <v>12.7</v>
          </cell>
          <cell r="X52">
            <v>13.7</v>
          </cell>
          <cell r="Y52">
            <v>11.4</v>
          </cell>
        </row>
        <row r="54">
          <cell r="C54">
            <v>68.8</v>
          </cell>
          <cell r="D54">
            <v>55.2</v>
          </cell>
          <cell r="E54">
            <v>61.8</v>
          </cell>
          <cell r="F54">
            <v>54.6</v>
          </cell>
          <cell r="G54">
            <v>60.7</v>
          </cell>
          <cell r="H54">
            <v>61.5</v>
          </cell>
          <cell r="I54">
            <v>58.4</v>
          </cell>
          <cell r="J54">
            <v>56.9</v>
          </cell>
          <cell r="K54">
            <v>46</v>
          </cell>
          <cell r="L54">
            <v>64</v>
          </cell>
          <cell r="M54">
            <v>65.900000000000006</v>
          </cell>
          <cell r="O54">
            <v>70</v>
          </cell>
          <cell r="P54">
            <v>72.7</v>
          </cell>
          <cell r="Q54">
            <v>74.900000000000006</v>
          </cell>
          <cell r="R54">
            <v>59.8</v>
          </cell>
          <cell r="S54">
            <v>74.2</v>
          </cell>
          <cell r="T54">
            <v>58.4</v>
          </cell>
          <cell r="U54">
            <v>69.7</v>
          </cell>
          <cell r="V54">
            <v>73.7</v>
          </cell>
          <cell r="W54">
            <v>56.5</v>
          </cell>
          <cell r="X54">
            <v>78.599999999999994</v>
          </cell>
          <cell r="Y54">
            <v>69.099999999999994</v>
          </cell>
        </row>
        <row r="55">
          <cell r="C55">
            <v>0</v>
          </cell>
          <cell r="D55">
            <v>0.1</v>
          </cell>
          <cell r="E55">
            <v>0.1</v>
          </cell>
          <cell r="F55">
            <v>0</v>
          </cell>
          <cell r="G55">
            <v>0.1</v>
          </cell>
          <cell r="H55">
            <v>0.1</v>
          </cell>
          <cell r="I55">
            <v>0.1</v>
          </cell>
          <cell r="J55">
            <v>0.1</v>
          </cell>
          <cell r="K55">
            <v>0.2</v>
          </cell>
          <cell r="L55">
            <v>0.3</v>
          </cell>
          <cell r="M55">
            <v>0</v>
          </cell>
          <cell r="O55">
            <v>0.3</v>
          </cell>
          <cell r="P55">
            <v>0</v>
          </cell>
          <cell r="Q55">
            <v>0.1</v>
          </cell>
          <cell r="R55">
            <v>0.1</v>
          </cell>
          <cell r="S55">
            <v>0.4</v>
          </cell>
          <cell r="T55">
            <v>0.1</v>
          </cell>
          <cell r="U55">
            <v>0</v>
          </cell>
          <cell r="V55">
            <v>0.1</v>
          </cell>
          <cell r="W55">
            <v>0.1</v>
          </cell>
          <cell r="X55">
            <v>0.1</v>
          </cell>
          <cell r="Y55">
            <v>0.2</v>
          </cell>
        </row>
        <row r="56">
          <cell r="C56">
            <v>314.39999999999998</v>
          </cell>
          <cell r="D56">
            <v>179.1</v>
          </cell>
          <cell r="E56">
            <v>184</v>
          </cell>
          <cell r="F56">
            <v>179.5</v>
          </cell>
          <cell r="G56">
            <v>207.5</v>
          </cell>
          <cell r="H56">
            <v>180.7</v>
          </cell>
          <cell r="I56">
            <v>182.6</v>
          </cell>
          <cell r="K56">
            <v>173.8</v>
          </cell>
          <cell r="L56">
            <v>187.6</v>
          </cell>
          <cell r="M56">
            <v>194.4</v>
          </cell>
          <cell r="O56">
            <v>192.8</v>
          </cell>
          <cell r="P56">
            <v>176.2</v>
          </cell>
          <cell r="Q56">
            <v>215.9</v>
          </cell>
          <cell r="R56">
            <v>190.4</v>
          </cell>
          <cell r="S56">
            <v>183.8</v>
          </cell>
          <cell r="T56">
            <v>351.3</v>
          </cell>
          <cell r="U56">
            <v>254</v>
          </cell>
          <cell r="V56">
            <v>190.8</v>
          </cell>
          <cell r="W56">
            <v>201.2</v>
          </cell>
          <cell r="X56">
            <v>185.9</v>
          </cell>
          <cell r="Y56">
            <v>217</v>
          </cell>
        </row>
        <row r="62">
          <cell r="C62">
            <v>86.3</v>
          </cell>
          <cell r="D62">
            <v>81.099999999999994</v>
          </cell>
          <cell r="E62">
            <v>90.5</v>
          </cell>
          <cell r="F62">
            <v>74.900000000000006</v>
          </cell>
          <cell r="G62">
            <v>80.8</v>
          </cell>
          <cell r="H62">
            <v>74.400000000000006</v>
          </cell>
          <cell r="I62">
            <v>79.2</v>
          </cell>
          <cell r="K62">
            <v>85.8</v>
          </cell>
          <cell r="L62">
            <v>109.3</v>
          </cell>
          <cell r="M62">
            <v>98.5</v>
          </cell>
          <cell r="O62">
            <v>81.8</v>
          </cell>
          <cell r="P62">
            <v>78.3</v>
          </cell>
          <cell r="Q62">
            <v>99.8</v>
          </cell>
          <cell r="R62">
            <v>89.2</v>
          </cell>
          <cell r="S62">
            <v>107.8</v>
          </cell>
          <cell r="T62">
            <v>86</v>
          </cell>
          <cell r="U62">
            <v>101.3</v>
          </cell>
          <cell r="V62">
            <v>69.8</v>
          </cell>
          <cell r="W62">
            <v>82.9</v>
          </cell>
          <cell r="X62">
            <v>102.3</v>
          </cell>
          <cell r="Y62">
            <v>80.7</v>
          </cell>
        </row>
        <row r="63">
          <cell r="C63">
            <v>1.4</v>
          </cell>
          <cell r="D63">
            <v>2.7</v>
          </cell>
          <cell r="E63">
            <v>2.7</v>
          </cell>
          <cell r="F63">
            <v>2.9</v>
          </cell>
          <cell r="G63">
            <v>3.1</v>
          </cell>
          <cell r="H63">
            <v>2.5</v>
          </cell>
          <cell r="I63">
            <v>2.7</v>
          </cell>
          <cell r="K63">
            <v>2.4</v>
          </cell>
          <cell r="L63">
            <v>3</v>
          </cell>
          <cell r="M63">
            <v>2.8</v>
          </cell>
          <cell r="O63">
            <v>1.2</v>
          </cell>
          <cell r="P63">
            <v>2.1</v>
          </cell>
          <cell r="Q63">
            <v>2.4</v>
          </cell>
          <cell r="R63">
            <v>2</v>
          </cell>
          <cell r="S63">
            <v>2.4</v>
          </cell>
          <cell r="T63">
            <v>2</v>
          </cell>
          <cell r="U63">
            <v>2.6</v>
          </cell>
          <cell r="V63">
            <v>2.2999999999999998</v>
          </cell>
          <cell r="W63">
            <v>2.1</v>
          </cell>
          <cell r="X63">
            <v>2.2000000000000002</v>
          </cell>
          <cell r="Y63">
            <v>1.9</v>
          </cell>
        </row>
        <row r="64">
          <cell r="C64">
            <v>2.2000000000000002</v>
          </cell>
          <cell r="D64">
            <v>1.7</v>
          </cell>
          <cell r="E64">
            <v>12.1</v>
          </cell>
          <cell r="F64">
            <v>1.6</v>
          </cell>
          <cell r="G64">
            <v>10.199999999999999</v>
          </cell>
          <cell r="H64">
            <v>1.4</v>
          </cell>
          <cell r="I64">
            <v>1.5</v>
          </cell>
          <cell r="K64">
            <v>1.1000000000000001</v>
          </cell>
          <cell r="L64">
            <v>11.7</v>
          </cell>
          <cell r="M64">
            <v>11.1</v>
          </cell>
          <cell r="O64">
            <v>24.8</v>
          </cell>
          <cell r="P64">
            <v>0.7</v>
          </cell>
          <cell r="Q64">
            <v>10.4</v>
          </cell>
          <cell r="R64">
            <v>0.8</v>
          </cell>
          <cell r="S64">
            <v>0.4</v>
          </cell>
          <cell r="T64">
            <v>26.1</v>
          </cell>
          <cell r="U64">
            <v>0.3</v>
          </cell>
          <cell r="V64">
            <v>0.4</v>
          </cell>
          <cell r="W64">
            <v>0.5</v>
          </cell>
          <cell r="X64">
            <v>10.4</v>
          </cell>
          <cell r="Y64">
            <v>10.5</v>
          </cell>
        </row>
        <row r="67">
          <cell r="C67">
            <v>24.6</v>
          </cell>
          <cell r="D67">
            <v>19.899999999999999</v>
          </cell>
          <cell r="E67">
            <v>17.399999999999999</v>
          </cell>
          <cell r="F67">
            <v>16.3</v>
          </cell>
          <cell r="G67">
            <v>23</v>
          </cell>
          <cell r="H67">
            <v>19</v>
          </cell>
          <cell r="I67">
            <v>20.7</v>
          </cell>
          <cell r="J67">
            <v>21.1</v>
          </cell>
          <cell r="K67">
            <v>17.100000000000001</v>
          </cell>
          <cell r="L67">
            <v>16</v>
          </cell>
          <cell r="M67">
            <v>20.2</v>
          </cell>
          <cell r="O67">
            <v>28.3</v>
          </cell>
          <cell r="P67">
            <v>25.9</v>
          </cell>
          <cell r="Q67">
            <v>23.9</v>
          </cell>
          <cell r="R67">
            <v>22.2</v>
          </cell>
          <cell r="S67">
            <v>23.5</v>
          </cell>
          <cell r="T67">
            <v>18</v>
          </cell>
          <cell r="U67">
            <v>22.5</v>
          </cell>
          <cell r="V67">
            <v>18.899999999999999</v>
          </cell>
          <cell r="W67">
            <v>18.8</v>
          </cell>
          <cell r="X67">
            <v>22.2</v>
          </cell>
          <cell r="Y67">
            <v>24</v>
          </cell>
        </row>
        <row r="68">
          <cell r="C68">
            <v>1720.7</v>
          </cell>
          <cell r="D68">
            <v>1241.4000000000001</v>
          </cell>
          <cell r="E68">
            <v>1250.7</v>
          </cell>
          <cell r="F68">
            <v>1227</v>
          </cell>
          <cell r="G68">
            <v>1352.2</v>
          </cell>
          <cell r="H68">
            <v>1254.7</v>
          </cell>
          <cell r="I68">
            <v>1330.2</v>
          </cell>
          <cell r="J68">
            <v>1487.1</v>
          </cell>
          <cell r="K68">
            <v>1288.5</v>
          </cell>
          <cell r="L68">
            <v>1251.5999999999999</v>
          </cell>
          <cell r="M68">
            <v>1179.2</v>
          </cell>
          <cell r="O68">
            <v>1702.3</v>
          </cell>
          <cell r="P68">
            <v>1229.2</v>
          </cell>
          <cell r="Q68">
            <v>1637.8</v>
          </cell>
          <cell r="R68">
            <v>1602.5</v>
          </cell>
          <cell r="S68">
            <v>1692.2</v>
          </cell>
          <cell r="T68">
            <v>1350.1</v>
          </cell>
          <cell r="U68">
            <v>1540.8</v>
          </cell>
          <cell r="V68">
            <v>1622.7</v>
          </cell>
          <cell r="W68">
            <v>1421.3</v>
          </cell>
          <cell r="X68">
            <v>1318.3</v>
          </cell>
          <cell r="Y68">
            <v>1179.3</v>
          </cell>
        </row>
        <row r="71">
          <cell r="C71">
            <v>184.2</v>
          </cell>
          <cell r="D71">
            <v>169.1</v>
          </cell>
          <cell r="E71">
            <v>248.6</v>
          </cell>
          <cell r="F71">
            <v>168.6</v>
          </cell>
          <cell r="G71">
            <v>120.9</v>
          </cell>
          <cell r="H71">
            <v>195</v>
          </cell>
          <cell r="I71">
            <v>201.9</v>
          </cell>
          <cell r="J71">
            <v>330.9</v>
          </cell>
          <cell r="K71">
            <v>245.8</v>
          </cell>
          <cell r="L71">
            <v>236.4</v>
          </cell>
          <cell r="M71">
            <v>269.39999999999998</v>
          </cell>
          <cell r="O71">
            <v>259.3</v>
          </cell>
          <cell r="P71">
            <v>388.3</v>
          </cell>
          <cell r="Q71">
            <v>352.8</v>
          </cell>
          <cell r="R71">
            <v>380.8</v>
          </cell>
          <cell r="S71">
            <v>305.89999999999998</v>
          </cell>
          <cell r="T71">
            <v>286.2</v>
          </cell>
          <cell r="U71">
            <v>252.1</v>
          </cell>
          <cell r="V71">
            <v>255.7</v>
          </cell>
          <cell r="W71">
            <v>237.8</v>
          </cell>
          <cell r="X71">
            <v>234.2</v>
          </cell>
          <cell r="Y71">
            <v>256.60000000000002</v>
          </cell>
        </row>
        <row r="72">
          <cell r="C72">
            <v>84.4</v>
          </cell>
          <cell r="D72">
            <v>65.3</v>
          </cell>
          <cell r="E72">
            <v>77.5</v>
          </cell>
          <cell r="F72">
            <v>72.900000000000006</v>
          </cell>
          <cell r="G72">
            <v>76.900000000000006</v>
          </cell>
          <cell r="H72">
            <v>67.599999999999994</v>
          </cell>
          <cell r="I72">
            <v>75.400000000000006</v>
          </cell>
          <cell r="K72">
            <v>55.7</v>
          </cell>
          <cell r="L72">
            <v>69.400000000000006</v>
          </cell>
          <cell r="M72">
            <v>55.4</v>
          </cell>
          <cell r="O72">
            <v>79.400000000000006</v>
          </cell>
          <cell r="P72">
            <v>63.8</v>
          </cell>
          <cell r="Q72">
            <v>72.5</v>
          </cell>
          <cell r="R72">
            <v>69</v>
          </cell>
          <cell r="S72">
            <v>68.7</v>
          </cell>
          <cell r="T72">
            <v>61.9</v>
          </cell>
          <cell r="U72">
            <v>75.099999999999994</v>
          </cell>
          <cell r="V72">
            <v>52.7</v>
          </cell>
          <cell r="W72">
            <v>43.2</v>
          </cell>
          <cell r="X72">
            <v>49.3</v>
          </cell>
          <cell r="Y72">
            <v>37.4</v>
          </cell>
        </row>
        <row r="73">
          <cell r="C73">
            <v>2.5</v>
          </cell>
          <cell r="D73">
            <v>2.4</v>
          </cell>
          <cell r="E73">
            <v>2.4</v>
          </cell>
          <cell r="F73">
            <v>2.6</v>
          </cell>
          <cell r="G73">
            <v>2.8</v>
          </cell>
          <cell r="H73">
            <v>2.5</v>
          </cell>
          <cell r="I73">
            <v>2.6</v>
          </cell>
          <cell r="J73">
            <v>2.7</v>
          </cell>
          <cell r="K73">
            <v>2.5</v>
          </cell>
          <cell r="L73">
            <v>2.9</v>
          </cell>
          <cell r="M73">
            <v>2.6</v>
          </cell>
          <cell r="O73">
            <v>2.8</v>
          </cell>
          <cell r="S73">
            <v>3.2</v>
          </cell>
          <cell r="T73">
            <v>2.6</v>
          </cell>
          <cell r="U73">
            <v>2.9</v>
          </cell>
          <cell r="V73">
            <v>2.9</v>
          </cell>
          <cell r="W73">
            <v>2.6</v>
          </cell>
          <cell r="X73">
            <v>3</v>
          </cell>
          <cell r="Y73">
            <v>2.5</v>
          </cell>
        </row>
        <row r="76">
          <cell r="C76">
            <v>3.6</v>
          </cell>
          <cell r="D76">
            <v>3.3</v>
          </cell>
          <cell r="E76">
            <v>3.7</v>
          </cell>
          <cell r="F76">
            <v>3.6</v>
          </cell>
          <cell r="G76">
            <v>4.0999999999999996</v>
          </cell>
          <cell r="H76">
            <v>3.7</v>
          </cell>
          <cell r="I76">
            <v>3.8</v>
          </cell>
          <cell r="J76">
            <v>3.8</v>
          </cell>
          <cell r="K76">
            <v>3.6</v>
          </cell>
          <cell r="L76">
            <v>4.3000000000000007</v>
          </cell>
          <cell r="M76">
            <v>3.8</v>
          </cell>
          <cell r="O76">
            <v>4.3</v>
          </cell>
          <cell r="P76">
            <v>5</v>
          </cell>
          <cell r="Q76">
            <v>5.3</v>
          </cell>
          <cell r="R76">
            <v>4.7</v>
          </cell>
          <cell r="S76">
            <v>5.7</v>
          </cell>
          <cell r="T76">
            <v>4.5999999999999996</v>
          </cell>
          <cell r="U76">
            <v>5.3</v>
          </cell>
          <cell r="V76">
            <v>4.9000000000000004</v>
          </cell>
          <cell r="W76">
            <v>4.5</v>
          </cell>
          <cell r="X76">
            <v>5.3</v>
          </cell>
          <cell r="Y76">
            <v>4.5999999999999996</v>
          </cell>
        </row>
        <row r="79"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3150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</row>
        <row r="81">
          <cell r="C81">
            <v>226.2</v>
          </cell>
        </row>
        <row r="84">
          <cell r="S84">
            <v>693.7</v>
          </cell>
          <cell r="T84">
            <v>1326.3</v>
          </cell>
          <cell r="U84">
            <v>796</v>
          </cell>
          <cell r="V84">
            <v>1017.5</v>
          </cell>
          <cell r="W84">
            <v>722.7</v>
          </cell>
          <cell r="X84">
            <v>901.4</v>
          </cell>
          <cell r="Y84">
            <v>814.5</v>
          </cell>
        </row>
        <row r="85">
          <cell r="O85">
            <v>518</v>
          </cell>
          <cell r="P85">
            <v>575.4</v>
          </cell>
          <cell r="Q85">
            <v>735.2</v>
          </cell>
          <cell r="S85">
            <v>689.7</v>
          </cell>
          <cell r="T85">
            <v>1323.4</v>
          </cell>
          <cell r="U85">
            <v>792.3</v>
          </cell>
          <cell r="V85">
            <v>1008.7</v>
          </cell>
          <cell r="W85">
            <v>716.7</v>
          </cell>
          <cell r="X85">
            <v>897.4</v>
          </cell>
          <cell r="Y85">
            <v>809.3</v>
          </cell>
        </row>
        <row r="87">
          <cell r="C87">
            <v>0</v>
          </cell>
          <cell r="D87">
            <v>0</v>
          </cell>
          <cell r="E87">
            <v>6.7</v>
          </cell>
          <cell r="F87">
            <v>0</v>
          </cell>
          <cell r="G87">
            <v>1.1000000000000001</v>
          </cell>
          <cell r="H87">
            <v>0.2</v>
          </cell>
          <cell r="I87">
            <v>0</v>
          </cell>
          <cell r="J87">
            <v>0</v>
          </cell>
          <cell r="K87">
            <v>11.6</v>
          </cell>
          <cell r="L87">
            <v>0.7</v>
          </cell>
          <cell r="M87">
            <v>0</v>
          </cell>
          <cell r="N87">
            <v>20.3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11.4</v>
          </cell>
          <cell r="U87">
            <v>7.7</v>
          </cell>
          <cell r="V87">
            <v>0.3</v>
          </cell>
          <cell r="W87">
            <v>0</v>
          </cell>
          <cell r="X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999</v>
          </cell>
          <cell r="M88">
            <v>1001.6</v>
          </cell>
          <cell r="N88">
            <v>2000.6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90">
          <cell r="C90">
            <v>41.1</v>
          </cell>
          <cell r="D90">
            <v>29</v>
          </cell>
          <cell r="E90">
            <v>68.599999999999994</v>
          </cell>
          <cell r="F90">
            <v>7.6</v>
          </cell>
          <cell r="G90">
            <v>23.2</v>
          </cell>
          <cell r="H90">
            <v>44.9</v>
          </cell>
          <cell r="I90">
            <v>14</v>
          </cell>
          <cell r="J90">
            <v>62.3</v>
          </cell>
          <cell r="K90">
            <v>5.9</v>
          </cell>
          <cell r="L90">
            <v>60.6</v>
          </cell>
          <cell r="M90">
            <v>2.2999999999999998</v>
          </cell>
          <cell r="O90">
            <v>33.1</v>
          </cell>
          <cell r="P90">
            <v>31.7</v>
          </cell>
          <cell r="Q90">
            <v>42</v>
          </cell>
          <cell r="R90">
            <v>160.9</v>
          </cell>
          <cell r="S90">
            <v>8.9</v>
          </cell>
          <cell r="T90">
            <v>11.1</v>
          </cell>
          <cell r="U90">
            <v>92.7</v>
          </cell>
          <cell r="V90">
            <v>49.8</v>
          </cell>
          <cell r="W90">
            <v>211.4</v>
          </cell>
          <cell r="X90">
            <v>50.6</v>
          </cell>
          <cell r="Y90">
            <v>28.6</v>
          </cell>
        </row>
        <row r="93">
          <cell r="C93">
            <v>0</v>
          </cell>
          <cell r="D93">
            <v>32.9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30.7</v>
          </cell>
          <cell r="J93">
            <v>31.6</v>
          </cell>
          <cell r="K93">
            <v>42.5</v>
          </cell>
          <cell r="L93">
            <v>31</v>
          </cell>
          <cell r="O93">
            <v>0</v>
          </cell>
          <cell r="P93">
            <v>32.1</v>
          </cell>
          <cell r="Q93">
            <v>0</v>
          </cell>
          <cell r="R93">
            <v>91.3</v>
          </cell>
          <cell r="S93">
            <v>0</v>
          </cell>
          <cell r="T93">
            <v>0</v>
          </cell>
          <cell r="U93">
            <v>0</v>
          </cell>
          <cell r="V93">
            <v>30.3</v>
          </cell>
          <cell r="W93">
            <v>0</v>
          </cell>
          <cell r="X93">
            <v>92.7</v>
          </cell>
          <cell r="Y93">
            <v>22.7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1">
          <cell r="C101">
            <v>7149.7</v>
          </cell>
          <cell r="D101">
            <v>2000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10000</v>
          </cell>
          <cell r="K101">
            <v>0</v>
          </cell>
          <cell r="L101">
            <v>4771.3</v>
          </cell>
          <cell r="M101">
            <v>4600</v>
          </cell>
          <cell r="O101">
            <v>23507.7</v>
          </cell>
          <cell r="P101">
            <v>18774.3</v>
          </cell>
          <cell r="Q101">
            <v>0</v>
          </cell>
          <cell r="R101">
            <v>9118</v>
          </cell>
          <cell r="S101">
            <v>12000</v>
          </cell>
          <cell r="T101">
            <v>1500</v>
          </cell>
          <cell r="U101">
            <v>1000</v>
          </cell>
          <cell r="V101">
            <v>0</v>
          </cell>
          <cell r="W101">
            <v>4160.2</v>
          </cell>
          <cell r="X101">
            <v>0</v>
          </cell>
          <cell r="Y101">
            <v>14800</v>
          </cell>
        </row>
        <row r="102">
          <cell r="C102">
            <v>0</v>
          </cell>
          <cell r="D102">
            <v>88774.5</v>
          </cell>
          <cell r="E102">
            <v>43.9</v>
          </cell>
          <cell r="F102">
            <v>0</v>
          </cell>
          <cell r="G102">
            <v>0</v>
          </cell>
          <cell r="H102">
            <v>0</v>
          </cell>
          <cell r="I102">
            <v>64366.8</v>
          </cell>
          <cell r="J102">
            <v>0</v>
          </cell>
          <cell r="K102">
            <v>45</v>
          </cell>
          <cell r="L102">
            <v>0</v>
          </cell>
          <cell r="M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125317.3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C106">
            <v>0</v>
          </cell>
          <cell r="D106">
            <v>0</v>
          </cell>
          <cell r="E106">
            <v>1.7</v>
          </cell>
          <cell r="F106">
            <v>2.9</v>
          </cell>
          <cell r="G106">
            <v>1.4</v>
          </cell>
          <cell r="H106">
            <v>1.8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0.5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</row>
        <row r="107">
          <cell r="C107">
            <v>243.7</v>
          </cell>
          <cell r="D107">
            <v>59.9</v>
          </cell>
          <cell r="E107">
            <v>184.9</v>
          </cell>
          <cell r="F107">
            <v>169.2</v>
          </cell>
          <cell r="G107">
            <v>710.8</v>
          </cell>
          <cell r="H107">
            <v>221.9</v>
          </cell>
          <cell r="I107">
            <v>1100.0999999999999</v>
          </cell>
          <cell r="J107">
            <v>62.9</v>
          </cell>
          <cell r="K107">
            <v>305.5</v>
          </cell>
          <cell r="L107">
            <v>576</v>
          </cell>
          <cell r="M107">
            <v>1942.7</v>
          </cell>
          <cell r="O107">
            <v>214.3</v>
          </cell>
          <cell r="P107">
            <v>1050.7</v>
          </cell>
          <cell r="Q107">
            <v>154.19999999999999</v>
          </cell>
          <cell r="R107">
            <v>179.6</v>
          </cell>
          <cell r="S107">
            <v>570.29999999999995</v>
          </cell>
          <cell r="T107">
            <v>918.4</v>
          </cell>
          <cell r="U107">
            <v>109.8</v>
          </cell>
          <cell r="V107">
            <v>592.20000000000005</v>
          </cell>
          <cell r="W107">
            <v>1760.6</v>
          </cell>
          <cell r="X107">
            <v>441.1</v>
          </cell>
          <cell r="Y107">
            <v>275.60000000000002</v>
          </cell>
        </row>
        <row r="109">
          <cell r="C109">
            <v>11.4</v>
          </cell>
          <cell r="D109">
            <v>31.8</v>
          </cell>
          <cell r="E109">
            <v>6</v>
          </cell>
          <cell r="F109">
            <v>62.2</v>
          </cell>
          <cell r="G109">
            <v>23.8</v>
          </cell>
          <cell r="H109">
            <v>17.7</v>
          </cell>
          <cell r="I109">
            <v>11</v>
          </cell>
          <cell r="J109">
            <v>29.8</v>
          </cell>
          <cell r="K109">
            <v>36.5</v>
          </cell>
          <cell r="L109">
            <v>247.7</v>
          </cell>
          <cell r="M109">
            <v>15.1</v>
          </cell>
          <cell r="O109">
            <v>16</v>
          </cell>
          <cell r="P109">
            <v>3.3</v>
          </cell>
          <cell r="Q109">
            <v>6</v>
          </cell>
          <cell r="R109">
            <v>2.1</v>
          </cell>
          <cell r="S109">
            <v>6.7</v>
          </cell>
          <cell r="T109">
            <v>2.4</v>
          </cell>
          <cell r="U109">
            <v>3.9</v>
          </cell>
          <cell r="V109">
            <v>4.8</v>
          </cell>
          <cell r="W109">
            <v>2.4</v>
          </cell>
          <cell r="X109">
            <v>9</v>
          </cell>
          <cell r="Y109">
            <v>0.7</v>
          </cell>
        </row>
        <row r="114">
          <cell r="O114">
            <v>287.5</v>
          </cell>
          <cell r="P114">
            <v>241.1</v>
          </cell>
          <cell r="Q114">
            <v>235.7</v>
          </cell>
          <cell r="R114">
            <v>237.1</v>
          </cell>
          <cell r="S114">
            <v>300</v>
          </cell>
          <cell r="T114">
            <v>229</v>
          </cell>
          <cell r="U114">
            <v>256.89999999999998</v>
          </cell>
          <cell r="V114">
            <v>187.4</v>
          </cell>
          <cell r="W114">
            <v>148.30000000000001</v>
          </cell>
          <cell r="X114">
            <v>175.2</v>
          </cell>
          <cell r="Y114">
            <v>68.5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877"/>
  <sheetViews>
    <sheetView showGridLines="0" zoomScaleNormal="100" workbookViewId="0">
      <pane xSplit="1" topLeftCell="K1" activePane="topRight" state="frozen"/>
      <selection activeCell="A20" sqref="A20"/>
      <selection pane="topRight" activeCell="C74" sqref="C74:AB79"/>
    </sheetView>
  </sheetViews>
  <sheetFormatPr baseColWidth="10" defaultColWidth="11.42578125" defaultRowHeight="12.75"/>
  <cols>
    <col min="1" max="1" width="0.85546875" customWidth="1"/>
    <col min="2" max="2" width="73.28515625" customWidth="1"/>
    <col min="3" max="10" width="10" customWidth="1"/>
    <col min="11" max="12" width="12" customWidth="1"/>
    <col min="13" max="13" width="11.85546875" bestFit="1" customWidth="1"/>
    <col min="14" max="14" width="10.7109375" customWidth="1"/>
    <col min="15" max="18" width="11.7109375" style="144" customWidth="1"/>
    <col min="19" max="19" width="10.28515625" style="144" customWidth="1"/>
    <col min="20" max="20" width="9.7109375" style="144" customWidth="1"/>
    <col min="21" max="21" width="11" style="144" customWidth="1"/>
    <col min="22" max="22" width="9.7109375" style="144" customWidth="1"/>
    <col min="23" max="23" width="11.85546875" style="144" bestFit="1" customWidth="1"/>
    <col min="24" max="24" width="11.85546875" style="144" customWidth="1"/>
    <col min="25" max="25" width="12.42578125" style="144" customWidth="1"/>
    <col min="26" max="26" width="11.140625" customWidth="1"/>
    <col min="27" max="27" width="9.5703125" customWidth="1"/>
    <col min="28" max="28" width="9" customWidth="1"/>
    <col min="29" max="29" width="16.5703125" style="59" bestFit="1" customWidth="1"/>
    <col min="30" max="30" width="15.140625" style="59" bestFit="1" customWidth="1"/>
    <col min="31" max="36" width="14" bestFit="1" customWidth="1"/>
    <col min="37" max="37" width="14.85546875" bestFit="1" customWidth="1"/>
  </cols>
  <sheetData>
    <row r="1" spans="2:79" ht="7.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"/>
      <c r="AA1" s="2"/>
      <c r="AB1" s="2"/>
      <c r="AC1" s="4"/>
      <c r="AD1" s="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spans="2:79" ht="17.25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4"/>
      <c r="AD2" s="4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</row>
    <row r="3" spans="2:79" ht="1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8"/>
      <c r="AA3" s="8"/>
      <c r="AB3" s="8"/>
      <c r="AC3" s="4"/>
      <c r="AD3" s="4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2:79" ht="18" customHeight="1"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4"/>
      <c r="AD4" s="4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2:79" ht="15.75" customHeight="1">
      <c r="B5" s="11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4"/>
      <c r="AD5" s="4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</row>
    <row r="6" spans="2:79" ht="16.5">
      <c r="B6" s="11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4"/>
      <c r="AD6" s="4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</row>
    <row r="7" spans="2:79" ht="20.25" customHeight="1">
      <c r="B7" s="12" t="s">
        <v>4</v>
      </c>
      <c r="C7" s="13">
        <v>2018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2">
        <v>2018</v>
      </c>
      <c r="O7" s="13">
        <v>2019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2">
        <v>2019</v>
      </c>
      <c r="AA7" s="15" t="s">
        <v>5</v>
      </c>
      <c r="AB7" s="16"/>
      <c r="AC7" s="4"/>
      <c r="AD7" s="4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</row>
    <row r="8" spans="2:79" ht="19.5" customHeight="1" thickBot="1">
      <c r="B8" s="17"/>
      <c r="C8" s="18" t="s">
        <v>6</v>
      </c>
      <c r="D8" s="18" t="s">
        <v>7</v>
      </c>
      <c r="E8" s="18" t="s">
        <v>8</v>
      </c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18" t="s">
        <v>14</v>
      </c>
      <c r="L8" s="18" t="s">
        <v>15</v>
      </c>
      <c r="M8" s="18" t="s">
        <v>16</v>
      </c>
      <c r="N8" s="17"/>
      <c r="O8" s="19" t="s">
        <v>6</v>
      </c>
      <c r="P8" s="19" t="s">
        <v>7</v>
      </c>
      <c r="Q8" s="20" t="s">
        <v>8</v>
      </c>
      <c r="R8" s="20" t="s">
        <v>9</v>
      </c>
      <c r="S8" s="19" t="s">
        <v>10</v>
      </c>
      <c r="T8" s="20" t="s">
        <v>11</v>
      </c>
      <c r="U8" s="20" t="s">
        <v>12</v>
      </c>
      <c r="V8" s="20" t="s">
        <v>13</v>
      </c>
      <c r="W8" s="20" t="s">
        <v>14</v>
      </c>
      <c r="X8" s="20" t="s">
        <v>15</v>
      </c>
      <c r="Y8" s="20" t="s">
        <v>16</v>
      </c>
      <c r="Z8" s="21"/>
      <c r="AA8" s="18" t="s">
        <v>17</v>
      </c>
      <c r="AB8" s="22" t="s">
        <v>18</v>
      </c>
      <c r="AC8" s="4"/>
      <c r="AD8" s="4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</row>
    <row r="9" spans="2:79" ht="18" customHeight="1" thickTop="1">
      <c r="B9" s="23" t="s">
        <v>19</v>
      </c>
      <c r="C9" s="24">
        <f t="shared" ref="C9:Y9" si="0">+C10+C49+C57</f>
        <v>47230.3</v>
      </c>
      <c r="D9" s="24">
        <f t="shared" si="0"/>
        <v>30560.100000000006</v>
      </c>
      <c r="E9" s="24">
        <f t="shared" si="0"/>
        <v>33105</v>
      </c>
      <c r="F9" s="24">
        <f t="shared" si="0"/>
        <v>42187.6</v>
      </c>
      <c r="G9" s="24">
        <f t="shared" si="0"/>
        <v>38304.9</v>
      </c>
      <c r="H9" s="24">
        <f t="shared" si="0"/>
        <v>32046.300000000003</v>
      </c>
      <c r="I9" s="24">
        <f t="shared" si="0"/>
        <v>36985.700000000004</v>
      </c>
      <c r="J9" s="24">
        <f t="shared" si="0"/>
        <v>34568.9</v>
      </c>
      <c r="K9" s="24">
        <f t="shared" si="0"/>
        <v>32518.099999999995</v>
      </c>
      <c r="L9" s="24">
        <f t="shared" si="0"/>
        <v>33841.999999999993</v>
      </c>
      <c r="M9" s="24">
        <f t="shared" si="0"/>
        <v>33582.9</v>
      </c>
      <c r="N9" s="24">
        <f t="shared" si="0"/>
        <v>394931.8</v>
      </c>
      <c r="O9" s="25">
        <f t="shared" si="0"/>
        <v>44456.799999999996</v>
      </c>
      <c r="P9" s="25">
        <f t="shared" si="0"/>
        <v>34322.6</v>
      </c>
      <c r="Q9" s="26">
        <f t="shared" si="0"/>
        <v>37421.799999999996</v>
      </c>
      <c r="R9" s="26">
        <f t="shared" si="0"/>
        <v>53154.600000000006</v>
      </c>
      <c r="S9" s="26">
        <f t="shared" si="0"/>
        <v>39244.700000000004</v>
      </c>
      <c r="T9" s="27">
        <f t="shared" si="0"/>
        <v>37723.899999999994</v>
      </c>
      <c r="U9" s="26">
        <f t="shared" si="0"/>
        <v>41360.800000000003</v>
      </c>
      <c r="V9" s="26">
        <f t="shared" si="0"/>
        <v>37889.399999999987</v>
      </c>
      <c r="W9" s="26">
        <f t="shared" si="0"/>
        <v>36945.699999999997</v>
      </c>
      <c r="X9" s="26">
        <f t="shared" si="0"/>
        <v>42223.700000000004</v>
      </c>
      <c r="Y9" s="26">
        <f t="shared" si="0"/>
        <v>35337.800000000003</v>
      </c>
      <c r="Z9" s="26">
        <f>+Z10+Z49+Z57+Z65</f>
        <v>440081.79999999993</v>
      </c>
      <c r="AA9" s="28">
        <f t="shared" ref="AA9:AA67" si="1">+Z9-N9</f>
        <v>45149.999999999942</v>
      </c>
      <c r="AB9" s="28">
        <f t="shared" ref="AB9:AB47" si="2">+AA9/N9*100</f>
        <v>11.432353636754483</v>
      </c>
      <c r="AC9" s="4"/>
      <c r="AD9" s="29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</row>
    <row r="10" spans="2:79" ht="18" customHeight="1">
      <c r="B10" s="30" t="s">
        <v>20</v>
      </c>
      <c r="C10" s="31">
        <f t="shared" ref="C10:Z10" si="3">+C11+C16+C26+C44+C47+C48</f>
        <v>46620.200000000004</v>
      </c>
      <c r="D10" s="31">
        <f t="shared" si="3"/>
        <v>29411.300000000003</v>
      </c>
      <c r="E10" s="31">
        <f t="shared" si="3"/>
        <v>31843.3</v>
      </c>
      <c r="F10" s="31">
        <f t="shared" si="3"/>
        <v>41035.599999999999</v>
      </c>
      <c r="G10" s="31">
        <f t="shared" si="3"/>
        <v>37369.4</v>
      </c>
      <c r="H10" s="31">
        <f t="shared" si="3"/>
        <v>30946.700000000004</v>
      </c>
      <c r="I10" s="31">
        <f t="shared" si="3"/>
        <v>35841.599999999999</v>
      </c>
      <c r="J10" s="31">
        <f t="shared" si="3"/>
        <v>33215.1</v>
      </c>
      <c r="K10" s="31">
        <f t="shared" si="3"/>
        <v>31589.399999999998</v>
      </c>
      <c r="L10" s="31">
        <f t="shared" si="3"/>
        <v>32665.899999999998</v>
      </c>
      <c r="M10" s="31">
        <f t="shared" si="3"/>
        <v>32279.800000000003</v>
      </c>
      <c r="N10" s="32">
        <f t="shared" si="3"/>
        <v>382818.3</v>
      </c>
      <c r="O10" s="33">
        <f t="shared" si="3"/>
        <v>43447.7</v>
      </c>
      <c r="P10" s="33">
        <f t="shared" si="3"/>
        <v>33120.6</v>
      </c>
      <c r="Q10" s="33">
        <f t="shared" si="3"/>
        <v>36140.6</v>
      </c>
      <c r="R10" s="33">
        <f t="shared" si="3"/>
        <v>52063.5</v>
      </c>
      <c r="S10" s="33">
        <f t="shared" si="3"/>
        <v>38056.5</v>
      </c>
      <c r="T10" s="34">
        <f t="shared" si="3"/>
        <v>35899.999999999993</v>
      </c>
      <c r="U10" s="33">
        <f t="shared" si="3"/>
        <v>40104.6</v>
      </c>
      <c r="V10" s="33">
        <f t="shared" si="3"/>
        <v>36373.69999999999</v>
      </c>
      <c r="W10" s="33">
        <f t="shared" si="3"/>
        <v>35781.1</v>
      </c>
      <c r="X10" s="33">
        <f t="shared" si="3"/>
        <v>40830.600000000006</v>
      </c>
      <c r="Y10" s="33">
        <f t="shared" si="3"/>
        <v>34062.699999999997</v>
      </c>
      <c r="Z10" s="32">
        <f t="shared" si="3"/>
        <v>425881.59999999992</v>
      </c>
      <c r="AA10" s="31">
        <f t="shared" si="1"/>
        <v>43063.29999999993</v>
      </c>
      <c r="AB10" s="32">
        <f t="shared" si="2"/>
        <v>11.249018137325182</v>
      </c>
      <c r="AC10" s="4"/>
      <c r="AD10" s="4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</row>
    <row r="11" spans="2:79" ht="18" customHeight="1">
      <c r="B11" s="30" t="s">
        <v>21</v>
      </c>
      <c r="C11" s="35">
        <f t="shared" ref="C11:Z11" si="4">SUM(C12:C15)</f>
        <v>23819.500000000004</v>
      </c>
      <c r="D11" s="35">
        <f t="shared" ref="D11:M11" si="5">SUM(D12:D15)</f>
        <v>10960.300000000001</v>
      </c>
      <c r="E11" s="35">
        <f t="shared" si="5"/>
        <v>11304.000000000002</v>
      </c>
      <c r="F11" s="35">
        <f t="shared" si="5"/>
        <v>19385.3</v>
      </c>
      <c r="G11" s="35">
        <f t="shared" si="5"/>
        <v>16344.2</v>
      </c>
      <c r="H11" s="35">
        <f t="shared" si="5"/>
        <v>11941.000000000002</v>
      </c>
      <c r="I11" s="35">
        <f t="shared" si="5"/>
        <v>15681.999999999998</v>
      </c>
      <c r="J11" s="35">
        <f t="shared" si="5"/>
        <v>11800.5</v>
      </c>
      <c r="K11" s="35">
        <f t="shared" si="5"/>
        <v>11384.5</v>
      </c>
      <c r="L11" s="35">
        <f t="shared" si="5"/>
        <v>12500.800000000001</v>
      </c>
      <c r="M11" s="35">
        <f t="shared" si="5"/>
        <v>12029.5</v>
      </c>
      <c r="N11" s="36">
        <f t="shared" si="4"/>
        <v>157151.6</v>
      </c>
      <c r="O11" s="37">
        <f t="shared" si="4"/>
        <v>17271.7</v>
      </c>
      <c r="P11" s="37">
        <f t="shared" ref="P11:Y11" si="6">SUM(P12:P15)</f>
        <v>12598.4</v>
      </c>
      <c r="Q11" s="37">
        <f t="shared" si="6"/>
        <v>14311.4</v>
      </c>
      <c r="R11" s="37">
        <f t="shared" si="6"/>
        <v>28383.4</v>
      </c>
      <c r="S11" s="37">
        <f t="shared" si="6"/>
        <v>14774.900000000001</v>
      </c>
      <c r="T11" s="38">
        <f t="shared" si="6"/>
        <v>15085</v>
      </c>
      <c r="U11" s="37">
        <f t="shared" si="6"/>
        <v>18060.5</v>
      </c>
      <c r="V11" s="37">
        <f t="shared" si="6"/>
        <v>14105.3</v>
      </c>
      <c r="W11" s="37">
        <f t="shared" si="6"/>
        <v>13571.199999999999</v>
      </c>
      <c r="X11" s="37">
        <f t="shared" si="6"/>
        <v>16773.500000000004</v>
      </c>
      <c r="Y11" s="37">
        <f t="shared" si="6"/>
        <v>13139.8</v>
      </c>
      <c r="Z11" s="36">
        <f t="shared" si="4"/>
        <v>178075.09999999998</v>
      </c>
      <c r="AA11" s="35">
        <f t="shared" si="1"/>
        <v>20923.499999999971</v>
      </c>
      <c r="AB11" s="36">
        <f t="shared" si="2"/>
        <v>13.314213791014517</v>
      </c>
      <c r="AC11" s="29"/>
      <c r="AD11" s="29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</row>
    <row r="12" spans="2:79" ht="18" customHeight="1">
      <c r="B12" s="39" t="s">
        <v>22</v>
      </c>
      <c r="C12" s="40">
        <f>+[1]PP!C11</f>
        <v>5329.8</v>
      </c>
      <c r="D12" s="40">
        <f>+[1]PP!D11</f>
        <v>4292.2</v>
      </c>
      <c r="E12" s="40">
        <f>+[1]PP!E11</f>
        <v>4423.8</v>
      </c>
      <c r="F12" s="40">
        <f>+[1]PP!F11</f>
        <v>4560.8</v>
      </c>
      <c r="G12" s="40">
        <f>+[1]PP!G11</f>
        <v>4709.8999999999996</v>
      </c>
      <c r="H12" s="40">
        <f>+[1]PP!H11</f>
        <v>3870.2</v>
      </c>
      <c r="I12" s="40">
        <f>+[1]PP!I11</f>
        <v>3778.7</v>
      </c>
      <c r="J12" s="40">
        <f>+[1]PP!J11</f>
        <v>4431.8999999999996</v>
      </c>
      <c r="K12" s="40">
        <f>+[1]PP!K11</f>
        <v>3908.7</v>
      </c>
      <c r="L12" s="40">
        <f>+[1]PP!L11</f>
        <v>3687.4</v>
      </c>
      <c r="M12" s="40">
        <f>+[1]PP!M11</f>
        <v>4062.7</v>
      </c>
      <c r="N12" s="41">
        <f>SUM(C12:M12)</f>
        <v>47056.1</v>
      </c>
      <c r="O12" s="42">
        <f>+[1]PP!O11</f>
        <v>5895.3</v>
      </c>
      <c r="P12" s="42">
        <f>+[1]PP!P11</f>
        <v>4890.8999999999996</v>
      </c>
      <c r="Q12" s="42">
        <f>+[1]PP!Q11</f>
        <v>5026.2</v>
      </c>
      <c r="R12" s="42">
        <f>+[1]PP!R11</f>
        <v>5274.5</v>
      </c>
      <c r="S12" s="42">
        <f>+[1]PP!S11</f>
        <v>5456</v>
      </c>
      <c r="T12" s="43">
        <f>+[1]PP!T11</f>
        <v>4590.6000000000004</v>
      </c>
      <c r="U12" s="42">
        <f>+[1]PP!U11</f>
        <v>4366.5</v>
      </c>
      <c r="V12" s="42">
        <f>+[1]PP!V11</f>
        <v>4886.2</v>
      </c>
      <c r="W12" s="42">
        <f>+[1]PP!W11</f>
        <v>4553.8999999999996</v>
      </c>
      <c r="X12" s="42">
        <f>+[1]PP!X11</f>
        <v>5122.1000000000004</v>
      </c>
      <c r="Y12" s="42">
        <f>+[1]PP!Y11</f>
        <v>4521.2</v>
      </c>
      <c r="Z12" s="41">
        <f>SUM(O12:Y12)</f>
        <v>54583.399999999994</v>
      </c>
      <c r="AA12" s="40">
        <f t="shared" si="1"/>
        <v>7527.2999999999956</v>
      </c>
      <c r="AB12" s="41">
        <f t="shared" si="2"/>
        <v>15.99643829386625</v>
      </c>
      <c r="AC12" s="4"/>
      <c r="AD12" s="29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</row>
    <row r="13" spans="2:79" ht="18" customHeight="1">
      <c r="B13" s="39" t="s">
        <v>23</v>
      </c>
      <c r="C13" s="40">
        <f>+[1]PP!C12</f>
        <v>15498.1</v>
      </c>
      <c r="D13" s="40">
        <f>+[1]PP!D12</f>
        <v>4884.7</v>
      </c>
      <c r="E13" s="40">
        <f>+[1]PP!E12</f>
        <v>5045.3</v>
      </c>
      <c r="F13" s="40">
        <f>+[1]PP!F12</f>
        <v>11730.6</v>
      </c>
      <c r="G13" s="40">
        <f>+[1]PP!G12</f>
        <v>8477.2000000000007</v>
      </c>
      <c r="H13" s="40">
        <f>+[1]PP!H12</f>
        <v>5132.5</v>
      </c>
      <c r="I13" s="40">
        <f>+[1]PP!I12</f>
        <v>9271.4</v>
      </c>
      <c r="J13" s="40">
        <f>+[1]PP!J12</f>
        <v>5046.3</v>
      </c>
      <c r="K13" s="40">
        <f>+[1]PP!K12</f>
        <v>5152</v>
      </c>
      <c r="L13" s="40">
        <f>+[1]PP!L12</f>
        <v>6206.3</v>
      </c>
      <c r="M13" s="40">
        <f>+[1]PP!M12</f>
        <v>5382.2</v>
      </c>
      <c r="N13" s="41">
        <f>SUM(C13:M13)</f>
        <v>81826.600000000006</v>
      </c>
      <c r="O13" s="42">
        <f>+[1]PP!O12</f>
        <v>7188</v>
      </c>
      <c r="P13" s="42">
        <f>+[1]PP!P12</f>
        <v>5148.8</v>
      </c>
      <c r="Q13" s="42">
        <f>+[1]PP!Q12</f>
        <v>5868.7</v>
      </c>
      <c r="R13" s="42">
        <f>+[1]PP!R12</f>
        <v>19943.900000000001</v>
      </c>
      <c r="S13" s="42">
        <f>+[1]PP!S12</f>
        <v>5717.5</v>
      </c>
      <c r="T13" s="43">
        <f>+[1]PP!T12</f>
        <v>6223.4</v>
      </c>
      <c r="U13" s="42">
        <f>+[1]PP!U12</f>
        <v>10609.7</v>
      </c>
      <c r="V13" s="42">
        <f>+[1]PP!V12</f>
        <v>6457.6</v>
      </c>
      <c r="W13" s="42">
        <f>+[1]PP!W12</f>
        <v>6137.4</v>
      </c>
      <c r="X13" s="42">
        <f>+[1]PP!X12</f>
        <v>8486.7000000000007</v>
      </c>
      <c r="Y13" s="42">
        <f>+[1]PP!Y12</f>
        <v>6119.7</v>
      </c>
      <c r="Z13" s="41">
        <f>SUM(O13:Y13)</f>
        <v>87901.4</v>
      </c>
      <c r="AA13" s="40">
        <f t="shared" si="1"/>
        <v>6074.7999999999884</v>
      </c>
      <c r="AB13" s="41">
        <f t="shared" si="2"/>
        <v>7.4239917092974501</v>
      </c>
      <c r="AC13" s="4"/>
      <c r="AD13" s="29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</row>
    <row r="14" spans="2:79" ht="18" customHeight="1">
      <c r="B14" s="39" t="s">
        <v>24</v>
      </c>
      <c r="C14" s="40">
        <f>+[1]PP!C13</f>
        <v>2899.9</v>
      </c>
      <c r="D14" s="40">
        <f>+[1]PP!D13</f>
        <v>1690.2</v>
      </c>
      <c r="E14" s="40">
        <f>+[1]PP!E13</f>
        <v>1727.2</v>
      </c>
      <c r="F14" s="40">
        <f>+[1]PP!F13</f>
        <v>2945.8</v>
      </c>
      <c r="G14" s="40">
        <f>+[1]PP!G13</f>
        <v>2979.8</v>
      </c>
      <c r="H14" s="40">
        <f>+[1]PP!H13</f>
        <v>2792.6</v>
      </c>
      <c r="I14" s="40">
        <f>+[1]PP!I13</f>
        <v>2435.5</v>
      </c>
      <c r="J14" s="40">
        <f>+[1]PP!J13</f>
        <v>2178.5</v>
      </c>
      <c r="K14" s="40">
        <f>+[1]PP!K13</f>
        <v>2180.4</v>
      </c>
      <c r="L14" s="40">
        <f>+[1]PP!L13</f>
        <v>2402.4</v>
      </c>
      <c r="M14" s="40">
        <f>+[1]PP!M13</f>
        <v>2410.3000000000002</v>
      </c>
      <c r="N14" s="41">
        <f>SUM(C14:M14)</f>
        <v>26642.600000000002</v>
      </c>
      <c r="O14" s="42">
        <f>+[1]PP!O13</f>
        <v>4032.5</v>
      </c>
      <c r="P14" s="42">
        <f>+[1]PP!P13</f>
        <v>2435.4</v>
      </c>
      <c r="Q14" s="42">
        <f>+[1]PP!Q13</f>
        <v>3218.6</v>
      </c>
      <c r="R14" s="42">
        <f>+[1]PP!R13</f>
        <v>2981</v>
      </c>
      <c r="S14" s="42">
        <f>+[1]PP!S13</f>
        <v>3446.7</v>
      </c>
      <c r="T14" s="43">
        <f>+[1]PP!T13</f>
        <v>4111.3</v>
      </c>
      <c r="U14" s="42">
        <f>+[1]PP!U13</f>
        <v>2881.5</v>
      </c>
      <c r="V14" s="42">
        <f>+[1]PP!V13</f>
        <v>2536.8000000000002</v>
      </c>
      <c r="W14" s="42">
        <f>+[1]PP!W13</f>
        <v>2702.1</v>
      </c>
      <c r="X14" s="42">
        <f>+[1]PP!X13</f>
        <v>2968.5</v>
      </c>
      <c r="Y14" s="42">
        <f>+[1]PP!Y13</f>
        <v>2246.5</v>
      </c>
      <c r="Z14" s="41">
        <f>SUM(O14:Y14)</f>
        <v>33560.899999999994</v>
      </c>
      <c r="AA14" s="40">
        <f t="shared" si="1"/>
        <v>6918.299999999992</v>
      </c>
      <c r="AB14" s="41">
        <f t="shared" si="2"/>
        <v>25.967060271895352</v>
      </c>
      <c r="AC14" s="2"/>
      <c r="AD14" s="29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</row>
    <row r="15" spans="2:79" ht="18" customHeight="1">
      <c r="B15" s="39" t="s">
        <v>25</v>
      </c>
      <c r="C15" s="40">
        <f>+[1]PP!C14</f>
        <v>91.7</v>
      </c>
      <c r="D15" s="40">
        <f>+[1]PP!D14</f>
        <v>93.2</v>
      </c>
      <c r="E15" s="40">
        <f>+[1]PP!E14</f>
        <v>107.7</v>
      </c>
      <c r="F15" s="40">
        <f>+[1]PP!F14</f>
        <v>148.1</v>
      </c>
      <c r="G15" s="40">
        <f>+[1]PP!G14</f>
        <v>177.3</v>
      </c>
      <c r="H15" s="40">
        <f>+[1]PP!H14</f>
        <v>145.69999999999999</v>
      </c>
      <c r="I15" s="40">
        <f>+[1]PP!I14</f>
        <v>196.4</v>
      </c>
      <c r="J15" s="40">
        <f>+[1]PP!J14</f>
        <v>143.80000000000001</v>
      </c>
      <c r="K15" s="40">
        <f>+[1]PP!K14</f>
        <v>143.4</v>
      </c>
      <c r="L15" s="40">
        <f>+[1]PP!L14</f>
        <v>204.7</v>
      </c>
      <c r="M15" s="40">
        <f>+[1]PP!M14</f>
        <v>174.3</v>
      </c>
      <c r="N15" s="41">
        <f>SUM(C15:M15)</f>
        <v>1626.3000000000002</v>
      </c>
      <c r="O15" s="42">
        <f>+[1]PP!O14</f>
        <v>155.9</v>
      </c>
      <c r="P15" s="42">
        <f>+[1]PP!P14</f>
        <v>123.3</v>
      </c>
      <c r="Q15" s="42">
        <f>+[1]PP!Q14</f>
        <v>197.9</v>
      </c>
      <c r="R15" s="42">
        <f>+[1]PP!R14</f>
        <v>184</v>
      </c>
      <c r="S15" s="42">
        <f>+[1]PP!S14</f>
        <v>154.69999999999999</v>
      </c>
      <c r="T15" s="43">
        <f>+[1]PP!T14</f>
        <v>159.69999999999999</v>
      </c>
      <c r="U15" s="42">
        <f>+[1]PP!U14</f>
        <v>202.8</v>
      </c>
      <c r="V15" s="42">
        <f>+[1]PP!V14</f>
        <v>224.7</v>
      </c>
      <c r="W15" s="42">
        <f>+[1]PP!W14</f>
        <v>177.8</v>
      </c>
      <c r="X15" s="42">
        <f>+[1]PP!X14</f>
        <v>196.2</v>
      </c>
      <c r="Y15" s="42">
        <f>+[1]PP!Y14</f>
        <v>252.4</v>
      </c>
      <c r="Z15" s="41">
        <f>SUM(O15:Y15)</f>
        <v>2029.4</v>
      </c>
      <c r="AA15" s="40">
        <f t="shared" si="1"/>
        <v>403.09999999999991</v>
      </c>
      <c r="AB15" s="41">
        <f t="shared" si="2"/>
        <v>24.78632478632478</v>
      </c>
      <c r="AC15" s="2"/>
      <c r="AD15" s="29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</row>
    <row r="16" spans="2:79" ht="18" customHeight="1">
      <c r="B16" s="30" t="s">
        <v>26</v>
      </c>
      <c r="C16" s="31">
        <f t="shared" ref="C16:Z16" si="7">+C17+C25</f>
        <v>1498.8999999999999</v>
      </c>
      <c r="D16" s="31">
        <f t="shared" si="7"/>
        <v>1566.8000000000002</v>
      </c>
      <c r="E16" s="31">
        <f t="shared" si="7"/>
        <v>2376.8000000000002</v>
      </c>
      <c r="F16" s="31">
        <f t="shared" si="7"/>
        <v>2753.6000000000004</v>
      </c>
      <c r="G16" s="31">
        <f t="shared" si="7"/>
        <v>2562.1999999999998</v>
      </c>
      <c r="H16" s="31">
        <f t="shared" si="7"/>
        <v>1891.5</v>
      </c>
      <c r="I16" s="31">
        <f t="shared" si="7"/>
        <v>1926.3</v>
      </c>
      <c r="J16" s="31">
        <f t="shared" si="7"/>
        <v>1989.2999999999997</v>
      </c>
      <c r="K16" s="31">
        <f t="shared" si="7"/>
        <v>2386.6</v>
      </c>
      <c r="L16" s="31">
        <f t="shared" si="7"/>
        <v>3218.7</v>
      </c>
      <c r="M16" s="31">
        <f t="shared" si="7"/>
        <v>1775.1999999999998</v>
      </c>
      <c r="N16" s="32">
        <f t="shared" si="7"/>
        <v>23945.9</v>
      </c>
      <c r="O16" s="33">
        <f t="shared" si="7"/>
        <v>1777.3999999999999</v>
      </c>
      <c r="P16" s="33">
        <f t="shared" si="7"/>
        <v>1971.0000000000002</v>
      </c>
      <c r="Q16" s="33">
        <f t="shared" si="7"/>
        <v>3117.2</v>
      </c>
      <c r="R16" s="33">
        <f t="shared" si="7"/>
        <v>3666.6</v>
      </c>
      <c r="S16" s="33">
        <f t="shared" si="7"/>
        <v>2325.4</v>
      </c>
      <c r="T16" s="34">
        <f t="shared" si="7"/>
        <v>1920.1000000000001</v>
      </c>
      <c r="U16" s="33">
        <f t="shared" si="7"/>
        <v>2198.3000000000002</v>
      </c>
      <c r="V16" s="33">
        <f t="shared" si="7"/>
        <v>2163.9</v>
      </c>
      <c r="W16" s="33">
        <f t="shared" si="7"/>
        <v>2609.4</v>
      </c>
      <c r="X16" s="33">
        <f t="shared" si="7"/>
        <v>3636.2</v>
      </c>
      <c r="Y16" s="33">
        <f t="shared" si="7"/>
        <v>2107.8000000000002</v>
      </c>
      <c r="Z16" s="32">
        <f t="shared" si="7"/>
        <v>27493.299999999996</v>
      </c>
      <c r="AA16" s="31">
        <f t="shared" si="1"/>
        <v>3547.3999999999942</v>
      </c>
      <c r="AB16" s="32">
        <f t="shared" si="2"/>
        <v>14.814227070187355</v>
      </c>
      <c r="AC16" s="4"/>
      <c r="AD16" s="4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</row>
    <row r="17" spans="2:79" ht="18" customHeight="1">
      <c r="B17" s="44" t="s">
        <v>27</v>
      </c>
      <c r="C17" s="31">
        <f t="shared" ref="C17:Z17" si="8">SUM(C18:C24)</f>
        <v>1401.6</v>
      </c>
      <c r="D17" s="31">
        <f t="shared" si="8"/>
        <v>1458.9</v>
      </c>
      <c r="E17" s="31">
        <f t="shared" si="8"/>
        <v>2233.1000000000004</v>
      </c>
      <c r="F17" s="31">
        <f t="shared" si="8"/>
        <v>2604.6000000000004</v>
      </c>
      <c r="G17" s="31">
        <f t="shared" si="8"/>
        <v>2402.7999999999997</v>
      </c>
      <c r="H17" s="31">
        <f t="shared" si="8"/>
        <v>1732.2</v>
      </c>
      <c r="I17" s="31">
        <f t="shared" si="8"/>
        <v>1787.1</v>
      </c>
      <c r="J17" s="31">
        <f t="shared" si="8"/>
        <v>1840.1999999999998</v>
      </c>
      <c r="K17" s="31">
        <f t="shared" si="8"/>
        <v>2195.4</v>
      </c>
      <c r="L17" s="31">
        <f t="shared" si="8"/>
        <v>3057.7</v>
      </c>
      <c r="M17" s="31">
        <f t="shared" si="8"/>
        <v>1640.7999999999997</v>
      </c>
      <c r="N17" s="32">
        <f t="shared" si="8"/>
        <v>22354.400000000001</v>
      </c>
      <c r="O17" s="33">
        <f t="shared" si="8"/>
        <v>1595.3</v>
      </c>
      <c r="P17" s="33">
        <f t="shared" si="8"/>
        <v>1779.3000000000002</v>
      </c>
      <c r="Q17" s="33">
        <f t="shared" si="8"/>
        <v>2882.6</v>
      </c>
      <c r="R17" s="33">
        <f t="shared" si="8"/>
        <v>3543.6</v>
      </c>
      <c r="S17" s="33">
        <f t="shared" si="8"/>
        <v>2115.1</v>
      </c>
      <c r="T17" s="34">
        <f t="shared" si="8"/>
        <v>1760.1000000000001</v>
      </c>
      <c r="U17" s="33">
        <f t="shared" si="8"/>
        <v>2016</v>
      </c>
      <c r="V17" s="33">
        <f t="shared" si="8"/>
        <v>2006.9</v>
      </c>
      <c r="W17" s="33">
        <f t="shared" si="8"/>
        <v>2419.1</v>
      </c>
      <c r="X17" s="33">
        <f t="shared" si="8"/>
        <v>3433.5</v>
      </c>
      <c r="Y17" s="33">
        <f t="shared" si="8"/>
        <v>1946.1000000000001</v>
      </c>
      <c r="Z17" s="32">
        <f t="shared" si="8"/>
        <v>25497.599999999995</v>
      </c>
      <c r="AA17" s="31">
        <f t="shared" si="1"/>
        <v>3143.1999999999935</v>
      </c>
      <c r="AB17" s="32">
        <f t="shared" si="2"/>
        <v>14.060766560498127</v>
      </c>
      <c r="AC17" s="45"/>
      <c r="AD17" s="4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</row>
    <row r="18" spans="2:79" ht="18" customHeight="1">
      <c r="B18" s="46" t="s">
        <v>28</v>
      </c>
      <c r="C18" s="47">
        <f>+[1]PP!C17</f>
        <v>57.4</v>
      </c>
      <c r="D18" s="47">
        <f>+[1]PP!D17</f>
        <v>174.3</v>
      </c>
      <c r="E18" s="47">
        <f>+[1]PP!E17</f>
        <v>821.6</v>
      </c>
      <c r="F18" s="47">
        <f>+[1]PP!F17</f>
        <v>115.9</v>
      </c>
      <c r="G18" s="47">
        <f>+[1]PP!G17</f>
        <v>102.9</v>
      </c>
      <c r="H18" s="47">
        <f>+[1]PP!H17</f>
        <v>80.400000000000006</v>
      </c>
      <c r="I18" s="47">
        <f>+[1]PP!I17</f>
        <v>80.3</v>
      </c>
      <c r="J18" s="47">
        <f>+[1]PP!J17</f>
        <v>179.1</v>
      </c>
      <c r="K18" s="47">
        <f>+[1]PP!K17</f>
        <v>707</v>
      </c>
      <c r="L18" s="47">
        <f>+[1]PP!L17</f>
        <v>95</v>
      </c>
      <c r="M18" s="47">
        <f>+[1]PP!M17</f>
        <v>57</v>
      </c>
      <c r="N18" s="41">
        <f t="shared" ref="N18:N25" si="9">SUM(C18:M18)</f>
        <v>2470.9</v>
      </c>
      <c r="O18" s="48">
        <f>+[1]PP!O17</f>
        <v>83.8</v>
      </c>
      <c r="P18" s="48">
        <f>+[1]PP!P17</f>
        <v>201.5</v>
      </c>
      <c r="Q18" s="48">
        <f>+[1]PP!Q17</f>
        <v>951</v>
      </c>
      <c r="R18" s="48">
        <f>+[1]PP!R17</f>
        <v>134.5</v>
      </c>
      <c r="S18" s="48">
        <f>+[1]PP!S17</f>
        <v>109.9</v>
      </c>
      <c r="T18" s="49">
        <f>+[1]PP!T17</f>
        <v>92.8</v>
      </c>
      <c r="U18" s="48">
        <f>+[1]PP!U17</f>
        <v>88.7</v>
      </c>
      <c r="V18" s="48">
        <f>+[1]PP!V17</f>
        <v>185</v>
      </c>
      <c r="W18" s="48">
        <f>+[1]PP!W17</f>
        <v>829.1</v>
      </c>
      <c r="X18" s="48">
        <f>+[1]PP!X17</f>
        <v>109.3</v>
      </c>
      <c r="Y18" s="48">
        <f>+[1]PP!Y17</f>
        <v>64.599999999999994</v>
      </c>
      <c r="Z18" s="41">
        <f t="shared" ref="Z18:Z25" si="10">SUM(O18:Y18)</f>
        <v>2850.2000000000003</v>
      </c>
      <c r="AA18" s="40">
        <f t="shared" si="1"/>
        <v>379.30000000000018</v>
      </c>
      <c r="AB18" s="41">
        <f t="shared" si="2"/>
        <v>15.35068193775548</v>
      </c>
      <c r="AC18" s="50"/>
      <c r="AD18" s="4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</row>
    <row r="19" spans="2:79" ht="18" customHeight="1">
      <c r="B19" s="46" t="s">
        <v>29</v>
      </c>
      <c r="C19" s="47">
        <f>+[1]PP!C18</f>
        <v>171.2</v>
      </c>
      <c r="D19" s="47">
        <f>+[1]PP!D18</f>
        <v>81.900000000000006</v>
      </c>
      <c r="E19" s="47">
        <f>+[1]PP!E18</f>
        <v>96.9</v>
      </c>
      <c r="F19" s="47">
        <f>+[1]PP!F18</f>
        <v>975.5</v>
      </c>
      <c r="G19" s="47">
        <f>+[1]PP!G18</f>
        <v>868.2</v>
      </c>
      <c r="H19" s="47">
        <f>+[1]PP!H18</f>
        <v>153.19999999999999</v>
      </c>
      <c r="I19" s="47">
        <f>+[1]PP!I18</f>
        <v>208.8</v>
      </c>
      <c r="J19" s="47">
        <f>+[1]PP!J18</f>
        <v>126.9</v>
      </c>
      <c r="K19" s="47">
        <f>+[1]PP!K18</f>
        <v>156.5</v>
      </c>
      <c r="L19" s="47">
        <f>+[1]PP!L18</f>
        <v>1537.5</v>
      </c>
      <c r="M19" s="47">
        <f>+[1]PP!M18</f>
        <v>133.69999999999999</v>
      </c>
      <c r="N19" s="41">
        <f t="shared" si="9"/>
        <v>4510.3</v>
      </c>
      <c r="O19" s="48">
        <f>+[1]PP!O18</f>
        <v>209</v>
      </c>
      <c r="P19" s="48">
        <f>+[1]PP!P18</f>
        <v>107.1</v>
      </c>
      <c r="Q19" s="48">
        <f>+[1]PP!Q18</f>
        <v>147</v>
      </c>
      <c r="R19" s="48">
        <f>+[1]PP!R18</f>
        <v>1812.5</v>
      </c>
      <c r="S19" s="48">
        <f>+[1]PP!S18</f>
        <v>266.5</v>
      </c>
      <c r="T19" s="49">
        <f>+[1]PP!T18</f>
        <v>145.9</v>
      </c>
      <c r="U19" s="48">
        <f>+[1]PP!U18</f>
        <v>245</v>
      </c>
      <c r="V19" s="48">
        <f>+[1]PP!V18</f>
        <v>105.7</v>
      </c>
      <c r="W19" s="48">
        <f>+[1]PP!W18</f>
        <v>141.69999999999999</v>
      </c>
      <c r="X19" s="48">
        <f>+[1]PP!X18</f>
        <v>1685</v>
      </c>
      <c r="Y19" s="48">
        <f>+[1]PP!Y18</f>
        <v>160.69999999999999</v>
      </c>
      <c r="Z19" s="41">
        <f t="shared" si="10"/>
        <v>5026.0999999999995</v>
      </c>
      <c r="AA19" s="40">
        <f t="shared" si="1"/>
        <v>515.79999999999927</v>
      </c>
      <c r="AB19" s="41">
        <f t="shared" si="2"/>
        <v>11.436046382723971</v>
      </c>
      <c r="AC19" s="50"/>
      <c r="AD19" s="4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</row>
    <row r="20" spans="2:79" ht="18" customHeight="1">
      <c r="B20" s="46" t="s">
        <v>30</v>
      </c>
      <c r="C20" s="47">
        <f>+[1]PP!C19</f>
        <v>401.2</v>
      </c>
      <c r="D20" s="47">
        <f>+[1]PP!D19</f>
        <v>445.9</v>
      </c>
      <c r="E20" s="47">
        <f>+[1]PP!E19</f>
        <v>513.6</v>
      </c>
      <c r="F20" s="47">
        <f>+[1]PP!F19</f>
        <v>499.5</v>
      </c>
      <c r="G20" s="47">
        <f>+[1]PP!G19</f>
        <v>587.29999999999995</v>
      </c>
      <c r="H20" s="47">
        <f>+[1]PP!H19</f>
        <v>561.79999999999995</v>
      </c>
      <c r="I20" s="47">
        <f>+[1]PP!I19</f>
        <v>657.3</v>
      </c>
      <c r="J20" s="47">
        <f>+[1]PP!J19</f>
        <v>592.9</v>
      </c>
      <c r="K20" s="47">
        <f>+[1]PP!K19</f>
        <v>535.5</v>
      </c>
      <c r="L20" s="47">
        <f>+[1]PP!L19</f>
        <v>558.29999999999995</v>
      </c>
      <c r="M20" s="47">
        <f>+[1]PP!M19</f>
        <v>481.6</v>
      </c>
      <c r="N20" s="41">
        <f t="shared" si="9"/>
        <v>5834.9000000000005</v>
      </c>
      <c r="O20" s="48">
        <f>+[1]PP!O19</f>
        <v>469.2</v>
      </c>
      <c r="P20" s="48">
        <f>+[1]PP!P19</f>
        <v>510.8</v>
      </c>
      <c r="Q20" s="48">
        <f>+[1]PP!Q19</f>
        <v>739</v>
      </c>
      <c r="R20" s="48">
        <f>+[1]PP!R19</f>
        <v>537</v>
      </c>
      <c r="S20" s="48">
        <f>+[1]PP!S19</f>
        <v>605.70000000000005</v>
      </c>
      <c r="T20" s="49">
        <f>+[1]PP!T19</f>
        <v>680.7</v>
      </c>
      <c r="U20" s="48">
        <f>+[1]PP!U19</f>
        <v>728.5</v>
      </c>
      <c r="V20" s="48">
        <f>+[1]PP!V19</f>
        <v>669.2</v>
      </c>
      <c r="W20" s="48">
        <f>+[1]PP!W19</f>
        <v>608.79999999999995</v>
      </c>
      <c r="X20" s="48">
        <f>+[1]PP!X19</f>
        <v>724.8</v>
      </c>
      <c r="Y20" s="48">
        <f>+[1]PP!Y19</f>
        <v>620.5</v>
      </c>
      <c r="Z20" s="41">
        <f t="shared" si="10"/>
        <v>6894.2</v>
      </c>
      <c r="AA20" s="40">
        <f t="shared" si="1"/>
        <v>1059.2999999999993</v>
      </c>
      <c r="AB20" s="41">
        <f t="shared" si="2"/>
        <v>18.154552777254096</v>
      </c>
      <c r="AC20" s="50"/>
      <c r="AD20" s="4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</row>
    <row r="21" spans="2:79" ht="18" customHeight="1">
      <c r="B21" s="46" t="s">
        <v>31</v>
      </c>
      <c r="C21" s="47">
        <f>+[1]PP!C20</f>
        <v>113.4</v>
      </c>
      <c r="D21" s="47">
        <f>+[1]PP!D20</f>
        <v>97.3</v>
      </c>
      <c r="E21" s="47">
        <f>+[1]PP!E20</f>
        <v>107.1</v>
      </c>
      <c r="F21" s="47">
        <f>+[1]PP!F20</f>
        <v>102.5</v>
      </c>
      <c r="G21" s="47">
        <f>+[1]PP!G20</f>
        <v>105.3</v>
      </c>
      <c r="H21" s="47">
        <f>+[1]PP!H20</f>
        <v>94.8</v>
      </c>
      <c r="I21" s="47">
        <f>+[1]PP!I20</f>
        <v>93.4</v>
      </c>
      <c r="J21" s="47">
        <f>+[1]PP!J20</f>
        <v>101.4</v>
      </c>
      <c r="K21" s="47">
        <f>+[1]PP!K20</f>
        <v>88</v>
      </c>
      <c r="L21" s="47">
        <f>+[1]PP!L20</f>
        <v>110</v>
      </c>
      <c r="M21" s="47">
        <f>+[1]PP!M20</f>
        <v>103.4</v>
      </c>
      <c r="N21" s="41">
        <f t="shared" si="9"/>
        <v>1116.5999999999999</v>
      </c>
      <c r="O21" s="48">
        <f>+[1]PP!O20</f>
        <v>130.4</v>
      </c>
      <c r="P21" s="48">
        <f>+[1]PP!P20</f>
        <v>111.2</v>
      </c>
      <c r="Q21" s="48">
        <f>+[1]PP!Q20</f>
        <v>122.2</v>
      </c>
      <c r="R21" s="48">
        <f>+[1]PP!R20</f>
        <v>112.2</v>
      </c>
      <c r="S21" s="48">
        <f>+[1]PP!S20</f>
        <v>132</v>
      </c>
      <c r="T21" s="49">
        <f>+[1]PP!T20</f>
        <v>108.5</v>
      </c>
      <c r="U21" s="48">
        <f>+[1]PP!U20</f>
        <v>126.2</v>
      </c>
      <c r="V21" s="48">
        <f>+[1]PP!V20</f>
        <v>115.9</v>
      </c>
      <c r="W21" s="48">
        <f>+[1]PP!W20</f>
        <v>100.8</v>
      </c>
      <c r="X21" s="48">
        <f>+[1]PP!X20</f>
        <v>132</v>
      </c>
      <c r="Y21" s="48">
        <f>+[1]PP!Y20</f>
        <v>107.1</v>
      </c>
      <c r="Z21" s="41">
        <f t="shared" si="10"/>
        <v>1298.5</v>
      </c>
      <c r="AA21" s="40">
        <f t="shared" si="1"/>
        <v>181.90000000000009</v>
      </c>
      <c r="AB21" s="41">
        <f t="shared" si="2"/>
        <v>16.290524807451202</v>
      </c>
      <c r="AC21" s="50"/>
      <c r="AD21" s="4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</row>
    <row r="22" spans="2:79" ht="18" customHeight="1">
      <c r="B22" s="46" t="s">
        <v>32</v>
      </c>
      <c r="C22" s="47">
        <v>34.1</v>
      </c>
      <c r="D22" s="47">
        <v>33.5</v>
      </c>
      <c r="E22" s="47">
        <v>46.9</v>
      </c>
      <c r="F22" s="47">
        <v>36.9</v>
      </c>
      <c r="G22" s="47">
        <v>40</v>
      </c>
      <c r="H22" s="47">
        <v>41.1</v>
      </c>
      <c r="I22" s="47">
        <v>68.599999999999994</v>
      </c>
      <c r="J22" s="47">
        <v>39.1</v>
      </c>
      <c r="K22" s="47">
        <v>39.1</v>
      </c>
      <c r="L22" s="51">
        <v>51.2</v>
      </c>
      <c r="M22" s="51">
        <v>43.9</v>
      </c>
      <c r="N22" s="41">
        <f t="shared" si="9"/>
        <v>474.40000000000003</v>
      </c>
      <c r="O22" s="48">
        <v>51</v>
      </c>
      <c r="P22" s="48">
        <v>45.5</v>
      </c>
      <c r="Q22" s="48">
        <v>56.3</v>
      </c>
      <c r="R22" s="47">
        <v>42.4</v>
      </c>
      <c r="S22" s="48">
        <v>52.4</v>
      </c>
      <c r="T22" s="49">
        <v>78.5</v>
      </c>
      <c r="U22" s="48">
        <v>52.1</v>
      </c>
      <c r="V22" s="48">
        <v>49.5</v>
      </c>
      <c r="W22" s="48">
        <v>66.099999999999994</v>
      </c>
      <c r="X22" s="48">
        <v>50.7</v>
      </c>
      <c r="Y22" s="48">
        <v>97.6</v>
      </c>
      <c r="Z22" s="41">
        <f t="shared" si="10"/>
        <v>642.10000000000014</v>
      </c>
      <c r="AA22" s="40">
        <f t="shared" si="1"/>
        <v>167.7000000000001</v>
      </c>
      <c r="AB22" s="41">
        <f t="shared" si="2"/>
        <v>35.349915682967982</v>
      </c>
      <c r="AC22" s="50"/>
      <c r="AD22" s="52"/>
      <c r="AE22" s="53"/>
      <c r="AF22" s="53"/>
      <c r="AG22" s="53"/>
      <c r="AH22" s="53"/>
      <c r="AI22" s="53"/>
      <c r="AJ22" s="53"/>
      <c r="AK22" s="53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</row>
    <row r="23" spans="2:79" ht="18" customHeight="1">
      <c r="B23" s="54" t="s">
        <v>33</v>
      </c>
      <c r="C23" s="47">
        <f>+[1]PP!C21</f>
        <v>591.29999999999995</v>
      </c>
      <c r="D23" s="47">
        <f>+[1]PP!D21</f>
        <v>589</v>
      </c>
      <c r="E23" s="47">
        <f>+[1]PP!E21</f>
        <v>601.20000000000005</v>
      </c>
      <c r="F23" s="47">
        <f>+[1]PP!F21</f>
        <v>795.9</v>
      </c>
      <c r="G23" s="47">
        <f>+[1]PP!G21</f>
        <v>634.4</v>
      </c>
      <c r="H23" s="47">
        <f>+[1]PP!H21</f>
        <v>768</v>
      </c>
      <c r="I23" s="47">
        <f>+[1]PP!I21</f>
        <v>637.79999999999995</v>
      </c>
      <c r="J23" s="47">
        <f>+[1]PP!J21</f>
        <v>769.3</v>
      </c>
      <c r="K23" s="47">
        <f>+[1]PP!K21</f>
        <v>601.70000000000005</v>
      </c>
      <c r="L23" s="47">
        <f>+[1]PP!L21</f>
        <v>631</v>
      </c>
      <c r="M23" s="47">
        <f>+[1]PP!M21</f>
        <v>783.1</v>
      </c>
      <c r="N23" s="41">
        <f t="shared" si="9"/>
        <v>7402.7000000000007</v>
      </c>
      <c r="O23" s="48">
        <f>+[1]PP!O21</f>
        <v>616.9</v>
      </c>
      <c r="P23" s="48">
        <f>+[1]PP!P21</f>
        <v>612.79999999999995</v>
      </c>
      <c r="Q23" s="48">
        <f>+[1]PP!Q21</f>
        <v>828.7</v>
      </c>
      <c r="R23" s="48">
        <f>+[1]PP!R21</f>
        <v>617.6</v>
      </c>
      <c r="S23" s="48">
        <f>+[1]PP!S21</f>
        <v>830.8</v>
      </c>
      <c r="T23" s="49">
        <f>+[1]PP!T21</f>
        <v>631.5</v>
      </c>
      <c r="U23" s="48">
        <f>+[1]PP!U21</f>
        <v>667.9</v>
      </c>
      <c r="V23" s="48">
        <f>+[1]PP!V21</f>
        <v>851.3</v>
      </c>
      <c r="W23" s="48">
        <f>+[1]PP!W21</f>
        <v>638.6</v>
      </c>
      <c r="X23" s="48">
        <f>+[1]PP!X21</f>
        <v>672.7</v>
      </c>
      <c r="Y23" s="48">
        <f>+[1]PP!Y21</f>
        <v>851.9</v>
      </c>
      <c r="Z23" s="41">
        <f t="shared" si="10"/>
        <v>7820.6999999999989</v>
      </c>
      <c r="AA23" s="40">
        <f t="shared" si="1"/>
        <v>417.99999999999818</v>
      </c>
      <c r="AB23" s="41">
        <f t="shared" si="2"/>
        <v>5.6465884069325805</v>
      </c>
      <c r="AC23" s="50"/>
      <c r="AD23" s="4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</row>
    <row r="24" spans="2:79" s="59" customFormat="1" ht="18" customHeight="1">
      <c r="B24" s="54" t="s">
        <v>34</v>
      </c>
      <c r="C24" s="48">
        <v>33</v>
      </c>
      <c r="D24" s="48">
        <v>37</v>
      </c>
      <c r="E24" s="48">
        <v>45.8</v>
      </c>
      <c r="F24" s="48">
        <v>78.400000000000006</v>
      </c>
      <c r="G24" s="48">
        <v>64.7</v>
      </c>
      <c r="H24" s="48">
        <v>32.9</v>
      </c>
      <c r="I24" s="48">
        <v>40.9</v>
      </c>
      <c r="J24" s="48">
        <v>31.5</v>
      </c>
      <c r="K24" s="48">
        <v>67.599999999999994</v>
      </c>
      <c r="L24" s="55">
        <v>74.7</v>
      </c>
      <c r="M24" s="55">
        <v>38.1</v>
      </c>
      <c r="N24" s="41">
        <f t="shared" si="9"/>
        <v>544.59999999999991</v>
      </c>
      <c r="O24" s="48">
        <v>35</v>
      </c>
      <c r="P24" s="48">
        <v>190.4</v>
      </c>
      <c r="Q24" s="48">
        <v>38.4</v>
      </c>
      <c r="R24" s="47">
        <v>287.39999999999998</v>
      </c>
      <c r="S24" s="48">
        <v>117.8</v>
      </c>
      <c r="T24" s="56">
        <v>22.2</v>
      </c>
      <c r="U24" s="48">
        <v>107.6</v>
      </c>
      <c r="V24" s="48">
        <v>30.3</v>
      </c>
      <c r="W24" s="47">
        <v>34</v>
      </c>
      <c r="X24" s="47">
        <v>59</v>
      </c>
      <c r="Y24" s="47">
        <v>43.7</v>
      </c>
      <c r="Z24" s="41">
        <f t="shared" si="10"/>
        <v>965.80000000000007</v>
      </c>
      <c r="AA24" s="40">
        <f t="shared" si="1"/>
        <v>421.20000000000016</v>
      </c>
      <c r="AB24" s="41">
        <f t="shared" si="2"/>
        <v>77.34116782959974</v>
      </c>
      <c r="AC24" s="57"/>
      <c r="AD24" s="57"/>
      <c r="AE24" s="57"/>
      <c r="AF24" s="57"/>
      <c r="AG24" s="58"/>
      <c r="AH24" s="57"/>
      <c r="AI24" s="57"/>
      <c r="AJ24" s="57"/>
      <c r="AK24" s="57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</row>
    <row r="25" spans="2:79" s="59" customFormat="1" ht="18" customHeight="1">
      <c r="B25" s="44" t="s">
        <v>35</v>
      </c>
      <c r="C25" s="35">
        <f>+[1]PP!C23</f>
        <v>97.3</v>
      </c>
      <c r="D25" s="35">
        <f>+[1]PP!D23</f>
        <v>107.9</v>
      </c>
      <c r="E25" s="35">
        <f>+[1]PP!E23</f>
        <v>143.69999999999999</v>
      </c>
      <c r="F25" s="35">
        <f>+[1]PP!F23</f>
        <v>149</v>
      </c>
      <c r="G25" s="35">
        <f>+[1]PP!G23</f>
        <v>159.4</v>
      </c>
      <c r="H25" s="35">
        <f>+[1]PP!H23</f>
        <v>159.30000000000001</v>
      </c>
      <c r="I25" s="35">
        <f>+[1]PP!I23</f>
        <v>139.19999999999999</v>
      </c>
      <c r="J25" s="35">
        <f>+[1]PP!J23</f>
        <v>149.1</v>
      </c>
      <c r="K25" s="35">
        <f>+[1]PP!K23</f>
        <v>191.2</v>
      </c>
      <c r="L25" s="35">
        <f>+[1]PP!L23</f>
        <v>161</v>
      </c>
      <c r="M25" s="35">
        <f>+[1]PP!M23</f>
        <v>134.4</v>
      </c>
      <c r="N25" s="36">
        <f t="shared" si="9"/>
        <v>1591.5</v>
      </c>
      <c r="O25" s="37">
        <f>+[1]PP!O23</f>
        <v>182.1</v>
      </c>
      <c r="P25" s="37">
        <f>+[1]PP!P23</f>
        <v>191.7</v>
      </c>
      <c r="Q25" s="37">
        <f>+[1]PP!Q23</f>
        <v>234.6</v>
      </c>
      <c r="R25" s="37">
        <f>+[1]PP!R23</f>
        <v>123</v>
      </c>
      <c r="S25" s="37">
        <f>+[1]PP!S23</f>
        <v>210.3</v>
      </c>
      <c r="T25" s="38">
        <f>+[1]PP!T23</f>
        <v>160</v>
      </c>
      <c r="U25" s="37">
        <f>+[1]PP!U23</f>
        <v>182.3</v>
      </c>
      <c r="V25" s="37">
        <f>+[1]PP!V23</f>
        <v>157</v>
      </c>
      <c r="W25" s="37">
        <f>+[1]PP!W23</f>
        <v>190.3</v>
      </c>
      <c r="X25" s="37">
        <f>+[1]PP!X23</f>
        <v>202.7</v>
      </c>
      <c r="Y25" s="37">
        <f>+[1]PP!Y23</f>
        <v>161.69999999999999</v>
      </c>
      <c r="Z25" s="36">
        <f t="shared" si="10"/>
        <v>1995.7</v>
      </c>
      <c r="AA25" s="35">
        <f t="shared" si="1"/>
        <v>404.20000000000005</v>
      </c>
      <c r="AB25" s="36">
        <f t="shared" si="2"/>
        <v>25.397423814011944</v>
      </c>
      <c r="AC25" s="60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</row>
    <row r="26" spans="2:79" s="59" customFormat="1" ht="18" customHeight="1">
      <c r="B26" s="30" t="s">
        <v>36</v>
      </c>
      <c r="C26" s="31">
        <f t="shared" ref="C26:Z26" si="11">+C27+C29+C38+C43</f>
        <v>20616.999999999996</v>
      </c>
      <c r="D26" s="31">
        <f t="shared" si="11"/>
        <v>16242.5</v>
      </c>
      <c r="E26" s="31">
        <f t="shared" si="11"/>
        <v>17499.5</v>
      </c>
      <c r="F26" s="31">
        <f t="shared" si="11"/>
        <v>18163.399999999998</v>
      </c>
      <c r="G26" s="31">
        <f t="shared" si="11"/>
        <v>17833.400000000001</v>
      </c>
      <c r="H26" s="31">
        <f t="shared" si="11"/>
        <v>16491.600000000002</v>
      </c>
      <c r="I26" s="31">
        <f t="shared" si="11"/>
        <v>17548.400000000001</v>
      </c>
      <c r="J26" s="31">
        <f t="shared" si="11"/>
        <v>18674.2</v>
      </c>
      <c r="K26" s="31">
        <f t="shared" si="11"/>
        <v>17198.5</v>
      </c>
      <c r="L26" s="31">
        <f t="shared" si="11"/>
        <v>16440.3</v>
      </c>
      <c r="M26" s="31">
        <f t="shared" si="11"/>
        <v>17920</v>
      </c>
      <c r="N26" s="32">
        <f t="shared" si="11"/>
        <v>194628.80000000002</v>
      </c>
      <c r="O26" s="33">
        <f t="shared" si="11"/>
        <v>23635.299999999996</v>
      </c>
      <c r="P26" s="33">
        <f t="shared" si="11"/>
        <v>17808.7</v>
      </c>
      <c r="Q26" s="33">
        <f t="shared" si="11"/>
        <v>17960.400000000001</v>
      </c>
      <c r="R26" s="33">
        <f t="shared" si="11"/>
        <v>19249.499999999996</v>
      </c>
      <c r="S26" s="33">
        <f t="shared" si="11"/>
        <v>20260.7</v>
      </c>
      <c r="T26" s="34">
        <f t="shared" si="11"/>
        <v>18265.8</v>
      </c>
      <c r="U26" s="33">
        <f t="shared" si="11"/>
        <v>19136.7</v>
      </c>
      <c r="V26" s="33">
        <f t="shared" si="11"/>
        <v>19392.699999999997</v>
      </c>
      <c r="W26" s="33">
        <f t="shared" si="11"/>
        <v>18972.599999999999</v>
      </c>
      <c r="X26" s="33">
        <f t="shared" si="11"/>
        <v>19914.7</v>
      </c>
      <c r="Y26" s="33">
        <f t="shared" si="11"/>
        <v>18271.7</v>
      </c>
      <c r="Z26" s="32">
        <f t="shared" si="11"/>
        <v>212868.8</v>
      </c>
      <c r="AA26" s="31">
        <f t="shared" si="1"/>
        <v>18239.999999999971</v>
      </c>
      <c r="AB26" s="32">
        <f t="shared" si="2"/>
        <v>9.371685999194348</v>
      </c>
      <c r="AC26" s="61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2:79" s="59" customFormat="1" ht="18" customHeight="1">
      <c r="B27" s="44" t="s">
        <v>37</v>
      </c>
      <c r="C27" s="31">
        <f t="shared" ref="C27:Z27" si="12">+C28</f>
        <v>10810.3</v>
      </c>
      <c r="D27" s="31">
        <f t="shared" si="12"/>
        <v>8324.9</v>
      </c>
      <c r="E27" s="31">
        <f t="shared" si="12"/>
        <v>8178.3</v>
      </c>
      <c r="F27" s="31">
        <f t="shared" si="12"/>
        <v>9442.2999999999993</v>
      </c>
      <c r="G27" s="31">
        <f t="shared" si="12"/>
        <v>8748.7000000000007</v>
      </c>
      <c r="H27" s="31">
        <f t="shared" si="12"/>
        <v>8559.1</v>
      </c>
      <c r="I27" s="31">
        <f t="shared" si="12"/>
        <v>9103.6</v>
      </c>
      <c r="J27" s="31">
        <f t="shared" si="12"/>
        <v>8857</v>
      </c>
      <c r="K27" s="31">
        <f t="shared" si="12"/>
        <v>8857.2000000000007</v>
      </c>
      <c r="L27" s="31">
        <f t="shared" si="12"/>
        <v>8001.3</v>
      </c>
      <c r="M27" s="31">
        <f t="shared" si="12"/>
        <v>8380.9</v>
      </c>
      <c r="N27" s="32">
        <f t="shared" si="12"/>
        <v>97263.599999999991</v>
      </c>
      <c r="O27" s="33">
        <f t="shared" si="12"/>
        <v>11907</v>
      </c>
      <c r="P27" s="33">
        <f t="shared" si="12"/>
        <v>9127</v>
      </c>
      <c r="Q27" s="33">
        <f t="shared" si="12"/>
        <v>9509</v>
      </c>
      <c r="R27" s="33">
        <f t="shared" si="12"/>
        <v>10543.9</v>
      </c>
      <c r="S27" s="33">
        <f t="shared" si="12"/>
        <v>10067.9</v>
      </c>
      <c r="T27" s="33">
        <f t="shared" si="12"/>
        <v>9903.2000000000007</v>
      </c>
      <c r="U27" s="33">
        <f t="shared" si="12"/>
        <v>10004.299999999999</v>
      </c>
      <c r="V27" s="33">
        <f t="shared" si="12"/>
        <v>9832.5</v>
      </c>
      <c r="W27" s="33">
        <f t="shared" si="12"/>
        <v>9974.2999999999993</v>
      </c>
      <c r="X27" s="33">
        <f t="shared" si="12"/>
        <v>9389</v>
      </c>
      <c r="Y27" s="33">
        <f t="shared" si="12"/>
        <v>9417.7999999999993</v>
      </c>
      <c r="Z27" s="32">
        <f t="shared" si="12"/>
        <v>109675.90000000001</v>
      </c>
      <c r="AA27" s="31">
        <f t="shared" si="1"/>
        <v>12412.300000000017</v>
      </c>
      <c r="AB27" s="32">
        <f t="shared" si="2"/>
        <v>12.761505845969118</v>
      </c>
      <c r="AC27" s="61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</row>
    <row r="28" spans="2:79" s="59" customFormat="1" ht="18" customHeight="1">
      <c r="B28" s="62" t="s">
        <v>38</v>
      </c>
      <c r="C28" s="47">
        <f>+[1]PP!C26</f>
        <v>10810.3</v>
      </c>
      <c r="D28" s="47">
        <f>+[1]PP!D26</f>
        <v>8324.9</v>
      </c>
      <c r="E28" s="47">
        <f>+[1]PP!E26</f>
        <v>8178.3</v>
      </c>
      <c r="F28" s="47">
        <f>+[1]PP!F26</f>
        <v>9442.2999999999993</v>
      </c>
      <c r="G28" s="47">
        <f>+[1]PP!G26</f>
        <v>8748.7000000000007</v>
      </c>
      <c r="H28" s="47">
        <f>+[1]PP!H26</f>
        <v>8559.1</v>
      </c>
      <c r="I28" s="47">
        <f>+[1]PP!I26</f>
        <v>9103.6</v>
      </c>
      <c r="J28" s="47">
        <f>+[1]PP!J26</f>
        <v>8857</v>
      </c>
      <c r="K28" s="47">
        <f>+[1]PP!K26</f>
        <v>8857.2000000000007</v>
      </c>
      <c r="L28" s="47">
        <f>+[1]PP!L26</f>
        <v>8001.3</v>
      </c>
      <c r="M28" s="47">
        <f>+[1]PP!M26</f>
        <v>8380.9</v>
      </c>
      <c r="N28" s="41">
        <f>SUM(C28:M28)</f>
        <v>97263.599999999991</v>
      </c>
      <c r="O28" s="48">
        <f>+[1]PP!O26</f>
        <v>11907</v>
      </c>
      <c r="P28" s="48">
        <f>+[1]PP!P26</f>
        <v>9127</v>
      </c>
      <c r="Q28" s="48">
        <f>+[1]PP!Q26</f>
        <v>9509</v>
      </c>
      <c r="R28" s="48">
        <f>+[1]PP!R26</f>
        <v>10543.9</v>
      </c>
      <c r="S28" s="48">
        <f>+[1]PP!S26</f>
        <v>10067.9</v>
      </c>
      <c r="T28" s="48">
        <f>+[1]PP!T26</f>
        <v>9903.2000000000007</v>
      </c>
      <c r="U28" s="48">
        <f>+[1]PP!U26</f>
        <v>10004.299999999999</v>
      </c>
      <c r="V28" s="48">
        <f>+[1]PP!V26</f>
        <v>9832.5</v>
      </c>
      <c r="W28" s="48">
        <f>+[1]PP!W26</f>
        <v>9974.2999999999993</v>
      </c>
      <c r="X28" s="48">
        <f>+[1]PP!X26</f>
        <v>9389</v>
      </c>
      <c r="Y28" s="48">
        <f>+[1]PP!Y26</f>
        <v>9417.7999999999993</v>
      </c>
      <c r="Z28" s="41">
        <f>SUM(O28:Y28)</f>
        <v>109675.90000000001</v>
      </c>
      <c r="AA28" s="47">
        <f t="shared" si="1"/>
        <v>12412.300000000017</v>
      </c>
      <c r="AB28" s="63">
        <f t="shared" si="2"/>
        <v>12.761505845969118</v>
      </c>
      <c r="AC28" s="2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</row>
    <row r="29" spans="2:79" s="59" customFormat="1" ht="18" customHeight="1">
      <c r="B29" s="64" t="s">
        <v>39</v>
      </c>
      <c r="C29" s="31">
        <f t="shared" ref="C29:Z29" si="13">SUM(C30:C37)</f>
        <v>8029.3</v>
      </c>
      <c r="D29" s="31">
        <f t="shared" si="13"/>
        <v>6733.4000000000005</v>
      </c>
      <c r="E29" s="31">
        <f t="shared" si="13"/>
        <v>8261</v>
      </c>
      <c r="F29" s="31">
        <f t="shared" si="13"/>
        <v>7773.3</v>
      </c>
      <c r="G29" s="31">
        <f t="shared" si="13"/>
        <v>7981.5</v>
      </c>
      <c r="H29" s="31">
        <f t="shared" si="13"/>
        <v>6849.3</v>
      </c>
      <c r="I29" s="31">
        <f t="shared" si="13"/>
        <v>7432.1999999999989</v>
      </c>
      <c r="J29" s="31">
        <f t="shared" si="13"/>
        <v>8823.5</v>
      </c>
      <c r="K29" s="31">
        <f t="shared" si="13"/>
        <v>7457.4999999999991</v>
      </c>
      <c r="L29" s="31">
        <f t="shared" si="13"/>
        <v>7128.9999999999991</v>
      </c>
      <c r="M29" s="31">
        <f t="shared" si="13"/>
        <v>8134.5999999999995</v>
      </c>
      <c r="N29" s="32">
        <f t="shared" si="13"/>
        <v>84604.6</v>
      </c>
      <c r="O29" s="33">
        <f t="shared" si="13"/>
        <v>9510.2999999999975</v>
      </c>
      <c r="P29" s="33">
        <f t="shared" si="13"/>
        <v>7391.7000000000007</v>
      </c>
      <c r="Q29" s="33">
        <f t="shared" si="13"/>
        <v>7160.3</v>
      </c>
      <c r="R29" s="33">
        <f t="shared" si="13"/>
        <v>7619.9</v>
      </c>
      <c r="S29" s="33">
        <f t="shared" si="13"/>
        <v>8889.7000000000025</v>
      </c>
      <c r="T29" s="33">
        <f t="shared" si="13"/>
        <v>7298.0000000000009</v>
      </c>
      <c r="U29" s="33">
        <f t="shared" si="13"/>
        <v>7964.7000000000007</v>
      </c>
      <c r="V29" s="33">
        <f t="shared" si="13"/>
        <v>8340.2999999999993</v>
      </c>
      <c r="W29" s="33">
        <f t="shared" si="13"/>
        <v>7878.7999999999984</v>
      </c>
      <c r="X29" s="33">
        <f t="shared" si="13"/>
        <v>8802.4</v>
      </c>
      <c r="Y29" s="33">
        <f t="shared" si="13"/>
        <v>7320.9999999999991</v>
      </c>
      <c r="Z29" s="32">
        <f t="shared" si="13"/>
        <v>88177.099999999991</v>
      </c>
      <c r="AA29" s="31">
        <f t="shared" si="1"/>
        <v>3572.4999999999854</v>
      </c>
      <c r="AB29" s="32">
        <f t="shared" si="2"/>
        <v>4.2225836420241754</v>
      </c>
      <c r="AC29" s="6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</row>
    <row r="30" spans="2:79" s="59" customFormat="1" ht="18" customHeight="1">
      <c r="B30" s="62" t="s">
        <v>40</v>
      </c>
      <c r="C30" s="47">
        <f>+[1]PP!C29</f>
        <v>2699.4</v>
      </c>
      <c r="D30" s="47">
        <f>+[1]PP!D29</f>
        <v>2584.1</v>
      </c>
      <c r="E30" s="47">
        <f>+[1]PP!E29</f>
        <v>3895.1</v>
      </c>
      <c r="F30" s="47">
        <f>+[1]PP!F29</f>
        <v>2814.7</v>
      </c>
      <c r="G30" s="47">
        <f>+[1]PP!G29</f>
        <v>3467.7</v>
      </c>
      <c r="H30" s="47">
        <f>+[1]PP!H29</f>
        <v>2519.5</v>
      </c>
      <c r="I30" s="47">
        <f>+[1]PP!I29</f>
        <v>2814.5</v>
      </c>
      <c r="J30" s="47">
        <f>+[1]PP!J29</f>
        <v>3682</v>
      </c>
      <c r="K30" s="47">
        <f>+[1]PP!K29</f>
        <v>2725.6</v>
      </c>
      <c r="L30" s="47">
        <f>+[1]PP!L29</f>
        <v>2887.2</v>
      </c>
      <c r="M30" s="47">
        <f>+[1]PP!M29</f>
        <v>3293.2</v>
      </c>
      <c r="N30" s="41">
        <f t="shared" ref="N30:N37" si="14">SUM(C30:M30)</f>
        <v>33383</v>
      </c>
      <c r="O30" s="48">
        <f>+[1]PP!O29</f>
        <v>3757.8</v>
      </c>
      <c r="P30" s="48">
        <f>+[1]PP!P29</f>
        <v>3085.9</v>
      </c>
      <c r="Q30" s="48">
        <f>+[1]PP!Q29</f>
        <v>2978.9</v>
      </c>
      <c r="R30" s="48">
        <f>+[1]PP!R29</f>
        <v>2939.9</v>
      </c>
      <c r="S30" s="48">
        <f>+[1]PP!S29</f>
        <v>3666.4</v>
      </c>
      <c r="T30" s="48">
        <f>+[1]PP!T29</f>
        <v>2898.9</v>
      </c>
      <c r="U30" s="48">
        <f>+[1]PP!U29</f>
        <v>3304.2</v>
      </c>
      <c r="V30" s="48">
        <f>+[1]PP!V29</f>
        <v>3639.2</v>
      </c>
      <c r="W30" s="48">
        <f>+[1]PP!W29</f>
        <v>3281.1</v>
      </c>
      <c r="X30" s="48">
        <f>+[1]PP!X29</f>
        <v>3780.7</v>
      </c>
      <c r="Y30" s="48">
        <f>+[1]PP!Y29</f>
        <v>3053.3</v>
      </c>
      <c r="Z30" s="41">
        <f t="shared" ref="Z30:Z37" si="15">SUM(O30:Y30)</f>
        <v>36386.300000000003</v>
      </c>
      <c r="AA30" s="47">
        <f t="shared" si="1"/>
        <v>3003.3000000000029</v>
      </c>
      <c r="AB30" s="63">
        <f t="shared" si="2"/>
        <v>8.9964952221190515</v>
      </c>
      <c r="AC30" s="65"/>
      <c r="AD30" s="4"/>
      <c r="AE30" s="4"/>
      <c r="AF30" s="29"/>
      <c r="AG30" s="29"/>
      <c r="AH30" s="29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</row>
    <row r="31" spans="2:79" s="59" customFormat="1" ht="18" customHeight="1">
      <c r="B31" s="62" t="s">
        <v>41</v>
      </c>
      <c r="C31" s="47">
        <f>+[1]PP!C30</f>
        <v>1385.6</v>
      </c>
      <c r="D31" s="47">
        <f>+[1]PP!D30</f>
        <v>1457.1</v>
      </c>
      <c r="E31" s="47">
        <f>+[1]PP!E30</f>
        <v>2042</v>
      </c>
      <c r="F31" s="47">
        <f>+[1]PP!F30</f>
        <v>1572.3</v>
      </c>
      <c r="G31" s="47">
        <f>+[1]PP!G30</f>
        <v>1984.5</v>
      </c>
      <c r="H31" s="47">
        <f>+[1]PP!H30</f>
        <v>1529.6</v>
      </c>
      <c r="I31" s="47">
        <f>+[1]PP!I30</f>
        <v>1640.9</v>
      </c>
      <c r="J31" s="47">
        <f>+[1]PP!J30</f>
        <v>2127.5</v>
      </c>
      <c r="K31" s="47">
        <f>+[1]PP!K30</f>
        <v>1655.9</v>
      </c>
      <c r="L31" s="47">
        <f>+[1]PP!L30</f>
        <v>1697.2</v>
      </c>
      <c r="M31" s="47">
        <f>+[1]PP!M30</f>
        <v>1980.2</v>
      </c>
      <c r="N31" s="41">
        <f t="shared" si="14"/>
        <v>19072.8</v>
      </c>
      <c r="O31" s="48">
        <f>+[1]PP!O30</f>
        <v>1725.2</v>
      </c>
      <c r="P31" s="48">
        <f>+[1]PP!P30</f>
        <v>1545.4</v>
      </c>
      <c r="Q31" s="48">
        <f>+[1]PP!Q30</f>
        <v>1502.5</v>
      </c>
      <c r="R31" s="48">
        <f>+[1]PP!R30</f>
        <v>1595.9</v>
      </c>
      <c r="S31" s="48">
        <f>+[1]PP!S30</f>
        <v>2033.7</v>
      </c>
      <c r="T31" s="48">
        <f>+[1]PP!T30</f>
        <v>1452.9</v>
      </c>
      <c r="U31" s="48">
        <f>+[1]PP!U30</f>
        <v>1576.9</v>
      </c>
      <c r="V31" s="48">
        <f>+[1]PP!V30</f>
        <v>1819.8</v>
      </c>
      <c r="W31" s="48">
        <f>+[1]PP!W30</f>
        <v>1518.1</v>
      </c>
      <c r="X31" s="48">
        <f>+[1]PP!X30</f>
        <v>1884.8</v>
      </c>
      <c r="Y31" s="48">
        <f>+[1]PP!Y30</f>
        <v>1561</v>
      </c>
      <c r="Z31" s="41">
        <f t="shared" si="15"/>
        <v>18216.2</v>
      </c>
      <c r="AA31" s="40">
        <f t="shared" si="1"/>
        <v>-856.59999999999854</v>
      </c>
      <c r="AB31" s="41">
        <f t="shared" si="2"/>
        <v>-4.4912126169204241</v>
      </c>
      <c r="AC31" s="29"/>
      <c r="AD31" s="66"/>
      <c r="AE31" s="4"/>
      <c r="AF31" s="29"/>
      <c r="AG31" s="29"/>
      <c r="AH31" s="29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</row>
    <row r="32" spans="2:79" s="59" customFormat="1" ht="18" customHeight="1">
      <c r="B32" s="62" t="s">
        <v>42</v>
      </c>
      <c r="C32" s="47">
        <v>1074.9000000000001</v>
      </c>
      <c r="D32" s="47">
        <v>456.1</v>
      </c>
      <c r="E32" s="47">
        <v>253.2</v>
      </c>
      <c r="F32" s="47">
        <v>867.7</v>
      </c>
      <c r="G32" s="47">
        <v>323.10000000000002</v>
      </c>
      <c r="H32" s="47">
        <v>481.2</v>
      </c>
      <c r="I32" s="47">
        <v>523.5</v>
      </c>
      <c r="J32" s="47">
        <v>519.70000000000005</v>
      </c>
      <c r="K32" s="47">
        <v>507.9</v>
      </c>
      <c r="L32" s="55">
        <v>409.9</v>
      </c>
      <c r="M32" s="55">
        <v>419.3</v>
      </c>
      <c r="N32" s="41">
        <f t="shared" si="14"/>
        <v>5836.4999999999991</v>
      </c>
      <c r="O32" s="48">
        <v>933.5</v>
      </c>
      <c r="P32" s="48">
        <v>419.2</v>
      </c>
      <c r="Q32" s="48">
        <v>412.3</v>
      </c>
      <c r="R32" s="48">
        <v>478.8</v>
      </c>
      <c r="S32" s="48">
        <v>637.1</v>
      </c>
      <c r="T32" s="48">
        <v>381.2</v>
      </c>
      <c r="U32" s="48">
        <v>414.5</v>
      </c>
      <c r="V32" s="48">
        <v>473.3</v>
      </c>
      <c r="W32" s="48">
        <v>481.9</v>
      </c>
      <c r="X32" s="48">
        <v>474.4</v>
      </c>
      <c r="Y32" s="48">
        <v>517.9</v>
      </c>
      <c r="Z32" s="41">
        <f t="shared" si="15"/>
        <v>5624.0999999999985</v>
      </c>
      <c r="AA32" s="47">
        <f t="shared" si="1"/>
        <v>-212.40000000000055</v>
      </c>
      <c r="AB32" s="63">
        <f t="shared" si="2"/>
        <v>-3.6391673091750296</v>
      </c>
      <c r="AC32" s="29"/>
      <c r="AD32" s="4"/>
      <c r="AE32" s="4"/>
      <c r="AF32" s="29"/>
      <c r="AG32" s="29"/>
      <c r="AH32" s="29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</row>
    <row r="33" spans="1:79" s="59" customFormat="1" ht="18" customHeight="1">
      <c r="B33" s="62" t="s">
        <v>43</v>
      </c>
      <c r="C33" s="47">
        <v>1673.9</v>
      </c>
      <c r="D33" s="47">
        <v>1177.4000000000001</v>
      </c>
      <c r="E33" s="47">
        <v>1026.8</v>
      </c>
      <c r="F33" s="47">
        <v>1344</v>
      </c>
      <c r="G33" s="47">
        <v>1082.5</v>
      </c>
      <c r="H33" s="47">
        <v>1169.5999999999999</v>
      </c>
      <c r="I33" s="67">
        <v>1323.4</v>
      </c>
      <c r="J33" s="67">
        <v>1343.7</v>
      </c>
      <c r="K33" s="67">
        <v>1350.2</v>
      </c>
      <c r="L33" s="68">
        <v>1075.2</v>
      </c>
      <c r="M33" s="68">
        <v>1246.7</v>
      </c>
      <c r="N33" s="41">
        <f t="shared" si="14"/>
        <v>13813.400000000003</v>
      </c>
      <c r="O33" s="69">
        <v>1860.3</v>
      </c>
      <c r="P33" s="69">
        <v>1138.8</v>
      </c>
      <c r="Q33" s="69">
        <v>1175.3</v>
      </c>
      <c r="R33" s="69">
        <v>1369.5</v>
      </c>
      <c r="S33" s="69">
        <v>1354</v>
      </c>
      <c r="T33" s="69">
        <v>1255.5999999999999</v>
      </c>
      <c r="U33" s="69">
        <v>1479.3</v>
      </c>
      <c r="V33" s="69">
        <v>1156.0999999999999</v>
      </c>
      <c r="W33" s="69">
        <v>1361.1</v>
      </c>
      <c r="X33" s="69">
        <v>1453.4</v>
      </c>
      <c r="Y33" s="69">
        <v>1024.2</v>
      </c>
      <c r="Z33" s="41">
        <f t="shared" si="15"/>
        <v>14627.6</v>
      </c>
      <c r="AA33" s="47">
        <f t="shared" si="1"/>
        <v>814.19999999999709</v>
      </c>
      <c r="AB33" s="63">
        <f t="shared" si="2"/>
        <v>5.8942765720242436</v>
      </c>
      <c r="AC33" s="52"/>
      <c r="AD33" s="4"/>
      <c r="AE33" s="4"/>
      <c r="AF33" s="29"/>
      <c r="AG33" s="29"/>
      <c r="AH33" s="29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</row>
    <row r="34" spans="1:79" s="59" customFormat="1" ht="18" customHeight="1">
      <c r="B34" s="62" t="s">
        <v>44</v>
      </c>
      <c r="C34" s="47">
        <v>49.5</v>
      </c>
      <c r="D34" s="47">
        <v>21.1</v>
      </c>
      <c r="E34" s="47">
        <v>41.9</v>
      </c>
      <c r="F34" s="47">
        <v>15.5</v>
      </c>
      <c r="G34" s="47">
        <v>30.3</v>
      </c>
      <c r="H34" s="47">
        <v>34.299999999999997</v>
      </c>
      <c r="I34" s="47">
        <v>38.4</v>
      </c>
      <c r="J34" s="47">
        <v>29</v>
      </c>
      <c r="K34" s="47">
        <v>30.8</v>
      </c>
      <c r="L34" s="51">
        <v>30.3</v>
      </c>
      <c r="M34" s="51">
        <v>62.8</v>
      </c>
      <c r="N34" s="41">
        <f t="shared" si="14"/>
        <v>383.90000000000003</v>
      </c>
      <c r="O34" s="48">
        <v>46.3</v>
      </c>
      <c r="P34" s="48">
        <v>22.7</v>
      </c>
      <c r="Q34" s="48">
        <v>21.7</v>
      </c>
      <c r="R34" s="48">
        <v>26.2</v>
      </c>
      <c r="S34" s="48">
        <v>28.5</v>
      </c>
      <c r="T34" s="48">
        <v>30.4</v>
      </c>
      <c r="U34" s="48">
        <v>23.8</v>
      </c>
      <c r="V34" s="48">
        <v>28.8</v>
      </c>
      <c r="W34" s="48">
        <v>24.9</v>
      </c>
      <c r="X34" s="48">
        <v>23.6</v>
      </c>
      <c r="Y34" s="48">
        <v>24.7</v>
      </c>
      <c r="Z34" s="41">
        <f t="shared" si="15"/>
        <v>301.60000000000002</v>
      </c>
      <c r="AA34" s="47">
        <f t="shared" si="1"/>
        <v>-82.300000000000011</v>
      </c>
      <c r="AB34" s="63">
        <f t="shared" si="2"/>
        <v>-21.437874446470438</v>
      </c>
      <c r="AC34" s="52"/>
      <c r="AD34" s="4"/>
      <c r="AE34" s="4"/>
      <c r="AF34" s="29"/>
      <c r="AG34" s="29"/>
      <c r="AH34" s="29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</row>
    <row r="35" spans="1:79" s="59" customFormat="1" ht="18" customHeight="1">
      <c r="B35" s="62" t="s">
        <v>45</v>
      </c>
      <c r="C35" s="40">
        <f>+[1]PP!C33</f>
        <v>597.29999999999995</v>
      </c>
      <c r="D35" s="40">
        <f>+[1]PP!D33</f>
        <v>564.4</v>
      </c>
      <c r="E35" s="40">
        <f>+[1]PP!E33</f>
        <v>564.1</v>
      </c>
      <c r="F35" s="40">
        <f>+[1]PP!F33</f>
        <v>605.5</v>
      </c>
      <c r="G35" s="40">
        <f>+[1]PP!G33</f>
        <v>583.9</v>
      </c>
      <c r="H35" s="40">
        <f>+[1]PP!H33</f>
        <v>594.70000000000005</v>
      </c>
      <c r="I35" s="40">
        <f>+[1]PP!I33</f>
        <v>578</v>
      </c>
      <c r="J35" s="40">
        <f>+[1]PP!J33</f>
        <v>608.9</v>
      </c>
      <c r="K35" s="40">
        <f>+[1]PP!K33</f>
        <v>679.5</v>
      </c>
      <c r="L35" s="40">
        <f>+[1]PP!L33</f>
        <v>585.79999999999995</v>
      </c>
      <c r="M35" s="40">
        <f>+[1]PP!M33</f>
        <v>590.70000000000005</v>
      </c>
      <c r="N35" s="41">
        <f t="shared" si="14"/>
        <v>6552.7999999999993</v>
      </c>
      <c r="O35" s="42">
        <f>+[1]PP!O33</f>
        <v>620.79999999999995</v>
      </c>
      <c r="P35" s="42">
        <f>+[1]PP!P33</f>
        <v>595.6</v>
      </c>
      <c r="Q35" s="42">
        <f>+[1]PP!Q33</f>
        <v>595.6</v>
      </c>
      <c r="R35" s="42">
        <f>+[1]PP!R33</f>
        <v>616</v>
      </c>
      <c r="S35" s="42">
        <f>+[1]PP!S33</f>
        <v>595.70000000000005</v>
      </c>
      <c r="T35" s="42">
        <f>+[1]PP!T33</f>
        <v>619.1</v>
      </c>
      <c r="U35" s="42">
        <f>+[1]PP!U33</f>
        <v>610.1</v>
      </c>
      <c r="V35" s="42">
        <f>+[1]PP!V33</f>
        <v>605.9</v>
      </c>
      <c r="W35" s="42">
        <f>+[1]PP!W33</f>
        <v>621</v>
      </c>
      <c r="X35" s="42">
        <f>+[1]PP!X33</f>
        <v>617.6</v>
      </c>
      <c r="Y35" s="42">
        <f>+[1]PP!Y33</f>
        <v>610.5</v>
      </c>
      <c r="Z35" s="41">
        <f t="shared" si="15"/>
        <v>6707.9</v>
      </c>
      <c r="AA35" s="40">
        <f t="shared" si="1"/>
        <v>155.10000000000036</v>
      </c>
      <c r="AB35" s="41">
        <f t="shared" si="2"/>
        <v>2.366927115126364</v>
      </c>
      <c r="AC35" s="52"/>
      <c r="AD35" s="4"/>
      <c r="AE35" s="4"/>
      <c r="AF35" s="29"/>
      <c r="AG35" s="29"/>
      <c r="AH35" s="29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</row>
    <row r="36" spans="1:79" s="59" customFormat="1" ht="18" customHeight="1">
      <c r="B36" s="62" t="s">
        <v>46</v>
      </c>
      <c r="C36" s="40">
        <f>+[1]PP!C34</f>
        <v>510.6</v>
      </c>
      <c r="D36" s="40">
        <f>+[1]PP!D34</f>
        <v>472.5</v>
      </c>
      <c r="E36" s="40">
        <f>+[1]PP!E34</f>
        <v>436</v>
      </c>
      <c r="F36" s="40">
        <f>+[1]PP!F34</f>
        <v>553.5</v>
      </c>
      <c r="G36" s="40">
        <f>+[1]PP!G34</f>
        <v>504.3</v>
      </c>
      <c r="H36" s="40">
        <f>+[1]PP!H34</f>
        <v>518.1</v>
      </c>
      <c r="I36" s="40">
        <f>+[1]PP!I34</f>
        <v>512.79999999999995</v>
      </c>
      <c r="J36" s="40">
        <f>+[1]PP!J34</f>
        <v>511.2</v>
      </c>
      <c r="K36" s="40">
        <f>+[1]PP!K34</f>
        <v>503.7</v>
      </c>
      <c r="L36" s="40">
        <f>+[1]PP!L34</f>
        <v>442.7</v>
      </c>
      <c r="M36" s="40">
        <f>+[1]PP!M34</f>
        <v>541.5</v>
      </c>
      <c r="N36" s="41">
        <f t="shared" si="14"/>
        <v>5506.9</v>
      </c>
      <c r="O36" s="42">
        <f>+[1]PP!O34</f>
        <v>565</v>
      </c>
      <c r="P36" s="42">
        <f>+[1]PP!P34</f>
        <v>584.1</v>
      </c>
      <c r="Q36" s="42">
        <f>+[1]PP!Q34</f>
        <v>473.3</v>
      </c>
      <c r="R36" s="42">
        <f>+[1]PP!R34</f>
        <v>593.20000000000005</v>
      </c>
      <c r="S36" s="42">
        <f>+[1]PP!S34</f>
        <v>573.6</v>
      </c>
      <c r="T36" s="42">
        <f>+[1]PP!T34</f>
        <v>642.1</v>
      </c>
      <c r="U36" s="42">
        <f>+[1]PP!U34</f>
        <v>555.20000000000005</v>
      </c>
      <c r="V36" s="42">
        <f>+[1]PP!V34</f>
        <v>616.5</v>
      </c>
      <c r="W36" s="42">
        <f>+[1]PP!W34</f>
        <v>590</v>
      </c>
      <c r="X36" s="42">
        <f>+[1]PP!X34</f>
        <v>567.1</v>
      </c>
      <c r="Y36" s="42">
        <f>+[1]PP!Y34</f>
        <v>529.4</v>
      </c>
      <c r="Z36" s="41">
        <f t="shared" si="15"/>
        <v>6289.5</v>
      </c>
      <c r="AA36" s="40">
        <f t="shared" si="1"/>
        <v>782.60000000000036</v>
      </c>
      <c r="AB36" s="41">
        <f t="shared" si="2"/>
        <v>14.211262234651082</v>
      </c>
      <c r="AC36" s="29"/>
      <c r="AD36" s="29"/>
      <c r="AE36" s="70"/>
      <c r="AF36" s="29"/>
      <c r="AG36" s="29"/>
      <c r="AH36" s="29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</row>
    <row r="37" spans="1:79" s="59" customFormat="1" ht="18" customHeight="1">
      <c r="B37" s="62" t="s">
        <v>34</v>
      </c>
      <c r="C37" s="47">
        <v>38.1</v>
      </c>
      <c r="D37" s="47">
        <v>0.7</v>
      </c>
      <c r="E37" s="47">
        <v>1.9</v>
      </c>
      <c r="F37" s="47">
        <v>0.1</v>
      </c>
      <c r="G37" s="47">
        <v>5.2</v>
      </c>
      <c r="H37" s="47">
        <v>2.2999999999999998</v>
      </c>
      <c r="I37" s="47">
        <v>0.7</v>
      </c>
      <c r="J37" s="47">
        <v>1.5</v>
      </c>
      <c r="K37" s="47">
        <v>3.9</v>
      </c>
      <c r="L37" s="47">
        <v>0.7</v>
      </c>
      <c r="M37" s="47">
        <v>0.2</v>
      </c>
      <c r="N37" s="41">
        <f t="shared" si="14"/>
        <v>55.300000000000011</v>
      </c>
      <c r="O37" s="48">
        <v>1.4</v>
      </c>
      <c r="P37" s="48">
        <v>0</v>
      </c>
      <c r="Q37" s="48">
        <v>0.7</v>
      </c>
      <c r="R37" s="48">
        <v>0.4</v>
      </c>
      <c r="S37" s="48">
        <v>0.7</v>
      </c>
      <c r="T37" s="47">
        <v>17.8</v>
      </c>
      <c r="U37" s="48">
        <v>0.7</v>
      </c>
      <c r="V37" s="48">
        <v>0.7</v>
      </c>
      <c r="W37" s="48">
        <v>0.7</v>
      </c>
      <c r="X37" s="48">
        <v>0.8</v>
      </c>
      <c r="Y37" s="48">
        <v>0</v>
      </c>
      <c r="Z37" s="41">
        <f t="shared" si="15"/>
        <v>23.9</v>
      </c>
      <c r="AA37" s="47">
        <f t="shared" si="1"/>
        <v>-31.400000000000013</v>
      </c>
      <c r="AB37" s="63">
        <f t="shared" si="2"/>
        <v>-56.781193490054264</v>
      </c>
      <c r="AC37" s="29"/>
      <c r="AD37" s="29"/>
      <c r="AE37" s="70"/>
      <c r="AF37" s="29"/>
      <c r="AG37" s="29"/>
      <c r="AH37" s="29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</row>
    <row r="38" spans="1:79" s="59" customFormat="1" ht="18" customHeight="1">
      <c r="B38" s="64" t="s">
        <v>47</v>
      </c>
      <c r="C38" s="31">
        <f t="shared" ref="C38:Z38" si="16">SUM(C39:C42)</f>
        <v>1719.3000000000002</v>
      </c>
      <c r="D38" s="31">
        <f t="shared" si="16"/>
        <v>1124.2</v>
      </c>
      <c r="E38" s="31">
        <f t="shared" si="16"/>
        <v>990.19999999999993</v>
      </c>
      <c r="F38" s="31">
        <f t="shared" si="16"/>
        <v>860.80000000000007</v>
      </c>
      <c r="G38" s="31">
        <f t="shared" si="16"/>
        <v>994.4</v>
      </c>
      <c r="H38" s="31">
        <f t="shared" si="16"/>
        <v>998.00000000000011</v>
      </c>
      <c r="I38" s="31">
        <f t="shared" si="16"/>
        <v>904.2</v>
      </c>
      <c r="J38" s="31">
        <f t="shared" si="16"/>
        <v>901.7</v>
      </c>
      <c r="K38" s="31">
        <f t="shared" si="16"/>
        <v>735.60000000000014</v>
      </c>
      <c r="L38" s="31">
        <f t="shared" si="16"/>
        <v>1196.7</v>
      </c>
      <c r="M38" s="31">
        <f t="shared" si="16"/>
        <v>1309.1000000000004</v>
      </c>
      <c r="N38" s="32">
        <f t="shared" si="16"/>
        <v>11734.2</v>
      </c>
      <c r="O38" s="33">
        <f t="shared" si="16"/>
        <v>2125.0000000000005</v>
      </c>
      <c r="P38" s="33">
        <f t="shared" si="16"/>
        <v>1208.7</v>
      </c>
      <c r="Q38" s="33">
        <f t="shared" si="16"/>
        <v>1180.4000000000001</v>
      </c>
      <c r="R38" s="33">
        <f t="shared" si="16"/>
        <v>978.6</v>
      </c>
      <c r="S38" s="33">
        <f t="shared" si="16"/>
        <v>1166.1000000000001</v>
      </c>
      <c r="T38" s="33">
        <f t="shared" si="16"/>
        <v>959.1</v>
      </c>
      <c r="U38" s="33">
        <f t="shared" si="16"/>
        <v>1055</v>
      </c>
      <c r="V38" s="33">
        <f t="shared" si="16"/>
        <v>1092.5999999999999</v>
      </c>
      <c r="W38" s="33">
        <f t="shared" si="16"/>
        <v>1002.5000000000001</v>
      </c>
      <c r="X38" s="33">
        <f t="shared" si="16"/>
        <v>1601.5</v>
      </c>
      <c r="Y38" s="33">
        <f t="shared" si="16"/>
        <v>1419.9</v>
      </c>
      <c r="Z38" s="32">
        <f t="shared" si="16"/>
        <v>13789.399999999998</v>
      </c>
      <c r="AA38" s="31">
        <f t="shared" si="1"/>
        <v>2055.1999999999971</v>
      </c>
      <c r="AB38" s="32">
        <f t="shared" si="2"/>
        <v>17.514615397726281</v>
      </c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</row>
    <row r="39" spans="1:79" s="59" customFormat="1" ht="18" customHeight="1">
      <c r="B39" s="71" t="s">
        <v>48</v>
      </c>
      <c r="C39" s="47">
        <f>+[1]PP!C37</f>
        <v>921.6</v>
      </c>
      <c r="D39" s="47">
        <f>+[1]PP!D37</f>
        <v>765.4</v>
      </c>
      <c r="E39" s="47">
        <f>+[1]PP!E37</f>
        <v>836.3</v>
      </c>
      <c r="F39" s="47">
        <f>+[1]PP!F37</f>
        <v>725.2</v>
      </c>
      <c r="G39" s="47">
        <f>+[1]PP!G37</f>
        <v>846.4</v>
      </c>
      <c r="H39" s="47">
        <f>+[1]PP!H37</f>
        <v>856.2</v>
      </c>
      <c r="I39" s="47">
        <f>+[1]PP!I37</f>
        <v>763.5</v>
      </c>
      <c r="J39" s="47">
        <f>+[1]PP!J37</f>
        <v>757.5</v>
      </c>
      <c r="K39" s="47">
        <f>+[1]PP!K37</f>
        <v>604.70000000000005</v>
      </c>
      <c r="L39" s="47">
        <f>+[1]PP!L37</f>
        <v>904.3</v>
      </c>
      <c r="M39" s="47">
        <f>+[1]PP!M37</f>
        <v>871.7</v>
      </c>
      <c r="N39" s="41">
        <f>SUM(C39:M39)</f>
        <v>8852.8000000000011</v>
      </c>
      <c r="O39" s="48">
        <f>+[1]PP!O37</f>
        <v>994.1</v>
      </c>
      <c r="P39" s="48">
        <f>+[1]PP!P37</f>
        <v>1039.7</v>
      </c>
      <c r="Q39" s="48">
        <f>+[1]PP!Q37</f>
        <v>1023.6</v>
      </c>
      <c r="R39" s="48">
        <f>+[1]PP!R37</f>
        <v>834.8</v>
      </c>
      <c r="S39" s="48">
        <f>+[1]PP!S37</f>
        <v>1013.1</v>
      </c>
      <c r="T39" s="48">
        <f>+[1]PP!T37</f>
        <v>817.5</v>
      </c>
      <c r="U39" s="48">
        <f>+[1]PP!U37</f>
        <v>911.9</v>
      </c>
      <c r="V39" s="48">
        <f>+[1]PP!V37</f>
        <v>947.1</v>
      </c>
      <c r="W39" s="48">
        <f>+[1]PP!W37</f>
        <v>792.6</v>
      </c>
      <c r="X39" s="48">
        <f>+[1]PP!X37</f>
        <v>1084.5</v>
      </c>
      <c r="Y39" s="48">
        <f>+[1]PP!Y37</f>
        <v>935.6</v>
      </c>
      <c r="Z39" s="41">
        <f>SUM(O39:Y39)</f>
        <v>10394.5</v>
      </c>
      <c r="AA39" s="47">
        <f t="shared" si="1"/>
        <v>1541.6999999999989</v>
      </c>
      <c r="AB39" s="63">
        <f t="shared" si="2"/>
        <v>17.414829206578695</v>
      </c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</row>
    <row r="40" spans="1:79" s="59" customFormat="1" ht="18" customHeight="1">
      <c r="B40" s="71" t="s">
        <v>49</v>
      </c>
      <c r="C40" s="47">
        <f>+[1]PP!C38</f>
        <v>694.6</v>
      </c>
      <c r="D40" s="47">
        <f>+[1]PP!D38</f>
        <v>254</v>
      </c>
      <c r="E40" s="47">
        <f>+[1]PP!E38</f>
        <v>47.2</v>
      </c>
      <c r="F40" s="47">
        <f>+[1]PP!F38</f>
        <v>36</v>
      </c>
      <c r="G40" s="47">
        <f>+[1]PP!G38</f>
        <v>39.5</v>
      </c>
      <c r="H40" s="47">
        <f>+[1]PP!H38</f>
        <v>37.200000000000003</v>
      </c>
      <c r="I40" s="47">
        <f>+[1]PP!I38</f>
        <v>35.799999999999997</v>
      </c>
      <c r="J40" s="47">
        <f>+[1]PP!J38</f>
        <v>34.5</v>
      </c>
      <c r="K40" s="47">
        <f>+[1]PP!K38</f>
        <v>26.2</v>
      </c>
      <c r="L40" s="47">
        <f>+[1]PP!L38</f>
        <v>183.8</v>
      </c>
      <c r="M40" s="47">
        <f>+[1]PP!M38</f>
        <v>335.1</v>
      </c>
      <c r="N40" s="41">
        <f>SUM(C40:M40)</f>
        <v>1723.9</v>
      </c>
      <c r="O40" s="48">
        <f>+[1]PP!O38</f>
        <v>1019.2</v>
      </c>
      <c r="P40" s="48">
        <f>+[1]PP!P38</f>
        <v>59.6</v>
      </c>
      <c r="Q40" s="48">
        <f>+[1]PP!Q38</f>
        <v>48.9</v>
      </c>
      <c r="R40" s="48">
        <f>+[1]PP!R38</f>
        <v>41.1</v>
      </c>
      <c r="S40" s="48">
        <f>+[1]PP!S38</f>
        <v>45.7</v>
      </c>
      <c r="T40" s="48">
        <f>+[1]PP!T38</f>
        <v>34.200000000000003</v>
      </c>
      <c r="U40" s="48">
        <f>+[1]PP!U38</f>
        <v>39.200000000000003</v>
      </c>
      <c r="V40" s="48">
        <f>+[1]PP!V38</f>
        <v>38.6</v>
      </c>
      <c r="W40" s="48">
        <f>+[1]PP!W38</f>
        <v>106</v>
      </c>
      <c r="X40" s="48">
        <f>+[1]PP!X38</f>
        <v>414</v>
      </c>
      <c r="Y40" s="48">
        <f>+[1]PP!Y38</f>
        <v>381.8</v>
      </c>
      <c r="Z40" s="41">
        <f>SUM(O40:Y40)</f>
        <v>2228.3000000000002</v>
      </c>
      <c r="AA40" s="47">
        <f t="shared" si="1"/>
        <v>504.40000000000009</v>
      </c>
      <c r="AB40" s="63">
        <f t="shared" si="2"/>
        <v>29.259237774812931</v>
      </c>
      <c r="AC40" s="29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</row>
    <row r="41" spans="1:79" s="59" customFormat="1" ht="18" customHeight="1">
      <c r="B41" s="62" t="s">
        <v>50</v>
      </c>
      <c r="C41" s="47">
        <f>+[1]PP!C42</f>
        <v>80.7</v>
      </c>
      <c r="D41" s="47">
        <f>+[1]PP!D42</f>
        <v>82.6</v>
      </c>
      <c r="E41" s="47">
        <f>+[1]PP!E42</f>
        <v>83.3</v>
      </c>
      <c r="F41" s="47">
        <f>+[1]PP!F42</f>
        <v>77.5</v>
      </c>
      <c r="G41" s="47">
        <f>+[1]PP!G42</f>
        <v>85.1</v>
      </c>
      <c r="H41" s="47">
        <f>+[1]PP!H42</f>
        <v>82.2</v>
      </c>
      <c r="I41" s="47">
        <f>+[1]PP!I42</f>
        <v>82.2</v>
      </c>
      <c r="J41" s="47">
        <f>+[1]PP!J42</f>
        <v>87.2</v>
      </c>
      <c r="K41" s="47">
        <f>+[1]PP!K42</f>
        <v>81</v>
      </c>
      <c r="L41" s="47">
        <f>+[1]PP!L42</f>
        <v>85.9</v>
      </c>
      <c r="M41" s="47">
        <f>+[1]PP!M42</f>
        <v>79.400000000000006</v>
      </c>
      <c r="N41" s="41">
        <f>SUM(C41:M41)</f>
        <v>907.1</v>
      </c>
      <c r="O41" s="48">
        <f>+[1]PP!O42</f>
        <v>88.3</v>
      </c>
      <c r="P41" s="48">
        <f>+[1]PP!P42</f>
        <v>86.2</v>
      </c>
      <c r="Q41" s="48">
        <f>+[1]PP!Q42</f>
        <v>83.9</v>
      </c>
      <c r="R41" s="48">
        <f>+[1]PP!R42</f>
        <v>77.7</v>
      </c>
      <c r="S41" s="48">
        <f>+[1]PP!S42</f>
        <v>83.9</v>
      </c>
      <c r="T41" s="48">
        <f>+[1]PP!T42</f>
        <v>83.4</v>
      </c>
      <c r="U41" s="48">
        <f>+[1]PP!U42</f>
        <v>80</v>
      </c>
      <c r="V41" s="48">
        <f>+[1]PP!V42</f>
        <v>83.6</v>
      </c>
      <c r="W41" s="48">
        <f>+[1]PP!W42</f>
        <v>80.7</v>
      </c>
      <c r="X41" s="48">
        <f>+[1]PP!X42</f>
        <v>79.7</v>
      </c>
      <c r="Y41" s="48">
        <f>+[1]PP!Y42</f>
        <v>79.400000000000006</v>
      </c>
      <c r="Z41" s="41">
        <f>SUM(O41:Y41)</f>
        <v>906.80000000000007</v>
      </c>
      <c r="AA41" s="47">
        <f t="shared" si="1"/>
        <v>-0.29999999999995453</v>
      </c>
      <c r="AB41" s="63">
        <f t="shared" si="2"/>
        <v>-3.3072428618669887E-2</v>
      </c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</row>
    <row r="42" spans="1:79" s="59" customFormat="1" ht="18" customHeight="1">
      <c r="B42" s="62" t="s">
        <v>51</v>
      </c>
      <c r="C42" s="47">
        <f>+[1]PP!C43</f>
        <v>22.4</v>
      </c>
      <c r="D42" s="47">
        <v>22.2</v>
      </c>
      <c r="E42" s="47">
        <f>+[1]PP!E43</f>
        <v>23.4</v>
      </c>
      <c r="F42" s="47">
        <f>+[1]PP!F43</f>
        <v>22.1</v>
      </c>
      <c r="G42" s="47">
        <f>+[1]PP!G43</f>
        <v>23.4</v>
      </c>
      <c r="H42" s="47">
        <f>+[1]PP!H43</f>
        <v>22.4</v>
      </c>
      <c r="I42" s="47">
        <f>+[1]PP!I43</f>
        <v>22.7</v>
      </c>
      <c r="J42" s="47">
        <f>+[1]PP!J43</f>
        <v>22.5</v>
      </c>
      <c r="K42" s="47">
        <f>+[1]PP!K43</f>
        <v>23.7</v>
      </c>
      <c r="L42" s="47">
        <f>+[1]PP!L43</f>
        <v>22.7</v>
      </c>
      <c r="M42" s="47">
        <f>+[1]PP!M43</f>
        <v>22.9</v>
      </c>
      <c r="N42" s="41">
        <f>SUM(C42:M42)</f>
        <v>250.39999999999998</v>
      </c>
      <c r="O42" s="48">
        <f>+[1]PP!O43</f>
        <v>23.4</v>
      </c>
      <c r="P42" s="48">
        <f>+[1]PP!P43</f>
        <v>23.2</v>
      </c>
      <c r="Q42" s="48">
        <f>+[1]PP!Q43</f>
        <v>24</v>
      </c>
      <c r="R42" s="48">
        <f>+[1]PP!R43</f>
        <v>25</v>
      </c>
      <c r="S42" s="48">
        <f>+[1]PP!S43</f>
        <v>23.4</v>
      </c>
      <c r="T42" s="48">
        <f>+[1]PP!T43</f>
        <v>24</v>
      </c>
      <c r="U42" s="48">
        <f>+[1]PP!U43</f>
        <v>23.9</v>
      </c>
      <c r="V42" s="47">
        <f>+[1]PP!V43</f>
        <v>23.3</v>
      </c>
      <c r="W42" s="48">
        <f>+[1]PP!W43</f>
        <v>23.2</v>
      </c>
      <c r="X42" s="48">
        <f>+[1]PP!X43</f>
        <v>23.3</v>
      </c>
      <c r="Y42" s="48">
        <f>+[1]PP!Y43</f>
        <v>23.1</v>
      </c>
      <c r="Z42" s="41">
        <f>SUM(O42:Y42)</f>
        <v>259.8</v>
      </c>
      <c r="AA42" s="40">
        <f t="shared" si="1"/>
        <v>9.4000000000000341</v>
      </c>
      <c r="AB42" s="41">
        <f t="shared" si="2"/>
        <v>3.7539936102236564</v>
      </c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</row>
    <row r="43" spans="1:79" s="59" customFormat="1" ht="18" customHeight="1">
      <c r="B43" s="44" t="s">
        <v>52</v>
      </c>
      <c r="C43" s="31">
        <v>58.1</v>
      </c>
      <c r="D43" s="31">
        <v>60</v>
      </c>
      <c r="E43" s="31">
        <v>70</v>
      </c>
      <c r="F43" s="31">
        <v>87</v>
      </c>
      <c r="G43" s="31">
        <v>108.8</v>
      </c>
      <c r="H43" s="31">
        <v>85.2</v>
      </c>
      <c r="I43" s="31">
        <v>108.4</v>
      </c>
      <c r="J43" s="31">
        <v>92</v>
      </c>
      <c r="K43" s="31">
        <v>148.19999999999999</v>
      </c>
      <c r="L43" s="72">
        <v>113.3</v>
      </c>
      <c r="M43" s="72">
        <v>95.4</v>
      </c>
      <c r="N43" s="36">
        <f>SUM(C43:M43)</f>
        <v>1026.4000000000001</v>
      </c>
      <c r="O43" s="33">
        <v>93</v>
      </c>
      <c r="P43" s="33">
        <v>81.3</v>
      </c>
      <c r="Q43" s="33">
        <v>110.7</v>
      </c>
      <c r="R43" s="33">
        <v>107.1</v>
      </c>
      <c r="S43" s="33">
        <v>137</v>
      </c>
      <c r="T43" s="33">
        <v>105.5</v>
      </c>
      <c r="U43" s="33">
        <v>112.7</v>
      </c>
      <c r="V43" s="33">
        <v>127.3</v>
      </c>
      <c r="W43" s="33">
        <v>117</v>
      </c>
      <c r="X43" s="33">
        <v>121.8</v>
      </c>
      <c r="Y43" s="33">
        <v>113</v>
      </c>
      <c r="Z43" s="36">
        <f>SUM(O43:Y43)</f>
        <v>1226.4000000000001</v>
      </c>
      <c r="AA43" s="31">
        <f t="shared" si="1"/>
        <v>200</v>
      </c>
      <c r="AB43" s="32">
        <f t="shared" si="2"/>
        <v>19.485580670303975</v>
      </c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</row>
    <row r="44" spans="1:79" s="59" customFormat="1" ht="18" customHeight="1">
      <c r="B44" s="73" t="s">
        <v>53</v>
      </c>
      <c r="C44" s="31">
        <f t="shared" ref="C44:Z44" si="17">SUM(C45:C46)</f>
        <v>616</v>
      </c>
      <c r="D44" s="31">
        <f t="shared" si="17"/>
        <v>586.4</v>
      </c>
      <c r="E44" s="31">
        <f t="shared" si="17"/>
        <v>601.1</v>
      </c>
      <c r="F44" s="31">
        <f t="shared" si="17"/>
        <v>678.7</v>
      </c>
      <c r="G44" s="31">
        <f t="shared" si="17"/>
        <v>568.79999999999995</v>
      </c>
      <c r="H44" s="31">
        <f t="shared" si="17"/>
        <v>561</v>
      </c>
      <c r="I44" s="31">
        <f t="shared" si="17"/>
        <v>626.40000000000009</v>
      </c>
      <c r="J44" s="31">
        <f t="shared" si="17"/>
        <v>694.1</v>
      </c>
      <c r="K44" s="31">
        <f t="shared" si="17"/>
        <v>573.6</v>
      </c>
      <c r="L44" s="31">
        <f t="shared" si="17"/>
        <v>441.8</v>
      </c>
      <c r="M44" s="31">
        <f t="shared" si="17"/>
        <v>489.2</v>
      </c>
      <c r="N44" s="32">
        <f t="shared" si="17"/>
        <v>6437.1</v>
      </c>
      <c r="O44" s="33">
        <f t="shared" si="17"/>
        <v>693</v>
      </c>
      <c r="P44" s="33">
        <f t="shared" si="17"/>
        <v>669.8</v>
      </c>
      <c r="Q44" s="33">
        <f t="shared" si="17"/>
        <v>676.6</v>
      </c>
      <c r="R44" s="33">
        <f t="shared" si="17"/>
        <v>704.1</v>
      </c>
      <c r="S44" s="33">
        <f t="shared" si="17"/>
        <v>620.90000000000009</v>
      </c>
      <c r="T44" s="33">
        <f t="shared" si="17"/>
        <v>570.59999999999991</v>
      </c>
      <c r="U44" s="33">
        <f t="shared" si="17"/>
        <v>639.4</v>
      </c>
      <c r="V44" s="33">
        <f t="shared" si="17"/>
        <v>638</v>
      </c>
      <c r="W44" s="33">
        <f t="shared" si="17"/>
        <v>571.29999999999995</v>
      </c>
      <c r="X44" s="33">
        <f t="shared" si="17"/>
        <v>427.5</v>
      </c>
      <c r="Y44" s="33">
        <f t="shared" si="17"/>
        <v>474.1</v>
      </c>
      <c r="Z44" s="32">
        <f t="shared" si="17"/>
        <v>6685.3</v>
      </c>
      <c r="AA44" s="31">
        <f t="shared" si="1"/>
        <v>248.19999999999982</v>
      </c>
      <c r="AB44" s="32">
        <f t="shared" si="2"/>
        <v>3.8557735626291314</v>
      </c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</row>
    <row r="45" spans="1:79" s="59" customFormat="1" ht="18" customHeight="1">
      <c r="B45" s="62" t="s">
        <v>54</v>
      </c>
      <c r="C45" s="47">
        <f>+[1]PP!C51</f>
        <v>615.6</v>
      </c>
      <c r="D45" s="47">
        <f>+[1]PP!D51</f>
        <v>586</v>
      </c>
      <c r="E45" s="47">
        <f>+[1]PP!E51</f>
        <v>601</v>
      </c>
      <c r="F45" s="47">
        <f>+[1]PP!F51</f>
        <v>678.6</v>
      </c>
      <c r="G45" s="47">
        <f>+[1]PP!G51</f>
        <v>568.29999999999995</v>
      </c>
      <c r="H45" s="47">
        <f>+[1]PP!H51</f>
        <v>560.79999999999995</v>
      </c>
      <c r="I45" s="47">
        <f>+[1]PP!I51</f>
        <v>626.20000000000005</v>
      </c>
      <c r="J45" s="47">
        <f>+[1]PP!J51</f>
        <v>694</v>
      </c>
      <c r="K45" s="47">
        <f>+[1]PP!K51</f>
        <v>573.1</v>
      </c>
      <c r="L45" s="47">
        <f>+[1]PP!L51</f>
        <v>441.2</v>
      </c>
      <c r="M45" s="47">
        <f>+[1]PP!M51</f>
        <v>489</v>
      </c>
      <c r="N45" s="41">
        <f>SUM(C45:M45)</f>
        <v>6433.8</v>
      </c>
      <c r="O45" s="48">
        <f>+[1]PP!O51</f>
        <v>692.8</v>
      </c>
      <c r="P45" s="48">
        <f>+[1]PP!P51</f>
        <v>669.5</v>
      </c>
      <c r="Q45" s="48">
        <f>+[1]PP!Q51</f>
        <v>676.6</v>
      </c>
      <c r="R45" s="48">
        <f>+[1]PP!R51</f>
        <v>703.7</v>
      </c>
      <c r="S45" s="48">
        <f>+[1]PP!S51</f>
        <v>620.70000000000005</v>
      </c>
      <c r="T45" s="48">
        <f>+[1]PP!T51</f>
        <v>570.29999999999995</v>
      </c>
      <c r="U45" s="48">
        <f>+[1]PP!U51</f>
        <v>639.29999999999995</v>
      </c>
      <c r="V45" s="48">
        <f>+[1]PP!V51</f>
        <v>637.9</v>
      </c>
      <c r="W45" s="48">
        <f>+[1]PP!W51</f>
        <v>571</v>
      </c>
      <c r="X45" s="48">
        <f>+[1]PP!X51</f>
        <v>427.5</v>
      </c>
      <c r="Y45" s="48">
        <f>+[1]PP!Y51</f>
        <v>473.5</v>
      </c>
      <c r="Z45" s="41">
        <f>SUM(O45:Y45)</f>
        <v>6682.8</v>
      </c>
      <c r="AA45" s="47">
        <f t="shared" si="1"/>
        <v>249</v>
      </c>
      <c r="AB45" s="63">
        <f t="shared" si="2"/>
        <v>3.8701855823929869</v>
      </c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</row>
    <row r="46" spans="1:79" s="59" customFormat="1" ht="18" customHeight="1">
      <c r="B46" s="62" t="s">
        <v>34</v>
      </c>
      <c r="C46" s="47">
        <v>0.4</v>
      </c>
      <c r="D46" s="47">
        <v>0.4</v>
      </c>
      <c r="E46" s="47">
        <v>0.1</v>
      </c>
      <c r="F46" s="47">
        <v>0.1</v>
      </c>
      <c r="G46" s="47">
        <v>0.5</v>
      </c>
      <c r="H46" s="47">
        <v>0.2</v>
      </c>
      <c r="I46" s="47">
        <v>0.2</v>
      </c>
      <c r="J46" s="47">
        <v>0.1</v>
      </c>
      <c r="K46" s="47">
        <v>0.5</v>
      </c>
      <c r="L46" s="51">
        <v>0.6</v>
      </c>
      <c r="M46" s="51">
        <v>0.2</v>
      </c>
      <c r="N46" s="41">
        <f>SUM(C46:M46)</f>
        <v>3.3000000000000003</v>
      </c>
      <c r="O46" s="48">
        <v>0.2</v>
      </c>
      <c r="P46" s="48">
        <v>0.3</v>
      </c>
      <c r="Q46" s="48">
        <v>0</v>
      </c>
      <c r="R46" s="48">
        <v>0.4</v>
      </c>
      <c r="S46" s="48">
        <v>0.2</v>
      </c>
      <c r="T46" s="48">
        <v>0.3</v>
      </c>
      <c r="U46" s="48">
        <v>0.1</v>
      </c>
      <c r="V46" s="47">
        <v>0.1</v>
      </c>
      <c r="W46" s="47">
        <v>0.3</v>
      </c>
      <c r="X46" s="47">
        <v>0</v>
      </c>
      <c r="Y46" s="47">
        <v>0.6</v>
      </c>
      <c r="Z46" s="41">
        <f>SUM(O46:Y46)</f>
        <v>2.5000000000000004</v>
      </c>
      <c r="AA46" s="47">
        <f t="shared" si="1"/>
        <v>-0.79999999999999982</v>
      </c>
      <c r="AB46" s="63">
        <f t="shared" si="2"/>
        <v>-24.242424242424235</v>
      </c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</row>
    <row r="47" spans="1:79" ht="18" customHeight="1">
      <c r="B47" s="73" t="s">
        <v>55</v>
      </c>
      <c r="C47" s="31">
        <f>+[1]PP!C54</f>
        <v>68.8</v>
      </c>
      <c r="D47" s="31">
        <f>+[1]PP!D54</f>
        <v>55.2</v>
      </c>
      <c r="E47" s="31">
        <f>+[1]PP!E54</f>
        <v>61.8</v>
      </c>
      <c r="F47" s="31">
        <f>+[1]PP!F54</f>
        <v>54.6</v>
      </c>
      <c r="G47" s="31">
        <f>+[1]PP!G54</f>
        <v>60.7</v>
      </c>
      <c r="H47" s="31">
        <f>+[1]PP!H54</f>
        <v>61.5</v>
      </c>
      <c r="I47" s="31">
        <f>+[1]PP!I54</f>
        <v>58.4</v>
      </c>
      <c r="J47" s="31">
        <f>+[1]PP!J54</f>
        <v>56.9</v>
      </c>
      <c r="K47" s="31">
        <f>+[1]PP!K54</f>
        <v>46</v>
      </c>
      <c r="L47" s="31">
        <f>+[1]PP!L54</f>
        <v>64</v>
      </c>
      <c r="M47" s="31">
        <f>+[1]PP!M54</f>
        <v>65.900000000000006</v>
      </c>
      <c r="N47" s="36">
        <f>SUM(C47:M47)</f>
        <v>653.79999999999995</v>
      </c>
      <c r="O47" s="33">
        <f>+[1]PP!O54</f>
        <v>70</v>
      </c>
      <c r="P47" s="33">
        <f>+[1]PP!P54</f>
        <v>72.7</v>
      </c>
      <c r="Q47" s="33">
        <f>+[1]PP!Q54</f>
        <v>74.900000000000006</v>
      </c>
      <c r="R47" s="33">
        <f>+[1]PP!R54</f>
        <v>59.8</v>
      </c>
      <c r="S47" s="33">
        <f>+[1]PP!S54</f>
        <v>74.2</v>
      </c>
      <c r="T47" s="33">
        <f>+[1]PP!T54</f>
        <v>58.4</v>
      </c>
      <c r="U47" s="33">
        <f>+[1]PP!U54</f>
        <v>69.7</v>
      </c>
      <c r="V47" s="33">
        <f>+[1]PP!V54</f>
        <v>73.7</v>
      </c>
      <c r="W47" s="33">
        <f>+[1]PP!W54</f>
        <v>56.5</v>
      </c>
      <c r="X47" s="33">
        <f>+[1]PP!X54</f>
        <v>78.599999999999994</v>
      </c>
      <c r="Y47" s="33">
        <f>+[1]PP!Y54</f>
        <v>69.099999999999994</v>
      </c>
      <c r="Z47" s="36">
        <f>SUM(O47:Y47)</f>
        <v>757.6</v>
      </c>
      <c r="AA47" s="31">
        <f t="shared" si="1"/>
        <v>103.80000000000007</v>
      </c>
      <c r="AB47" s="32">
        <f t="shared" si="2"/>
        <v>15.876414805751004</v>
      </c>
      <c r="AC47" s="4"/>
      <c r="AD47" s="52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</row>
    <row r="48" spans="1:79" ht="18" customHeight="1">
      <c r="A48" s="74"/>
      <c r="B48" s="73" t="s">
        <v>56</v>
      </c>
      <c r="C48" s="31">
        <f>+[1]PP!C55</f>
        <v>0</v>
      </c>
      <c r="D48" s="31">
        <f>+[1]PP!D55</f>
        <v>0.1</v>
      </c>
      <c r="E48" s="31">
        <f>+[1]PP!E55</f>
        <v>0.1</v>
      </c>
      <c r="F48" s="31">
        <f>+[1]PP!F55</f>
        <v>0</v>
      </c>
      <c r="G48" s="31">
        <f>+[1]PP!G55</f>
        <v>0.1</v>
      </c>
      <c r="H48" s="31">
        <f>+[1]PP!H55</f>
        <v>0.1</v>
      </c>
      <c r="I48" s="31">
        <f>+[1]PP!I55</f>
        <v>0.1</v>
      </c>
      <c r="J48" s="31">
        <f>+[1]PP!J55</f>
        <v>0.1</v>
      </c>
      <c r="K48" s="31">
        <f>+[1]PP!K55</f>
        <v>0.2</v>
      </c>
      <c r="L48" s="31">
        <f>+[1]PP!L55</f>
        <v>0.3</v>
      </c>
      <c r="M48" s="31">
        <f>+[1]PP!M55</f>
        <v>0</v>
      </c>
      <c r="N48" s="36">
        <f>SUM(C48:M48)</f>
        <v>1.1000000000000001</v>
      </c>
      <c r="O48" s="33">
        <f>+[1]PP!O55</f>
        <v>0.3</v>
      </c>
      <c r="P48" s="33">
        <f>+[1]PP!P55</f>
        <v>0</v>
      </c>
      <c r="Q48" s="33">
        <f>+[1]PP!Q55</f>
        <v>0.1</v>
      </c>
      <c r="R48" s="33">
        <f>+[1]PP!R55</f>
        <v>0.1</v>
      </c>
      <c r="S48" s="33">
        <f>+[1]PP!S55</f>
        <v>0.4</v>
      </c>
      <c r="T48" s="33">
        <f>+[1]PP!T55</f>
        <v>0.1</v>
      </c>
      <c r="U48" s="33">
        <f>+[1]PP!U55</f>
        <v>0</v>
      </c>
      <c r="V48" s="33">
        <f>+[1]PP!V55</f>
        <v>0.1</v>
      </c>
      <c r="W48" s="33">
        <f>+[1]PP!W55</f>
        <v>0.1</v>
      </c>
      <c r="X48" s="33">
        <f>+[1]PP!X55</f>
        <v>0.1</v>
      </c>
      <c r="Y48" s="33">
        <f>+[1]PP!Y55</f>
        <v>0.2</v>
      </c>
      <c r="Z48" s="36">
        <f>SUM(O48:Y48)</f>
        <v>1.5000000000000002</v>
      </c>
      <c r="AA48" s="31">
        <f t="shared" si="1"/>
        <v>0.40000000000000013</v>
      </c>
      <c r="AB48" s="32">
        <v>0</v>
      </c>
      <c r="AC48" s="4"/>
      <c r="AD48" s="4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</row>
    <row r="49" spans="1:252" ht="18" customHeight="1">
      <c r="B49" s="30" t="s">
        <v>57</v>
      </c>
      <c r="C49" s="31">
        <f t="shared" ref="C49:Z49" si="18">+C50+C53+C56</f>
        <v>190.39999999999998</v>
      </c>
      <c r="D49" s="31">
        <f t="shared" si="18"/>
        <v>174.9</v>
      </c>
      <c r="E49" s="31">
        <f t="shared" si="18"/>
        <v>255.1</v>
      </c>
      <c r="F49" s="31">
        <f t="shared" si="18"/>
        <v>174.89999999999998</v>
      </c>
      <c r="G49" s="31">
        <f t="shared" si="18"/>
        <v>127.8</v>
      </c>
      <c r="H49" s="31">
        <f t="shared" si="18"/>
        <v>201.29999999999998</v>
      </c>
      <c r="I49" s="31">
        <f t="shared" si="18"/>
        <v>208.3</v>
      </c>
      <c r="J49" s="31">
        <f t="shared" si="18"/>
        <v>337.4</v>
      </c>
      <c r="K49" s="31">
        <f t="shared" si="18"/>
        <v>252.6</v>
      </c>
      <c r="L49" s="31">
        <f t="shared" si="18"/>
        <v>243.90000000000003</v>
      </c>
      <c r="M49" s="31">
        <f t="shared" si="18"/>
        <v>275.90000000000003</v>
      </c>
      <c r="N49" s="32">
        <f t="shared" si="18"/>
        <v>2442.5000000000005</v>
      </c>
      <c r="O49" s="33">
        <f t="shared" si="18"/>
        <v>266.50000000000006</v>
      </c>
      <c r="P49" s="33">
        <f t="shared" si="18"/>
        <v>396</v>
      </c>
      <c r="Q49" s="33">
        <f t="shared" si="18"/>
        <v>361.1</v>
      </c>
      <c r="R49" s="33">
        <f t="shared" si="18"/>
        <v>388.3</v>
      </c>
      <c r="S49" s="33">
        <f t="shared" si="18"/>
        <v>314.79999999999995</v>
      </c>
      <c r="T49" s="33">
        <f t="shared" si="18"/>
        <v>294.50000000000006</v>
      </c>
      <c r="U49" s="33">
        <f t="shared" si="18"/>
        <v>260.39999999999998</v>
      </c>
      <c r="V49" s="33">
        <f t="shared" si="18"/>
        <v>263.49999999999994</v>
      </c>
      <c r="W49" s="33">
        <f t="shared" si="18"/>
        <v>245</v>
      </c>
      <c r="X49" s="33">
        <f t="shared" si="18"/>
        <v>242.6</v>
      </c>
      <c r="Y49" s="33">
        <f t="shared" si="18"/>
        <v>263.80000000000007</v>
      </c>
      <c r="Z49" s="32">
        <f t="shared" si="18"/>
        <v>3296.4999999999995</v>
      </c>
      <c r="AA49" s="31">
        <f t="shared" si="1"/>
        <v>853.99999999999909</v>
      </c>
      <c r="AB49" s="32">
        <f>+AA49/N49*100</f>
        <v>34.964176049129946</v>
      </c>
      <c r="AC49" s="4"/>
      <c r="AD49" s="4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</row>
    <row r="50" spans="1:252" ht="18" customHeight="1">
      <c r="B50" s="75" t="s">
        <v>58</v>
      </c>
      <c r="C50" s="31">
        <f t="shared" ref="C50:Z50" si="19">+C51+C52</f>
        <v>0.1</v>
      </c>
      <c r="D50" s="31">
        <f t="shared" si="19"/>
        <v>0.1</v>
      </c>
      <c r="E50" s="31">
        <f t="shared" si="19"/>
        <v>0.4</v>
      </c>
      <c r="F50" s="31">
        <f t="shared" si="19"/>
        <v>0.1</v>
      </c>
      <c r="G50" s="31">
        <f t="shared" si="19"/>
        <v>0</v>
      </c>
      <c r="H50" s="31">
        <f t="shared" si="19"/>
        <v>0.1</v>
      </c>
      <c r="I50" s="31">
        <f t="shared" si="19"/>
        <v>0</v>
      </c>
      <c r="J50" s="31">
        <f t="shared" si="19"/>
        <v>0</v>
      </c>
      <c r="K50" s="31">
        <f t="shared" si="19"/>
        <v>0.7</v>
      </c>
      <c r="L50" s="31">
        <f t="shared" si="19"/>
        <v>0.3</v>
      </c>
      <c r="M50" s="31">
        <f t="shared" si="19"/>
        <v>0.1</v>
      </c>
      <c r="N50" s="32">
        <f t="shared" si="19"/>
        <v>1.9000000000000001</v>
      </c>
      <c r="O50" s="33">
        <f t="shared" si="19"/>
        <v>0.1</v>
      </c>
      <c r="P50" s="33">
        <f t="shared" si="19"/>
        <v>0</v>
      </c>
      <c r="Q50" s="33">
        <f t="shared" si="19"/>
        <v>0.2</v>
      </c>
      <c r="R50" s="33">
        <f t="shared" si="19"/>
        <v>0.1</v>
      </c>
      <c r="S50" s="33">
        <f t="shared" si="19"/>
        <v>0</v>
      </c>
      <c r="T50" s="33">
        <f t="shared" si="19"/>
        <v>1.1000000000000001</v>
      </c>
      <c r="U50" s="33">
        <f t="shared" si="19"/>
        <v>0.1</v>
      </c>
      <c r="V50" s="33">
        <f t="shared" si="19"/>
        <v>0</v>
      </c>
      <c r="W50" s="33">
        <f t="shared" si="19"/>
        <v>0.1</v>
      </c>
      <c r="X50" s="33">
        <f t="shared" si="19"/>
        <v>0.1</v>
      </c>
      <c r="Y50" s="33">
        <f t="shared" si="19"/>
        <v>0.1</v>
      </c>
      <c r="Z50" s="32">
        <f t="shared" si="19"/>
        <v>1.9000000000000004</v>
      </c>
      <c r="AA50" s="31">
        <f t="shared" si="1"/>
        <v>0</v>
      </c>
      <c r="AB50" s="32">
        <f>+AA50/N50*100</f>
        <v>0</v>
      </c>
      <c r="AC50" s="4"/>
      <c r="AD50" s="4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</row>
    <row r="51" spans="1:252" ht="18" customHeight="1">
      <c r="B51" s="71" t="s">
        <v>59</v>
      </c>
      <c r="C51" s="47">
        <v>0.1</v>
      </c>
      <c r="D51" s="47">
        <v>0.1</v>
      </c>
      <c r="E51" s="47">
        <v>0.4</v>
      </c>
      <c r="F51" s="47">
        <v>0.1</v>
      </c>
      <c r="G51" s="47">
        <v>0</v>
      </c>
      <c r="H51" s="47">
        <v>0.1</v>
      </c>
      <c r="I51" s="47">
        <v>0</v>
      </c>
      <c r="J51" s="47">
        <v>0</v>
      </c>
      <c r="K51" s="47">
        <v>0.7</v>
      </c>
      <c r="L51" s="47">
        <v>0.3</v>
      </c>
      <c r="M51" s="47">
        <v>0.1</v>
      </c>
      <c r="N51" s="41">
        <f>SUM(C51:M51)</f>
        <v>1.9000000000000001</v>
      </c>
      <c r="O51" s="48">
        <v>0.1</v>
      </c>
      <c r="P51" s="48">
        <v>0</v>
      </c>
      <c r="Q51" s="48">
        <v>0.2</v>
      </c>
      <c r="R51" s="48">
        <v>0.1</v>
      </c>
      <c r="S51" s="48">
        <v>0</v>
      </c>
      <c r="T51" s="48">
        <v>1.1000000000000001</v>
      </c>
      <c r="U51" s="48">
        <v>0.1</v>
      </c>
      <c r="V51" s="48">
        <v>0</v>
      </c>
      <c r="W51" s="48">
        <v>0.1</v>
      </c>
      <c r="X51" s="48">
        <v>0.1</v>
      </c>
      <c r="Y51" s="48">
        <v>0.1</v>
      </c>
      <c r="Z51" s="41">
        <f>SUM(O51:Y51)</f>
        <v>1.9000000000000004</v>
      </c>
      <c r="AA51" s="47">
        <f t="shared" si="1"/>
        <v>0</v>
      </c>
      <c r="AB51" s="63">
        <f>+AA51/N51*100</f>
        <v>0</v>
      </c>
      <c r="AC51" s="4"/>
      <c r="AD51" s="4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</row>
    <row r="52" spans="1:252" ht="18" customHeight="1">
      <c r="B52" s="71" t="s">
        <v>60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1">
        <f>SUM(C52:M52)</f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1">
        <f>SUM(O52:Y52)</f>
        <v>0</v>
      </c>
      <c r="AA52" s="47">
        <f t="shared" si="1"/>
        <v>0</v>
      </c>
      <c r="AB52" s="76" t="s">
        <v>61</v>
      </c>
      <c r="AC52" s="4"/>
      <c r="AD52" s="4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</row>
    <row r="53" spans="1:252" ht="18" customHeight="1">
      <c r="B53" s="75" t="s">
        <v>62</v>
      </c>
      <c r="C53" s="31">
        <f t="shared" ref="C53:Z53" si="20">+C54+C55</f>
        <v>186.7</v>
      </c>
      <c r="D53" s="31">
        <f t="shared" si="20"/>
        <v>171.5</v>
      </c>
      <c r="E53" s="31">
        <f t="shared" si="20"/>
        <v>251</v>
      </c>
      <c r="F53" s="31">
        <f t="shared" si="20"/>
        <v>171.2</v>
      </c>
      <c r="G53" s="31">
        <f t="shared" si="20"/>
        <v>123.7</v>
      </c>
      <c r="H53" s="31">
        <f t="shared" si="20"/>
        <v>197.5</v>
      </c>
      <c r="I53" s="31">
        <f t="shared" si="20"/>
        <v>204.5</v>
      </c>
      <c r="J53" s="31">
        <f t="shared" si="20"/>
        <v>333.59999999999997</v>
      </c>
      <c r="K53" s="31">
        <f t="shared" si="20"/>
        <v>248.3</v>
      </c>
      <c r="L53" s="31">
        <f t="shared" si="20"/>
        <v>239.3</v>
      </c>
      <c r="M53" s="31">
        <f t="shared" si="20"/>
        <v>272</v>
      </c>
      <c r="N53" s="32">
        <f t="shared" si="20"/>
        <v>2399.3000000000002</v>
      </c>
      <c r="O53" s="33">
        <f t="shared" si="20"/>
        <v>262.10000000000002</v>
      </c>
      <c r="P53" s="33">
        <f t="shared" si="20"/>
        <v>391</v>
      </c>
      <c r="Q53" s="33">
        <f t="shared" si="20"/>
        <v>355.6</v>
      </c>
      <c r="R53" s="33">
        <f t="shared" si="20"/>
        <v>383.5</v>
      </c>
      <c r="S53" s="33">
        <f t="shared" si="20"/>
        <v>309.09999999999997</v>
      </c>
      <c r="T53" s="33">
        <f t="shared" si="20"/>
        <v>288.8</v>
      </c>
      <c r="U53" s="33">
        <f t="shared" si="20"/>
        <v>255</v>
      </c>
      <c r="V53" s="33">
        <f t="shared" si="20"/>
        <v>258.59999999999997</v>
      </c>
      <c r="W53" s="33">
        <f t="shared" si="20"/>
        <v>240.4</v>
      </c>
      <c r="X53" s="33">
        <f t="shared" si="20"/>
        <v>237.2</v>
      </c>
      <c r="Y53" s="33">
        <f t="shared" si="20"/>
        <v>259.10000000000002</v>
      </c>
      <c r="Z53" s="32">
        <f t="shared" si="20"/>
        <v>3240.3999999999996</v>
      </c>
      <c r="AA53" s="31">
        <f t="shared" si="1"/>
        <v>841.09999999999945</v>
      </c>
      <c r="AB53" s="32">
        <f t="shared" ref="AB53:AB64" si="21">+AA53/N53*100</f>
        <v>35.056058016921575</v>
      </c>
      <c r="AC53" s="4"/>
      <c r="AD53" s="4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</row>
    <row r="54" spans="1:252" ht="18" customHeight="1">
      <c r="A54" s="77"/>
      <c r="B54" s="62" t="s">
        <v>63</v>
      </c>
      <c r="C54" s="47">
        <f>+[1]PP!C71</f>
        <v>184.2</v>
      </c>
      <c r="D54" s="47">
        <f>+[1]PP!D71</f>
        <v>169.1</v>
      </c>
      <c r="E54" s="47">
        <f>+[1]PP!E71</f>
        <v>248.6</v>
      </c>
      <c r="F54" s="47">
        <f>+[1]PP!F71</f>
        <v>168.6</v>
      </c>
      <c r="G54" s="47">
        <f>+[1]PP!G71</f>
        <v>120.9</v>
      </c>
      <c r="H54" s="47">
        <f>+[1]PP!H71</f>
        <v>195</v>
      </c>
      <c r="I54" s="47">
        <f>+[1]PP!I71</f>
        <v>201.9</v>
      </c>
      <c r="J54" s="47">
        <f>+[1]PP!J71</f>
        <v>330.9</v>
      </c>
      <c r="K54" s="47">
        <f>+[1]PP!K71</f>
        <v>245.8</v>
      </c>
      <c r="L54" s="47">
        <f>+[1]PP!L71</f>
        <v>236.4</v>
      </c>
      <c r="M54" s="47">
        <f>+[1]PP!M71</f>
        <v>269.39999999999998</v>
      </c>
      <c r="N54" s="41">
        <f>SUM(C54:M54)</f>
        <v>2370.8000000000002</v>
      </c>
      <c r="O54" s="48">
        <f>+[1]PP!O71</f>
        <v>259.3</v>
      </c>
      <c r="P54" s="48">
        <f>+[1]PP!P71</f>
        <v>388.3</v>
      </c>
      <c r="Q54" s="48">
        <f>+[1]PP!Q71</f>
        <v>352.8</v>
      </c>
      <c r="R54" s="48">
        <f>+[1]PP!R71</f>
        <v>380.8</v>
      </c>
      <c r="S54" s="48">
        <f>+[1]PP!S71</f>
        <v>305.89999999999998</v>
      </c>
      <c r="T54" s="48">
        <f>+[1]PP!T71</f>
        <v>286.2</v>
      </c>
      <c r="U54" s="48">
        <f>+[1]PP!U71</f>
        <v>252.1</v>
      </c>
      <c r="V54" s="48">
        <f>+[1]PP!V71</f>
        <v>255.7</v>
      </c>
      <c r="W54" s="48">
        <f>+[1]PP!W71</f>
        <v>237.8</v>
      </c>
      <c r="X54" s="48">
        <f>+[1]PP!X71</f>
        <v>234.2</v>
      </c>
      <c r="Y54" s="48">
        <f>+[1]PP!Y71</f>
        <v>256.60000000000002</v>
      </c>
      <c r="Z54" s="41">
        <f>SUM(O54:Y54)</f>
        <v>3209.7</v>
      </c>
      <c r="AA54" s="47">
        <f t="shared" si="1"/>
        <v>838.89999999999964</v>
      </c>
      <c r="AB54" s="63">
        <f t="shared" si="21"/>
        <v>35.384680276699832</v>
      </c>
      <c r="AC54" s="29"/>
      <c r="AD54" s="29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</row>
    <row r="55" spans="1:252" ht="18" customHeight="1">
      <c r="B55" s="62" t="s">
        <v>34</v>
      </c>
      <c r="C55" s="47">
        <f>+[1]PP!C73</f>
        <v>2.5</v>
      </c>
      <c r="D55" s="47">
        <f>+[1]PP!D73</f>
        <v>2.4</v>
      </c>
      <c r="E55" s="47">
        <f>+[1]PP!E73</f>
        <v>2.4</v>
      </c>
      <c r="F55" s="47">
        <f>+[1]PP!F73</f>
        <v>2.6</v>
      </c>
      <c r="G55" s="47">
        <f>+[1]PP!G73</f>
        <v>2.8</v>
      </c>
      <c r="H55" s="47">
        <f>+[1]PP!H73</f>
        <v>2.5</v>
      </c>
      <c r="I55" s="47">
        <f>+[1]PP!I73</f>
        <v>2.6</v>
      </c>
      <c r="J55" s="47">
        <f>+[1]PP!J73</f>
        <v>2.7</v>
      </c>
      <c r="K55" s="47">
        <f>+[1]PP!K73</f>
        <v>2.5</v>
      </c>
      <c r="L55" s="47">
        <f>+[1]PP!L73</f>
        <v>2.9</v>
      </c>
      <c r="M55" s="47">
        <f>+[1]PP!M73</f>
        <v>2.6</v>
      </c>
      <c r="N55" s="41">
        <f>SUM(C55:M55)</f>
        <v>28.5</v>
      </c>
      <c r="O55" s="48">
        <f>+[1]PP!O73</f>
        <v>2.8</v>
      </c>
      <c r="P55" s="48">
        <v>2.7</v>
      </c>
      <c r="Q55" s="48">
        <v>2.8</v>
      </c>
      <c r="R55" s="48">
        <v>2.7</v>
      </c>
      <c r="S55" s="48">
        <f>+[1]PP!S73</f>
        <v>3.2</v>
      </c>
      <c r="T55" s="48">
        <f>+[1]PP!T73</f>
        <v>2.6</v>
      </c>
      <c r="U55" s="48">
        <f>+[1]PP!U73</f>
        <v>2.9</v>
      </c>
      <c r="V55" s="48">
        <f>+[1]PP!V73</f>
        <v>2.9</v>
      </c>
      <c r="W55" s="48">
        <f>+[1]PP!W73</f>
        <v>2.6</v>
      </c>
      <c r="X55" s="48">
        <f>+[1]PP!X73</f>
        <v>3</v>
      </c>
      <c r="Y55" s="48">
        <f>+[1]PP!Y73</f>
        <v>2.5</v>
      </c>
      <c r="Z55" s="41">
        <f>SUM(O55:Y55)</f>
        <v>30.7</v>
      </c>
      <c r="AA55" s="47">
        <f t="shared" si="1"/>
        <v>2.1999999999999993</v>
      </c>
      <c r="AB55" s="63">
        <f t="shared" si="21"/>
        <v>7.7192982456140324</v>
      </c>
      <c r="AC55" s="4"/>
      <c r="AD55" s="4"/>
      <c r="AE55" s="5"/>
      <c r="AF55" s="2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</row>
    <row r="56" spans="1:252" ht="18" customHeight="1">
      <c r="B56" s="75" t="s">
        <v>64</v>
      </c>
      <c r="C56" s="31">
        <f>+[1]PP!C76</f>
        <v>3.6</v>
      </c>
      <c r="D56" s="31">
        <f>+[1]PP!D76</f>
        <v>3.3</v>
      </c>
      <c r="E56" s="31">
        <f>+[1]PP!E76</f>
        <v>3.7</v>
      </c>
      <c r="F56" s="31">
        <f>+[1]PP!F76</f>
        <v>3.6</v>
      </c>
      <c r="G56" s="31">
        <f>+[1]PP!G76</f>
        <v>4.0999999999999996</v>
      </c>
      <c r="H56" s="31">
        <f>+[1]PP!H76</f>
        <v>3.7</v>
      </c>
      <c r="I56" s="31">
        <f>+[1]PP!I76</f>
        <v>3.8</v>
      </c>
      <c r="J56" s="31">
        <f>+[1]PP!J76</f>
        <v>3.8</v>
      </c>
      <c r="K56" s="31">
        <f>+[1]PP!K76</f>
        <v>3.6</v>
      </c>
      <c r="L56" s="31">
        <f>+[1]PP!L76</f>
        <v>4.3000000000000007</v>
      </c>
      <c r="M56" s="31">
        <f>+[1]PP!M76</f>
        <v>3.8</v>
      </c>
      <c r="N56" s="31">
        <f>SUM(C56:M56)</f>
        <v>41.3</v>
      </c>
      <c r="O56" s="31">
        <f>+[1]PP!O76</f>
        <v>4.3</v>
      </c>
      <c r="P56" s="31">
        <f>+[1]PP!P76</f>
        <v>5</v>
      </c>
      <c r="Q56" s="31">
        <f>+[1]PP!Q76</f>
        <v>5.3</v>
      </c>
      <c r="R56" s="31">
        <f>+[1]PP!R76</f>
        <v>4.7</v>
      </c>
      <c r="S56" s="31">
        <f>+[1]PP!S76</f>
        <v>5.7</v>
      </c>
      <c r="T56" s="31">
        <f>+[1]PP!T76</f>
        <v>4.5999999999999996</v>
      </c>
      <c r="U56" s="31">
        <f>+[1]PP!U76</f>
        <v>5.3</v>
      </c>
      <c r="V56" s="31">
        <f>+[1]PP!V76</f>
        <v>4.9000000000000004</v>
      </c>
      <c r="W56" s="31">
        <f>+[1]PP!W76</f>
        <v>4.5</v>
      </c>
      <c r="X56" s="31">
        <f>+[1]PP!X76</f>
        <v>5.3</v>
      </c>
      <c r="Y56" s="31">
        <f>+[1]PP!Y76</f>
        <v>4.5999999999999996</v>
      </c>
      <c r="Z56" s="36">
        <f>SUM(O56:Y56)</f>
        <v>54.199999999999996</v>
      </c>
      <c r="AA56" s="31">
        <f t="shared" si="1"/>
        <v>12.899999999999999</v>
      </c>
      <c r="AB56" s="32">
        <f t="shared" si="21"/>
        <v>31.234866828087167</v>
      </c>
      <c r="AC56" s="4"/>
      <c r="AD56" s="4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</row>
    <row r="57" spans="1:252" ht="18" customHeight="1">
      <c r="B57" s="78" t="s">
        <v>65</v>
      </c>
      <c r="C57" s="31">
        <f t="shared" ref="C57:Z57" si="22">+C58+C62+C63</f>
        <v>419.7</v>
      </c>
      <c r="D57" s="31">
        <f t="shared" si="22"/>
        <v>973.9</v>
      </c>
      <c r="E57" s="31">
        <f t="shared" si="22"/>
        <v>1006.6</v>
      </c>
      <c r="F57" s="31">
        <f t="shared" si="22"/>
        <v>977.09999999999991</v>
      </c>
      <c r="G57" s="31">
        <f t="shared" si="22"/>
        <v>807.7</v>
      </c>
      <c r="H57" s="31">
        <f t="shared" si="22"/>
        <v>898.3</v>
      </c>
      <c r="I57" s="31">
        <f t="shared" si="22"/>
        <v>935.8</v>
      </c>
      <c r="J57" s="31">
        <f t="shared" si="22"/>
        <v>1016.4</v>
      </c>
      <c r="K57" s="31">
        <f t="shared" si="22"/>
        <v>676.09999999999991</v>
      </c>
      <c r="L57" s="31">
        <f t="shared" si="22"/>
        <v>932.2</v>
      </c>
      <c r="M57" s="31">
        <f t="shared" si="22"/>
        <v>1027.2</v>
      </c>
      <c r="N57" s="32">
        <f t="shared" si="22"/>
        <v>9671.0000000000018</v>
      </c>
      <c r="O57" s="33">
        <f t="shared" si="22"/>
        <v>742.6</v>
      </c>
      <c r="P57" s="33">
        <f t="shared" si="22"/>
        <v>806</v>
      </c>
      <c r="Q57" s="33">
        <f t="shared" si="22"/>
        <v>920.1</v>
      </c>
      <c r="R57" s="33">
        <f t="shared" si="22"/>
        <v>702.8</v>
      </c>
      <c r="S57" s="33">
        <f t="shared" si="22"/>
        <v>873.40000000000009</v>
      </c>
      <c r="T57" s="33">
        <f t="shared" si="22"/>
        <v>1529.4</v>
      </c>
      <c r="U57" s="33">
        <f t="shared" si="22"/>
        <v>995.8</v>
      </c>
      <c r="V57" s="33">
        <f t="shared" si="22"/>
        <v>1252.2</v>
      </c>
      <c r="W57" s="33">
        <f t="shared" si="22"/>
        <v>919.6</v>
      </c>
      <c r="X57" s="33">
        <f t="shared" si="22"/>
        <v>1150.5</v>
      </c>
      <c r="Y57" s="33">
        <f t="shared" si="22"/>
        <v>1011.3</v>
      </c>
      <c r="Z57" s="32">
        <f t="shared" si="22"/>
        <v>10903.7</v>
      </c>
      <c r="AA57" s="31">
        <f t="shared" si="1"/>
        <v>1232.6999999999989</v>
      </c>
      <c r="AB57" s="32">
        <f t="shared" si="21"/>
        <v>12.746355082204516</v>
      </c>
      <c r="AC57" s="4"/>
      <c r="AD57" s="4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</row>
    <row r="58" spans="1:252" s="79" customFormat="1" ht="18" customHeight="1">
      <c r="B58" s="78" t="s">
        <v>66</v>
      </c>
      <c r="C58" s="31">
        <f t="shared" ref="C58:Z58" si="23">+C59</f>
        <v>235.5</v>
      </c>
      <c r="D58" s="31">
        <f t="shared" si="23"/>
        <v>206.5</v>
      </c>
      <c r="E58" s="31">
        <f t="shared" si="23"/>
        <v>199.5</v>
      </c>
      <c r="F58" s="31">
        <f t="shared" si="23"/>
        <v>195.7</v>
      </c>
      <c r="G58" s="31">
        <f t="shared" si="23"/>
        <v>143.4</v>
      </c>
      <c r="H58" s="31">
        <f t="shared" si="23"/>
        <v>158.69999999999999</v>
      </c>
      <c r="I58" s="31">
        <f t="shared" si="23"/>
        <v>185.4</v>
      </c>
      <c r="J58" s="31">
        <f t="shared" si="23"/>
        <v>166.2</v>
      </c>
      <c r="K58" s="31">
        <f t="shared" si="23"/>
        <v>195.7</v>
      </c>
      <c r="L58" s="31">
        <f t="shared" si="23"/>
        <v>201.5</v>
      </c>
      <c r="M58" s="31">
        <f t="shared" si="23"/>
        <v>125.2</v>
      </c>
      <c r="N58" s="32">
        <f t="shared" si="23"/>
        <v>2013.3000000000002</v>
      </c>
      <c r="O58" s="33">
        <f t="shared" si="23"/>
        <v>202.8</v>
      </c>
      <c r="P58" s="33">
        <f t="shared" si="23"/>
        <v>210.4</v>
      </c>
      <c r="Q58" s="33">
        <f t="shared" si="23"/>
        <v>161.4</v>
      </c>
      <c r="R58" s="33">
        <f t="shared" si="23"/>
        <v>167.1</v>
      </c>
      <c r="S58" s="33">
        <f t="shared" si="23"/>
        <v>151.69999999999999</v>
      </c>
      <c r="T58" s="33">
        <f t="shared" si="23"/>
        <v>180.60000000000002</v>
      </c>
      <c r="U58" s="33">
        <f t="shared" si="23"/>
        <v>178.6</v>
      </c>
      <c r="V58" s="33">
        <f t="shared" si="23"/>
        <v>204.5</v>
      </c>
      <c r="W58" s="33">
        <f t="shared" si="23"/>
        <v>173.5</v>
      </c>
      <c r="X58" s="33">
        <f t="shared" si="23"/>
        <v>229.1</v>
      </c>
      <c r="Y58" s="33">
        <f t="shared" si="23"/>
        <v>176.8</v>
      </c>
      <c r="Z58" s="32">
        <f t="shared" si="23"/>
        <v>2036.4999999999998</v>
      </c>
      <c r="AA58" s="31">
        <f t="shared" si="1"/>
        <v>23.199999999999591</v>
      </c>
      <c r="AB58" s="32">
        <f t="shared" si="21"/>
        <v>1.1523369592211588</v>
      </c>
      <c r="AC58" s="80"/>
      <c r="AD58" s="80"/>
    </row>
    <row r="59" spans="1:252" ht="18" customHeight="1">
      <c r="B59" s="75" t="s">
        <v>67</v>
      </c>
      <c r="C59" s="31">
        <f t="shared" ref="C59:Z59" si="24">+C60+C61</f>
        <v>235.5</v>
      </c>
      <c r="D59" s="31">
        <f t="shared" si="24"/>
        <v>206.5</v>
      </c>
      <c r="E59" s="31">
        <f t="shared" si="24"/>
        <v>199.5</v>
      </c>
      <c r="F59" s="31">
        <f t="shared" si="24"/>
        <v>195.7</v>
      </c>
      <c r="G59" s="31">
        <f t="shared" si="24"/>
        <v>143.4</v>
      </c>
      <c r="H59" s="31">
        <f t="shared" si="24"/>
        <v>158.69999999999999</v>
      </c>
      <c r="I59" s="31">
        <f t="shared" si="24"/>
        <v>185.4</v>
      </c>
      <c r="J59" s="31">
        <f t="shared" si="24"/>
        <v>166.2</v>
      </c>
      <c r="K59" s="31">
        <f t="shared" si="24"/>
        <v>195.7</v>
      </c>
      <c r="L59" s="31">
        <f t="shared" si="24"/>
        <v>201.5</v>
      </c>
      <c r="M59" s="31">
        <f t="shared" si="24"/>
        <v>125.2</v>
      </c>
      <c r="N59" s="32">
        <f t="shared" si="24"/>
        <v>2013.3000000000002</v>
      </c>
      <c r="O59" s="33">
        <f t="shared" si="24"/>
        <v>202.8</v>
      </c>
      <c r="P59" s="33">
        <f t="shared" si="24"/>
        <v>210.4</v>
      </c>
      <c r="Q59" s="33">
        <f t="shared" si="24"/>
        <v>161.4</v>
      </c>
      <c r="R59" s="33">
        <f t="shared" si="24"/>
        <v>167.1</v>
      </c>
      <c r="S59" s="33">
        <f t="shared" si="24"/>
        <v>151.69999999999999</v>
      </c>
      <c r="T59" s="33">
        <f t="shared" si="24"/>
        <v>180.60000000000002</v>
      </c>
      <c r="U59" s="33">
        <f t="shared" si="24"/>
        <v>178.6</v>
      </c>
      <c r="V59" s="33">
        <f t="shared" si="24"/>
        <v>204.5</v>
      </c>
      <c r="W59" s="33">
        <f t="shared" si="24"/>
        <v>173.5</v>
      </c>
      <c r="X59" s="33">
        <f t="shared" si="24"/>
        <v>229.1</v>
      </c>
      <c r="Y59" s="33">
        <f t="shared" si="24"/>
        <v>176.8</v>
      </c>
      <c r="Z59" s="32">
        <f t="shared" si="24"/>
        <v>2036.4999999999998</v>
      </c>
      <c r="AA59" s="31">
        <f t="shared" si="1"/>
        <v>23.199999999999591</v>
      </c>
      <c r="AB59" s="32">
        <f t="shared" si="21"/>
        <v>1.1523369592211588</v>
      </c>
      <c r="AC59" s="81"/>
      <c r="AD59" s="4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</row>
    <row r="60" spans="1:252" s="82" customFormat="1" ht="18" customHeight="1">
      <c r="B60" s="62" t="s">
        <v>68</v>
      </c>
      <c r="C60" s="47">
        <f>+[1]PP!C81</f>
        <v>226.2</v>
      </c>
      <c r="D60" s="47">
        <v>206.5</v>
      </c>
      <c r="E60" s="47">
        <v>199.5</v>
      </c>
      <c r="F60" s="47">
        <v>195.7</v>
      </c>
      <c r="G60" s="47">
        <v>143.30000000000001</v>
      </c>
      <c r="H60" s="47">
        <v>158.69999999999999</v>
      </c>
      <c r="I60" s="47">
        <v>185.4</v>
      </c>
      <c r="J60" s="47">
        <v>166.2</v>
      </c>
      <c r="K60" s="47">
        <v>182.1</v>
      </c>
      <c r="L60" s="51">
        <v>201.5</v>
      </c>
      <c r="M60" s="51">
        <v>125.2</v>
      </c>
      <c r="N60" s="41">
        <f>SUM(C60:M60)</f>
        <v>1990.3000000000002</v>
      </c>
      <c r="O60" s="48">
        <v>202.8</v>
      </c>
      <c r="P60" s="48">
        <v>210.3</v>
      </c>
      <c r="Q60" s="48">
        <v>161.4</v>
      </c>
      <c r="R60" s="48">
        <v>167.1</v>
      </c>
      <c r="S60" s="48">
        <v>151.69999999999999</v>
      </c>
      <c r="T60" s="48">
        <v>179.3</v>
      </c>
      <c r="U60" s="48">
        <v>178.6</v>
      </c>
      <c r="V60" s="48">
        <v>204.5</v>
      </c>
      <c r="W60" s="48">
        <v>172.9</v>
      </c>
      <c r="X60" s="48">
        <v>229.1</v>
      </c>
      <c r="Y60" s="48">
        <v>176.8</v>
      </c>
      <c r="Z60" s="41">
        <f t="shared" ref="Z60:Z66" si="25">SUM(O60:Y60)</f>
        <v>2034.4999999999998</v>
      </c>
      <c r="AA60" s="47">
        <f t="shared" si="1"/>
        <v>44.199999999999591</v>
      </c>
      <c r="AB60" s="63">
        <f t="shared" si="21"/>
        <v>2.2207707380796657</v>
      </c>
      <c r="AC60" s="81"/>
      <c r="AD60" s="83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 t="s">
        <v>69</v>
      </c>
      <c r="CP60" s="84" t="s">
        <v>69</v>
      </c>
      <c r="CQ60" s="84" t="s">
        <v>69</v>
      </c>
      <c r="CR60" s="84" t="s">
        <v>69</v>
      </c>
      <c r="CS60" s="84" t="s">
        <v>69</v>
      </c>
      <c r="CT60" s="84" t="s">
        <v>69</v>
      </c>
      <c r="CU60" s="84" t="s">
        <v>69</v>
      </c>
      <c r="CV60" s="84" t="s">
        <v>69</v>
      </c>
      <c r="CW60" s="84" t="s">
        <v>69</v>
      </c>
      <c r="CX60" s="84" t="s">
        <v>69</v>
      </c>
      <c r="CY60" s="84" t="s">
        <v>69</v>
      </c>
      <c r="CZ60" s="84" t="s">
        <v>69</v>
      </c>
      <c r="DA60" s="84" t="s">
        <v>69</v>
      </c>
      <c r="DB60" s="84" t="s">
        <v>69</v>
      </c>
      <c r="DC60" s="84" t="s">
        <v>69</v>
      </c>
      <c r="DD60" s="84" t="s">
        <v>69</v>
      </c>
      <c r="DE60" s="84" t="s">
        <v>69</v>
      </c>
      <c r="DF60" s="84" t="s">
        <v>69</v>
      </c>
      <c r="DG60" s="84" t="s">
        <v>69</v>
      </c>
      <c r="DH60" s="84" t="s">
        <v>69</v>
      </c>
      <c r="DI60" s="84" t="s">
        <v>69</v>
      </c>
      <c r="DJ60" s="84" t="s">
        <v>69</v>
      </c>
      <c r="DK60" s="84" t="s">
        <v>69</v>
      </c>
      <c r="DL60" s="84" t="s">
        <v>69</v>
      </c>
      <c r="DM60" s="84" t="s">
        <v>69</v>
      </c>
      <c r="DN60" s="84" t="s">
        <v>69</v>
      </c>
      <c r="DO60" s="84" t="s">
        <v>69</v>
      </c>
      <c r="DP60" s="84" t="s">
        <v>69</v>
      </c>
      <c r="DQ60" s="84" t="s">
        <v>69</v>
      </c>
      <c r="DR60" s="84" t="s">
        <v>69</v>
      </c>
      <c r="DS60" s="84" t="s">
        <v>69</v>
      </c>
      <c r="DT60" s="84" t="s">
        <v>69</v>
      </c>
      <c r="DU60" s="84" t="s">
        <v>69</v>
      </c>
      <c r="DV60" s="84" t="s">
        <v>69</v>
      </c>
      <c r="DW60" s="84" t="s">
        <v>69</v>
      </c>
      <c r="DX60" s="84" t="s">
        <v>69</v>
      </c>
      <c r="DY60" s="84" t="s">
        <v>69</v>
      </c>
      <c r="DZ60" s="84" t="s">
        <v>69</v>
      </c>
      <c r="EA60" s="84" t="s">
        <v>69</v>
      </c>
      <c r="EB60" s="84" t="s">
        <v>69</v>
      </c>
      <c r="EC60" s="84" t="s">
        <v>69</v>
      </c>
      <c r="ED60" s="84" t="s">
        <v>69</v>
      </c>
      <c r="EE60" s="84" t="s">
        <v>69</v>
      </c>
      <c r="EF60" s="84" t="s">
        <v>69</v>
      </c>
      <c r="EG60" s="84" t="s">
        <v>69</v>
      </c>
      <c r="EH60" s="84" t="s">
        <v>69</v>
      </c>
      <c r="EI60" s="84" t="s">
        <v>69</v>
      </c>
      <c r="EJ60" s="84" t="s">
        <v>69</v>
      </c>
      <c r="EK60" s="84" t="s">
        <v>69</v>
      </c>
      <c r="EL60" s="84" t="s">
        <v>69</v>
      </c>
      <c r="EM60" s="84" t="s">
        <v>69</v>
      </c>
      <c r="EN60" s="84" t="s">
        <v>69</v>
      </c>
      <c r="EO60" s="84" t="s">
        <v>69</v>
      </c>
      <c r="EP60" s="84" t="s">
        <v>69</v>
      </c>
      <c r="EQ60" s="84" t="s">
        <v>69</v>
      </c>
      <c r="ER60" s="84" t="s">
        <v>69</v>
      </c>
      <c r="ES60" s="84" t="s">
        <v>69</v>
      </c>
      <c r="ET60" s="84" t="s">
        <v>69</v>
      </c>
      <c r="EU60" s="84" t="s">
        <v>69</v>
      </c>
      <c r="EV60" s="84" t="s">
        <v>69</v>
      </c>
      <c r="EW60" s="84" t="s">
        <v>69</v>
      </c>
      <c r="EX60" s="84" t="s">
        <v>69</v>
      </c>
      <c r="EY60" s="84" t="s">
        <v>69</v>
      </c>
      <c r="EZ60" s="84" t="s">
        <v>69</v>
      </c>
      <c r="FA60" s="84" t="s">
        <v>69</v>
      </c>
      <c r="FB60" s="84" t="s">
        <v>69</v>
      </c>
      <c r="FC60" s="84" t="s">
        <v>69</v>
      </c>
      <c r="FD60" s="84" t="s">
        <v>69</v>
      </c>
      <c r="FE60" s="84" t="s">
        <v>69</v>
      </c>
      <c r="FF60" s="84" t="s">
        <v>69</v>
      </c>
      <c r="FG60" s="84" t="s">
        <v>69</v>
      </c>
      <c r="FH60" s="84" t="s">
        <v>69</v>
      </c>
      <c r="FI60" s="84" t="s">
        <v>69</v>
      </c>
      <c r="FJ60" s="84" t="s">
        <v>69</v>
      </c>
      <c r="FK60" s="84" t="s">
        <v>69</v>
      </c>
      <c r="FL60" s="84" t="s">
        <v>69</v>
      </c>
      <c r="FM60" s="84" t="s">
        <v>69</v>
      </c>
      <c r="FN60" s="84" t="s">
        <v>69</v>
      </c>
      <c r="FO60" s="84" t="s">
        <v>69</v>
      </c>
      <c r="FP60" s="84" t="s">
        <v>69</v>
      </c>
      <c r="FQ60" s="84" t="s">
        <v>69</v>
      </c>
      <c r="FR60" s="84" t="s">
        <v>69</v>
      </c>
      <c r="FS60" s="84" t="s">
        <v>69</v>
      </c>
      <c r="FT60" s="84" t="s">
        <v>69</v>
      </c>
      <c r="FU60" s="84" t="s">
        <v>69</v>
      </c>
      <c r="FV60" s="84" t="s">
        <v>69</v>
      </c>
      <c r="FW60" s="84" t="s">
        <v>69</v>
      </c>
      <c r="FX60" s="84" t="s">
        <v>69</v>
      </c>
      <c r="FY60" s="84" t="s">
        <v>69</v>
      </c>
      <c r="FZ60" s="84" t="s">
        <v>69</v>
      </c>
      <c r="GA60" s="84" t="s">
        <v>69</v>
      </c>
      <c r="GB60" s="84" t="s">
        <v>69</v>
      </c>
      <c r="GC60" s="84" t="s">
        <v>69</v>
      </c>
      <c r="GD60" s="84" t="s">
        <v>69</v>
      </c>
      <c r="GE60" s="84" t="s">
        <v>69</v>
      </c>
      <c r="GF60" s="84" t="s">
        <v>69</v>
      </c>
      <c r="GG60" s="84" t="s">
        <v>69</v>
      </c>
      <c r="GH60" s="84" t="s">
        <v>69</v>
      </c>
      <c r="GI60" s="84" t="s">
        <v>69</v>
      </c>
      <c r="GJ60" s="84" t="s">
        <v>69</v>
      </c>
      <c r="GK60" s="84" t="s">
        <v>69</v>
      </c>
      <c r="GL60" s="84" t="s">
        <v>69</v>
      </c>
      <c r="GM60" s="84" t="s">
        <v>69</v>
      </c>
      <c r="GN60" s="84" t="s">
        <v>69</v>
      </c>
      <c r="GO60" s="84" t="s">
        <v>69</v>
      </c>
      <c r="GP60" s="84" t="s">
        <v>69</v>
      </c>
      <c r="GQ60" s="84" t="s">
        <v>69</v>
      </c>
      <c r="GR60" s="84" t="s">
        <v>69</v>
      </c>
      <c r="GS60" s="84" t="s">
        <v>69</v>
      </c>
      <c r="GT60" s="84" t="s">
        <v>69</v>
      </c>
      <c r="GU60" s="84" t="s">
        <v>69</v>
      </c>
      <c r="GV60" s="84" t="s">
        <v>69</v>
      </c>
      <c r="GW60" s="84" t="s">
        <v>69</v>
      </c>
      <c r="GX60" s="84" t="s">
        <v>69</v>
      </c>
      <c r="GY60" s="84" t="s">
        <v>69</v>
      </c>
      <c r="GZ60" s="84" t="s">
        <v>69</v>
      </c>
      <c r="HA60" s="84" t="s">
        <v>69</v>
      </c>
      <c r="HB60" s="84" t="s">
        <v>69</v>
      </c>
      <c r="HC60" s="84" t="s">
        <v>69</v>
      </c>
      <c r="HD60" s="84" t="s">
        <v>69</v>
      </c>
      <c r="HE60" s="84" t="s">
        <v>69</v>
      </c>
      <c r="HF60" s="84" t="s">
        <v>69</v>
      </c>
      <c r="HG60" s="84" t="s">
        <v>69</v>
      </c>
      <c r="HH60" s="84" t="s">
        <v>69</v>
      </c>
      <c r="HI60" s="84" t="s">
        <v>69</v>
      </c>
      <c r="HJ60" s="84" t="s">
        <v>69</v>
      </c>
      <c r="HK60" s="84" t="s">
        <v>69</v>
      </c>
      <c r="HL60" s="84" t="s">
        <v>69</v>
      </c>
      <c r="HM60" s="84" t="s">
        <v>69</v>
      </c>
      <c r="HN60" s="84" t="s">
        <v>69</v>
      </c>
      <c r="HO60" s="84" t="s">
        <v>69</v>
      </c>
      <c r="HP60" s="84" t="s">
        <v>69</v>
      </c>
      <c r="HQ60" s="84" t="s">
        <v>69</v>
      </c>
      <c r="HR60" s="84" t="s">
        <v>69</v>
      </c>
      <c r="HS60" s="84" t="s">
        <v>69</v>
      </c>
      <c r="HT60" s="84" t="s">
        <v>69</v>
      </c>
      <c r="HU60" s="84" t="s">
        <v>69</v>
      </c>
      <c r="HV60" s="84" t="s">
        <v>69</v>
      </c>
      <c r="HW60" s="84" t="s">
        <v>69</v>
      </c>
      <c r="HX60" s="84" t="s">
        <v>69</v>
      </c>
      <c r="HY60" s="84" t="s">
        <v>69</v>
      </c>
      <c r="HZ60" s="84" t="s">
        <v>69</v>
      </c>
      <c r="IA60" s="84" t="s">
        <v>69</v>
      </c>
      <c r="IB60" s="84" t="s">
        <v>69</v>
      </c>
      <c r="IC60" s="84" t="s">
        <v>69</v>
      </c>
      <c r="ID60" s="84" t="s">
        <v>69</v>
      </c>
      <c r="IE60" s="84" t="s">
        <v>69</v>
      </c>
      <c r="IF60" s="84" t="s">
        <v>69</v>
      </c>
      <c r="IG60" s="84" t="s">
        <v>69</v>
      </c>
      <c r="IH60" s="84" t="s">
        <v>69</v>
      </c>
      <c r="II60" s="84" t="s">
        <v>69</v>
      </c>
      <c r="IJ60" s="84" t="s">
        <v>69</v>
      </c>
      <c r="IK60" s="84" t="s">
        <v>69</v>
      </c>
      <c r="IL60" s="84" t="s">
        <v>69</v>
      </c>
      <c r="IM60" s="84" t="s">
        <v>69</v>
      </c>
      <c r="IN60" s="84" t="s">
        <v>69</v>
      </c>
      <c r="IO60" s="84" t="s">
        <v>69</v>
      </c>
      <c r="IP60" s="84" t="s">
        <v>69</v>
      </c>
      <c r="IQ60" s="84" t="s">
        <v>69</v>
      </c>
      <c r="IR60" s="84" t="s">
        <v>69</v>
      </c>
    </row>
    <row r="61" spans="1:252" ht="18" customHeight="1">
      <c r="B61" s="62" t="s">
        <v>34</v>
      </c>
      <c r="C61" s="47">
        <v>9.3000000000000007</v>
      </c>
      <c r="D61" s="47">
        <v>0</v>
      </c>
      <c r="E61" s="47">
        <v>0</v>
      </c>
      <c r="F61" s="47">
        <v>0</v>
      </c>
      <c r="G61" s="47">
        <v>0.1</v>
      </c>
      <c r="H61" s="47">
        <v>0</v>
      </c>
      <c r="I61" s="47">
        <v>0</v>
      </c>
      <c r="J61" s="47">
        <v>0</v>
      </c>
      <c r="K61" s="47">
        <v>13.6</v>
      </c>
      <c r="L61" s="51">
        <v>0</v>
      </c>
      <c r="M61" s="51">
        <v>0</v>
      </c>
      <c r="N61" s="41">
        <f>SUM(C61:M61)</f>
        <v>23</v>
      </c>
      <c r="O61" s="48">
        <v>0</v>
      </c>
      <c r="P61" s="48">
        <v>0.1</v>
      </c>
      <c r="Q61" s="48">
        <v>0</v>
      </c>
      <c r="R61" s="48">
        <v>0</v>
      </c>
      <c r="S61" s="48">
        <v>0</v>
      </c>
      <c r="T61" s="48">
        <v>1.3</v>
      </c>
      <c r="U61" s="48">
        <v>0</v>
      </c>
      <c r="V61" s="48">
        <v>0</v>
      </c>
      <c r="W61" s="48">
        <v>0.6</v>
      </c>
      <c r="X61" s="48">
        <v>0</v>
      </c>
      <c r="Y61" s="48">
        <v>0</v>
      </c>
      <c r="Z61" s="41">
        <f t="shared" si="25"/>
        <v>2</v>
      </c>
      <c r="AA61" s="47">
        <f t="shared" si="1"/>
        <v>-21</v>
      </c>
      <c r="AB61" s="63">
        <f t="shared" si="21"/>
        <v>-91.304347826086953</v>
      </c>
      <c r="AC61" s="81"/>
      <c r="AD61" s="4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</row>
    <row r="62" spans="1:252" ht="18" customHeight="1">
      <c r="B62" s="75" t="s">
        <v>70</v>
      </c>
      <c r="C62" s="31">
        <v>12.2</v>
      </c>
      <c r="D62" s="31">
        <v>9.6</v>
      </c>
      <c r="E62" s="31">
        <v>12.1</v>
      </c>
      <c r="F62" s="31">
        <v>16</v>
      </c>
      <c r="G62" s="31">
        <v>22.9</v>
      </c>
      <c r="H62" s="31">
        <v>11.2</v>
      </c>
      <c r="I62" s="31">
        <v>12.6</v>
      </c>
      <c r="J62" s="31">
        <v>13.6</v>
      </c>
      <c r="K62" s="31">
        <v>9.1999999999999993</v>
      </c>
      <c r="L62" s="72">
        <v>97.1</v>
      </c>
      <c r="M62" s="72">
        <v>24.4</v>
      </c>
      <c r="N62" s="36">
        <f>SUM(C62:M62)</f>
        <v>240.9</v>
      </c>
      <c r="O62" s="33">
        <v>18.8</v>
      </c>
      <c r="P62" s="33">
        <v>15.8</v>
      </c>
      <c r="Q62" s="33">
        <v>17.600000000000001</v>
      </c>
      <c r="R62" s="33">
        <v>31</v>
      </c>
      <c r="S62" s="33">
        <v>28</v>
      </c>
      <c r="T62" s="33">
        <v>22.5</v>
      </c>
      <c r="U62" s="33">
        <v>21.2</v>
      </c>
      <c r="V62" s="33">
        <v>30.2</v>
      </c>
      <c r="W62" s="33">
        <v>23.4</v>
      </c>
      <c r="X62" s="33">
        <v>20</v>
      </c>
      <c r="Y62" s="33">
        <v>20</v>
      </c>
      <c r="Z62" s="36">
        <f t="shared" si="25"/>
        <v>248.49999999999997</v>
      </c>
      <c r="AA62" s="31">
        <f t="shared" si="1"/>
        <v>7.5999999999999659</v>
      </c>
      <c r="AB62" s="32">
        <f t="shared" si="21"/>
        <v>3.1548360315483461</v>
      </c>
      <c r="AC62" s="81"/>
      <c r="AD62" s="4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</row>
    <row r="63" spans="1:252" ht="18" customHeight="1">
      <c r="B63" s="75" t="s">
        <v>71</v>
      </c>
      <c r="C63" s="31">
        <v>172</v>
      </c>
      <c r="D63" s="31">
        <v>757.8</v>
      </c>
      <c r="E63" s="31">
        <v>795</v>
      </c>
      <c r="F63" s="31">
        <v>765.4</v>
      </c>
      <c r="G63" s="31">
        <v>641.4</v>
      </c>
      <c r="H63" s="31">
        <v>728.4</v>
      </c>
      <c r="I63" s="31">
        <v>737.8</v>
      </c>
      <c r="J63" s="31">
        <v>836.6</v>
      </c>
      <c r="K63" s="31">
        <v>471.2</v>
      </c>
      <c r="L63" s="72">
        <v>633.6</v>
      </c>
      <c r="M63" s="72">
        <v>877.6</v>
      </c>
      <c r="N63" s="36">
        <f>SUM(C63:M63)</f>
        <v>7416.8000000000011</v>
      </c>
      <c r="O63" s="33">
        <v>521</v>
      </c>
      <c r="P63" s="33">
        <v>579.79999999999995</v>
      </c>
      <c r="Q63" s="33">
        <v>741.1</v>
      </c>
      <c r="R63" s="33">
        <v>504.7</v>
      </c>
      <c r="S63" s="33">
        <f>+[1]PP!S84</f>
        <v>693.7</v>
      </c>
      <c r="T63" s="33">
        <f>+[1]PP!T84</f>
        <v>1326.3</v>
      </c>
      <c r="U63" s="33">
        <f>+[1]PP!U84</f>
        <v>796</v>
      </c>
      <c r="V63" s="33">
        <f>+[1]PP!V84</f>
        <v>1017.5</v>
      </c>
      <c r="W63" s="33">
        <f>+[1]PP!W84</f>
        <v>722.7</v>
      </c>
      <c r="X63" s="33">
        <f>+[1]PP!X84</f>
        <v>901.4</v>
      </c>
      <c r="Y63" s="33">
        <f>+[1]PP!Y84</f>
        <v>814.5</v>
      </c>
      <c r="Z63" s="36">
        <f t="shared" si="25"/>
        <v>8618.7000000000007</v>
      </c>
      <c r="AA63" s="31">
        <f t="shared" si="1"/>
        <v>1201.8999999999996</v>
      </c>
      <c r="AB63" s="32">
        <f t="shared" si="21"/>
        <v>16.205101930751802</v>
      </c>
      <c r="AC63" s="81"/>
      <c r="AD63" s="4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</row>
    <row r="64" spans="1:252" ht="18" customHeight="1">
      <c r="B64" s="71" t="s">
        <v>72</v>
      </c>
      <c r="C64" s="47">
        <v>152.69999999999999</v>
      </c>
      <c r="D64" s="47">
        <v>755.1</v>
      </c>
      <c r="E64" s="47">
        <v>789.2</v>
      </c>
      <c r="F64" s="47">
        <v>760.6</v>
      </c>
      <c r="G64" s="47">
        <v>636.6</v>
      </c>
      <c r="H64" s="47">
        <v>724.4</v>
      </c>
      <c r="I64" s="47">
        <v>728.6</v>
      </c>
      <c r="J64" s="47">
        <v>827.8</v>
      </c>
      <c r="K64" s="47">
        <v>469.6</v>
      </c>
      <c r="L64" s="51">
        <v>629.5</v>
      </c>
      <c r="M64" s="51">
        <v>873.9</v>
      </c>
      <c r="N64" s="41">
        <f>SUM(C64:M64)</f>
        <v>7348</v>
      </c>
      <c r="O64" s="48">
        <f>+[1]PP!O85</f>
        <v>518</v>
      </c>
      <c r="P64" s="48">
        <f>+[1]PP!P85</f>
        <v>575.4</v>
      </c>
      <c r="Q64" s="48">
        <f>+[1]PP!Q85</f>
        <v>735.2</v>
      </c>
      <c r="R64" s="48">
        <v>501.8</v>
      </c>
      <c r="S64" s="48">
        <f>+[1]PP!S85</f>
        <v>689.7</v>
      </c>
      <c r="T64" s="48">
        <f>+[1]PP!T85</f>
        <v>1323.4</v>
      </c>
      <c r="U64" s="48">
        <f>+[1]PP!U85</f>
        <v>792.3</v>
      </c>
      <c r="V64" s="48">
        <f>+[1]PP!V85</f>
        <v>1008.7</v>
      </c>
      <c r="W64" s="48">
        <f>+[1]PP!W85</f>
        <v>716.7</v>
      </c>
      <c r="X64" s="48">
        <f>+[1]PP!X85</f>
        <v>897.4</v>
      </c>
      <c r="Y64" s="48">
        <f>+[1]PP!Y85</f>
        <v>809.3</v>
      </c>
      <c r="Z64" s="41">
        <f t="shared" si="25"/>
        <v>8567.9</v>
      </c>
      <c r="AA64" s="47">
        <f t="shared" si="1"/>
        <v>1219.8999999999996</v>
      </c>
      <c r="AB64" s="63">
        <f t="shared" si="21"/>
        <v>16.601796407185624</v>
      </c>
      <c r="AC64" s="4"/>
      <c r="AD64" s="4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</row>
    <row r="65" spans="2:79" ht="18" hidden="1" customHeight="1">
      <c r="B65" s="85" t="s">
        <v>73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1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0</v>
      </c>
      <c r="Z65" s="36">
        <f t="shared" si="25"/>
        <v>0</v>
      </c>
      <c r="AA65" s="47">
        <f t="shared" si="1"/>
        <v>0</v>
      </c>
      <c r="AB65" s="86"/>
      <c r="AC65" s="4"/>
      <c r="AD65" s="4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</row>
    <row r="66" spans="2:79" ht="18" customHeight="1">
      <c r="B66" s="87" t="s">
        <v>74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6">
        <f>SUM(C66:M66)</f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6">
        <f t="shared" si="25"/>
        <v>0</v>
      </c>
      <c r="AA66" s="31">
        <f t="shared" si="1"/>
        <v>0</v>
      </c>
      <c r="AB66" s="88">
        <v>0</v>
      </c>
      <c r="AC66" s="29"/>
      <c r="AD66" s="89"/>
      <c r="AE66" s="29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</row>
    <row r="67" spans="2:79" ht="18" customHeight="1" thickBot="1">
      <c r="B67" s="90" t="s">
        <v>75</v>
      </c>
      <c r="C67" s="91">
        <f t="shared" ref="C67:Z67" si="26">+C66+C9</f>
        <v>47230.3</v>
      </c>
      <c r="D67" s="91">
        <f t="shared" si="26"/>
        <v>30560.100000000006</v>
      </c>
      <c r="E67" s="91">
        <f t="shared" si="26"/>
        <v>33105</v>
      </c>
      <c r="F67" s="91">
        <f t="shared" si="26"/>
        <v>42187.6</v>
      </c>
      <c r="G67" s="91">
        <f t="shared" si="26"/>
        <v>38304.9</v>
      </c>
      <c r="H67" s="91">
        <f t="shared" si="26"/>
        <v>32046.300000000003</v>
      </c>
      <c r="I67" s="91">
        <f t="shared" si="26"/>
        <v>36985.700000000004</v>
      </c>
      <c r="J67" s="91">
        <f t="shared" si="26"/>
        <v>34568.9</v>
      </c>
      <c r="K67" s="91">
        <f t="shared" si="26"/>
        <v>32518.099999999995</v>
      </c>
      <c r="L67" s="91">
        <f t="shared" si="26"/>
        <v>33841.999999999993</v>
      </c>
      <c r="M67" s="91">
        <f t="shared" si="26"/>
        <v>33582.9</v>
      </c>
      <c r="N67" s="91">
        <f t="shared" si="26"/>
        <v>394931.8</v>
      </c>
      <c r="O67" s="91">
        <f t="shared" si="26"/>
        <v>44456.799999999996</v>
      </c>
      <c r="P67" s="91">
        <f t="shared" si="26"/>
        <v>34322.6</v>
      </c>
      <c r="Q67" s="91">
        <f t="shared" si="26"/>
        <v>37421.799999999996</v>
      </c>
      <c r="R67" s="91">
        <f t="shared" si="26"/>
        <v>53154.600000000006</v>
      </c>
      <c r="S67" s="91">
        <f t="shared" si="26"/>
        <v>39244.700000000004</v>
      </c>
      <c r="T67" s="91">
        <f t="shared" si="26"/>
        <v>37723.899999999994</v>
      </c>
      <c r="U67" s="91">
        <f t="shared" si="26"/>
        <v>41360.800000000003</v>
      </c>
      <c r="V67" s="91">
        <f t="shared" si="26"/>
        <v>37889.399999999987</v>
      </c>
      <c r="W67" s="91">
        <f t="shared" si="26"/>
        <v>36945.699999999997</v>
      </c>
      <c r="X67" s="91">
        <f t="shared" si="26"/>
        <v>42223.700000000004</v>
      </c>
      <c r="Y67" s="91">
        <f t="shared" si="26"/>
        <v>35337.800000000003</v>
      </c>
      <c r="Z67" s="91">
        <f t="shared" si="26"/>
        <v>440081.79999999993</v>
      </c>
      <c r="AA67" s="91">
        <f t="shared" si="1"/>
        <v>45149.999999999942</v>
      </c>
      <c r="AB67" s="92">
        <f>+AA67/N67*100</f>
        <v>11.432353636754483</v>
      </c>
      <c r="AC67" s="29"/>
      <c r="AD67" s="29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</row>
    <row r="68" spans="2:79" ht="18" customHeight="1" thickTop="1">
      <c r="B68" s="93" t="s">
        <v>76</v>
      </c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5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5"/>
      <c r="AA68" s="94"/>
      <c r="AB68" s="94"/>
      <c r="AC68" s="29"/>
      <c r="AD68" s="4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</row>
    <row r="69" spans="2:79" ht="18" customHeight="1">
      <c r="B69" s="97" t="s">
        <v>77</v>
      </c>
      <c r="C69" s="98">
        <v>45.5</v>
      </c>
      <c r="D69" s="98">
        <v>26.2</v>
      </c>
      <c r="E69" s="98">
        <v>22.9</v>
      </c>
      <c r="F69" s="98">
        <v>25.5</v>
      </c>
      <c r="G69" s="98">
        <v>25</v>
      </c>
      <c r="H69" s="98">
        <v>22.9</v>
      </c>
      <c r="I69" s="98">
        <v>34</v>
      </c>
      <c r="J69" s="98">
        <v>20.5</v>
      </c>
      <c r="K69" s="98">
        <v>34.200000000000003</v>
      </c>
      <c r="L69" s="99">
        <v>42.4</v>
      </c>
      <c r="M69" s="99">
        <v>16.600000000000001</v>
      </c>
      <c r="N69" s="100">
        <f>SUM(C69:M69)</f>
        <v>315.7</v>
      </c>
      <c r="O69" s="101">
        <v>17.5</v>
      </c>
      <c r="P69" s="101">
        <v>11.8</v>
      </c>
      <c r="Q69" s="101">
        <v>29.3</v>
      </c>
      <c r="R69" s="101">
        <v>12.1</v>
      </c>
      <c r="S69" s="101">
        <v>19.5</v>
      </c>
      <c r="T69" s="101">
        <v>7.2</v>
      </c>
      <c r="U69" s="101">
        <v>15.1</v>
      </c>
      <c r="V69" s="101">
        <v>14.3</v>
      </c>
      <c r="W69" s="101">
        <v>11.6</v>
      </c>
      <c r="X69" s="101">
        <v>9.9</v>
      </c>
      <c r="Y69" s="101">
        <v>20.8</v>
      </c>
      <c r="Z69" s="100">
        <f>SUM(O69:Y69)</f>
        <v>169.10000000000002</v>
      </c>
      <c r="AA69" s="102">
        <f>+Z69-N69</f>
        <v>-146.59999999999997</v>
      </c>
      <c r="AB69" s="100">
        <f>+AA69/N69*100</f>
        <v>-46.436490338929353</v>
      </c>
      <c r="AC69" s="52"/>
      <c r="AD69" s="4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</row>
    <row r="70" spans="2:79" ht="15.75" customHeight="1">
      <c r="B70" s="97" t="s">
        <v>78</v>
      </c>
      <c r="C70" s="103">
        <v>329.1</v>
      </c>
      <c r="D70" s="103">
        <v>263.7</v>
      </c>
      <c r="E70" s="103">
        <v>269.8</v>
      </c>
      <c r="F70" s="103">
        <v>229.1</v>
      </c>
      <c r="G70" s="103">
        <v>286.60000000000002</v>
      </c>
      <c r="H70" s="103">
        <v>426.6</v>
      </c>
      <c r="I70" s="103">
        <v>234.2</v>
      </c>
      <c r="J70" s="103">
        <v>305.5</v>
      </c>
      <c r="K70" s="103">
        <v>230.1</v>
      </c>
      <c r="L70" s="104">
        <v>240.9</v>
      </c>
      <c r="M70" s="104">
        <v>276.3</v>
      </c>
      <c r="N70" s="105">
        <f>SUM(C70:M70)</f>
        <v>3091.8999999999996</v>
      </c>
      <c r="O70" s="104">
        <f>+[1]PP!O114</f>
        <v>287.5</v>
      </c>
      <c r="P70" s="104">
        <f>+[1]PP!P114</f>
        <v>241.1</v>
      </c>
      <c r="Q70" s="104">
        <f>+[1]PP!Q114</f>
        <v>235.7</v>
      </c>
      <c r="R70" s="104">
        <f>+[1]PP!R114</f>
        <v>237.1</v>
      </c>
      <c r="S70" s="104">
        <f>+[1]PP!S114</f>
        <v>300</v>
      </c>
      <c r="T70" s="104">
        <f>+[1]PP!T114</f>
        <v>229</v>
      </c>
      <c r="U70" s="104">
        <f>+[1]PP!U114</f>
        <v>256.89999999999998</v>
      </c>
      <c r="V70" s="104">
        <f>+[1]PP!V114</f>
        <v>187.4</v>
      </c>
      <c r="W70" s="104">
        <f>+[1]PP!W114</f>
        <v>148.30000000000001</v>
      </c>
      <c r="X70" s="104">
        <f>+[1]PP!X114</f>
        <v>175.2</v>
      </c>
      <c r="Y70" s="104">
        <f>+[1]PP!Y114</f>
        <v>68.5</v>
      </c>
      <c r="Z70" s="106">
        <f>SUM(O70:Y70)</f>
        <v>2366.7000000000003</v>
      </c>
      <c r="AA70" s="102">
        <f>+Z70-N70</f>
        <v>-725.19999999999936</v>
      </c>
      <c r="AB70" s="100">
        <f>+AA70/N70*100</f>
        <v>-23.454833597464326</v>
      </c>
      <c r="AC70" s="52"/>
      <c r="AD70" s="4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</row>
    <row r="71" spans="2:79" ht="18.75" customHeight="1" thickBot="1">
      <c r="B71" s="107" t="s">
        <v>79</v>
      </c>
      <c r="C71" s="108">
        <v>0.1</v>
      </c>
      <c r="D71" s="108">
        <v>0</v>
      </c>
      <c r="E71" s="108">
        <v>0.7</v>
      </c>
      <c r="F71" s="108">
        <v>0</v>
      </c>
      <c r="G71" s="108">
        <v>-0.7</v>
      </c>
      <c r="H71" s="108">
        <v>0.5</v>
      </c>
      <c r="I71" s="108">
        <v>0</v>
      </c>
      <c r="J71" s="108">
        <v>0</v>
      </c>
      <c r="K71" s="108">
        <v>0.1</v>
      </c>
      <c r="L71" s="109">
        <v>0.5</v>
      </c>
      <c r="M71" s="109">
        <v>0</v>
      </c>
      <c r="N71" s="100">
        <f>SUM(C71:M71)</f>
        <v>1.2</v>
      </c>
      <c r="O71" s="110">
        <v>0</v>
      </c>
      <c r="P71" s="110">
        <v>0</v>
      </c>
      <c r="Q71" s="110">
        <v>0</v>
      </c>
      <c r="R71" s="110">
        <v>0</v>
      </c>
      <c r="S71" s="110">
        <v>0.1</v>
      </c>
      <c r="T71" s="110">
        <v>-1.6</v>
      </c>
      <c r="U71" s="110">
        <v>0</v>
      </c>
      <c r="V71" s="110">
        <v>0.1</v>
      </c>
      <c r="W71" s="110">
        <v>0.4</v>
      </c>
      <c r="X71" s="110">
        <v>0.4</v>
      </c>
      <c r="Y71" s="110">
        <v>-0.1</v>
      </c>
      <c r="Z71" s="111">
        <f>SUM(O71:Y71)</f>
        <v>-0.69999999999999984</v>
      </c>
      <c r="AA71" s="108">
        <f>+Z71-N71</f>
        <v>-1.9</v>
      </c>
      <c r="AB71" s="100">
        <f>+AA71/N71*100</f>
        <v>-158.33333333333331</v>
      </c>
      <c r="AC71" s="52"/>
      <c r="AD71" s="4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</row>
    <row r="72" spans="2:79" ht="26.25" customHeight="1" thickTop="1">
      <c r="B72" s="112" t="s">
        <v>80</v>
      </c>
      <c r="C72" s="113">
        <f t="shared" ref="C72:Z72" si="27">+C71+C70+C69+C67</f>
        <v>47605</v>
      </c>
      <c r="D72" s="113">
        <f t="shared" si="27"/>
        <v>30850.000000000007</v>
      </c>
      <c r="E72" s="113">
        <f t="shared" si="27"/>
        <v>33398.400000000001</v>
      </c>
      <c r="F72" s="113">
        <f t="shared" si="27"/>
        <v>42442.2</v>
      </c>
      <c r="G72" s="113">
        <f t="shared" si="27"/>
        <v>38615.800000000003</v>
      </c>
      <c r="H72" s="113">
        <f t="shared" si="27"/>
        <v>32496.300000000003</v>
      </c>
      <c r="I72" s="113">
        <f t="shared" si="27"/>
        <v>37253.9</v>
      </c>
      <c r="J72" s="113">
        <f t="shared" si="27"/>
        <v>34894.9</v>
      </c>
      <c r="K72" s="113">
        <f t="shared" si="27"/>
        <v>32782.499999999993</v>
      </c>
      <c r="L72" s="113">
        <f t="shared" si="27"/>
        <v>34125.799999999996</v>
      </c>
      <c r="M72" s="113">
        <f t="shared" si="27"/>
        <v>33875.800000000003</v>
      </c>
      <c r="N72" s="113">
        <f t="shared" si="27"/>
        <v>398340.6</v>
      </c>
      <c r="O72" s="114">
        <f t="shared" si="27"/>
        <v>44761.799999999996</v>
      </c>
      <c r="P72" s="114">
        <f t="shared" si="27"/>
        <v>34575.5</v>
      </c>
      <c r="Q72" s="114">
        <f t="shared" si="27"/>
        <v>37686.799999999996</v>
      </c>
      <c r="R72" s="114">
        <f t="shared" si="27"/>
        <v>53403.8</v>
      </c>
      <c r="S72" s="114">
        <f t="shared" si="27"/>
        <v>39564.300000000003</v>
      </c>
      <c r="T72" s="114">
        <f t="shared" si="27"/>
        <v>37958.499999999993</v>
      </c>
      <c r="U72" s="114">
        <f t="shared" si="27"/>
        <v>41632.800000000003</v>
      </c>
      <c r="V72" s="114">
        <f t="shared" si="27"/>
        <v>38091.19999999999</v>
      </c>
      <c r="W72" s="114">
        <f t="shared" si="27"/>
        <v>37106</v>
      </c>
      <c r="X72" s="114">
        <f t="shared" si="27"/>
        <v>42409.200000000004</v>
      </c>
      <c r="Y72" s="114">
        <f t="shared" si="27"/>
        <v>35427</v>
      </c>
      <c r="Z72" s="114">
        <f t="shared" si="27"/>
        <v>442616.89999999991</v>
      </c>
      <c r="AA72" s="115">
        <f>+Z72-N72</f>
        <v>44276.29999999993</v>
      </c>
      <c r="AB72" s="115">
        <f>+AA72/N72*100</f>
        <v>11.115186350575346</v>
      </c>
      <c r="AC72" s="4"/>
      <c r="AD72" s="4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</row>
    <row r="73" spans="2:79" ht="14.25" customHeight="1">
      <c r="B73" s="116" t="s">
        <v>81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7"/>
      <c r="AA73" s="117"/>
      <c r="AB73" s="119"/>
      <c r="AC73" s="4"/>
      <c r="AD73" s="4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</row>
    <row r="74" spans="2:79" ht="15" customHeight="1">
      <c r="B74" s="120" t="s">
        <v>82</v>
      </c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2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2"/>
      <c r="AA74" s="122"/>
      <c r="AB74" s="122"/>
      <c r="AC74" s="4"/>
      <c r="AD74" s="4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</row>
    <row r="75" spans="2:79" ht="17.25" customHeight="1">
      <c r="B75" s="124" t="s">
        <v>83</v>
      </c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7"/>
      <c r="AB75" s="127"/>
      <c r="AC75" s="4"/>
      <c r="AD75" s="4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</row>
    <row r="76" spans="2:79" ht="12" customHeight="1">
      <c r="B76" s="124" t="s">
        <v>84</v>
      </c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8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9"/>
      <c r="AB76" s="128"/>
      <c r="AC76" s="4"/>
      <c r="AD76" s="4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</row>
    <row r="77" spans="2:79" ht="14.25">
      <c r="B77" s="124" t="s">
        <v>85</v>
      </c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30"/>
      <c r="Q77" s="126"/>
      <c r="R77" s="126"/>
      <c r="S77" s="126"/>
      <c r="T77" s="126"/>
      <c r="U77" s="126"/>
      <c r="V77" s="126"/>
      <c r="W77" s="126"/>
      <c r="X77" s="126"/>
      <c r="Y77" s="126"/>
      <c r="Z77" s="131"/>
      <c r="AA77" s="132"/>
      <c r="AB77" s="132"/>
      <c r="AC77" s="4"/>
      <c r="AD77" s="4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</row>
    <row r="78" spans="2:79" ht="14.25">
      <c r="B78" s="133" t="s">
        <v>86</v>
      </c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34"/>
      <c r="R78" s="126"/>
      <c r="S78" s="126"/>
      <c r="T78" s="126"/>
      <c r="U78" s="126"/>
      <c r="V78" s="134"/>
      <c r="W78" s="134"/>
      <c r="X78" s="134"/>
      <c r="Y78" s="134"/>
      <c r="Z78" s="126"/>
      <c r="AA78" s="132"/>
      <c r="AB78" s="132"/>
      <c r="AC78" s="4"/>
      <c r="AD78" s="4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</row>
    <row r="79" spans="2:79" ht="14.25">
      <c r="B79" s="132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26"/>
      <c r="P79" s="136"/>
      <c r="Q79" s="126"/>
      <c r="R79" s="126"/>
      <c r="S79" s="126"/>
      <c r="T79" s="126"/>
      <c r="U79" s="126"/>
      <c r="V79" s="126"/>
      <c r="W79" s="126"/>
      <c r="X79" s="126"/>
      <c r="Y79" s="126"/>
      <c r="Z79" s="131"/>
      <c r="AA79" s="132"/>
      <c r="AB79" s="132"/>
      <c r="AC79" s="4"/>
      <c r="AD79" s="4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</row>
    <row r="80" spans="2:79" ht="14.25">
      <c r="B80" s="132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36"/>
      <c r="Q80" s="126"/>
      <c r="R80" s="119"/>
      <c r="S80" s="119"/>
      <c r="T80" s="126"/>
      <c r="U80" s="126"/>
      <c r="V80" s="126"/>
      <c r="W80" s="126"/>
      <c r="X80" s="126"/>
      <c r="Y80" s="126"/>
      <c r="Z80" s="131"/>
      <c r="AA80" s="137"/>
      <c r="AB80" s="132"/>
      <c r="AC80" s="4"/>
      <c r="AD80" s="4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</row>
    <row r="81" spans="2:79" ht="14.25">
      <c r="B81" s="132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38"/>
      <c r="T81" s="125"/>
      <c r="U81" s="125"/>
      <c r="V81" s="138"/>
      <c r="W81" s="138"/>
      <c r="X81" s="138"/>
      <c r="Y81" s="138"/>
      <c r="Z81" s="125"/>
      <c r="AA81" s="132"/>
      <c r="AB81" s="132"/>
      <c r="AC81" s="4"/>
      <c r="AD81" s="4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</row>
    <row r="82" spans="2:79" ht="14.25">
      <c r="B82" s="132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4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</row>
    <row r="83" spans="2:79" ht="14.25"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2"/>
      <c r="AA83" s="132"/>
      <c r="AB83" s="132"/>
      <c r="AC83" s="4"/>
      <c r="AD83" s="4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</row>
    <row r="84" spans="2:79" ht="14.25"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2"/>
      <c r="AA84" s="132"/>
      <c r="AB84" s="132"/>
      <c r="AC84" s="4"/>
      <c r="AD84" s="4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</row>
    <row r="85" spans="2:79" ht="14.25"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32"/>
      <c r="AA85" s="132"/>
      <c r="AB85" s="132"/>
      <c r="AC85" s="4"/>
      <c r="AD85" s="4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</row>
    <row r="86" spans="2:79" ht="14.25"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32"/>
      <c r="AA86" s="132"/>
      <c r="AB86" s="132"/>
      <c r="AC86" s="4"/>
      <c r="AD86" s="4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</row>
    <row r="87" spans="2:79" ht="14.25"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32"/>
      <c r="AA87" s="132"/>
      <c r="AB87" s="132"/>
      <c r="AC87" s="4"/>
      <c r="AD87" s="4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</row>
    <row r="88" spans="2:79" ht="14.25"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32"/>
      <c r="AA88" s="132"/>
      <c r="AB88" s="132"/>
      <c r="AC88" s="4"/>
      <c r="AD88" s="4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</row>
    <row r="89" spans="2:79" ht="14.25"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32"/>
      <c r="AA89" s="132"/>
      <c r="AB89" s="132"/>
      <c r="AC89" s="4"/>
      <c r="AD89" s="4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</row>
    <row r="90" spans="2:79" ht="14.25"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32"/>
      <c r="AA90" s="132"/>
      <c r="AB90" s="132"/>
      <c r="AC90" s="4"/>
      <c r="AD90" s="4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</row>
    <row r="91" spans="2:79" ht="14.25"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32"/>
      <c r="AA91" s="132"/>
      <c r="AB91" s="132"/>
      <c r="AC91" s="4"/>
      <c r="AD91" s="4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</row>
    <row r="92" spans="2:79" ht="14.25"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32"/>
      <c r="AA92" s="132"/>
      <c r="AB92" s="132"/>
      <c r="AC92" s="4"/>
      <c r="AD92" s="4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</row>
    <row r="93" spans="2:79" ht="14.25"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32"/>
      <c r="AA93" s="132"/>
      <c r="AB93" s="132"/>
      <c r="AC93" s="4"/>
      <c r="AD93" s="4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</row>
    <row r="94" spans="2:79" ht="14.25"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32"/>
      <c r="AA94" s="132"/>
      <c r="AB94" s="132"/>
      <c r="AC94" s="4"/>
      <c r="AD94" s="4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</row>
    <row r="95" spans="2:79" ht="14.25"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32"/>
      <c r="AA95" s="132"/>
      <c r="AB95" s="132"/>
      <c r="AC95" s="4"/>
      <c r="AD95" s="4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</row>
    <row r="96" spans="2:79" ht="14.25"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32"/>
      <c r="AA96" s="132"/>
      <c r="AB96" s="132"/>
      <c r="AC96" s="4"/>
      <c r="AD96" s="4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</row>
    <row r="97" spans="2:79" ht="14.25"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32"/>
      <c r="AA97" s="132"/>
      <c r="AB97" s="132"/>
      <c r="AC97" s="4"/>
      <c r="AD97" s="4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</row>
    <row r="98" spans="2:79" ht="14.25"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32"/>
      <c r="AA98" s="132"/>
      <c r="AB98" s="132"/>
      <c r="AC98" s="4"/>
      <c r="AD98" s="4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</row>
    <row r="99" spans="2:79" ht="14.25"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32"/>
      <c r="AA99" s="132"/>
      <c r="AB99" s="132"/>
      <c r="AC99" s="4"/>
      <c r="AD99" s="4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</row>
    <row r="100" spans="2:79" ht="14.25"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32"/>
      <c r="AA100" s="132"/>
      <c r="AB100" s="132"/>
      <c r="AC100" s="4"/>
      <c r="AD100" s="4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</row>
    <row r="101" spans="2:79" ht="14.25"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32"/>
      <c r="AA101" s="132"/>
      <c r="AB101" s="132"/>
      <c r="AC101" s="4"/>
      <c r="AD101" s="4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</row>
    <row r="102" spans="2:79" ht="14.25"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32"/>
      <c r="AA102" s="132"/>
      <c r="AB102" s="132"/>
      <c r="AC102" s="4"/>
      <c r="AD102" s="4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</row>
    <row r="103" spans="2:79" ht="14.25"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32"/>
      <c r="AA103" s="132"/>
      <c r="AB103" s="132"/>
      <c r="AC103" s="4"/>
      <c r="AD103" s="4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</row>
    <row r="104" spans="2:79" ht="14.25"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32"/>
      <c r="AA104" s="132"/>
      <c r="AB104" s="132"/>
      <c r="AC104" s="4"/>
      <c r="AD104" s="4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</row>
    <row r="105" spans="2:79" ht="14.25"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32"/>
      <c r="AA105" s="132"/>
      <c r="AB105" s="132"/>
      <c r="AC105" s="4"/>
      <c r="AD105" s="4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</row>
    <row r="106" spans="2:79" ht="14.25"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32"/>
      <c r="AA106" s="132"/>
      <c r="AB106" s="132"/>
      <c r="AC106" s="4"/>
      <c r="AD106" s="4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</row>
    <row r="107" spans="2:79" ht="14.25"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32"/>
      <c r="AA107" s="132"/>
      <c r="AB107" s="132"/>
      <c r="AC107" s="4"/>
      <c r="AD107" s="4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</row>
    <row r="108" spans="2:79" ht="14.25"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32"/>
      <c r="AA108" s="132"/>
      <c r="AB108" s="132"/>
      <c r="AC108" s="4"/>
      <c r="AD108" s="4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</row>
    <row r="109" spans="2:79" ht="14.25"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32"/>
      <c r="AA109" s="132"/>
      <c r="AB109" s="132"/>
      <c r="AC109" s="4"/>
      <c r="AD109" s="4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</row>
    <row r="110" spans="2:79" ht="14.25"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32"/>
      <c r="AA110" s="132"/>
      <c r="AB110" s="132"/>
      <c r="AC110" s="4"/>
      <c r="AD110" s="4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</row>
    <row r="111" spans="2:79" ht="14.25"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32"/>
      <c r="AA111" s="132"/>
      <c r="AB111" s="132"/>
      <c r="AC111" s="4"/>
      <c r="AD111" s="4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</row>
    <row r="112" spans="2:79" ht="14.25"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32"/>
      <c r="AA112" s="132"/>
      <c r="AB112" s="132"/>
      <c r="AC112" s="4"/>
      <c r="AD112" s="4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</row>
    <row r="113" spans="2:79" ht="14.25"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32"/>
      <c r="AA113" s="132"/>
      <c r="AB113" s="132"/>
      <c r="AC113" s="4"/>
      <c r="AD113" s="4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</row>
    <row r="114" spans="2:79" ht="14.25"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32"/>
      <c r="AA114" s="132"/>
      <c r="AB114" s="132"/>
      <c r="AC114" s="4"/>
      <c r="AD114" s="4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</row>
    <row r="115" spans="2:79" ht="14.25"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32"/>
      <c r="AA115" s="132"/>
      <c r="AB115" s="132"/>
      <c r="AC115" s="4"/>
      <c r="AD115" s="4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</row>
    <row r="116" spans="2:79" ht="14.25"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32"/>
      <c r="AA116" s="132"/>
      <c r="AB116" s="132"/>
      <c r="AC116" s="4"/>
      <c r="AD116" s="4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</row>
    <row r="117" spans="2:79" ht="14.25"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32"/>
      <c r="AA117" s="132"/>
      <c r="AB117" s="132"/>
      <c r="AC117" s="4"/>
      <c r="AD117" s="4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</row>
    <row r="118" spans="2:79" ht="14.25"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32"/>
      <c r="AA118" s="132"/>
      <c r="AB118" s="132"/>
      <c r="AC118" s="4"/>
      <c r="AD118" s="4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</row>
    <row r="119" spans="2:79" ht="14.25"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32"/>
      <c r="AA119" s="132"/>
      <c r="AB119" s="132"/>
      <c r="AC119" s="4"/>
      <c r="AD119" s="4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</row>
    <row r="120" spans="2:79" ht="14.25"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32"/>
      <c r="AA120" s="132"/>
      <c r="AB120" s="132"/>
      <c r="AC120" s="4"/>
      <c r="AD120" s="4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</row>
    <row r="121" spans="2:79" ht="14.25"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32"/>
      <c r="AA121" s="132"/>
      <c r="AB121" s="132"/>
      <c r="AC121" s="4"/>
      <c r="AD121" s="4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</row>
    <row r="122" spans="2:79" ht="14.25"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32"/>
      <c r="AA122" s="132"/>
      <c r="AB122" s="132"/>
      <c r="AC122" s="4"/>
      <c r="AD122" s="4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</row>
    <row r="123" spans="2:79" ht="14.25"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32"/>
      <c r="AA123" s="132"/>
      <c r="AB123" s="132"/>
      <c r="AC123" s="4"/>
      <c r="AD123" s="4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</row>
    <row r="124" spans="2:79" ht="14.25"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32"/>
      <c r="AA124" s="132"/>
      <c r="AB124" s="132"/>
      <c r="AC124" s="4"/>
      <c r="AD124" s="4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</row>
    <row r="125" spans="2:79" ht="14.25"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32"/>
      <c r="AA125" s="132"/>
      <c r="AB125" s="132"/>
      <c r="AC125" s="4"/>
      <c r="AD125" s="4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</row>
    <row r="126" spans="2:79" ht="14.25"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32"/>
      <c r="AA126" s="132"/>
      <c r="AB126" s="132"/>
      <c r="AC126" s="4"/>
      <c r="AD126" s="4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</row>
    <row r="127" spans="2:79" ht="14.25"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32"/>
      <c r="AA127" s="132"/>
      <c r="AB127" s="132"/>
      <c r="AC127" s="4"/>
      <c r="AD127" s="4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</row>
    <row r="128" spans="2:79" ht="14.25"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32"/>
      <c r="AA128" s="132"/>
      <c r="AB128" s="132"/>
      <c r="AC128" s="4"/>
      <c r="AD128" s="4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</row>
    <row r="129" spans="2:79" ht="14.25"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32"/>
      <c r="AA129" s="132"/>
      <c r="AB129" s="132"/>
      <c r="AC129" s="4"/>
      <c r="AD129" s="4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</row>
    <row r="130" spans="2:79" ht="14.25"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32"/>
      <c r="AA130" s="132"/>
      <c r="AB130" s="132"/>
      <c r="AC130" s="4"/>
      <c r="AD130" s="4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</row>
    <row r="131" spans="2:79" ht="14.25"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32"/>
      <c r="AA131" s="132"/>
      <c r="AB131" s="132"/>
      <c r="AC131" s="4"/>
      <c r="AD131" s="4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</row>
    <row r="132" spans="2:79" ht="14.25"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32"/>
      <c r="AA132" s="132"/>
      <c r="AB132" s="132"/>
      <c r="AC132" s="4"/>
      <c r="AD132" s="4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</row>
    <row r="133" spans="2:79" ht="14.25"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32"/>
      <c r="AA133" s="132"/>
      <c r="AB133" s="132"/>
      <c r="AC133" s="4"/>
      <c r="AD133" s="4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</row>
    <row r="134" spans="2:79" ht="14.25"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32"/>
      <c r="AA134" s="132"/>
      <c r="AB134" s="132"/>
      <c r="AC134" s="4"/>
      <c r="AD134" s="4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</row>
    <row r="135" spans="2:79" ht="14.25"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32"/>
      <c r="AA135" s="132"/>
      <c r="AB135" s="132"/>
      <c r="AC135" s="4"/>
      <c r="AD135" s="4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</row>
    <row r="136" spans="2:79" ht="14.25"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32"/>
      <c r="AA136" s="132"/>
      <c r="AB136" s="132"/>
      <c r="AC136" s="4"/>
      <c r="AD136" s="4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</row>
    <row r="137" spans="2:79" ht="14.25"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32"/>
      <c r="AA137" s="132"/>
      <c r="AB137" s="132"/>
      <c r="AC137" s="4"/>
      <c r="AD137" s="4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</row>
    <row r="138" spans="2:79" ht="14.25"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32"/>
      <c r="AA138" s="132"/>
      <c r="AB138" s="132"/>
      <c r="AC138" s="4"/>
      <c r="AD138" s="4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</row>
    <row r="139" spans="2:79" ht="14.25"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32"/>
      <c r="AA139" s="132"/>
      <c r="AB139" s="132"/>
      <c r="AC139" s="4"/>
      <c r="AD139" s="4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</row>
    <row r="140" spans="2:79" ht="14.25"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32"/>
      <c r="AA140" s="132"/>
      <c r="AB140" s="132"/>
      <c r="AC140" s="4"/>
      <c r="AD140" s="4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</row>
    <row r="141" spans="2:79" ht="14.25"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32"/>
      <c r="AA141" s="132"/>
      <c r="AB141" s="132"/>
      <c r="AC141" s="4"/>
      <c r="AD141" s="4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</row>
    <row r="142" spans="2:79" ht="14.25"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32"/>
      <c r="AA142" s="132"/>
      <c r="AB142" s="132"/>
      <c r="AC142" s="4"/>
      <c r="AD142" s="4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</row>
    <row r="143" spans="2:79" ht="14.25"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32"/>
      <c r="AA143" s="132"/>
      <c r="AB143" s="132"/>
      <c r="AC143" s="4"/>
      <c r="AD143" s="4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</row>
    <row r="144" spans="2:79" ht="14.25"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32"/>
      <c r="AA144" s="132"/>
      <c r="AB144" s="132"/>
      <c r="AC144" s="4"/>
      <c r="AD144" s="4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</row>
    <row r="145" spans="2:79" ht="14.25"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32"/>
      <c r="AA145" s="132"/>
      <c r="AB145" s="132"/>
      <c r="AC145" s="4"/>
      <c r="AD145" s="4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</row>
    <row r="146" spans="2:79" ht="14.25"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32"/>
      <c r="AA146" s="132"/>
      <c r="AB146" s="132"/>
      <c r="AC146" s="4"/>
      <c r="AD146" s="4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</row>
    <row r="147" spans="2:79" ht="14.25"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32"/>
      <c r="AA147" s="132"/>
      <c r="AB147" s="132"/>
      <c r="AC147" s="4"/>
      <c r="AD147" s="4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</row>
    <row r="148" spans="2:79" ht="14.25"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32"/>
      <c r="AA148" s="132"/>
      <c r="AB148" s="132"/>
      <c r="AC148" s="4"/>
      <c r="AD148" s="4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</row>
    <row r="149" spans="2:79" ht="14.25"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32"/>
      <c r="AA149" s="132"/>
      <c r="AB149" s="132"/>
      <c r="AC149" s="4"/>
      <c r="AD149" s="4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</row>
    <row r="150" spans="2:79" ht="14.25"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32"/>
      <c r="AA150" s="132"/>
      <c r="AB150" s="132"/>
      <c r="AC150" s="4"/>
      <c r="AD150" s="4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</row>
    <row r="151" spans="2:79" ht="14.25"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32"/>
      <c r="AA151" s="132"/>
      <c r="AB151" s="132"/>
      <c r="AC151" s="4"/>
      <c r="AD151" s="4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</row>
    <row r="152" spans="2:79" ht="14.25"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32"/>
      <c r="AA152" s="132"/>
      <c r="AB152" s="132"/>
      <c r="AC152" s="4"/>
      <c r="AD152" s="4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</row>
    <row r="153" spans="2:79" ht="14.25"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32"/>
      <c r="AA153" s="132"/>
      <c r="AB153" s="132"/>
      <c r="AC153" s="4"/>
      <c r="AD153" s="4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</row>
    <row r="154" spans="2:79" ht="14.25"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32"/>
      <c r="AA154" s="132"/>
      <c r="AB154" s="132"/>
      <c r="AC154" s="4"/>
      <c r="AD154" s="4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</row>
    <row r="155" spans="2:79" ht="14.25"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32"/>
      <c r="AA155" s="132"/>
      <c r="AB155" s="132"/>
      <c r="AC155" s="4"/>
      <c r="AD155" s="4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</row>
    <row r="156" spans="2:79" ht="14.25"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32"/>
      <c r="AA156" s="132"/>
      <c r="AB156" s="132"/>
      <c r="AC156" s="4"/>
      <c r="AD156" s="4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</row>
    <row r="157" spans="2:79" ht="14.25"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32"/>
      <c r="AA157" s="132"/>
      <c r="AB157" s="132"/>
      <c r="AC157" s="4"/>
      <c r="AD157" s="4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</row>
    <row r="158" spans="2:79" ht="14.25"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32"/>
      <c r="AA158" s="132"/>
      <c r="AB158" s="132"/>
      <c r="AC158" s="4"/>
      <c r="AD158" s="4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</row>
    <row r="159" spans="2:79" ht="14.25"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32"/>
      <c r="AA159" s="132"/>
      <c r="AB159" s="132"/>
      <c r="AC159" s="4"/>
      <c r="AD159" s="4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</row>
    <row r="160" spans="2:79" ht="14.25"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32"/>
      <c r="AA160" s="132"/>
      <c r="AB160" s="132"/>
      <c r="AC160" s="4"/>
      <c r="AD160" s="4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</row>
    <row r="161" spans="2:79" ht="14.25"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32"/>
      <c r="AA161" s="132"/>
      <c r="AB161" s="132"/>
      <c r="AC161" s="4"/>
      <c r="AD161" s="4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</row>
    <row r="162" spans="2:79" ht="14.25"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32"/>
      <c r="AA162" s="132"/>
      <c r="AB162" s="132"/>
      <c r="AC162" s="4"/>
      <c r="AD162" s="4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</row>
    <row r="163" spans="2:79" ht="14.25"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32"/>
      <c r="AA163" s="132"/>
      <c r="AB163" s="132"/>
      <c r="AC163" s="4"/>
      <c r="AD163" s="4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</row>
    <row r="164" spans="2:79" ht="14.25"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32"/>
      <c r="AA164" s="132"/>
      <c r="AB164" s="132"/>
      <c r="AC164" s="4"/>
      <c r="AD164" s="4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</row>
    <row r="165" spans="2:79" ht="14.25"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32"/>
      <c r="AA165" s="132"/>
      <c r="AB165" s="132"/>
      <c r="AC165" s="4"/>
      <c r="AD165" s="4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</row>
    <row r="166" spans="2:79" ht="14.25"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32"/>
      <c r="AA166" s="132"/>
      <c r="AB166" s="132"/>
      <c r="AC166" s="4"/>
      <c r="AD166" s="4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</row>
    <row r="167" spans="2:79" ht="14.25"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32"/>
      <c r="AA167" s="132"/>
      <c r="AB167" s="132"/>
      <c r="AC167" s="4"/>
      <c r="AD167" s="4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</row>
    <row r="168" spans="2:79" ht="14.25"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32"/>
      <c r="AA168" s="132"/>
      <c r="AB168" s="132"/>
      <c r="AC168" s="4"/>
      <c r="AD168" s="4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</row>
    <row r="169" spans="2:79" ht="14.25"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32"/>
      <c r="AA169" s="132"/>
      <c r="AB169" s="132"/>
      <c r="AC169" s="4"/>
      <c r="AD169" s="4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</row>
    <row r="170" spans="2:79" ht="14.25"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32"/>
      <c r="AA170" s="132"/>
      <c r="AB170" s="132"/>
      <c r="AC170" s="4"/>
      <c r="AD170" s="4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</row>
    <row r="171" spans="2:79" ht="14.25"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32"/>
      <c r="AA171" s="132"/>
      <c r="AB171" s="132"/>
      <c r="AC171" s="4"/>
      <c r="AD171" s="4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</row>
    <row r="172" spans="2:79" ht="14.25"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32"/>
      <c r="AA172" s="132"/>
      <c r="AB172" s="132"/>
      <c r="AC172" s="4"/>
      <c r="AD172" s="4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</row>
    <row r="173" spans="2:79" ht="14.25"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32"/>
      <c r="AA173" s="132"/>
      <c r="AB173" s="132"/>
      <c r="AC173" s="4"/>
      <c r="AD173" s="4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</row>
    <row r="174" spans="2:79" ht="14.25"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32"/>
      <c r="AA174" s="132"/>
      <c r="AB174" s="132"/>
      <c r="AC174" s="4"/>
      <c r="AD174" s="4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</row>
    <row r="175" spans="2:79" ht="14.25"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32"/>
      <c r="AA175" s="132"/>
      <c r="AB175" s="132"/>
      <c r="AC175" s="4"/>
      <c r="AD175" s="4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</row>
    <row r="176" spans="2:79" ht="14.25"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32"/>
      <c r="AA176" s="132"/>
      <c r="AB176" s="132"/>
      <c r="AC176" s="4"/>
      <c r="AD176" s="4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</row>
    <row r="177" spans="2:79" ht="14.25"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32"/>
      <c r="AA177" s="132"/>
      <c r="AB177" s="132"/>
      <c r="AC177" s="4"/>
      <c r="AD177" s="4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</row>
    <row r="178" spans="2:79" ht="14.25"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32"/>
      <c r="AA178" s="132"/>
      <c r="AB178" s="132"/>
      <c r="AC178" s="4"/>
      <c r="AD178" s="4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</row>
    <row r="179" spans="2:79" ht="14.25"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32"/>
      <c r="AA179" s="132"/>
      <c r="AB179" s="132"/>
      <c r="AC179" s="4"/>
      <c r="AD179" s="4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</row>
    <row r="180" spans="2:79" ht="14.25"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32"/>
      <c r="AA180" s="132"/>
      <c r="AB180" s="132"/>
      <c r="AC180" s="4"/>
      <c r="AD180" s="4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</row>
    <row r="181" spans="2:79" ht="14.25"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32"/>
      <c r="AA181" s="132"/>
      <c r="AB181" s="132"/>
      <c r="AC181" s="4"/>
      <c r="AD181" s="4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</row>
    <row r="182" spans="2:79" ht="14.25"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32"/>
      <c r="AA182" s="132"/>
      <c r="AB182" s="132"/>
      <c r="AC182" s="4"/>
      <c r="AD182" s="4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</row>
    <row r="183" spans="2:79" ht="14.25"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32"/>
      <c r="AA183" s="132"/>
      <c r="AB183" s="132"/>
      <c r="AC183" s="4"/>
      <c r="AD183" s="4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</row>
    <row r="184" spans="2:79" ht="14.25"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32"/>
      <c r="AA184" s="132"/>
      <c r="AB184" s="132"/>
      <c r="AC184" s="4"/>
      <c r="AD184" s="4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</row>
    <row r="185" spans="2:79" ht="14.25"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32"/>
      <c r="AA185" s="132"/>
      <c r="AB185" s="132"/>
      <c r="AC185" s="4"/>
      <c r="AD185" s="4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</row>
    <row r="186" spans="2:79" ht="14.25"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32"/>
      <c r="AA186" s="132"/>
      <c r="AB186" s="132"/>
      <c r="AC186" s="4"/>
      <c r="AD186" s="4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</row>
    <row r="187" spans="2:79" ht="14.25"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32"/>
      <c r="AA187" s="132"/>
      <c r="AB187" s="132"/>
      <c r="AC187" s="4"/>
      <c r="AD187" s="4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</row>
    <row r="188" spans="2:79" ht="14.25"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32"/>
      <c r="AA188" s="132"/>
      <c r="AB188" s="132"/>
      <c r="AC188" s="4"/>
      <c r="AD188" s="4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</row>
    <row r="189" spans="2:79" ht="14.25"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32"/>
      <c r="AA189" s="132"/>
      <c r="AB189" s="132"/>
      <c r="AC189" s="4"/>
      <c r="AD189" s="4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</row>
    <row r="190" spans="2:79" ht="14.25"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32"/>
      <c r="AA190" s="132"/>
      <c r="AB190" s="132"/>
      <c r="AC190" s="4"/>
      <c r="AD190" s="4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</row>
    <row r="191" spans="2:79" ht="14.25"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32"/>
      <c r="AA191" s="132"/>
      <c r="AB191" s="132"/>
      <c r="AC191" s="4"/>
      <c r="AD191" s="4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</row>
    <row r="192" spans="2:79" ht="14.25"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32"/>
      <c r="AA192" s="132"/>
      <c r="AB192" s="132"/>
      <c r="AC192" s="4"/>
      <c r="AD192" s="4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</row>
    <row r="193" spans="2:79" ht="14.25"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32"/>
      <c r="AA193" s="132"/>
      <c r="AB193" s="132"/>
      <c r="AC193" s="4"/>
      <c r="AD193" s="4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</row>
    <row r="194" spans="2:79" ht="14.25"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32"/>
      <c r="AA194" s="132"/>
      <c r="AB194" s="132"/>
      <c r="AC194" s="4"/>
      <c r="AD194" s="4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</row>
    <row r="195" spans="2:79" ht="14.25"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32"/>
      <c r="AA195" s="132"/>
      <c r="AB195" s="132"/>
      <c r="AC195" s="4"/>
      <c r="AD195" s="4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</row>
    <row r="196" spans="2:79" ht="14.25"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32"/>
      <c r="AA196" s="132"/>
      <c r="AB196" s="132"/>
      <c r="AC196" s="4"/>
      <c r="AD196" s="4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</row>
    <row r="197" spans="2:79" ht="14.25"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32"/>
      <c r="AA197" s="132"/>
      <c r="AB197" s="132"/>
      <c r="AC197" s="4"/>
      <c r="AD197" s="4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</row>
    <row r="198" spans="2:79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2"/>
      <c r="AA198" s="2"/>
      <c r="AB198" s="2"/>
      <c r="AC198" s="4"/>
      <c r="AD198" s="4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</row>
    <row r="199" spans="2:79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2"/>
      <c r="AA199" s="2"/>
      <c r="AB199" s="2"/>
      <c r="AC199" s="4"/>
      <c r="AD199" s="4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</row>
    <row r="200" spans="2:79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2"/>
      <c r="AA200" s="2"/>
      <c r="AB200" s="2"/>
      <c r="AC200" s="4"/>
      <c r="AD200" s="4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</row>
    <row r="201" spans="2:79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2"/>
      <c r="AA201" s="2"/>
      <c r="AB201" s="2"/>
      <c r="AC201" s="4"/>
      <c r="AD201" s="4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</row>
    <row r="202" spans="2:79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2"/>
      <c r="AA202" s="2"/>
      <c r="AB202" s="2"/>
      <c r="AC202" s="4"/>
      <c r="AD202" s="4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</row>
    <row r="203" spans="2:79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2"/>
      <c r="AA203" s="2"/>
      <c r="AB203" s="2"/>
      <c r="AC203" s="4"/>
      <c r="AD203" s="4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</row>
    <row r="204" spans="2:79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2"/>
      <c r="AA204" s="2"/>
      <c r="AB204" s="2"/>
      <c r="AC204" s="4"/>
      <c r="AD204" s="4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</row>
    <row r="205" spans="2:79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2"/>
      <c r="AA205" s="2"/>
      <c r="AB205" s="2"/>
      <c r="AC205" s="4"/>
      <c r="AD205" s="4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</row>
    <row r="206" spans="2:79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2"/>
      <c r="AA206" s="2"/>
      <c r="AB206" s="2"/>
      <c r="AC206" s="4"/>
      <c r="AD206" s="4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</row>
    <row r="207" spans="2:79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2"/>
      <c r="AA207" s="2"/>
      <c r="AB207" s="2"/>
      <c r="AC207" s="4"/>
      <c r="AD207" s="4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</row>
    <row r="208" spans="2:79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2"/>
      <c r="AA208" s="2"/>
      <c r="AB208" s="2"/>
      <c r="AC208" s="4"/>
      <c r="AD208" s="4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</row>
    <row r="209" spans="2:79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2"/>
      <c r="AA209" s="2"/>
      <c r="AB209" s="2"/>
      <c r="AC209" s="4"/>
      <c r="AD209" s="4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</row>
    <row r="210" spans="2:79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2"/>
      <c r="AA210" s="2"/>
      <c r="AB210" s="2"/>
      <c r="AC210" s="4"/>
      <c r="AD210" s="4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</row>
    <row r="211" spans="2:79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2"/>
      <c r="AA211" s="2"/>
      <c r="AB211" s="2"/>
      <c r="AC211" s="4"/>
      <c r="AD211" s="4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</row>
    <row r="212" spans="2:79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2"/>
      <c r="AA212" s="2"/>
      <c r="AB212" s="2"/>
      <c r="AC212" s="4"/>
      <c r="AD212" s="4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</row>
    <row r="213" spans="2:79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2"/>
      <c r="AA213" s="2"/>
      <c r="AB213" s="2"/>
      <c r="AC213" s="4"/>
      <c r="AD213" s="4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</row>
    <row r="214" spans="2:79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2"/>
      <c r="AA214" s="2"/>
      <c r="AB214" s="2"/>
      <c r="AC214" s="4"/>
      <c r="AD214" s="4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</row>
    <row r="215" spans="2:79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2"/>
      <c r="AA215" s="2"/>
      <c r="AB215" s="2"/>
      <c r="AC215" s="4"/>
      <c r="AD215" s="4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</row>
    <row r="216" spans="2:79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2"/>
      <c r="AA216" s="2"/>
      <c r="AB216" s="2"/>
      <c r="AC216" s="4"/>
      <c r="AD216" s="4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</row>
    <row r="217" spans="2:79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2"/>
      <c r="AA217" s="2"/>
      <c r="AB217" s="2"/>
      <c r="AC217" s="4"/>
      <c r="AD217" s="4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</row>
    <row r="218" spans="2:79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2"/>
      <c r="AA218" s="2"/>
      <c r="AB218" s="2"/>
      <c r="AC218" s="4"/>
      <c r="AD218" s="4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</row>
    <row r="219" spans="2:79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2"/>
      <c r="AA219" s="2"/>
      <c r="AB219" s="2"/>
      <c r="AC219" s="4"/>
      <c r="AD219" s="4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</row>
    <row r="220" spans="2:79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2"/>
      <c r="AA220" s="2"/>
      <c r="AB220" s="2"/>
      <c r="AC220" s="4"/>
      <c r="AD220" s="4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</row>
    <row r="221" spans="2:79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2"/>
      <c r="AA221" s="2"/>
      <c r="AB221" s="2"/>
      <c r="AC221" s="4"/>
      <c r="AD221" s="4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</row>
    <row r="222" spans="2:79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2"/>
      <c r="AA222" s="2"/>
      <c r="AB222" s="2"/>
      <c r="AC222" s="4"/>
      <c r="AD222" s="4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</row>
    <row r="223" spans="2:79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2"/>
      <c r="AA223" s="2"/>
      <c r="AB223" s="2"/>
      <c r="AC223" s="4"/>
      <c r="AD223" s="4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</row>
    <row r="224" spans="2:79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2"/>
      <c r="AA224" s="2"/>
      <c r="AB224" s="2"/>
      <c r="AC224" s="4"/>
      <c r="AD224" s="4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</row>
    <row r="225" spans="2:79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2"/>
      <c r="AA225" s="2"/>
      <c r="AB225" s="2"/>
      <c r="AC225" s="4"/>
      <c r="AD225" s="4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</row>
    <row r="226" spans="2:79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2"/>
      <c r="AA226" s="2"/>
      <c r="AB226" s="2"/>
      <c r="AC226" s="4"/>
      <c r="AD226" s="4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</row>
    <row r="227" spans="2:79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2"/>
      <c r="AA227" s="2"/>
      <c r="AB227" s="2"/>
      <c r="AC227" s="4"/>
      <c r="AD227" s="4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</row>
    <row r="228" spans="2:79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2"/>
      <c r="AA228" s="2"/>
      <c r="AB228" s="2"/>
      <c r="AC228" s="4"/>
      <c r="AD228" s="4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</row>
    <row r="229" spans="2:79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2"/>
      <c r="AA229" s="2"/>
      <c r="AB229" s="2"/>
      <c r="AC229" s="4"/>
      <c r="AD229" s="4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</row>
    <row r="230" spans="2:79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2"/>
      <c r="AA230" s="2"/>
      <c r="AB230" s="2"/>
      <c r="AC230" s="4"/>
      <c r="AD230" s="4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</row>
    <row r="231" spans="2:79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2"/>
      <c r="AA231" s="2"/>
      <c r="AB231" s="2"/>
      <c r="AC231" s="4"/>
      <c r="AD231" s="4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</row>
    <row r="232" spans="2:79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2"/>
      <c r="AA232" s="2"/>
      <c r="AB232" s="2"/>
      <c r="AC232" s="4"/>
      <c r="AD232" s="4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</row>
    <row r="233" spans="2:79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2"/>
      <c r="AA233" s="2"/>
      <c r="AB233" s="2"/>
      <c r="AC233" s="4"/>
      <c r="AD233" s="4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</row>
    <row r="234" spans="2:79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2"/>
      <c r="AA234" s="2"/>
      <c r="AB234" s="2"/>
      <c r="AC234" s="4"/>
      <c r="AD234" s="4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</row>
    <row r="235" spans="2:79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2"/>
      <c r="AA235" s="2"/>
      <c r="AB235" s="2"/>
      <c r="AC235" s="4"/>
      <c r="AD235" s="4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</row>
    <row r="236" spans="2:79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2"/>
      <c r="AA236" s="2"/>
      <c r="AB236" s="2"/>
      <c r="AC236" s="4"/>
      <c r="AD236" s="4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</row>
    <row r="237" spans="2:79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2"/>
      <c r="AA237" s="2"/>
      <c r="AB237" s="2"/>
      <c r="AC237" s="4"/>
      <c r="AD237" s="4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</row>
    <row r="238" spans="2:79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2"/>
      <c r="AA238" s="2"/>
      <c r="AB238" s="2"/>
      <c r="AC238" s="4"/>
      <c r="AD238" s="4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</row>
    <row r="239" spans="2:79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2"/>
      <c r="AA239" s="2"/>
      <c r="AB239" s="2"/>
      <c r="AC239" s="4"/>
      <c r="AD239" s="4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</row>
    <row r="240" spans="2:79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2"/>
      <c r="AA240" s="2"/>
      <c r="AB240" s="2"/>
      <c r="AC240" s="4"/>
      <c r="AD240" s="4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</row>
    <row r="241" spans="2:79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2"/>
      <c r="AA241" s="2"/>
      <c r="AB241" s="2"/>
      <c r="AC241" s="4"/>
      <c r="AD241" s="4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</row>
    <row r="242" spans="2:79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2"/>
      <c r="AA242" s="2"/>
      <c r="AB242" s="2"/>
      <c r="AC242" s="4"/>
      <c r="AD242" s="4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</row>
    <row r="243" spans="2:79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2"/>
      <c r="AA243" s="2"/>
      <c r="AB243" s="2"/>
      <c r="AC243" s="4"/>
      <c r="AD243" s="4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</row>
    <row r="244" spans="2:79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2"/>
      <c r="AA244" s="2"/>
      <c r="AB244" s="2"/>
      <c r="AC244" s="4"/>
      <c r="AD244" s="4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</row>
    <row r="245" spans="2:79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2"/>
      <c r="AA245" s="2"/>
      <c r="AB245" s="2"/>
      <c r="AC245" s="4"/>
      <c r="AD245" s="4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</row>
    <row r="246" spans="2:79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2"/>
      <c r="AA246" s="2"/>
      <c r="AB246" s="2"/>
      <c r="AC246" s="4"/>
      <c r="AD246" s="4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</row>
    <row r="247" spans="2:79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2"/>
      <c r="AA247" s="2"/>
      <c r="AB247" s="2"/>
      <c r="AC247" s="4"/>
      <c r="AD247" s="4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</row>
    <row r="248" spans="2:79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2"/>
      <c r="AA248" s="2"/>
      <c r="AB248" s="2"/>
      <c r="AC248" s="4"/>
      <c r="AD248" s="4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</row>
    <row r="249" spans="2:79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2"/>
      <c r="AA249" s="2"/>
      <c r="AB249" s="2"/>
      <c r="AC249" s="4"/>
      <c r="AD249" s="4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</row>
    <row r="250" spans="2:79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2"/>
      <c r="AA250" s="2"/>
      <c r="AB250" s="2"/>
      <c r="AC250" s="4"/>
      <c r="AD250" s="4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</row>
    <row r="251" spans="2:79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2"/>
      <c r="AA251" s="2"/>
      <c r="AB251" s="2"/>
      <c r="AC251" s="4"/>
      <c r="AD251" s="4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</row>
    <row r="252" spans="2:79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2"/>
      <c r="AA252" s="2"/>
      <c r="AB252" s="2"/>
      <c r="AC252" s="4"/>
      <c r="AD252" s="4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</row>
    <row r="253" spans="2:79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2"/>
      <c r="AA253" s="2"/>
      <c r="AB253" s="2"/>
      <c r="AC253" s="4"/>
      <c r="AD253" s="4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</row>
    <row r="254" spans="2:79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2"/>
      <c r="AA254" s="2"/>
      <c r="AB254" s="2"/>
      <c r="AC254" s="4"/>
      <c r="AD254" s="4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</row>
    <row r="255" spans="2:79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2"/>
      <c r="AA255" s="2"/>
      <c r="AB255" s="2"/>
      <c r="AC255" s="4"/>
      <c r="AD255" s="4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</row>
    <row r="256" spans="2:79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2"/>
      <c r="AA256" s="2"/>
      <c r="AB256" s="2"/>
      <c r="AC256" s="4"/>
      <c r="AD256" s="4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</row>
    <row r="257" spans="2:79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2"/>
      <c r="AA257" s="2"/>
      <c r="AB257" s="2"/>
      <c r="AC257" s="4"/>
      <c r="AD257" s="4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</row>
    <row r="258" spans="2:79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2"/>
      <c r="AA258" s="2"/>
      <c r="AB258" s="2"/>
      <c r="AC258" s="4"/>
      <c r="AD258" s="4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</row>
    <row r="259" spans="2:79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2"/>
      <c r="AA259" s="2"/>
      <c r="AB259" s="2"/>
      <c r="AC259" s="4"/>
      <c r="AD259" s="4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</row>
    <row r="260" spans="2:79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2"/>
      <c r="AA260" s="2"/>
      <c r="AB260" s="2"/>
      <c r="AC260" s="4"/>
      <c r="AD260" s="4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</row>
    <row r="261" spans="2:79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2"/>
      <c r="AA261" s="2"/>
      <c r="AB261" s="2"/>
      <c r="AC261" s="4"/>
      <c r="AD261" s="4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</row>
    <row r="262" spans="2:79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2"/>
      <c r="AA262" s="2"/>
      <c r="AB262" s="2"/>
      <c r="AC262" s="4"/>
      <c r="AD262" s="4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</row>
    <row r="263" spans="2:79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2"/>
      <c r="AA263" s="2"/>
      <c r="AB263" s="2"/>
      <c r="AC263" s="4"/>
      <c r="AD263" s="4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</row>
    <row r="264" spans="2:79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2"/>
      <c r="AA264" s="2"/>
      <c r="AB264" s="2"/>
      <c r="AC264" s="4"/>
      <c r="AD264" s="4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</row>
    <row r="265" spans="2:79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2"/>
      <c r="AA265" s="2"/>
      <c r="AB265" s="2"/>
      <c r="AC265" s="4"/>
      <c r="AD265" s="4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</row>
    <row r="266" spans="2:79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2"/>
      <c r="AA266" s="2"/>
      <c r="AB266" s="2"/>
      <c r="AC266" s="4"/>
      <c r="AD266" s="4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</row>
    <row r="267" spans="2:79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2"/>
      <c r="AA267" s="2"/>
      <c r="AB267" s="2"/>
      <c r="AC267" s="4"/>
      <c r="AD267" s="4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</row>
    <row r="268" spans="2:79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2"/>
      <c r="AA268" s="2"/>
      <c r="AB268" s="2"/>
      <c r="AC268" s="4"/>
      <c r="AD268" s="4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</row>
    <row r="269" spans="2:79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2"/>
      <c r="AA269" s="2"/>
      <c r="AB269" s="2"/>
      <c r="AC269" s="4"/>
      <c r="AD269" s="4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</row>
    <row r="270" spans="2:79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2"/>
      <c r="AA270" s="2"/>
      <c r="AB270" s="2"/>
      <c r="AC270" s="4"/>
      <c r="AD270" s="4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</row>
    <row r="271" spans="2:79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2"/>
      <c r="AA271" s="2"/>
      <c r="AB271" s="2"/>
      <c r="AC271" s="4"/>
      <c r="AD271" s="4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</row>
    <row r="272" spans="2:79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2"/>
      <c r="AA272" s="2"/>
      <c r="AB272" s="2"/>
      <c r="AC272" s="4"/>
      <c r="AD272" s="4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</row>
    <row r="273" spans="2:79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2"/>
      <c r="AA273" s="2"/>
      <c r="AB273" s="2"/>
      <c r="AC273" s="4"/>
      <c r="AD273" s="4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</row>
    <row r="274" spans="2:79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2"/>
      <c r="AA274" s="2"/>
      <c r="AB274" s="2"/>
      <c r="AC274" s="4"/>
      <c r="AD274" s="4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</row>
    <row r="275" spans="2:79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2"/>
      <c r="AA275" s="2"/>
      <c r="AB275" s="2"/>
      <c r="AC275" s="4"/>
      <c r="AD275" s="4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</row>
    <row r="276" spans="2:79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2"/>
      <c r="AA276" s="2"/>
      <c r="AB276" s="2"/>
      <c r="AC276" s="4"/>
      <c r="AD276" s="4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</row>
    <row r="277" spans="2:79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2"/>
      <c r="AA277" s="2"/>
      <c r="AB277" s="2"/>
      <c r="AC277" s="4"/>
      <c r="AD277" s="4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</row>
    <row r="278" spans="2:79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2"/>
      <c r="AA278" s="2"/>
      <c r="AB278" s="2"/>
      <c r="AC278" s="4"/>
      <c r="AD278" s="4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</row>
    <row r="279" spans="2:79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2"/>
      <c r="AA279" s="2"/>
      <c r="AB279" s="2"/>
      <c r="AC279" s="4"/>
      <c r="AD279" s="4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</row>
    <row r="280" spans="2:79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2"/>
      <c r="AA280" s="2"/>
      <c r="AB280" s="2"/>
      <c r="AC280" s="4"/>
      <c r="AD280" s="4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</row>
    <row r="281" spans="2:79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2"/>
      <c r="AA281" s="2"/>
      <c r="AB281" s="2"/>
      <c r="AC281" s="4"/>
      <c r="AD281" s="4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</row>
    <row r="282" spans="2:79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2"/>
      <c r="AA282" s="2"/>
      <c r="AB282" s="2"/>
      <c r="AC282" s="4"/>
      <c r="AD282" s="4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</row>
    <row r="283" spans="2:79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2"/>
      <c r="AA283" s="2"/>
      <c r="AB283" s="2"/>
      <c r="AC283" s="4"/>
      <c r="AD283" s="4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</row>
    <row r="284" spans="2:79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2"/>
      <c r="AA284" s="2"/>
      <c r="AB284" s="2"/>
      <c r="AC284" s="4"/>
      <c r="AD284" s="4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</row>
    <row r="285" spans="2:79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2"/>
      <c r="AA285" s="2"/>
      <c r="AB285" s="2"/>
      <c r="AC285" s="4"/>
      <c r="AD285" s="4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</row>
    <row r="286" spans="2:79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2"/>
      <c r="AA286" s="2"/>
      <c r="AB286" s="2"/>
      <c r="AC286" s="4"/>
      <c r="AD286" s="4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</row>
    <row r="287" spans="2:79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2"/>
      <c r="AA287" s="2"/>
      <c r="AB287" s="2"/>
      <c r="AC287" s="4"/>
      <c r="AD287" s="4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</row>
    <row r="288" spans="2:79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2"/>
      <c r="AA288" s="2"/>
      <c r="AB288" s="2"/>
      <c r="AC288" s="4"/>
      <c r="AD288" s="4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</row>
    <row r="289" spans="2:79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2"/>
      <c r="AA289" s="2"/>
      <c r="AB289" s="2"/>
      <c r="AC289" s="4"/>
      <c r="AD289" s="4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</row>
    <row r="290" spans="2:79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2"/>
      <c r="AA290" s="2"/>
      <c r="AB290" s="2"/>
      <c r="AC290" s="4"/>
      <c r="AD290" s="4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</row>
    <row r="291" spans="2:79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2"/>
      <c r="AA291" s="2"/>
      <c r="AB291" s="2"/>
      <c r="AC291" s="4"/>
      <c r="AD291" s="4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</row>
    <row r="292" spans="2:79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2"/>
      <c r="AA292" s="2"/>
      <c r="AB292" s="2"/>
      <c r="AC292" s="4"/>
      <c r="AD292" s="4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</row>
    <row r="293" spans="2:79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2"/>
      <c r="AA293" s="2"/>
      <c r="AB293" s="2"/>
      <c r="AC293" s="4"/>
      <c r="AD293" s="4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</row>
    <row r="294" spans="2:79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2"/>
      <c r="AA294" s="2"/>
      <c r="AB294" s="2"/>
      <c r="AC294" s="4"/>
      <c r="AD294" s="4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</row>
    <row r="295" spans="2:79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2"/>
      <c r="AA295" s="2"/>
      <c r="AB295" s="2"/>
      <c r="AC295" s="4"/>
      <c r="AD295" s="4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</row>
    <row r="296" spans="2:79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2"/>
      <c r="AA296" s="2"/>
      <c r="AB296" s="2"/>
      <c r="AC296" s="4"/>
      <c r="AD296" s="4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</row>
    <row r="297" spans="2:79">
      <c r="B297" s="141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3"/>
      <c r="P297" s="143"/>
      <c r="Q297" s="143"/>
      <c r="R297" s="143"/>
      <c r="S297" s="143"/>
      <c r="T297" s="143"/>
      <c r="U297" s="143"/>
      <c r="V297" s="143"/>
      <c r="W297" s="143"/>
      <c r="X297" s="143"/>
      <c r="Y297" s="143"/>
      <c r="Z297" s="142"/>
      <c r="AA297" s="142"/>
      <c r="AB297" s="142"/>
    </row>
    <row r="298" spans="2:79">
      <c r="B298" s="141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3"/>
      <c r="P298" s="143"/>
      <c r="Q298" s="143"/>
      <c r="R298" s="143"/>
      <c r="S298" s="143"/>
      <c r="T298" s="143"/>
      <c r="U298" s="143"/>
      <c r="V298" s="143"/>
      <c r="W298" s="143"/>
      <c r="X298" s="143"/>
      <c r="Y298" s="143"/>
      <c r="Z298" s="142"/>
      <c r="AA298" s="142"/>
      <c r="AB298" s="142"/>
    </row>
    <row r="299" spans="2:79">
      <c r="B299" s="141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3"/>
      <c r="P299" s="143"/>
      <c r="Q299" s="143"/>
      <c r="R299" s="143"/>
      <c r="S299" s="143"/>
      <c r="T299" s="143"/>
      <c r="U299" s="143"/>
      <c r="V299" s="143"/>
      <c r="W299" s="143"/>
      <c r="X299" s="143"/>
      <c r="Y299" s="143"/>
      <c r="Z299" s="142"/>
      <c r="AA299" s="142"/>
      <c r="AB299" s="142"/>
    </row>
    <row r="300" spans="2:79">
      <c r="B300" s="141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3"/>
      <c r="P300" s="143"/>
      <c r="Q300" s="143"/>
      <c r="R300" s="143"/>
      <c r="S300" s="143"/>
      <c r="T300" s="143"/>
      <c r="U300" s="143"/>
      <c r="V300" s="143"/>
      <c r="W300" s="143"/>
      <c r="X300" s="143"/>
      <c r="Y300" s="143"/>
      <c r="Z300" s="142"/>
      <c r="AA300" s="142"/>
      <c r="AB300" s="142"/>
    </row>
    <row r="301" spans="2:79">
      <c r="B301" s="141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3"/>
      <c r="P301" s="143"/>
      <c r="Q301" s="143"/>
      <c r="R301" s="143"/>
      <c r="S301" s="143"/>
      <c r="T301" s="143"/>
      <c r="U301" s="143"/>
      <c r="V301" s="143"/>
      <c r="W301" s="143"/>
      <c r="X301" s="143"/>
      <c r="Y301" s="143"/>
      <c r="Z301" s="142"/>
      <c r="AA301" s="142"/>
      <c r="AB301" s="142"/>
    </row>
    <row r="302" spans="2:79">
      <c r="B302" s="141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3"/>
      <c r="P302" s="143"/>
      <c r="Q302" s="143"/>
      <c r="R302" s="143"/>
      <c r="S302" s="143"/>
      <c r="T302" s="143"/>
      <c r="U302" s="143"/>
      <c r="V302" s="143"/>
      <c r="W302" s="143"/>
      <c r="X302" s="143"/>
      <c r="Y302" s="143"/>
      <c r="Z302" s="142"/>
      <c r="AA302" s="142"/>
      <c r="AB302" s="142"/>
    </row>
    <row r="303" spans="2:79">
      <c r="B303" s="141"/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3"/>
      <c r="P303" s="143"/>
      <c r="Q303" s="143"/>
      <c r="R303" s="143"/>
      <c r="S303" s="143"/>
      <c r="T303" s="143"/>
      <c r="U303" s="143"/>
      <c r="V303" s="143"/>
      <c r="W303" s="143"/>
      <c r="X303" s="143"/>
      <c r="Y303" s="143"/>
      <c r="Z303" s="142"/>
      <c r="AA303" s="142"/>
      <c r="AB303" s="142"/>
    </row>
    <row r="304" spans="2:79">
      <c r="B304" s="141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3"/>
      <c r="P304" s="143"/>
      <c r="Q304" s="143"/>
      <c r="R304" s="143"/>
      <c r="S304" s="143"/>
      <c r="T304" s="143"/>
      <c r="U304" s="143"/>
      <c r="V304" s="143"/>
      <c r="W304" s="143"/>
      <c r="X304" s="143"/>
      <c r="Y304" s="143"/>
      <c r="Z304" s="142"/>
      <c r="AA304" s="142"/>
      <c r="AB304" s="142"/>
    </row>
    <row r="305" spans="2:28">
      <c r="B305" s="141"/>
      <c r="C305" s="142"/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3"/>
      <c r="P305" s="143"/>
      <c r="Q305" s="143"/>
      <c r="R305" s="143"/>
      <c r="S305" s="143"/>
      <c r="T305" s="143"/>
      <c r="U305" s="143"/>
      <c r="V305" s="143"/>
      <c r="W305" s="143"/>
      <c r="X305" s="143"/>
      <c r="Y305" s="143"/>
      <c r="Z305" s="142"/>
      <c r="AA305" s="142"/>
      <c r="AB305" s="142"/>
    </row>
    <row r="306" spans="2:28">
      <c r="B306" s="141"/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3"/>
      <c r="P306" s="143"/>
      <c r="Q306" s="143"/>
      <c r="R306" s="143"/>
      <c r="S306" s="143"/>
      <c r="T306" s="143"/>
      <c r="U306" s="143"/>
      <c r="V306" s="143"/>
      <c r="W306" s="143"/>
      <c r="X306" s="143"/>
      <c r="Y306" s="143"/>
      <c r="Z306" s="142"/>
      <c r="AA306" s="142"/>
      <c r="AB306" s="142"/>
    </row>
    <row r="307" spans="2:28">
      <c r="B307" s="141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3"/>
      <c r="P307" s="143"/>
      <c r="Q307" s="143"/>
      <c r="R307" s="143"/>
      <c r="S307" s="143"/>
      <c r="T307" s="143"/>
      <c r="U307" s="143"/>
      <c r="V307" s="143"/>
      <c r="W307" s="143"/>
      <c r="X307" s="143"/>
      <c r="Y307" s="143"/>
      <c r="Z307" s="142"/>
      <c r="AA307" s="142"/>
      <c r="AB307" s="142"/>
    </row>
    <row r="308" spans="2:28">
      <c r="B308" s="141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3"/>
      <c r="P308" s="143"/>
      <c r="Q308" s="143"/>
      <c r="R308" s="143"/>
      <c r="S308" s="143"/>
      <c r="T308" s="143"/>
      <c r="U308" s="143"/>
      <c r="V308" s="143"/>
      <c r="W308" s="143"/>
      <c r="X308" s="143"/>
      <c r="Y308" s="143"/>
      <c r="Z308" s="142"/>
      <c r="AA308" s="142"/>
      <c r="AB308" s="142"/>
    </row>
    <row r="309" spans="2:28">
      <c r="B309" s="141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3"/>
      <c r="P309" s="143"/>
      <c r="Q309" s="143"/>
      <c r="R309" s="143"/>
      <c r="S309" s="143"/>
      <c r="T309" s="143"/>
      <c r="U309" s="143"/>
      <c r="V309" s="143"/>
      <c r="W309" s="143"/>
      <c r="X309" s="143"/>
      <c r="Y309" s="143"/>
      <c r="Z309" s="142"/>
      <c r="AA309" s="142"/>
      <c r="AB309" s="142"/>
    </row>
    <row r="310" spans="2:28">
      <c r="B310" s="141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3"/>
      <c r="P310" s="143"/>
      <c r="Q310" s="143"/>
      <c r="R310" s="143"/>
      <c r="S310" s="143"/>
      <c r="T310" s="143"/>
      <c r="U310" s="143"/>
      <c r="V310" s="143"/>
      <c r="W310" s="143"/>
      <c r="X310" s="143"/>
      <c r="Y310" s="143"/>
      <c r="Z310" s="142"/>
      <c r="AA310" s="142"/>
      <c r="AB310" s="142"/>
    </row>
    <row r="311" spans="2:28">
      <c r="B311" s="141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3"/>
      <c r="P311" s="143"/>
      <c r="Q311" s="143"/>
      <c r="R311" s="143"/>
      <c r="S311" s="143"/>
      <c r="T311" s="143"/>
      <c r="U311" s="143"/>
      <c r="V311" s="143"/>
      <c r="W311" s="143"/>
      <c r="X311" s="143"/>
      <c r="Y311" s="143"/>
      <c r="Z311" s="142"/>
      <c r="AA311" s="142"/>
      <c r="AB311" s="142"/>
    </row>
    <row r="312" spans="2:28">
      <c r="B312" s="141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3"/>
      <c r="P312" s="143"/>
      <c r="Q312" s="143"/>
      <c r="R312" s="143"/>
      <c r="S312" s="143"/>
      <c r="T312" s="143"/>
      <c r="U312" s="143"/>
      <c r="V312" s="143"/>
      <c r="W312" s="143"/>
      <c r="X312" s="143"/>
      <c r="Y312" s="143"/>
      <c r="Z312" s="142"/>
      <c r="AA312" s="142"/>
      <c r="AB312" s="142"/>
    </row>
    <row r="313" spans="2:28">
      <c r="B313" s="141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3"/>
      <c r="P313" s="143"/>
      <c r="Q313" s="143"/>
      <c r="R313" s="143"/>
      <c r="S313" s="143"/>
      <c r="T313" s="143"/>
      <c r="U313" s="143"/>
      <c r="V313" s="143"/>
      <c r="W313" s="143"/>
      <c r="X313" s="143"/>
      <c r="Y313" s="143"/>
      <c r="Z313" s="142"/>
      <c r="AA313" s="142"/>
      <c r="AB313" s="142"/>
    </row>
    <row r="314" spans="2:28">
      <c r="B314" s="141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3"/>
      <c r="P314" s="143"/>
      <c r="Q314" s="143"/>
      <c r="R314" s="143"/>
      <c r="S314" s="143"/>
      <c r="T314" s="143"/>
      <c r="U314" s="143"/>
      <c r="V314" s="143"/>
      <c r="W314" s="143"/>
      <c r="X314" s="143"/>
      <c r="Y314" s="143"/>
      <c r="Z314" s="142"/>
      <c r="AA314" s="142"/>
      <c r="AB314" s="142"/>
    </row>
    <row r="315" spans="2:28">
      <c r="B315" s="141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3"/>
      <c r="P315" s="143"/>
      <c r="Q315" s="143"/>
      <c r="R315" s="143"/>
      <c r="S315" s="143"/>
      <c r="T315" s="143"/>
      <c r="U315" s="143"/>
      <c r="V315" s="143"/>
      <c r="W315" s="143"/>
      <c r="X315" s="143"/>
      <c r="Y315" s="143"/>
      <c r="Z315" s="142"/>
      <c r="AA315" s="142"/>
      <c r="AB315" s="142"/>
    </row>
    <row r="316" spans="2:28">
      <c r="B316" s="141"/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3"/>
      <c r="P316" s="143"/>
      <c r="Q316" s="143"/>
      <c r="R316" s="143"/>
      <c r="S316" s="143"/>
      <c r="T316" s="143"/>
      <c r="U316" s="143"/>
      <c r="V316" s="143"/>
      <c r="W316" s="143"/>
      <c r="X316" s="143"/>
      <c r="Y316" s="143"/>
      <c r="Z316" s="142"/>
      <c r="AA316" s="142"/>
      <c r="AB316" s="142"/>
    </row>
    <row r="317" spans="2:28">
      <c r="B317" s="141"/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3"/>
      <c r="P317" s="143"/>
      <c r="Q317" s="143"/>
      <c r="R317" s="143"/>
      <c r="S317" s="143"/>
      <c r="T317" s="143"/>
      <c r="U317" s="143"/>
      <c r="V317" s="143"/>
      <c r="W317" s="143"/>
      <c r="X317" s="143"/>
      <c r="Y317" s="143"/>
      <c r="Z317" s="142"/>
      <c r="AA317" s="142"/>
      <c r="AB317" s="142"/>
    </row>
    <row r="318" spans="2:28">
      <c r="B318" s="141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3"/>
      <c r="P318" s="143"/>
      <c r="Q318" s="143"/>
      <c r="R318" s="143"/>
      <c r="S318" s="143"/>
      <c r="T318" s="143"/>
      <c r="U318" s="143"/>
      <c r="V318" s="143"/>
      <c r="W318" s="143"/>
      <c r="X318" s="143"/>
      <c r="Y318" s="143"/>
      <c r="Z318" s="142"/>
      <c r="AA318" s="142"/>
      <c r="AB318" s="142"/>
    </row>
    <row r="319" spans="2:28">
      <c r="B319" s="141"/>
      <c r="C319" s="142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3"/>
      <c r="P319" s="143"/>
      <c r="Q319" s="143"/>
      <c r="R319" s="143"/>
      <c r="S319" s="143"/>
      <c r="T319" s="143"/>
      <c r="U319" s="143"/>
      <c r="V319" s="143"/>
      <c r="W319" s="143"/>
      <c r="X319" s="143"/>
      <c r="Y319" s="143"/>
      <c r="Z319" s="142"/>
      <c r="AA319" s="142"/>
      <c r="AB319" s="142"/>
    </row>
    <row r="320" spans="2:28">
      <c r="B320" s="141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3"/>
      <c r="P320" s="143"/>
      <c r="Q320" s="143"/>
      <c r="R320" s="143"/>
      <c r="S320" s="143"/>
      <c r="T320" s="143"/>
      <c r="U320" s="143"/>
      <c r="V320" s="143"/>
      <c r="W320" s="143"/>
      <c r="X320" s="143"/>
      <c r="Y320" s="143"/>
      <c r="Z320" s="142"/>
      <c r="AA320" s="142"/>
      <c r="AB320" s="142"/>
    </row>
    <row r="321" spans="2:28">
      <c r="B321" s="141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3"/>
      <c r="P321" s="143"/>
      <c r="Q321" s="143"/>
      <c r="R321" s="143"/>
      <c r="S321" s="143"/>
      <c r="T321" s="143"/>
      <c r="U321" s="143"/>
      <c r="V321" s="143"/>
      <c r="W321" s="143"/>
      <c r="X321" s="143"/>
      <c r="Y321" s="143"/>
      <c r="Z321" s="142"/>
      <c r="AA321" s="142"/>
      <c r="AB321" s="142"/>
    </row>
    <row r="322" spans="2:28">
      <c r="B322" s="141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3"/>
      <c r="P322" s="143"/>
      <c r="Q322" s="143"/>
      <c r="R322" s="143"/>
      <c r="S322" s="143"/>
      <c r="T322" s="143"/>
      <c r="U322" s="143"/>
      <c r="V322" s="143"/>
      <c r="W322" s="143"/>
      <c r="X322" s="143"/>
      <c r="Y322" s="143"/>
      <c r="Z322" s="142"/>
      <c r="AA322" s="142"/>
      <c r="AB322" s="142"/>
    </row>
    <row r="323" spans="2:28">
      <c r="B323" s="141"/>
      <c r="C323" s="142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3"/>
      <c r="P323" s="143"/>
      <c r="Q323" s="143"/>
      <c r="R323" s="143"/>
      <c r="S323" s="143"/>
      <c r="T323" s="143"/>
      <c r="U323" s="143"/>
      <c r="V323" s="143"/>
      <c r="W323" s="143"/>
      <c r="X323" s="143"/>
      <c r="Y323" s="143"/>
      <c r="Z323" s="142"/>
      <c r="AA323" s="142"/>
      <c r="AB323" s="142"/>
    </row>
    <row r="324" spans="2:28">
      <c r="B324" s="141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3"/>
      <c r="P324" s="143"/>
      <c r="Q324" s="143"/>
      <c r="R324" s="143"/>
      <c r="S324" s="143"/>
      <c r="T324" s="143"/>
      <c r="U324" s="143"/>
      <c r="V324" s="143"/>
      <c r="W324" s="143"/>
      <c r="X324" s="143"/>
      <c r="Y324" s="143"/>
      <c r="Z324" s="142"/>
      <c r="AA324" s="142"/>
      <c r="AB324" s="142"/>
    </row>
    <row r="325" spans="2:28">
      <c r="B325" s="141"/>
      <c r="C325" s="142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3"/>
      <c r="P325" s="143"/>
      <c r="Q325" s="143"/>
      <c r="R325" s="143"/>
      <c r="S325" s="143"/>
      <c r="T325" s="143"/>
      <c r="U325" s="143"/>
      <c r="V325" s="143"/>
      <c r="W325" s="143"/>
      <c r="X325" s="143"/>
      <c r="Y325" s="143"/>
      <c r="Z325" s="142"/>
      <c r="AA325" s="142"/>
      <c r="AB325" s="142"/>
    </row>
    <row r="326" spans="2:28">
      <c r="B326" s="141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3"/>
      <c r="P326" s="143"/>
      <c r="Q326" s="143"/>
      <c r="R326" s="143"/>
      <c r="S326" s="143"/>
      <c r="T326" s="143"/>
      <c r="U326" s="143"/>
      <c r="V326" s="143"/>
      <c r="W326" s="143"/>
      <c r="X326" s="143"/>
      <c r="Y326" s="143"/>
      <c r="Z326" s="142"/>
      <c r="AA326" s="142"/>
      <c r="AB326" s="142"/>
    </row>
    <row r="327" spans="2:28">
      <c r="B327" s="141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3"/>
      <c r="P327" s="143"/>
      <c r="Q327" s="143"/>
      <c r="R327" s="143"/>
      <c r="S327" s="143"/>
      <c r="T327" s="143"/>
      <c r="U327" s="143"/>
      <c r="V327" s="143"/>
      <c r="W327" s="143"/>
      <c r="X327" s="143"/>
      <c r="Y327" s="143"/>
      <c r="Z327" s="142"/>
      <c r="AA327" s="142"/>
      <c r="AB327" s="142"/>
    </row>
    <row r="328" spans="2:28">
      <c r="B328" s="141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3"/>
      <c r="P328" s="143"/>
      <c r="Q328" s="143"/>
      <c r="R328" s="143"/>
      <c r="S328" s="143"/>
      <c r="T328" s="143"/>
      <c r="U328" s="143"/>
      <c r="V328" s="143"/>
      <c r="W328" s="143"/>
      <c r="X328" s="143"/>
      <c r="Y328" s="143"/>
      <c r="Z328" s="142"/>
      <c r="AA328" s="142"/>
      <c r="AB328" s="142"/>
    </row>
    <row r="329" spans="2:28">
      <c r="B329" s="141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3"/>
      <c r="P329" s="143"/>
      <c r="Q329" s="143"/>
      <c r="R329" s="143"/>
      <c r="S329" s="143"/>
      <c r="T329" s="143"/>
      <c r="U329" s="143"/>
      <c r="V329" s="143"/>
      <c r="W329" s="143"/>
      <c r="X329" s="143"/>
      <c r="Y329" s="143"/>
      <c r="Z329" s="142"/>
      <c r="AA329" s="142"/>
      <c r="AB329" s="142"/>
    </row>
    <row r="330" spans="2:28">
      <c r="B330" s="141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3"/>
      <c r="P330" s="143"/>
      <c r="Q330" s="143"/>
      <c r="R330" s="143"/>
      <c r="S330" s="143"/>
      <c r="T330" s="143"/>
      <c r="U330" s="143"/>
      <c r="V330" s="143"/>
      <c r="W330" s="143"/>
      <c r="X330" s="143"/>
      <c r="Y330" s="143"/>
      <c r="Z330" s="142"/>
      <c r="AA330" s="142"/>
      <c r="AB330" s="142"/>
    </row>
    <row r="331" spans="2:28">
      <c r="B331" s="141"/>
      <c r="C331" s="142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3"/>
      <c r="P331" s="143"/>
      <c r="Q331" s="143"/>
      <c r="R331" s="143"/>
      <c r="S331" s="143"/>
      <c r="T331" s="143"/>
      <c r="U331" s="143"/>
      <c r="V331" s="143"/>
      <c r="W331" s="143"/>
      <c r="X331" s="143"/>
      <c r="Y331" s="143"/>
      <c r="Z331" s="142"/>
      <c r="AA331" s="142"/>
      <c r="AB331" s="142"/>
    </row>
    <row r="332" spans="2:28">
      <c r="B332" s="141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3"/>
      <c r="P332" s="143"/>
      <c r="Q332" s="143"/>
      <c r="R332" s="143"/>
      <c r="S332" s="143"/>
      <c r="T332" s="143"/>
      <c r="U332" s="143"/>
      <c r="V332" s="143"/>
      <c r="W332" s="143"/>
      <c r="X332" s="143"/>
      <c r="Y332" s="143"/>
      <c r="Z332" s="142"/>
      <c r="AA332" s="142"/>
      <c r="AB332" s="142"/>
    </row>
    <row r="333" spans="2:28">
      <c r="B333" s="141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3"/>
      <c r="P333" s="143"/>
      <c r="Q333" s="143"/>
      <c r="R333" s="143"/>
      <c r="S333" s="143"/>
      <c r="T333" s="143"/>
      <c r="U333" s="143"/>
      <c r="V333" s="143"/>
      <c r="W333" s="143"/>
      <c r="X333" s="143"/>
      <c r="Y333" s="143"/>
      <c r="Z333" s="142"/>
      <c r="AA333" s="142"/>
      <c r="AB333" s="142"/>
    </row>
    <row r="334" spans="2:28">
      <c r="B334" s="141"/>
      <c r="C334" s="142"/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3"/>
      <c r="P334" s="143"/>
      <c r="Q334" s="143"/>
      <c r="R334" s="143"/>
      <c r="S334" s="143"/>
      <c r="T334" s="143"/>
      <c r="U334" s="143"/>
      <c r="V334" s="143"/>
      <c r="W334" s="143"/>
      <c r="X334" s="143"/>
      <c r="Y334" s="143"/>
      <c r="Z334" s="142"/>
      <c r="AA334" s="142"/>
      <c r="AB334" s="142"/>
    </row>
    <row r="335" spans="2:28">
      <c r="B335" s="141"/>
      <c r="C335" s="142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3"/>
      <c r="P335" s="143"/>
      <c r="Q335" s="143"/>
      <c r="R335" s="143"/>
      <c r="S335" s="143"/>
      <c r="T335" s="143"/>
      <c r="U335" s="143"/>
      <c r="V335" s="143"/>
      <c r="W335" s="143"/>
      <c r="X335" s="143"/>
      <c r="Y335" s="143"/>
      <c r="Z335" s="142"/>
      <c r="AA335" s="142"/>
      <c r="AB335" s="142"/>
    </row>
    <row r="336" spans="2:28">
      <c r="B336" s="141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3"/>
      <c r="P336" s="143"/>
      <c r="Q336" s="143"/>
      <c r="R336" s="143"/>
      <c r="S336" s="143"/>
      <c r="T336" s="143"/>
      <c r="U336" s="143"/>
      <c r="V336" s="143"/>
      <c r="W336" s="143"/>
      <c r="X336" s="143"/>
      <c r="Y336" s="143"/>
      <c r="Z336" s="142"/>
      <c r="AA336" s="142"/>
      <c r="AB336" s="142"/>
    </row>
    <row r="337" spans="2:28">
      <c r="B337" s="141"/>
      <c r="C337" s="142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3"/>
      <c r="P337" s="143"/>
      <c r="Q337" s="143"/>
      <c r="R337" s="143"/>
      <c r="S337" s="143"/>
      <c r="T337" s="143"/>
      <c r="U337" s="143"/>
      <c r="V337" s="143"/>
      <c r="W337" s="143"/>
      <c r="X337" s="143"/>
      <c r="Y337" s="143"/>
      <c r="Z337" s="142"/>
      <c r="AA337" s="142"/>
      <c r="AB337" s="142"/>
    </row>
    <row r="338" spans="2:28">
      <c r="B338" s="141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3"/>
      <c r="P338" s="143"/>
      <c r="Q338" s="143"/>
      <c r="R338" s="143"/>
      <c r="S338" s="143"/>
      <c r="T338" s="143"/>
      <c r="U338" s="143"/>
      <c r="V338" s="143"/>
      <c r="W338" s="143"/>
      <c r="X338" s="143"/>
      <c r="Y338" s="143"/>
      <c r="Z338" s="142"/>
      <c r="AA338" s="142"/>
      <c r="AB338" s="142"/>
    </row>
    <row r="339" spans="2:28">
      <c r="B339" s="141"/>
      <c r="C339" s="142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3"/>
      <c r="P339" s="143"/>
      <c r="Q339" s="143"/>
      <c r="R339" s="143"/>
      <c r="S339" s="143"/>
      <c r="T339" s="143"/>
      <c r="U339" s="143"/>
      <c r="V339" s="143"/>
      <c r="W339" s="143"/>
      <c r="X339" s="143"/>
      <c r="Y339" s="143"/>
      <c r="Z339" s="142"/>
      <c r="AA339" s="142"/>
      <c r="AB339" s="142"/>
    </row>
    <row r="340" spans="2:28">
      <c r="B340" s="141"/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3"/>
      <c r="P340" s="143"/>
      <c r="Q340" s="143"/>
      <c r="R340" s="143"/>
      <c r="S340" s="143"/>
      <c r="T340" s="143"/>
      <c r="U340" s="143"/>
      <c r="V340" s="143"/>
      <c r="W340" s="143"/>
      <c r="X340" s="143"/>
      <c r="Y340" s="143"/>
      <c r="Z340" s="142"/>
      <c r="AA340" s="142"/>
      <c r="AB340" s="142"/>
    </row>
    <row r="341" spans="2:28">
      <c r="B341" s="141"/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3"/>
      <c r="P341" s="143"/>
      <c r="Q341" s="143"/>
      <c r="R341" s="143"/>
      <c r="S341" s="143"/>
      <c r="T341" s="143"/>
      <c r="U341" s="143"/>
      <c r="V341" s="143"/>
      <c r="W341" s="143"/>
      <c r="X341" s="143"/>
      <c r="Y341" s="143"/>
      <c r="Z341" s="142"/>
      <c r="AA341" s="142"/>
      <c r="AB341" s="142"/>
    </row>
    <row r="342" spans="2:28">
      <c r="B342" s="141"/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3"/>
      <c r="P342" s="143"/>
      <c r="Q342" s="143"/>
      <c r="R342" s="143"/>
      <c r="S342" s="143"/>
      <c r="T342" s="143"/>
      <c r="U342" s="143"/>
      <c r="V342" s="143"/>
      <c r="W342" s="143"/>
      <c r="X342" s="143"/>
      <c r="Y342" s="143"/>
      <c r="Z342" s="142"/>
      <c r="AA342" s="142"/>
      <c r="AB342" s="142"/>
    </row>
    <row r="343" spans="2:28">
      <c r="B343" s="141"/>
      <c r="C343" s="142"/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3"/>
      <c r="P343" s="143"/>
      <c r="Q343" s="143"/>
      <c r="R343" s="143"/>
      <c r="S343" s="143"/>
      <c r="T343" s="143"/>
      <c r="U343" s="143"/>
      <c r="V343" s="143"/>
      <c r="W343" s="143"/>
      <c r="X343" s="143"/>
      <c r="Y343" s="143"/>
      <c r="Z343" s="142"/>
      <c r="AA343" s="142"/>
      <c r="AB343" s="142"/>
    </row>
    <row r="344" spans="2:28">
      <c r="B344" s="141"/>
      <c r="C344" s="142"/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3"/>
      <c r="P344" s="143"/>
      <c r="Q344" s="143"/>
      <c r="R344" s="143"/>
      <c r="S344" s="143"/>
      <c r="T344" s="143"/>
      <c r="U344" s="143"/>
      <c r="V344" s="143"/>
      <c r="W344" s="143"/>
      <c r="X344" s="143"/>
      <c r="Y344" s="143"/>
      <c r="Z344" s="142"/>
      <c r="AA344" s="142"/>
      <c r="AB344" s="142"/>
    </row>
    <row r="345" spans="2:28">
      <c r="B345" s="141"/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3"/>
      <c r="P345" s="143"/>
      <c r="Q345" s="143"/>
      <c r="R345" s="143"/>
      <c r="S345" s="143"/>
      <c r="T345" s="143"/>
      <c r="U345" s="143"/>
      <c r="V345" s="143"/>
      <c r="W345" s="143"/>
      <c r="X345" s="143"/>
      <c r="Y345" s="143"/>
      <c r="Z345" s="142"/>
      <c r="AA345" s="142"/>
      <c r="AB345" s="142"/>
    </row>
    <row r="346" spans="2:28">
      <c r="B346" s="141"/>
      <c r="C346" s="142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3"/>
      <c r="P346" s="143"/>
      <c r="Q346" s="143"/>
      <c r="R346" s="143"/>
      <c r="S346" s="143"/>
      <c r="T346" s="143"/>
      <c r="U346" s="143"/>
      <c r="V346" s="143"/>
      <c r="W346" s="143"/>
      <c r="X346" s="143"/>
      <c r="Y346" s="143"/>
      <c r="Z346" s="142"/>
      <c r="AA346" s="142"/>
      <c r="AB346" s="142"/>
    </row>
    <row r="347" spans="2:28">
      <c r="B347" s="141"/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3"/>
      <c r="P347" s="143"/>
      <c r="Q347" s="143"/>
      <c r="R347" s="143"/>
      <c r="S347" s="143"/>
      <c r="T347" s="143"/>
      <c r="U347" s="143"/>
      <c r="V347" s="143"/>
      <c r="W347" s="143"/>
      <c r="X347" s="143"/>
      <c r="Y347" s="143"/>
      <c r="Z347" s="142"/>
      <c r="AA347" s="142"/>
      <c r="AB347" s="142"/>
    </row>
    <row r="348" spans="2:28">
      <c r="B348" s="141"/>
      <c r="C348" s="142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3"/>
      <c r="P348" s="143"/>
      <c r="Q348" s="143"/>
      <c r="R348" s="143"/>
      <c r="S348" s="143"/>
      <c r="T348" s="143"/>
      <c r="U348" s="143"/>
      <c r="V348" s="143"/>
      <c r="W348" s="143"/>
      <c r="X348" s="143"/>
      <c r="Y348" s="143"/>
      <c r="Z348" s="142"/>
      <c r="AA348" s="142"/>
      <c r="AB348" s="142"/>
    </row>
    <row r="349" spans="2:28">
      <c r="B349" s="141"/>
      <c r="C349" s="142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3"/>
      <c r="P349" s="143"/>
      <c r="Q349" s="143"/>
      <c r="R349" s="143"/>
      <c r="S349" s="143"/>
      <c r="T349" s="143"/>
      <c r="U349" s="143"/>
      <c r="V349" s="143"/>
      <c r="W349" s="143"/>
      <c r="X349" s="143"/>
      <c r="Y349" s="143"/>
      <c r="Z349" s="142"/>
      <c r="AA349" s="142"/>
      <c r="AB349" s="142"/>
    </row>
    <row r="350" spans="2:28">
      <c r="B350" s="141"/>
      <c r="C350" s="142"/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3"/>
      <c r="P350" s="143"/>
      <c r="Q350" s="143"/>
      <c r="R350" s="143"/>
      <c r="S350" s="143"/>
      <c r="T350" s="143"/>
      <c r="U350" s="143"/>
      <c r="V350" s="143"/>
      <c r="W350" s="143"/>
      <c r="X350" s="143"/>
      <c r="Y350" s="143"/>
      <c r="Z350" s="142"/>
      <c r="AA350" s="142"/>
      <c r="AB350" s="142"/>
    </row>
    <row r="351" spans="2:28">
      <c r="B351" s="141"/>
      <c r="C351" s="142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3"/>
      <c r="P351" s="143"/>
      <c r="Q351" s="143"/>
      <c r="R351" s="143"/>
      <c r="S351" s="143"/>
      <c r="T351" s="143"/>
      <c r="U351" s="143"/>
      <c r="V351" s="143"/>
      <c r="W351" s="143"/>
      <c r="X351" s="143"/>
      <c r="Y351" s="143"/>
      <c r="Z351" s="142"/>
      <c r="AA351" s="142"/>
      <c r="AB351" s="142"/>
    </row>
    <row r="352" spans="2:28">
      <c r="B352" s="141"/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3"/>
      <c r="P352" s="143"/>
      <c r="Q352" s="143"/>
      <c r="R352" s="143"/>
      <c r="S352" s="143"/>
      <c r="T352" s="143"/>
      <c r="U352" s="143"/>
      <c r="V352" s="143"/>
      <c r="W352" s="143"/>
      <c r="X352" s="143"/>
      <c r="Y352" s="143"/>
      <c r="Z352" s="142"/>
      <c r="AA352" s="142"/>
      <c r="AB352" s="142"/>
    </row>
    <row r="353" spans="2:28">
      <c r="B353" s="141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3"/>
      <c r="P353" s="143"/>
      <c r="Q353" s="143"/>
      <c r="R353" s="143"/>
      <c r="S353" s="143"/>
      <c r="T353" s="143"/>
      <c r="U353" s="143"/>
      <c r="V353" s="143"/>
      <c r="W353" s="143"/>
      <c r="X353" s="143"/>
      <c r="Y353" s="143"/>
      <c r="Z353" s="142"/>
      <c r="AA353" s="142"/>
      <c r="AB353" s="142"/>
    </row>
    <row r="354" spans="2:28">
      <c r="B354" s="141"/>
      <c r="C354" s="142"/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3"/>
      <c r="P354" s="143"/>
      <c r="Q354" s="143"/>
      <c r="R354" s="143"/>
      <c r="S354" s="143"/>
      <c r="T354" s="143"/>
      <c r="U354" s="143"/>
      <c r="V354" s="143"/>
      <c r="W354" s="143"/>
      <c r="X354" s="143"/>
      <c r="Y354" s="143"/>
      <c r="Z354" s="142"/>
      <c r="AA354" s="142"/>
      <c r="AB354" s="142"/>
    </row>
    <row r="355" spans="2:28">
      <c r="B355" s="141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3"/>
      <c r="P355" s="143"/>
      <c r="Q355" s="143"/>
      <c r="R355" s="143"/>
      <c r="S355" s="143"/>
      <c r="T355" s="143"/>
      <c r="U355" s="143"/>
      <c r="V355" s="143"/>
      <c r="W355" s="143"/>
      <c r="X355" s="143"/>
      <c r="Y355" s="143"/>
      <c r="Z355" s="142"/>
      <c r="AA355" s="142"/>
      <c r="AB355" s="142"/>
    </row>
    <row r="356" spans="2:28">
      <c r="B356" s="141"/>
      <c r="C356" s="142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3"/>
      <c r="P356" s="143"/>
      <c r="Q356" s="143"/>
      <c r="R356" s="143"/>
      <c r="S356" s="143"/>
      <c r="T356" s="143"/>
      <c r="U356" s="143"/>
      <c r="V356" s="143"/>
      <c r="W356" s="143"/>
      <c r="X356" s="143"/>
      <c r="Y356" s="143"/>
      <c r="Z356" s="142"/>
      <c r="AA356" s="142"/>
      <c r="AB356" s="142"/>
    </row>
    <row r="357" spans="2:28">
      <c r="B357" s="141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3"/>
      <c r="P357" s="143"/>
      <c r="Q357" s="143"/>
      <c r="R357" s="143"/>
      <c r="S357" s="143"/>
      <c r="T357" s="143"/>
      <c r="U357" s="143"/>
      <c r="V357" s="143"/>
      <c r="W357" s="143"/>
      <c r="X357" s="143"/>
      <c r="Y357" s="143"/>
      <c r="Z357" s="142"/>
      <c r="AA357" s="142"/>
      <c r="AB357" s="142"/>
    </row>
    <row r="358" spans="2:28">
      <c r="B358" s="141"/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3"/>
      <c r="P358" s="143"/>
      <c r="Q358" s="143"/>
      <c r="R358" s="143"/>
      <c r="S358" s="143"/>
      <c r="T358" s="143"/>
      <c r="U358" s="143"/>
      <c r="V358" s="143"/>
      <c r="W358" s="143"/>
      <c r="X358" s="143"/>
      <c r="Y358" s="143"/>
      <c r="Z358" s="142"/>
      <c r="AA358" s="142"/>
      <c r="AB358" s="142"/>
    </row>
    <row r="359" spans="2:28">
      <c r="B359" s="141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3"/>
      <c r="P359" s="143"/>
      <c r="Q359" s="143"/>
      <c r="R359" s="143"/>
      <c r="S359" s="143"/>
      <c r="T359" s="143"/>
      <c r="U359" s="143"/>
      <c r="V359" s="143"/>
      <c r="W359" s="143"/>
      <c r="X359" s="143"/>
      <c r="Y359" s="143"/>
      <c r="Z359" s="142"/>
      <c r="AA359" s="142"/>
      <c r="AB359" s="142"/>
    </row>
    <row r="360" spans="2:28">
      <c r="B360" s="141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3"/>
      <c r="P360" s="143"/>
      <c r="Q360" s="143"/>
      <c r="R360" s="143"/>
      <c r="S360" s="143"/>
      <c r="T360" s="143"/>
      <c r="U360" s="143"/>
      <c r="V360" s="143"/>
      <c r="W360" s="143"/>
      <c r="X360" s="143"/>
      <c r="Y360" s="143"/>
      <c r="Z360" s="142"/>
      <c r="AA360" s="142"/>
      <c r="AB360" s="142"/>
    </row>
    <row r="361" spans="2:28">
      <c r="B361" s="141"/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3"/>
      <c r="P361" s="143"/>
      <c r="Q361" s="143"/>
      <c r="R361" s="143"/>
      <c r="S361" s="143"/>
      <c r="T361" s="143"/>
      <c r="U361" s="143"/>
      <c r="V361" s="143"/>
      <c r="W361" s="143"/>
      <c r="X361" s="143"/>
      <c r="Y361" s="143"/>
      <c r="Z361" s="142"/>
      <c r="AA361" s="142"/>
      <c r="AB361" s="142"/>
    </row>
    <row r="362" spans="2:28">
      <c r="B362" s="141"/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3"/>
      <c r="P362" s="143"/>
      <c r="Q362" s="143"/>
      <c r="R362" s="143"/>
      <c r="S362" s="143"/>
      <c r="T362" s="143"/>
      <c r="U362" s="143"/>
      <c r="V362" s="143"/>
      <c r="W362" s="143"/>
      <c r="X362" s="143"/>
      <c r="Y362" s="143"/>
      <c r="Z362" s="142"/>
      <c r="AA362" s="142"/>
      <c r="AB362" s="142"/>
    </row>
    <row r="363" spans="2:28">
      <c r="B363" s="141"/>
      <c r="C363" s="142"/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3"/>
      <c r="P363" s="143"/>
      <c r="Q363" s="143"/>
      <c r="R363" s="143"/>
      <c r="S363" s="143"/>
      <c r="T363" s="143"/>
      <c r="U363" s="143"/>
      <c r="V363" s="143"/>
      <c r="W363" s="143"/>
      <c r="X363" s="143"/>
      <c r="Y363" s="143"/>
      <c r="Z363" s="142"/>
      <c r="AA363" s="142"/>
      <c r="AB363" s="142"/>
    </row>
    <row r="364" spans="2:28">
      <c r="B364" s="141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3"/>
      <c r="P364" s="143"/>
      <c r="Q364" s="143"/>
      <c r="R364" s="143"/>
      <c r="S364" s="143"/>
      <c r="T364" s="143"/>
      <c r="U364" s="143"/>
      <c r="V364" s="143"/>
      <c r="W364" s="143"/>
      <c r="X364" s="143"/>
      <c r="Y364" s="143"/>
      <c r="Z364" s="142"/>
      <c r="AA364" s="142"/>
      <c r="AB364" s="142"/>
    </row>
    <row r="365" spans="2:28">
      <c r="B365" s="141"/>
      <c r="C365" s="142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3"/>
      <c r="P365" s="143"/>
      <c r="Q365" s="143"/>
      <c r="R365" s="143"/>
      <c r="S365" s="143"/>
      <c r="T365" s="143"/>
      <c r="U365" s="143"/>
      <c r="V365" s="143"/>
      <c r="W365" s="143"/>
      <c r="X365" s="143"/>
      <c r="Y365" s="143"/>
      <c r="Z365" s="142"/>
      <c r="AA365" s="142"/>
      <c r="AB365" s="142"/>
    </row>
    <row r="366" spans="2:28">
      <c r="B366" s="141"/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3"/>
      <c r="P366" s="143"/>
      <c r="Q366" s="143"/>
      <c r="R366" s="143"/>
      <c r="S366" s="143"/>
      <c r="T366" s="143"/>
      <c r="U366" s="143"/>
      <c r="V366" s="143"/>
      <c r="W366" s="143"/>
      <c r="X366" s="143"/>
      <c r="Y366" s="143"/>
      <c r="Z366" s="142"/>
      <c r="AA366" s="142"/>
      <c r="AB366" s="142"/>
    </row>
    <row r="367" spans="2:28">
      <c r="B367" s="141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3"/>
      <c r="P367" s="143"/>
      <c r="Q367" s="143"/>
      <c r="R367" s="143"/>
      <c r="S367" s="143"/>
      <c r="T367" s="143"/>
      <c r="U367" s="143"/>
      <c r="V367" s="143"/>
      <c r="W367" s="143"/>
      <c r="X367" s="143"/>
      <c r="Y367" s="143"/>
      <c r="Z367" s="142"/>
      <c r="AA367" s="142"/>
      <c r="AB367" s="142"/>
    </row>
    <row r="368" spans="2:28">
      <c r="B368" s="141"/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3"/>
      <c r="P368" s="143"/>
      <c r="Q368" s="143"/>
      <c r="R368" s="143"/>
      <c r="S368" s="143"/>
      <c r="T368" s="143"/>
      <c r="U368" s="143"/>
      <c r="V368" s="143"/>
      <c r="W368" s="143"/>
      <c r="X368" s="143"/>
      <c r="Y368" s="143"/>
      <c r="Z368" s="142"/>
      <c r="AA368" s="142"/>
      <c r="AB368" s="142"/>
    </row>
    <row r="369" spans="2:28">
      <c r="B369" s="141"/>
      <c r="C369" s="142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3"/>
      <c r="P369" s="143"/>
      <c r="Q369" s="143"/>
      <c r="R369" s="143"/>
      <c r="S369" s="143"/>
      <c r="T369" s="143"/>
      <c r="U369" s="143"/>
      <c r="V369" s="143"/>
      <c r="W369" s="143"/>
      <c r="X369" s="143"/>
      <c r="Y369" s="143"/>
      <c r="Z369" s="142"/>
      <c r="AA369" s="142"/>
      <c r="AB369" s="142"/>
    </row>
    <row r="370" spans="2:28">
      <c r="B370" s="141"/>
      <c r="C370" s="142"/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3"/>
      <c r="P370" s="143"/>
      <c r="Q370" s="143"/>
      <c r="R370" s="143"/>
      <c r="S370" s="143"/>
      <c r="T370" s="143"/>
      <c r="U370" s="143"/>
      <c r="V370" s="143"/>
      <c r="W370" s="143"/>
      <c r="X370" s="143"/>
      <c r="Y370" s="143"/>
      <c r="Z370" s="142"/>
      <c r="AA370" s="142"/>
      <c r="AB370" s="142"/>
    </row>
    <row r="371" spans="2:28">
      <c r="B371" s="141"/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3"/>
      <c r="P371" s="143"/>
      <c r="Q371" s="143"/>
      <c r="R371" s="143"/>
      <c r="S371" s="143"/>
      <c r="T371" s="143"/>
      <c r="U371" s="143"/>
      <c r="V371" s="143"/>
      <c r="W371" s="143"/>
      <c r="X371" s="143"/>
      <c r="Y371" s="143"/>
      <c r="Z371" s="142"/>
      <c r="AA371" s="142"/>
      <c r="AB371" s="142"/>
    </row>
    <row r="372" spans="2:28">
      <c r="B372" s="141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3"/>
      <c r="P372" s="143"/>
      <c r="Q372" s="143"/>
      <c r="R372" s="143"/>
      <c r="S372" s="143"/>
      <c r="T372" s="143"/>
      <c r="U372" s="143"/>
      <c r="V372" s="143"/>
      <c r="W372" s="143"/>
      <c r="X372" s="143"/>
      <c r="Y372" s="143"/>
      <c r="Z372" s="142"/>
      <c r="AA372" s="142"/>
      <c r="AB372" s="142"/>
    </row>
    <row r="373" spans="2:28">
      <c r="B373" s="141"/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3"/>
      <c r="P373" s="143"/>
      <c r="Q373" s="143"/>
      <c r="R373" s="143"/>
      <c r="S373" s="143"/>
      <c r="T373" s="143"/>
      <c r="U373" s="143"/>
      <c r="V373" s="143"/>
      <c r="W373" s="143"/>
      <c r="X373" s="143"/>
      <c r="Y373" s="143"/>
      <c r="Z373" s="142"/>
      <c r="AA373" s="142"/>
      <c r="AB373" s="142"/>
    </row>
    <row r="374" spans="2:28">
      <c r="B374" s="141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3"/>
      <c r="P374" s="143"/>
      <c r="Q374" s="143"/>
      <c r="R374" s="143"/>
      <c r="S374" s="143"/>
      <c r="T374" s="143"/>
      <c r="U374" s="143"/>
      <c r="V374" s="143"/>
      <c r="W374" s="143"/>
      <c r="X374" s="143"/>
      <c r="Y374" s="143"/>
      <c r="Z374" s="142"/>
      <c r="AA374" s="142"/>
      <c r="AB374" s="142"/>
    </row>
    <row r="375" spans="2:28">
      <c r="B375" s="141"/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3"/>
      <c r="P375" s="143"/>
      <c r="Q375" s="143"/>
      <c r="R375" s="143"/>
      <c r="S375" s="143"/>
      <c r="T375" s="143"/>
      <c r="U375" s="143"/>
      <c r="V375" s="143"/>
      <c r="W375" s="143"/>
      <c r="X375" s="143"/>
      <c r="Y375" s="143"/>
      <c r="Z375" s="142"/>
      <c r="AA375" s="142"/>
      <c r="AB375" s="142"/>
    </row>
    <row r="376" spans="2:28">
      <c r="B376" s="141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3"/>
      <c r="P376" s="143"/>
      <c r="Q376" s="143"/>
      <c r="R376" s="143"/>
      <c r="S376" s="143"/>
      <c r="T376" s="143"/>
      <c r="U376" s="143"/>
      <c r="V376" s="143"/>
      <c r="W376" s="143"/>
      <c r="X376" s="143"/>
      <c r="Y376" s="143"/>
      <c r="Z376" s="142"/>
      <c r="AA376" s="142"/>
      <c r="AB376" s="142"/>
    </row>
    <row r="377" spans="2:28">
      <c r="B377" s="141"/>
      <c r="C377" s="142"/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3"/>
      <c r="P377" s="143"/>
      <c r="Q377" s="143"/>
      <c r="R377" s="143"/>
      <c r="S377" s="143"/>
      <c r="T377" s="143"/>
      <c r="U377" s="143"/>
      <c r="V377" s="143"/>
      <c r="W377" s="143"/>
      <c r="X377" s="143"/>
      <c r="Y377" s="143"/>
      <c r="Z377" s="142"/>
      <c r="AA377" s="142"/>
      <c r="AB377" s="142"/>
    </row>
    <row r="378" spans="2:28">
      <c r="B378" s="141"/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3"/>
      <c r="P378" s="143"/>
      <c r="Q378" s="143"/>
      <c r="R378" s="143"/>
      <c r="S378" s="143"/>
      <c r="T378" s="143"/>
      <c r="U378" s="143"/>
      <c r="V378" s="143"/>
      <c r="W378" s="143"/>
      <c r="X378" s="143"/>
      <c r="Y378" s="143"/>
      <c r="Z378" s="142"/>
      <c r="AA378" s="142"/>
      <c r="AB378" s="142"/>
    </row>
    <row r="379" spans="2:28">
      <c r="B379" s="141"/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3"/>
      <c r="P379" s="143"/>
      <c r="Q379" s="143"/>
      <c r="R379" s="143"/>
      <c r="S379" s="143"/>
      <c r="T379" s="143"/>
      <c r="U379" s="143"/>
      <c r="V379" s="143"/>
      <c r="W379" s="143"/>
      <c r="X379" s="143"/>
      <c r="Y379" s="143"/>
      <c r="Z379" s="142"/>
      <c r="AA379" s="142"/>
      <c r="AB379" s="142"/>
    </row>
    <row r="380" spans="2:28">
      <c r="B380" s="141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3"/>
      <c r="P380" s="143"/>
      <c r="Q380" s="143"/>
      <c r="R380" s="143"/>
      <c r="S380" s="143"/>
      <c r="T380" s="143"/>
      <c r="U380" s="143"/>
      <c r="V380" s="143"/>
      <c r="W380" s="143"/>
      <c r="X380" s="143"/>
      <c r="Y380" s="143"/>
      <c r="Z380" s="142"/>
      <c r="AA380" s="142"/>
      <c r="AB380" s="142"/>
    </row>
    <row r="381" spans="2:28">
      <c r="B381" s="141"/>
      <c r="C381" s="142"/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3"/>
      <c r="P381" s="143"/>
      <c r="Q381" s="143"/>
      <c r="R381" s="143"/>
      <c r="S381" s="143"/>
      <c r="T381" s="143"/>
      <c r="U381" s="143"/>
      <c r="V381" s="143"/>
      <c r="W381" s="143"/>
      <c r="X381" s="143"/>
      <c r="Y381" s="143"/>
      <c r="Z381" s="142"/>
      <c r="AA381" s="142"/>
      <c r="AB381" s="142"/>
    </row>
    <row r="382" spans="2:28">
      <c r="B382" s="141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3"/>
      <c r="P382" s="143"/>
      <c r="Q382" s="143"/>
      <c r="R382" s="143"/>
      <c r="S382" s="143"/>
      <c r="T382" s="143"/>
      <c r="U382" s="143"/>
      <c r="V382" s="143"/>
      <c r="W382" s="143"/>
      <c r="X382" s="143"/>
      <c r="Y382" s="143"/>
      <c r="Z382" s="142"/>
      <c r="AA382" s="142"/>
      <c r="AB382" s="142"/>
    </row>
    <row r="383" spans="2:28">
      <c r="B383" s="141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3"/>
      <c r="P383" s="143"/>
      <c r="Q383" s="143"/>
      <c r="R383" s="143"/>
      <c r="S383" s="143"/>
      <c r="T383" s="143"/>
      <c r="U383" s="143"/>
      <c r="V383" s="143"/>
      <c r="W383" s="143"/>
      <c r="X383" s="143"/>
      <c r="Y383" s="143"/>
      <c r="Z383" s="142"/>
      <c r="AA383" s="142"/>
      <c r="AB383" s="142"/>
    </row>
    <row r="384" spans="2:28">
      <c r="B384" s="141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3"/>
      <c r="P384" s="143"/>
      <c r="Q384" s="143"/>
      <c r="R384" s="143"/>
      <c r="S384" s="143"/>
      <c r="T384" s="143"/>
      <c r="U384" s="143"/>
      <c r="V384" s="143"/>
      <c r="W384" s="143"/>
      <c r="X384" s="143"/>
      <c r="Y384" s="143"/>
      <c r="Z384" s="142"/>
      <c r="AA384" s="142"/>
      <c r="AB384" s="142"/>
    </row>
    <row r="385" spans="2:28">
      <c r="B385" s="141"/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3"/>
      <c r="P385" s="143"/>
      <c r="Q385" s="143"/>
      <c r="R385" s="143"/>
      <c r="S385" s="143"/>
      <c r="T385" s="143"/>
      <c r="U385" s="143"/>
      <c r="V385" s="143"/>
      <c r="W385" s="143"/>
      <c r="X385" s="143"/>
      <c r="Y385" s="143"/>
      <c r="Z385" s="142"/>
      <c r="AA385" s="142"/>
      <c r="AB385" s="142"/>
    </row>
    <row r="386" spans="2:28">
      <c r="B386" s="142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3"/>
      <c r="P386" s="143"/>
      <c r="Q386" s="143"/>
      <c r="R386" s="143"/>
      <c r="S386" s="143"/>
      <c r="T386" s="143"/>
      <c r="U386" s="143"/>
      <c r="V386" s="143"/>
      <c r="W386" s="143"/>
      <c r="X386" s="143"/>
      <c r="Y386" s="143"/>
      <c r="Z386" s="142"/>
      <c r="AA386" s="142"/>
      <c r="AB386" s="142"/>
    </row>
    <row r="387" spans="2:28">
      <c r="B387" s="142"/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3"/>
      <c r="P387" s="143"/>
      <c r="Q387" s="143"/>
      <c r="R387" s="143"/>
      <c r="S387" s="143"/>
      <c r="T387" s="143"/>
      <c r="U387" s="143"/>
      <c r="V387" s="143"/>
      <c r="W387" s="143"/>
      <c r="X387" s="143"/>
      <c r="Y387" s="143"/>
      <c r="Z387" s="142"/>
      <c r="AA387" s="142"/>
      <c r="AB387" s="142"/>
    </row>
    <row r="388" spans="2:28">
      <c r="B388" s="142"/>
      <c r="C388" s="142"/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3"/>
      <c r="P388" s="143"/>
      <c r="Q388" s="143"/>
      <c r="R388" s="143"/>
      <c r="S388" s="143"/>
      <c r="T388" s="143"/>
      <c r="U388" s="143"/>
      <c r="V388" s="143"/>
      <c r="W388" s="143"/>
      <c r="X388" s="143"/>
      <c r="Y388" s="143"/>
      <c r="Z388" s="142"/>
      <c r="AA388" s="142"/>
      <c r="AB388" s="142"/>
    </row>
    <row r="389" spans="2:28">
      <c r="B389" s="142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3"/>
      <c r="P389" s="143"/>
      <c r="Q389" s="143"/>
      <c r="R389" s="143"/>
      <c r="S389" s="143"/>
      <c r="T389" s="143"/>
      <c r="U389" s="143"/>
      <c r="V389" s="143"/>
      <c r="W389" s="143"/>
      <c r="X389" s="143"/>
      <c r="Y389" s="143"/>
      <c r="Z389" s="142"/>
      <c r="AA389" s="142"/>
      <c r="AB389" s="142"/>
    </row>
    <row r="390" spans="2:28">
      <c r="B390" s="142"/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3"/>
      <c r="P390" s="143"/>
      <c r="Q390" s="143"/>
      <c r="R390" s="143"/>
      <c r="S390" s="143"/>
      <c r="T390" s="143"/>
      <c r="U390" s="143"/>
      <c r="V390" s="143"/>
      <c r="W390" s="143"/>
      <c r="X390" s="143"/>
      <c r="Y390" s="143"/>
      <c r="Z390" s="142"/>
      <c r="AA390" s="142"/>
      <c r="AB390" s="142"/>
    </row>
    <row r="391" spans="2:28"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3"/>
      <c r="P391" s="143"/>
      <c r="Q391" s="143"/>
      <c r="R391" s="143"/>
      <c r="S391" s="143"/>
      <c r="T391" s="143"/>
      <c r="U391" s="143"/>
      <c r="V391" s="143"/>
      <c r="W391" s="143"/>
      <c r="X391" s="143"/>
      <c r="Y391" s="143"/>
      <c r="Z391" s="142"/>
      <c r="AA391" s="142"/>
      <c r="AB391" s="142"/>
    </row>
    <row r="392" spans="2:28">
      <c r="B392" s="142"/>
      <c r="C392" s="142"/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3"/>
      <c r="P392" s="143"/>
      <c r="Q392" s="143"/>
      <c r="R392" s="143"/>
      <c r="S392" s="143"/>
      <c r="T392" s="143"/>
      <c r="U392" s="143"/>
      <c r="V392" s="143"/>
      <c r="W392" s="143"/>
      <c r="X392" s="143"/>
      <c r="Y392" s="143"/>
      <c r="Z392" s="142"/>
      <c r="AA392" s="142"/>
      <c r="AB392" s="142"/>
    </row>
    <row r="393" spans="2:28">
      <c r="B393" s="142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3"/>
      <c r="P393" s="143"/>
      <c r="Q393" s="143"/>
      <c r="R393" s="143"/>
      <c r="S393" s="143"/>
      <c r="T393" s="143"/>
      <c r="U393" s="143"/>
      <c r="V393" s="143"/>
      <c r="W393" s="143"/>
      <c r="X393" s="143"/>
      <c r="Y393" s="143"/>
      <c r="Z393" s="142"/>
      <c r="AA393" s="142"/>
      <c r="AB393" s="142"/>
    </row>
    <row r="394" spans="2:28">
      <c r="B394" s="142"/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3"/>
      <c r="P394" s="143"/>
      <c r="Q394" s="143"/>
      <c r="R394" s="143"/>
      <c r="S394" s="143"/>
      <c r="T394" s="143"/>
      <c r="U394" s="143"/>
      <c r="V394" s="143"/>
      <c r="W394" s="143"/>
      <c r="X394" s="143"/>
      <c r="Y394" s="143"/>
      <c r="Z394" s="142"/>
      <c r="AA394" s="142"/>
      <c r="AB394" s="142"/>
    </row>
    <row r="395" spans="2:28">
      <c r="B395" s="142"/>
      <c r="C395" s="142"/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  <c r="Z395" s="142"/>
      <c r="AA395" s="142"/>
      <c r="AB395" s="142"/>
    </row>
    <row r="396" spans="2:28">
      <c r="B396" s="142"/>
      <c r="C396" s="142"/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3"/>
      <c r="P396" s="143"/>
      <c r="Q396" s="143"/>
      <c r="R396" s="143"/>
      <c r="S396" s="143"/>
      <c r="T396" s="143"/>
      <c r="U396" s="143"/>
      <c r="V396" s="143"/>
      <c r="W396" s="143"/>
      <c r="X396" s="143"/>
      <c r="Y396" s="143"/>
      <c r="Z396" s="142"/>
      <c r="AA396" s="142"/>
      <c r="AB396" s="142"/>
    </row>
    <row r="397" spans="2:28">
      <c r="B397" s="142"/>
      <c r="C397" s="142"/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3"/>
      <c r="P397" s="143"/>
      <c r="Q397" s="143"/>
      <c r="R397" s="143"/>
      <c r="S397" s="143"/>
      <c r="T397" s="143"/>
      <c r="U397" s="143"/>
      <c r="V397" s="143"/>
      <c r="W397" s="143"/>
      <c r="X397" s="143"/>
      <c r="Y397" s="143"/>
      <c r="Z397" s="142"/>
      <c r="AA397" s="142"/>
      <c r="AB397" s="142"/>
    </row>
    <row r="398" spans="2:28">
      <c r="B398" s="142"/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3"/>
      <c r="P398" s="143"/>
      <c r="Q398" s="143"/>
      <c r="R398" s="143"/>
      <c r="S398" s="143"/>
      <c r="T398" s="143"/>
      <c r="U398" s="143"/>
      <c r="V398" s="143"/>
      <c r="W398" s="143"/>
      <c r="X398" s="143"/>
      <c r="Y398" s="143"/>
      <c r="Z398" s="142"/>
      <c r="AA398" s="142"/>
      <c r="AB398" s="142"/>
    </row>
    <row r="399" spans="2:28">
      <c r="B399" s="142"/>
      <c r="C399" s="142"/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3"/>
      <c r="P399" s="143"/>
      <c r="Q399" s="143"/>
      <c r="R399" s="143"/>
      <c r="S399" s="143"/>
      <c r="T399" s="143"/>
      <c r="U399" s="143"/>
      <c r="V399" s="143"/>
      <c r="W399" s="143"/>
      <c r="X399" s="143"/>
      <c r="Y399" s="143"/>
      <c r="Z399" s="142"/>
      <c r="AA399" s="142"/>
      <c r="AB399" s="142"/>
    </row>
    <row r="400" spans="2:28">
      <c r="B400" s="142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3"/>
      <c r="P400" s="143"/>
      <c r="Q400" s="143"/>
      <c r="R400" s="143"/>
      <c r="S400" s="143"/>
      <c r="T400" s="143"/>
      <c r="U400" s="143"/>
      <c r="V400" s="143"/>
      <c r="W400" s="143"/>
      <c r="X400" s="143"/>
      <c r="Y400" s="143"/>
      <c r="Z400" s="142"/>
      <c r="AA400" s="142"/>
      <c r="AB400" s="142"/>
    </row>
    <row r="401" spans="2:28">
      <c r="B401" s="142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3"/>
      <c r="P401" s="143"/>
      <c r="Q401" s="143"/>
      <c r="R401" s="143"/>
      <c r="S401" s="143"/>
      <c r="T401" s="143"/>
      <c r="U401" s="143"/>
      <c r="V401" s="143"/>
      <c r="W401" s="143"/>
      <c r="X401" s="143"/>
      <c r="Y401" s="143"/>
      <c r="Z401" s="142"/>
      <c r="AA401" s="142"/>
      <c r="AB401" s="142"/>
    </row>
    <row r="402" spans="2:28">
      <c r="B402" s="142"/>
      <c r="C402" s="142"/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3"/>
      <c r="P402" s="143"/>
      <c r="Q402" s="143"/>
      <c r="R402" s="143"/>
      <c r="S402" s="143"/>
      <c r="T402" s="143"/>
      <c r="U402" s="143"/>
      <c r="V402" s="143"/>
      <c r="W402" s="143"/>
      <c r="X402" s="143"/>
      <c r="Y402" s="143"/>
      <c r="Z402" s="142"/>
      <c r="AA402" s="142"/>
      <c r="AB402" s="142"/>
    </row>
    <row r="403" spans="2:28">
      <c r="B403" s="142"/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3"/>
      <c r="P403" s="143"/>
      <c r="Q403" s="143"/>
      <c r="R403" s="143"/>
      <c r="S403" s="143"/>
      <c r="T403" s="143"/>
      <c r="U403" s="143"/>
      <c r="V403" s="143"/>
      <c r="W403" s="143"/>
      <c r="X403" s="143"/>
      <c r="Y403" s="143"/>
      <c r="Z403" s="142"/>
      <c r="AA403" s="142"/>
      <c r="AB403" s="142"/>
    </row>
    <row r="404" spans="2:28"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3"/>
      <c r="P404" s="143"/>
      <c r="Q404" s="143"/>
      <c r="R404" s="143"/>
      <c r="S404" s="143"/>
      <c r="T404" s="143"/>
      <c r="U404" s="143"/>
      <c r="V404" s="143"/>
      <c r="W404" s="143"/>
      <c r="X404" s="143"/>
      <c r="Y404" s="143"/>
      <c r="Z404" s="142"/>
      <c r="AA404" s="142"/>
      <c r="AB404" s="142"/>
    </row>
    <row r="405" spans="2:28">
      <c r="B405" s="142"/>
      <c r="C405" s="142"/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3"/>
      <c r="P405" s="143"/>
      <c r="Q405" s="143"/>
      <c r="R405" s="143"/>
      <c r="S405" s="143"/>
      <c r="T405" s="143"/>
      <c r="U405" s="143"/>
      <c r="V405" s="143"/>
      <c r="W405" s="143"/>
      <c r="X405" s="143"/>
      <c r="Y405" s="143"/>
      <c r="Z405" s="142"/>
      <c r="AA405" s="142"/>
      <c r="AB405" s="142"/>
    </row>
    <row r="406" spans="2:28"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3"/>
      <c r="P406" s="143"/>
      <c r="Q406" s="143"/>
      <c r="R406" s="143"/>
      <c r="S406" s="143"/>
      <c r="T406" s="143"/>
      <c r="U406" s="143"/>
      <c r="V406" s="143"/>
      <c r="W406" s="143"/>
      <c r="X406" s="143"/>
      <c r="Y406" s="143"/>
      <c r="Z406" s="142"/>
      <c r="AA406" s="142"/>
      <c r="AB406" s="142"/>
    </row>
    <row r="407" spans="2:28"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3"/>
      <c r="P407" s="143"/>
      <c r="Q407" s="143"/>
      <c r="R407" s="143"/>
      <c r="S407" s="143"/>
      <c r="T407" s="143"/>
      <c r="U407" s="143"/>
      <c r="V407" s="143"/>
      <c r="W407" s="143"/>
      <c r="X407" s="143"/>
      <c r="Y407" s="143"/>
      <c r="Z407" s="142"/>
      <c r="AA407" s="142"/>
      <c r="AB407" s="142"/>
    </row>
    <row r="408" spans="2:28"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3"/>
      <c r="P408" s="143"/>
      <c r="Q408" s="143"/>
      <c r="R408" s="143"/>
      <c r="S408" s="143"/>
      <c r="T408" s="143"/>
      <c r="U408" s="143"/>
      <c r="V408" s="143"/>
      <c r="W408" s="143"/>
      <c r="X408" s="143"/>
      <c r="Y408" s="143"/>
      <c r="Z408" s="142"/>
      <c r="AA408" s="142"/>
      <c r="AB408" s="142"/>
    </row>
    <row r="409" spans="2:28">
      <c r="B409" s="142"/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3"/>
      <c r="P409" s="143"/>
      <c r="Q409" s="143"/>
      <c r="R409" s="143"/>
      <c r="S409" s="143"/>
      <c r="T409" s="143"/>
      <c r="U409" s="143"/>
      <c r="V409" s="143"/>
      <c r="W409" s="143"/>
      <c r="X409" s="143"/>
      <c r="Y409" s="143"/>
      <c r="Z409" s="142"/>
      <c r="AA409" s="142"/>
      <c r="AB409" s="142"/>
    </row>
    <row r="410" spans="2:28"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3"/>
      <c r="P410" s="143"/>
      <c r="Q410" s="143"/>
      <c r="R410" s="143"/>
      <c r="S410" s="143"/>
      <c r="T410" s="143"/>
      <c r="U410" s="143"/>
      <c r="V410" s="143"/>
      <c r="W410" s="143"/>
      <c r="X410" s="143"/>
      <c r="Y410" s="143"/>
      <c r="Z410" s="142"/>
      <c r="AA410" s="142"/>
      <c r="AB410" s="142"/>
    </row>
    <row r="411" spans="2:28"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3"/>
      <c r="P411" s="143"/>
      <c r="Q411" s="143"/>
      <c r="R411" s="143"/>
      <c r="S411" s="143"/>
      <c r="T411" s="143"/>
      <c r="U411" s="143"/>
      <c r="V411" s="143"/>
      <c r="W411" s="143"/>
      <c r="X411" s="143"/>
      <c r="Y411" s="143"/>
      <c r="Z411" s="142"/>
      <c r="AA411" s="142"/>
      <c r="AB411" s="142"/>
    </row>
    <row r="412" spans="2:28">
      <c r="B412" s="142"/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3"/>
      <c r="P412" s="143"/>
      <c r="Q412" s="143"/>
      <c r="R412" s="143"/>
      <c r="S412" s="143"/>
      <c r="T412" s="143"/>
      <c r="U412" s="143"/>
      <c r="V412" s="143"/>
      <c r="W412" s="143"/>
      <c r="X412" s="143"/>
      <c r="Y412" s="143"/>
      <c r="Z412" s="142"/>
      <c r="AA412" s="142"/>
      <c r="AB412" s="142"/>
    </row>
    <row r="413" spans="2:28">
      <c r="B413" s="142"/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3"/>
      <c r="P413" s="143"/>
      <c r="Q413" s="143"/>
      <c r="R413" s="143"/>
      <c r="S413" s="143"/>
      <c r="T413" s="143"/>
      <c r="U413" s="143"/>
      <c r="V413" s="143"/>
      <c r="W413" s="143"/>
      <c r="X413" s="143"/>
      <c r="Y413" s="143"/>
      <c r="Z413" s="142"/>
      <c r="AA413" s="142"/>
      <c r="AB413" s="142"/>
    </row>
    <row r="414" spans="2:28">
      <c r="B414" s="142"/>
      <c r="C414" s="142"/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3"/>
      <c r="P414" s="143"/>
      <c r="Q414" s="143"/>
      <c r="R414" s="143"/>
      <c r="S414" s="143"/>
      <c r="T414" s="143"/>
      <c r="U414" s="143"/>
      <c r="V414" s="143"/>
      <c r="W414" s="143"/>
      <c r="X414" s="143"/>
      <c r="Y414" s="143"/>
      <c r="Z414" s="142"/>
      <c r="AA414" s="142"/>
      <c r="AB414" s="142"/>
    </row>
    <row r="415" spans="2:28">
      <c r="B415" s="142"/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  <c r="N415" s="142"/>
      <c r="O415" s="143"/>
      <c r="P415" s="143"/>
      <c r="Q415" s="143"/>
      <c r="R415" s="143"/>
      <c r="S415" s="143"/>
      <c r="T415" s="143"/>
      <c r="U415" s="143"/>
      <c r="V415" s="143"/>
      <c r="W415" s="143"/>
      <c r="X415" s="143"/>
      <c r="Y415" s="143"/>
      <c r="Z415" s="142"/>
      <c r="AA415" s="142"/>
      <c r="AB415" s="142"/>
    </row>
    <row r="416" spans="2:28">
      <c r="B416" s="142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3"/>
      <c r="P416" s="143"/>
      <c r="Q416" s="143"/>
      <c r="R416" s="143"/>
      <c r="S416" s="143"/>
      <c r="T416" s="143"/>
      <c r="U416" s="143"/>
      <c r="V416" s="143"/>
      <c r="W416" s="143"/>
      <c r="X416" s="143"/>
      <c r="Y416" s="143"/>
      <c r="Z416" s="142"/>
      <c r="AA416" s="142"/>
      <c r="AB416" s="142"/>
    </row>
    <row r="417" spans="2:28">
      <c r="B417" s="142"/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3"/>
      <c r="P417" s="143"/>
      <c r="Q417" s="143"/>
      <c r="R417" s="143"/>
      <c r="S417" s="143"/>
      <c r="T417" s="143"/>
      <c r="U417" s="143"/>
      <c r="V417" s="143"/>
      <c r="W417" s="143"/>
      <c r="X417" s="143"/>
      <c r="Y417" s="143"/>
      <c r="Z417" s="142"/>
      <c r="AA417" s="142"/>
      <c r="AB417" s="142"/>
    </row>
    <row r="418" spans="2:28">
      <c r="B418" s="142"/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3"/>
      <c r="P418" s="143"/>
      <c r="Q418" s="143"/>
      <c r="R418" s="143"/>
      <c r="S418" s="143"/>
      <c r="T418" s="143"/>
      <c r="U418" s="143"/>
      <c r="V418" s="143"/>
      <c r="W418" s="143"/>
      <c r="X418" s="143"/>
      <c r="Y418" s="143"/>
      <c r="Z418" s="142"/>
      <c r="AA418" s="142"/>
      <c r="AB418" s="142"/>
    </row>
    <row r="419" spans="2:28">
      <c r="B419" s="142"/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3"/>
      <c r="P419" s="143"/>
      <c r="Q419" s="143"/>
      <c r="R419" s="143"/>
      <c r="S419" s="143"/>
      <c r="T419" s="143"/>
      <c r="U419" s="143"/>
      <c r="V419" s="143"/>
      <c r="W419" s="143"/>
      <c r="X419" s="143"/>
      <c r="Y419" s="143"/>
      <c r="Z419" s="142"/>
      <c r="AA419" s="142"/>
      <c r="AB419" s="142"/>
    </row>
    <row r="420" spans="2:28">
      <c r="B420" s="142"/>
      <c r="C420" s="142"/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3"/>
      <c r="P420" s="143"/>
      <c r="Q420" s="143"/>
      <c r="R420" s="143"/>
      <c r="S420" s="143"/>
      <c r="T420" s="143"/>
      <c r="U420" s="143"/>
      <c r="V420" s="143"/>
      <c r="W420" s="143"/>
      <c r="X420" s="143"/>
      <c r="Y420" s="143"/>
      <c r="Z420" s="142"/>
      <c r="AA420" s="142"/>
      <c r="AB420" s="142"/>
    </row>
    <row r="421" spans="2:28">
      <c r="B421" s="142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3"/>
      <c r="P421" s="143"/>
      <c r="Q421" s="143"/>
      <c r="R421" s="143"/>
      <c r="S421" s="143"/>
      <c r="T421" s="143"/>
      <c r="U421" s="143"/>
      <c r="V421" s="143"/>
      <c r="W421" s="143"/>
      <c r="X421" s="143"/>
      <c r="Y421" s="143"/>
      <c r="Z421" s="142"/>
      <c r="AA421" s="142"/>
      <c r="AB421" s="142"/>
    </row>
    <row r="422" spans="2:28">
      <c r="B422" s="142"/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3"/>
      <c r="P422" s="143"/>
      <c r="Q422" s="143"/>
      <c r="R422" s="143"/>
      <c r="S422" s="143"/>
      <c r="T422" s="143"/>
      <c r="U422" s="143"/>
      <c r="V422" s="143"/>
      <c r="W422" s="143"/>
      <c r="X422" s="143"/>
      <c r="Y422" s="143"/>
      <c r="Z422" s="142"/>
      <c r="AA422" s="142"/>
      <c r="AB422" s="142"/>
    </row>
    <row r="423" spans="2:28">
      <c r="B423" s="142"/>
      <c r="C423" s="142"/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3"/>
      <c r="P423" s="143"/>
      <c r="Q423" s="143"/>
      <c r="R423" s="143"/>
      <c r="S423" s="143"/>
      <c r="T423" s="143"/>
      <c r="U423" s="143"/>
      <c r="V423" s="143"/>
      <c r="W423" s="143"/>
      <c r="X423" s="143"/>
      <c r="Y423" s="143"/>
      <c r="Z423" s="142"/>
      <c r="AA423" s="142"/>
      <c r="AB423" s="142"/>
    </row>
    <row r="424" spans="2:28">
      <c r="B424" s="142"/>
      <c r="C424" s="142"/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3"/>
      <c r="P424" s="143"/>
      <c r="Q424" s="143"/>
      <c r="R424" s="143"/>
      <c r="S424" s="143"/>
      <c r="T424" s="143"/>
      <c r="U424" s="143"/>
      <c r="V424" s="143"/>
      <c r="W424" s="143"/>
      <c r="X424" s="143"/>
      <c r="Y424" s="143"/>
      <c r="Z424" s="142"/>
      <c r="AA424" s="142"/>
      <c r="AB424" s="142"/>
    </row>
    <row r="425" spans="2:28">
      <c r="B425" s="142"/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3"/>
      <c r="P425" s="143"/>
      <c r="Q425" s="143"/>
      <c r="R425" s="143"/>
      <c r="S425" s="143"/>
      <c r="T425" s="143"/>
      <c r="U425" s="143"/>
      <c r="V425" s="143"/>
      <c r="W425" s="143"/>
      <c r="X425" s="143"/>
      <c r="Y425" s="143"/>
      <c r="Z425" s="142"/>
      <c r="AA425" s="142"/>
      <c r="AB425" s="142"/>
    </row>
    <row r="426" spans="2:28">
      <c r="B426" s="142"/>
      <c r="C426" s="142"/>
      <c r="D426" s="142"/>
      <c r="E426" s="142"/>
      <c r="F426" s="142"/>
      <c r="G426" s="142"/>
      <c r="H426" s="142"/>
      <c r="I426" s="142"/>
      <c r="J426" s="142"/>
      <c r="K426" s="142"/>
      <c r="L426" s="142"/>
      <c r="M426" s="142"/>
      <c r="N426" s="142"/>
      <c r="O426" s="143"/>
      <c r="P426" s="143"/>
      <c r="Q426" s="143"/>
      <c r="R426" s="143"/>
      <c r="S426" s="143"/>
      <c r="T426" s="143"/>
      <c r="U426" s="143"/>
      <c r="V426" s="143"/>
      <c r="W426" s="143"/>
      <c r="X426" s="143"/>
      <c r="Y426" s="143"/>
      <c r="Z426" s="142"/>
      <c r="AA426" s="142"/>
      <c r="AB426" s="142"/>
    </row>
    <row r="427" spans="2:28">
      <c r="B427" s="142"/>
      <c r="C427" s="142"/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  <c r="N427" s="142"/>
      <c r="O427" s="143"/>
      <c r="P427" s="143"/>
      <c r="Q427" s="143"/>
      <c r="R427" s="143"/>
      <c r="S427" s="143"/>
      <c r="T427" s="143"/>
      <c r="U427" s="143"/>
      <c r="V427" s="143"/>
      <c r="W427" s="143"/>
      <c r="X427" s="143"/>
      <c r="Y427" s="143"/>
      <c r="Z427" s="142"/>
      <c r="AA427" s="142"/>
      <c r="AB427" s="142"/>
    </row>
    <row r="428" spans="2:28">
      <c r="B428" s="142"/>
      <c r="C428" s="142"/>
      <c r="D428" s="142"/>
      <c r="E428" s="142"/>
      <c r="F428" s="142"/>
      <c r="G428" s="142"/>
      <c r="H428" s="142"/>
      <c r="I428" s="142"/>
      <c r="J428" s="142"/>
      <c r="K428" s="142"/>
      <c r="L428" s="142"/>
      <c r="M428" s="142"/>
      <c r="N428" s="142"/>
      <c r="O428" s="143"/>
      <c r="P428" s="143"/>
      <c r="Q428" s="143"/>
      <c r="R428" s="143"/>
      <c r="S428" s="143"/>
      <c r="T428" s="143"/>
      <c r="U428" s="143"/>
      <c r="V428" s="143"/>
      <c r="W428" s="143"/>
      <c r="X428" s="143"/>
      <c r="Y428" s="143"/>
      <c r="Z428" s="142"/>
      <c r="AA428" s="142"/>
      <c r="AB428" s="142"/>
    </row>
    <row r="429" spans="2:28"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3"/>
      <c r="P429" s="143"/>
      <c r="Q429" s="143"/>
      <c r="R429" s="143"/>
      <c r="S429" s="143"/>
      <c r="T429" s="143"/>
      <c r="U429" s="143"/>
      <c r="V429" s="143"/>
      <c r="W429" s="143"/>
      <c r="X429" s="143"/>
      <c r="Y429" s="143"/>
      <c r="Z429" s="142"/>
      <c r="AA429" s="142"/>
      <c r="AB429" s="142"/>
    </row>
    <row r="430" spans="2:28">
      <c r="B430" s="142"/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3"/>
      <c r="P430" s="143"/>
      <c r="Q430" s="143"/>
      <c r="R430" s="143"/>
      <c r="S430" s="143"/>
      <c r="T430" s="143"/>
      <c r="U430" s="143"/>
      <c r="V430" s="143"/>
      <c r="W430" s="143"/>
      <c r="X430" s="143"/>
      <c r="Y430" s="143"/>
      <c r="Z430" s="142"/>
      <c r="AA430" s="142"/>
      <c r="AB430" s="142"/>
    </row>
    <row r="431" spans="2:28">
      <c r="B431" s="142"/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3"/>
      <c r="P431" s="143"/>
      <c r="Q431" s="143"/>
      <c r="R431" s="143"/>
      <c r="S431" s="143"/>
      <c r="T431" s="143"/>
      <c r="U431" s="143"/>
      <c r="V431" s="143"/>
      <c r="W431" s="143"/>
      <c r="X431" s="143"/>
      <c r="Y431" s="143"/>
      <c r="Z431" s="142"/>
      <c r="AA431" s="142"/>
      <c r="AB431" s="142"/>
    </row>
    <row r="432" spans="2:28">
      <c r="B432" s="142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3"/>
      <c r="P432" s="143"/>
      <c r="Q432" s="143"/>
      <c r="R432" s="143"/>
      <c r="S432" s="143"/>
      <c r="T432" s="143"/>
      <c r="U432" s="143"/>
      <c r="V432" s="143"/>
      <c r="W432" s="143"/>
      <c r="X432" s="143"/>
      <c r="Y432" s="143"/>
      <c r="Z432" s="142"/>
      <c r="AA432" s="142"/>
      <c r="AB432" s="142"/>
    </row>
    <row r="433" spans="2:28">
      <c r="B433" s="142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3"/>
      <c r="P433" s="143"/>
      <c r="Q433" s="143"/>
      <c r="R433" s="143"/>
      <c r="S433" s="143"/>
      <c r="T433" s="143"/>
      <c r="U433" s="143"/>
      <c r="V433" s="143"/>
      <c r="W433" s="143"/>
      <c r="X433" s="143"/>
      <c r="Y433" s="143"/>
      <c r="Z433" s="142"/>
      <c r="AA433" s="142"/>
      <c r="AB433" s="142"/>
    </row>
    <row r="434" spans="2:28">
      <c r="B434" s="142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3"/>
      <c r="P434" s="143"/>
      <c r="Q434" s="143"/>
      <c r="R434" s="143"/>
      <c r="S434" s="143"/>
      <c r="T434" s="143"/>
      <c r="U434" s="143"/>
      <c r="V434" s="143"/>
      <c r="W434" s="143"/>
      <c r="X434" s="143"/>
      <c r="Y434" s="143"/>
      <c r="Z434" s="142"/>
      <c r="AA434" s="142"/>
      <c r="AB434" s="142"/>
    </row>
    <row r="435" spans="2:28">
      <c r="B435" s="142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42"/>
      <c r="O435" s="143"/>
      <c r="P435" s="143"/>
      <c r="Q435" s="143"/>
      <c r="R435" s="143"/>
      <c r="S435" s="143"/>
      <c r="T435" s="143"/>
      <c r="U435" s="143"/>
      <c r="V435" s="143"/>
      <c r="W435" s="143"/>
      <c r="X435" s="143"/>
      <c r="Y435" s="143"/>
      <c r="Z435" s="142"/>
      <c r="AA435" s="142"/>
      <c r="AB435" s="142"/>
    </row>
    <row r="436" spans="2:28">
      <c r="B436" s="142"/>
      <c r="C436" s="142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3"/>
      <c r="P436" s="143"/>
      <c r="Q436" s="143"/>
      <c r="R436" s="143"/>
      <c r="S436" s="143"/>
      <c r="T436" s="143"/>
      <c r="U436" s="143"/>
      <c r="V436" s="143"/>
      <c r="W436" s="143"/>
      <c r="X436" s="143"/>
      <c r="Y436" s="143"/>
      <c r="Z436" s="142"/>
      <c r="AA436" s="142"/>
      <c r="AB436" s="142"/>
    </row>
    <row r="437" spans="2:28">
      <c r="B437" s="142"/>
      <c r="C437" s="142"/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3"/>
      <c r="P437" s="143"/>
      <c r="Q437" s="143"/>
      <c r="R437" s="143"/>
      <c r="S437" s="143"/>
      <c r="T437" s="143"/>
      <c r="U437" s="143"/>
      <c r="V437" s="143"/>
      <c r="W437" s="143"/>
      <c r="X437" s="143"/>
      <c r="Y437" s="143"/>
      <c r="Z437" s="142"/>
      <c r="AA437" s="142"/>
      <c r="AB437" s="142"/>
    </row>
    <row r="438" spans="2:28">
      <c r="B438" s="142"/>
      <c r="C438" s="142"/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3"/>
      <c r="P438" s="143"/>
      <c r="Q438" s="143"/>
      <c r="R438" s="143"/>
      <c r="S438" s="143"/>
      <c r="T438" s="143"/>
      <c r="U438" s="143"/>
      <c r="V438" s="143"/>
      <c r="W438" s="143"/>
      <c r="X438" s="143"/>
      <c r="Y438" s="143"/>
      <c r="Z438" s="142"/>
      <c r="AA438" s="142"/>
      <c r="AB438" s="142"/>
    </row>
    <row r="439" spans="2:28">
      <c r="B439" s="142"/>
      <c r="C439" s="142"/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N439" s="142"/>
      <c r="O439" s="143"/>
      <c r="P439" s="143"/>
      <c r="Q439" s="143"/>
      <c r="R439" s="143"/>
      <c r="S439" s="143"/>
      <c r="T439" s="143"/>
      <c r="U439" s="143"/>
      <c r="V439" s="143"/>
      <c r="W439" s="143"/>
      <c r="X439" s="143"/>
      <c r="Y439" s="143"/>
      <c r="Z439" s="142"/>
      <c r="AA439" s="142"/>
      <c r="AB439" s="142"/>
    </row>
    <row r="440" spans="2:28">
      <c r="B440" s="142"/>
      <c r="C440" s="142"/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  <c r="N440" s="142"/>
      <c r="O440" s="143"/>
      <c r="P440" s="143"/>
      <c r="Q440" s="143"/>
      <c r="R440" s="143"/>
      <c r="S440" s="143"/>
      <c r="T440" s="143"/>
      <c r="U440" s="143"/>
      <c r="V440" s="143"/>
      <c r="W440" s="143"/>
      <c r="X440" s="143"/>
      <c r="Y440" s="143"/>
      <c r="Z440" s="142"/>
      <c r="AA440" s="142"/>
      <c r="AB440" s="142"/>
    </row>
    <row r="441" spans="2:28">
      <c r="B441" s="142"/>
      <c r="C441" s="142"/>
      <c r="D441" s="142"/>
      <c r="E441" s="142"/>
      <c r="F441" s="142"/>
      <c r="G441" s="142"/>
      <c r="H441" s="142"/>
      <c r="I441" s="142"/>
      <c r="J441" s="142"/>
      <c r="K441" s="142"/>
      <c r="L441" s="142"/>
      <c r="M441" s="142"/>
      <c r="N441" s="142"/>
      <c r="O441" s="143"/>
      <c r="P441" s="143"/>
      <c r="Q441" s="143"/>
      <c r="R441" s="143"/>
      <c r="S441" s="143"/>
      <c r="T441" s="143"/>
      <c r="U441" s="143"/>
      <c r="V441" s="143"/>
      <c r="W441" s="143"/>
      <c r="X441" s="143"/>
      <c r="Y441" s="143"/>
      <c r="Z441" s="142"/>
      <c r="AA441" s="142"/>
      <c r="AB441" s="142"/>
    </row>
    <row r="442" spans="2:28">
      <c r="B442" s="142"/>
      <c r="C442" s="142"/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3"/>
      <c r="P442" s="143"/>
      <c r="Q442" s="143"/>
      <c r="R442" s="143"/>
      <c r="S442" s="143"/>
      <c r="T442" s="143"/>
      <c r="U442" s="143"/>
      <c r="V442" s="143"/>
      <c r="W442" s="143"/>
      <c r="X442" s="143"/>
      <c r="Y442" s="143"/>
      <c r="Z442" s="142"/>
      <c r="AA442" s="142"/>
      <c r="AB442" s="142"/>
    </row>
    <row r="443" spans="2:28">
      <c r="B443" s="142"/>
      <c r="C443" s="142"/>
      <c r="D443" s="142"/>
      <c r="E443" s="142"/>
      <c r="F443" s="142"/>
      <c r="G443" s="142"/>
      <c r="H443" s="142"/>
      <c r="I443" s="142"/>
      <c r="J443" s="142"/>
      <c r="K443" s="142"/>
      <c r="L443" s="142"/>
      <c r="M443" s="142"/>
      <c r="N443" s="142"/>
      <c r="O443" s="143"/>
      <c r="P443" s="143"/>
      <c r="Q443" s="143"/>
      <c r="R443" s="143"/>
      <c r="S443" s="143"/>
      <c r="T443" s="143"/>
      <c r="U443" s="143"/>
      <c r="V443" s="143"/>
      <c r="W443" s="143"/>
      <c r="X443" s="143"/>
      <c r="Y443" s="143"/>
      <c r="Z443" s="142"/>
      <c r="AA443" s="142"/>
      <c r="AB443" s="142"/>
    </row>
    <row r="444" spans="2:28">
      <c r="B444" s="142"/>
      <c r="C444" s="142"/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3"/>
      <c r="P444" s="143"/>
      <c r="Q444" s="143"/>
      <c r="R444" s="143"/>
      <c r="S444" s="143"/>
      <c r="T444" s="143"/>
      <c r="U444" s="143"/>
      <c r="V444" s="143"/>
      <c r="W444" s="143"/>
      <c r="X444" s="143"/>
      <c r="Y444" s="143"/>
      <c r="Z444" s="142"/>
      <c r="AA444" s="142"/>
      <c r="AB444" s="142"/>
    </row>
    <row r="445" spans="2:28">
      <c r="B445" s="142"/>
      <c r="C445" s="142"/>
      <c r="D445" s="142"/>
      <c r="E445" s="142"/>
      <c r="F445" s="142"/>
      <c r="G445" s="142"/>
      <c r="H445" s="142"/>
      <c r="I445" s="142"/>
      <c r="J445" s="142"/>
      <c r="K445" s="142"/>
      <c r="L445" s="142"/>
      <c r="M445" s="142"/>
      <c r="N445" s="142"/>
      <c r="O445" s="143"/>
      <c r="P445" s="143"/>
      <c r="Q445" s="143"/>
      <c r="R445" s="143"/>
      <c r="S445" s="143"/>
      <c r="T445" s="143"/>
      <c r="U445" s="143"/>
      <c r="V445" s="143"/>
      <c r="W445" s="143"/>
      <c r="X445" s="143"/>
      <c r="Y445" s="143"/>
      <c r="Z445" s="142"/>
      <c r="AA445" s="142"/>
      <c r="AB445" s="142"/>
    </row>
    <row r="446" spans="2:28">
      <c r="B446" s="142"/>
      <c r="C446" s="142"/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3"/>
      <c r="P446" s="143"/>
      <c r="Q446" s="143"/>
      <c r="R446" s="143"/>
      <c r="S446" s="143"/>
      <c r="T446" s="143"/>
      <c r="U446" s="143"/>
      <c r="V446" s="143"/>
      <c r="W446" s="143"/>
      <c r="X446" s="143"/>
      <c r="Y446" s="143"/>
      <c r="Z446" s="142"/>
      <c r="AA446" s="142"/>
      <c r="AB446" s="142"/>
    </row>
    <row r="447" spans="2:28">
      <c r="B447" s="142"/>
      <c r="C447" s="142"/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3"/>
      <c r="P447" s="143"/>
      <c r="Q447" s="143"/>
      <c r="R447" s="143"/>
      <c r="S447" s="143"/>
      <c r="T447" s="143"/>
      <c r="U447" s="143"/>
      <c r="V447" s="143"/>
      <c r="W447" s="143"/>
      <c r="X447" s="143"/>
      <c r="Y447" s="143"/>
      <c r="Z447" s="142"/>
      <c r="AA447" s="142"/>
      <c r="AB447" s="142"/>
    </row>
    <row r="448" spans="2:28">
      <c r="B448" s="142"/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3"/>
      <c r="P448" s="143"/>
      <c r="Q448" s="143"/>
      <c r="R448" s="143"/>
      <c r="S448" s="143"/>
      <c r="T448" s="143"/>
      <c r="U448" s="143"/>
      <c r="V448" s="143"/>
      <c r="W448" s="143"/>
      <c r="X448" s="143"/>
      <c r="Y448" s="143"/>
      <c r="Z448" s="142"/>
      <c r="AA448" s="142"/>
      <c r="AB448" s="142"/>
    </row>
    <row r="449" spans="2:28">
      <c r="B449" s="142"/>
      <c r="C449" s="142"/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3"/>
      <c r="P449" s="143"/>
      <c r="Q449" s="143"/>
      <c r="R449" s="143"/>
      <c r="S449" s="143"/>
      <c r="T449" s="143"/>
      <c r="U449" s="143"/>
      <c r="V449" s="143"/>
      <c r="W449" s="143"/>
      <c r="X449" s="143"/>
      <c r="Y449" s="143"/>
      <c r="Z449" s="142"/>
      <c r="AA449" s="142"/>
      <c r="AB449" s="142"/>
    </row>
    <row r="450" spans="2:28">
      <c r="B450" s="142"/>
      <c r="C450" s="142"/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  <c r="N450" s="142"/>
      <c r="O450" s="143"/>
      <c r="P450" s="143"/>
      <c r="Q450" s="143"/>
      <c r="R450" s="143"/>
      <c r="S450" s="143"/>
      <c r="T450" s="143"/>
      <c r="U450" s="143"/>
      <c r="V450" s="143"/>
      <c r="W450" s="143"/>
      <c r="X450" s="143"/>
      <c r="Y450" s="143"/>
      <c r="Z450" s="142"/>
      <c r="AA450" s="142"/>
      <c r="AB450" s="142"/>
    </row>
    <row r="451" spans="2:28"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3"/>
      <c r="P451" s="143"/>
      <c r="Q451" s="143"/>
      <c r="R451" s="143"/>
      <c r="S451" s="143"/>
      <c r="T451" s="143"/>
      <c r="U451" s="143"/>
      <c r="V451" s="143"/>
      <c r="W451" s="143"/>
      <c r="X451" s="143"/>
      <c r="Y451" s="143"/>
      <c r="Z451" s="142"/>
      <c r="AA451" s="142"/>
      <c r="AB451" s="142"/>
    </row>
    <row r="452" spans="2:28">
      <c r="B452" s="142"/>
      <c r="C452" s="142"/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  <c r="N452" s="142"/>
      <c r="O452" s="143"/>
      <c r="P452" s="143"/>
      <c r="Q452" s="143"/>
      <c r="R452" s="143"/>
      <c r="S452" s="143"/>
      <c r="T452" s="143"/>
      <c r="U452" s="143"/>
      <c r="V452" s="143"/>
      <c r="W452" s="143"/>
      <c r="X452" s="143"/>
      <c r="Y452" s="143"/>
      <c r="Z452" s="142"/>
      <c r="AA452" s="142"/>
      <c r="AB452" s="142"/>
    </row>
    <row r="453" spans="2:28"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3"/>
      <c r="P453" s="143"/>
      <c r="Q453" s="143"/>
      <c r="R453" s="143"/>
      <c r="S453" s="143"/>
      <c r="T453" s="143"/>
      <c r="U453" s="143"/>
      <c r="V453" s="143"/>
      <c r="W453" s="143"/>
      <c r="X453" s="143"/>
      <c r="Y453" s="143"/>
      <c r="Z453" s="142"/>
      <c r="AA453" s="142"/>
      <c r="AB453" s="142"/>
    </row>
    <row r="454" spans="2:28">
      <c r="B454" s="142"/>
      <c r="C454" s="142"/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143"/>
      <c r="P454" s="143"/>
      <c r="Q454" s="143"/>
      <c r="R454" s="143"/>
      <c r="S454" s="143"/>
      <c r="T454" s="143"/>
      <c r="U454" s="143"/>
      <c r="V454" s="143"/>
      <c r="W454" s="143"/>
      <c r="X454" s="143"/>
      <c r="Y454" s="143"/>
      <c r="Z454" s="142"/>
      <c r="AA454" s="142"/>
      <c r="AB454" s="142"/>
    </row>
    <row r="455" spans="2:28"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3"/>
      <c r="P455" s="143"/>
      <c r="Q455" s="143"/>
      <c r="R455" s="143"/>
      <c r="S455" s="143"/>
      <c r="T455" s="143"/>
      <c r="U455" s="143"/>
      <c r="V455" s="143"/>
      <c r="W455" s="143"/>
      <c r="X455" s="143"/>
      <c r="Y455" s="143"/>
      <c r="Z455" s="142"/>
      <c r="AA455" s="142"/>
      <c r="AB455" s="142"/>
    </row>
    <row r="456" spans="2:28">
      <c r="B456" s="142"/>
      <c r="C456" s="142"/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3"/>
      <c r="P456" s="143"/>
      <c r="Q456" s="143"/>
      <c r="R456" s="143"/>
      <c r="S456" s="143"/>
      <c r="T456" s="143"/>
      <c r="U456" s="143"/>
      <c r="V456" s="143"/>
      <c r="W456" s="143"/>
      <c r="X456" s="143"/>
      <c r="Y456" s="143"/>
      <c r="Z456" s="142"/>
      <c r="AA456" s="142"/>
      <c r="AB456" s="142"/>
    </row>
    <row r="457" spans="2:28"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3"/>
      <c r="P457" s="143"/>
      <c r="Q457" s="143"/>
      <c r="R457" s="143"/>
      <c r="S457" s="143"/>
      <c r="T457" s="143"/>
      <c r="U457" s="143"/>
      <c r="V457" s="143"/>
      <c r="W457" s="143"/>
      <c r="X457" s="143"/>
      <c r="Y457" s="143"/>
      <c r="Z457" s="142"/>
      <c r="AA457" s="142"/>
      <c r="AB457" s="142"/>
    </row>
    <row r="458" spans="2:28">
      <c r="B458" s="142"/>
      <c r="C458" s="142"/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  <c r="N458" s="142"/>
      <c r="O458" s="143"/>
      <c r="P458" s="143"/>
      <c r="Q458" s="143"/>
      <c r="R458" s="143"/>
      <c r="S458" s="143"/>
      <c r="T458" s="143"/>
      <c r="U458" s="143"/>
      <c r="V458" s="143"/>
      <c r="W458" s="143"/>
      <c r="X458" s="143"/>
      <c r="Y458" s="143"/>
      <c r="Z458" s="142"/>
      <c r="AA458" s="142"/>
      <c r="AB458" s="142"/>
    </row>
    <row r="459" spans="2:28">
      <c r="B459" s="142"/>
      <c r="C459" s="142"/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  <c r="N459" s="142"/>
      <c r="O459" s="143"/>
      <c r="P459" s="143"/>
      <c r="Q459" s="143"/>
      <c r="R459" s="143"/>
      <c r="S459" s="143"/>
      <c r="T459" s="143"/>
      <c r="U459" s="143"/>
      <c r="V459" s="143"/>
      <c r="W459" s="143"/>
      <c r="X459" s="143"/>
      <c r="Y459" s="143"/>
      <c r="Z459" s="142"/>
      <c r="AA459" s="142"/>
      <c r="AB459" s="142"/>
    </row>
    <row r="460" spans="2:28">
      <c r="B460" s="142"/>
      <c r="C460" s="142"/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  <c r="N460" s="142"/>
      <c r="O460" s="143"/>
      <c r="P460" s="143"/>
      <c r="Q460" s="143"/>
      <c r="R460" s="143"/>
      <c r="S460" s="143"/>
      <c r="T460" s="143"/>
      <c r="U460" s="143"/>
      <c r="V460" s="143"/>
      <c r="W460" s="143"/>
      <c r="X460" s="143"/>
      <c r="Y460" s="143"/>
      <c r="Z460" s="142"/>
      <c r="AA460" s="142"/>
      <c r="AB460" s="142"/>
    </row>
    <row r="461" spans="2:28">
      <c r="B461" s="142"/>
      <c r="C461" s="142"/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3"/>
      <c r="P461" s="143"/>
      <c r="Q461" s="143"/>
      <c r="R461" s="143"/>
      <c r="S461" s="143"/>
      <c r="T461" s="143"/>
      <c r="U461" s="143"/>
      <c r="V461" s="143"/>
      <c r="W461" s="143"/>
      <c r="X461" s="143"/>
      <c r="Y461" s="143"/>
      <c r="Z461" s="142"/>
      <c r="AA461" s="142"/>
      <c r="AB461" s="142"/>
    </row>
    <row r="462" spans="2:28">
      <c r="B462" s="142"/>
      <c r="C462" s="142"/>
      <c r="D462" s="142"/>
      <c r="E462" s="142"/>
      <c r="F462" s="142"/>
      <c r="G462" s="142"/>
      <c r="H462" s="142"/>
      <c r="I462" s="142"/>
      <c r="J462" s="142"/>
      <c r="K462" s="142"/>
      <c r="L462" s="142"/>
      <c r="M462" s="142"/>
      <c r="N462" s="142"/>
      <c r="O462" s="143"/>
      <c r="P462" s="143"/>
      <c r="Q462" s="143"/>
      <c r="R462" s="143"/>
      <c r="S462" s="143"/>
      <c r="T462" s="143"/>
      <c r="U462" s="143"/>
      <c r="V462" s="143"/>
      <c r="W462" s="143"/>
      <c r="X462" s="143"/>
      <c r="Y462" s="143"/>
      <c r="Z462" s="142"/>
      <c r="AA462" s="142"/>
      <c r="AB462" s="142"/>
    </row>
    <row r="463" spans="2:28">
      <c r="B463" s="142"/>
      <c r="C463" s="142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3"/>
      <c r="P463" s="143"/>
      <c r="Q463" s="143"/>
      <c r="R463" s="143"/>
      <c r="S463" s="143"/>
      <c r="T463" s="143"/>
      <c r="U463" s="143"/>
      <c r="V463" s="143"/>
      <c r="W463" s="143"/>
      <c r="X463" s="143"/>
      <c r="Y463" s="143"/>
      <c r="Z463" s="142"/>
      <c r="AA463" s="142"/>
      <c r="AB463" s="142"/>
    </row>
    <row r="464" spans="2:28">
      <c r="B464" s="142"/>
      <c r="C464" s="142"/>
      <c r="D464" s="142"/>
      <c r="E464" s="142"/>
      <c r="F464" s="142"/>
      <c r="G464" s="142"/>
      <c r="H464" s="142"/>
      <c r="I464" s="142"/>
      <c r="J464" s="142"/>
      <c r="K464" s="142"/>
      <c r="L464" s="142"/>
      <c r="M464" s="142"/>
      <c r="N464" s="142"/>
      <c r="O464" s="143"/>
      <c r="P464" s="143"/>
      <c r="Q464" s="143"/>
      <c r="R464" s="143"/>
      <c r="S464" s="143"/>
      <c r="T464" s="143"/>
      <c r="U464" s="143"/>
      <c r="V464" s="143"/>
      <c r="W464" s="143"/>
      <c r="X464" s="143"/>
      <c r="Y464" s="143"/>
      <c r="Z464" s="142"/>
      <c r="AA464" s="142"/>
      <c r="AB464" s="142"/>
    </row>
    <row r="465" spans="2:28">
      <c r="B465" s="142"/>
      <c r="C465" s="142"/>
      <c r="D465" s="142"/>
      <c r="E465" s="142"/>
      <c r="F465" s="142"/>
      <c r="G465" s="142"/>
      <c r="H465" s="142"/>
      <c r="I465" s="142"/>
      <c r="J465" s="142"/>
      <c r="K465" s="142"/>
      <c r="L465" s="142"/>
      <c r="M465" s="142"/>
      <c r="N465" s="142"/>
      <c r="O465" s="143"/>
      <c r="P465" s="143"/>
      <c r="Q465" s="143"/>
      <c r="R465" s="143"/>
      <c r="S465" s="143"/>
      <c r="T465" s="143"/>
      <c r="U465" s="143"/>
      <c r="V465" s="143"/>
      <c r="W465" s="143"/>
      <c r="X465" s="143"/>
      <c r="Y465" s="143"/>
      <c r="Z465" s="142"/>
      <c r="AA465" s="142"/>
      <c r="AB465" s="142"/>
    </row>
    <row r="466" spans="2:28">
      <c r="B466" s="142"/>
      <c r="C466" s="142"/>
      <c r="D466" s="142"/>
      <c r="E466" s="142"/>
      <c r="F466" s="142"/>
      <c r="G466" s="142"/>
      <c r="H466" s="142"/>
      <c r="I466" s="142"/>
      <c r="J466" s="142"/>
      <c r="K466" s="142"/>
      <c r="L466" s="142"/>
      <c r="M466" s="142"/>
      <c r="N466" s="142"/>
      <c r="O466" s="143"/>
      <c r="P466" s="143"/>
      <c r="Q466" s="143"/>
      <c r="R466" s="143"/>
      <c r="S466" s="143"/>
      <c r="T466" s="143"/>
      <c r="U466" s="143"/>
      <c r="V466" s="143"/>
      <c r="W466" s="143"/>
      <c r="X466" s="143"/>
      <c r="Y466" s="143"/>
      <c r="Z466" s="142"/>
      <c r="AA466" s="142"/>
      <c r="AB466" s="142"/>
    </row>
    <row r="467" spans="2:28">
      <c r="B467" s="142"/>
      <c r="C467" s="142"/>
      <c r="D467" s="142"/>
      <c r="E467" s="142"/>
      <c r="F467" s="142"/>
      <c r="G467" s="142"/>
      <c r="H467" s="142"/>
      <c r="I467" s="142"/>
      <c r="J467" s="142"/>
      <c r="K467" s="142"/>
      <c r="L467" s="142"/>
      <c r="M467" s="142"/>
      <c r="N467" s="142"/>
      <c r="O467" s="143"/>
      <c r="P467" s="143"/>
      <c r="Q467" s="143"/>
      <c r="R467" s="143"/>
      <c r="S467" s="143"/>
      <c r="T467" s="143"/>
      <c r="U467" s="143"/>
      <c r="V467" s="143"/>
      <c r="W467" s="143"/>
      <c r="X467" s="143"/>
      <c r="Y467" s="143"/>
      <c r="Z467" s="142"/>
      <c r="AA467" s="142"/>
      <c r="AB467" s="142"/>
    </row>
    <row r="468" spans="2:28">
      <c r="B468" s="142"/>
      <c r="C468" s="142"/>
      <c r="D468" s="142"/>
      <c r="E468" s="142"/>
      <c r="F468" s="142"/>
      <c r="G468" s="142"/>
      <c r="H468" s="142"/>
      <c r="I468" s="142"/>
      <c r="J468" s="142"/>
      <c r="K468" s="142"/>
      <c r="L468" s="142"/>
      <c r="M468" s="142"/>
      <c r="N468" s="142"/>
      <c r="O468" s="143"/>
      <c r="P468" s="143"/>
      <c r="Q468" s="143"/>
      <c r="R468" s="143"/>
      <c r="S468" s="143"/>
      <c r="T468" s="143"/>
      <c r="U468" s="143"/>
      <c r="V468" s="143"/>
      <c r="W468" s="143"/>
      <c r="X468" s="143"/>
      <c r="Y468" s="143"/>
      <c r="Z468" s="142"/>
      <c r="AA468" s="142"/>
      <c r="AB468" s="142"/>
    </row>
    <row r="469" spans="2:28">
      <c r="B469" s="142"/>
      <c r="C469" s="142"/>
      <c r="D469" s="142"/>
      <c r="E469" s="142"/>
      <c r="F469" s="142"/>
      <c r="G469" s="142"/>
      <c r="H469" s="142"/>
      <c r="I469" s="142"/>
      <c r="J469" s="142"/>
      <c r="K469" s="142"/>
      <c r="L469" s="142"/>
      <c r="M469" s="142"/>
      <c r="N469" s="142"/>
      <c r="O469" s="143"/>
      <c r="P469" s="143"/>
      <c r="Q469" s="143"/>
      <c r="R469" s="143"/>
      <c r="S469" s="143"/>
      <c r="T469" s="143"/>
      <c r="U469" s="143"/>
      <c r="V469" s="143"/>
      <c r="W469" s="143"/>
      <c r="X469" s="143"/>
      <c r="Y469" s="143"/>
      <c r="Z469" s="142"/>
      <c r="AA469" s="142"/>
      <c r="AB469" s="142"/>
    </row>
    <row r="470" spans="2:28">
      <c r="B470" s="142"/>
      <c r="C470" s="142"/>
      <c r="D470" s="142"/>
      <c r="E470" s="142"/>
      <c r="F470" s="142"/>
      <c r="G470" s="142"/>
      <c r="H470" s="142"/>
      <c r="I470" s="142"/>
      <c r="J470" s="142"/>
      <c r="K470" s="142"/>
      <c r="L470" s="142"/>
      <c r="M470" s="142"/>
      <c r="N470" s="142"/>
      <c r="O470" s="143"/>
      <c r="P470" s="143"/>
      <c r="Q470" s="143"/>
      <c r="R470" s="143"/>
      <c r="S470" s="143"/>
      <c r="T470" s="143"/>
      <c r="U470" s="143"/>
      <c r="V470" s="143"/>
      <c r="W470" s="143"/>
      <c r="X470" s="143"/>
      <c r="Y470" s="143"/>
      <c r="Z470" s="142"/>
      <c r="AA470" s="142"/>
      <c r="AB470" s="142"/>
    </row>
    <row r="471" spans="2:28">
      <c r="B471" s="142"/>
      <c r="C471" s="142"/>
      <c r="D471" s="142"/>
      <c r="E471" s="142"/>
      <c r="F471" s="142"/>
      <c r="G471" s="142"/>
      <c r="H471" s="142"/>
      <c r="I471" s="142"/>
      <c r="J471" s="142"/>
      <c r="K471" s="142"/>
      <c r="L471" s="142"/>
      <c r="M471" s="142"/>
      <c r="N471" s="142"/>
      <c r="O471" s="143"/>
      <c r="P471" s="143"/>
      <c r="Q471" s="143"/>
      <c r="R471" s="143"/>
      <c r="S471" s="143"/>
      <c r="T471" s="143"/>
      <c r="U471" s="143"/>
      <c r="V471" s="143"/>
      <c r="W471" s="143"/>
      <c r="X471" s="143"/>
      <c r="Y471" s="143"/>
      <c r="Z471" s="142"/>
      <c r="AA471" s="142"/>
      <c r="AB471" s="142"/>
    </row>
    <row r="472" spans="2:28">
      <c r="B472" s="142"/>
      <c r="C472" s="142"/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  <c r="O472" s="143"/>
      <c r="P472" s="143"/>
      <c r="Q472" s="143"/>
      <c r="R472" s="143"/>
      <c r="S472" s="143"/>
      <c r="T472" s="143"/>
      <c r="U472" s="143"/>
      <c r="V472" s="143"/>
      <c r="W472" s="143"/>
      <c r="X472" s="143"/>
      <c r="Y472" s="143"/>
      <c r="Z472" s="142"/>
      <c r="AA472" s="142"/>
      <c r="AB472" s="142"/>
    </row>
    <row r="473" spans="2:28">
      <c r="B473" s="142"/>
      <c r="C473" s="142"/>
      <c r="D473" s="142"/>
      <c r="E473" s="142"/>
      <c r="F473" s="142"/>
      <c r="G473" s="142"/>
      <c r="H473" s="142"/>
      <c r="I473" s="142"/>
      <c r="J473" s="142"/>
      <c r="K473" s="142"/>
      <c r="L473" s="142"/>
      <c r="M473" s="142"/>
      <c r="N473" s="142"/>
      <c r="O473" s="143"/>
      <c r="P473" s="143"/>
      <c r="Q473" s="143"/>
      <c r="R473" s="143"/>
      <c r="S473" s="143"/>
      <c r="T473" s="143"/>
      <c r="U473" s="143"/>
      <c r="V473" s="143"/>
      <c r="W473" s="143"/>
      <c r="X473" s="143"/>
      <c r="Y473" s="143"/>
      <c r="Z473" s="142"/>
      <c r="AA473" s="142"/>
      <c r="AB473" s="142"/>
    </row>
    <row r="474" spans="2:28">
      <c r="B474" s="142"/>
      <c r="C474" s="142"/>
      <c r="D474" s="142"/>
      <c r="E474" s="142"/>
      <c r="F474" s="142"/>
      <c r="G474" s="142"/>
      <c r="H474" s="142"/>
      <c r="I474" s="142"/>
      <c r="J474" s="142"/>
      <c r="K474" s="142"/>
      <c r="L474" s="142"/>
      <c r="M474" s="142"/>
      <c r="N474" s="142"/>
      <c r="O474" s="143"/>
      <c r="P474" s="143"/>
      <c r="Q474" s="143"/>
      <c r="R474" s="143"/>
      <c r="S474" s="143"/>
      <c r="T474" s="143"/>
      <c r="U474" s="143"/>
      <c r="V474" s="143"/>
      <c r="W474" s="143"/>
      <c r="X474" s="143"/>
      <c r="Y474" s="143"/>
      <c r="Z474" s="142"/>
      <c r="AA474" s="142"/>
      <c r="AB474" s="142"/>
    </row>
    <row r="475" spans="2:28">
      <c r="B475" s="142"/>
      <c r="C475" s="142"/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3"/>
      <c r="P475" s="143"/>
      <c r="Q475" s="143"/>
      <c r="R475" s="143"/>
      <c r="S475" s="143"/>
      <c r="T475" s="143"/>
      <c r="U475" s="143"/>
      <c r="V475" s="143"/>
      <c r="W475" s="143"/>
      <c r="X475" s="143"/>
      <c r="Y475" s="143"/>
      <c r="Z475" s="142"/>
      <c r="AA475" s="142"/>
      <c r="AB475" s="142"/>
    </row>
    <row r="476" spans="2:28">
      <c r="B476" s="142"/>
      <c r="C476" s="142"/>
      <c r="D476" s="142"/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3"/>
      <c r="P476" s="143"/>
      <c r="Q476" s="143"/>
      <c r="R476" s="143"/>
      <c r="S476" s="143"/>
      <c r="T476" s="143"/>
      <c r="U476" s="143"/>
      <c r="V476" s="143"/>
      <c r="W476" s="143"/>
      <c r="X476" s="143"/>
      <c r="Y476" s="143"/>
      <c r="Z476" s="142"/>
      <c r="AA476" s="142"/>
      <c r="AB476" s="142"/>
    </row>
    <row r="477" spans="2:28"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3"/>
      <c r="P477" s="143"/>
      <c r="Q477" s="143"/>
      <c r="R477" s="143"/>
      <c r="S477" s="143"/>
      <c r="T477" s="143"/>
      <c r="U477" s="143"/>
      <c r="V477" s="143"/>
      <c r="W477" s="143"/>
      <c r="X477" s="143"/>
      <c r="Y477" s="143"/>
      <c r="Z477" s="142"/>
      <c r="AA477" s="142"/>
      <c r="AB477" s="142"/>
    </row>
    <row r="478" spans="2:28">
      <c r="B478" s="142"/>
      <c r="C478" s="142"/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3"/>
      <c r="P478" s="143"/>
      <c r="Q478" s="143"/>
      <c r="R478" s="143"/>
      <c r="S478" s="143"/>
      <c r="T478" s="143"/>
      <c r="U478" s="143"/>
      <c r="V478" s="143"/>
      <c r="W478" s="143"/>
      <c r="X478" s="143"/>
      <c r="Y478" s="143"/>
      <c r="Z478" s="142"/>
      <c r="AA478" s="142"/>
      <c r="AB478" s="142"/>
    </row>
    <row r="479" spans="2:28">
      <c r="B479" s="142"/>
      <c r="C479" s="142"/>
      <c r="D479" s="142"/>
      <c r="E479" s="142"/>
      <c r="F479" s="142"/>
      <c r="G479" s="142"/>
      <c r="H479" s="142"/>
      <c r="I479" s="142"/>
      <c r="J479" s="142"/>
      <c r="K479" s="142"/>
      <c r="L479" s="142"/>
      <c r="M479" s="142"/>
      <c r="N479" s="142"/>
      <c r="O479" s="143"/>
      <c r="P479" s="143"/>
      <c r="Q479" s="143"/>
      <c r="R479" s="143"/>
      <c r="S479" s="143"/>
      <c r="T479" s="143"/>
      <c r="U479" s="143"/>
      <c r="V479" s="143"/>
      <c r="W479" s="143"/>
      <c r="X479" s="143"/>
      <c r="Y479" s="143"/>
      <c r="Z479" s="142"/>
      <c r="AA479" s="142"/>
      <c r="AB479" s="142"/>
    </row>
    <row r="480" spans="2:28">
      <c r="B480" s="142"/>
      <c r="C480" s="142"/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3"/>
      <c r="P480" s="143"/>
      <c r="Q480" s="143"/>
      <c r="R480" s="143"/>
      <c r="S480" s="143"/>
      <c r="T480" s="143"/>
      <c r="U480" s="143"/>
      <c r="V480" s="143"/>
      <c r="W480" s="143"/>
      <c r="X480" s="143"/>
      <c r="Y480" s="143"/>
      <c r="Z480" s="142"/>
      <c r="AA480" s="142"/>
      <c r="AB480" s="142"/>
    </row>
    <row r="481" spans="2:28">
      <c r="B481" s="142"/>
      <c r="C481" s="142"/>
      <c r="D481" s="142"/>
      <c r="E481" s="142"/>
      <c r="F481" s="142"/>
      <c r="G481" s="142"/>
      <c r="H481" s="142"/>
      <c r="I481" s="142"/>
      <c r="J481" s="142"/>
      <c r="K481" s="142"/>
      <c r="L481" s="142"/>
      <c r="M481" s="142"/>
      <c r="N481" s="142"/>
      <c r="O481" s="143"/>
      <c r="P481" s="143"/>
      <c r="Q481" s="143"/>
      <c r="R481" s="143"/>
      <c r="S481" s="143"/>
      <c r="T481" s="143"/>
      <c r="U481" s="143"/>
      <c r="V481" s="143"/>
      <c r="W481" s="143"/>
      <c r="X481" s="143"/>
      <c r="Y481" s="143"/>
      <c r="Z481" s="142"/>
      <c r="AA481" s="142"/>
      <c r="AB481" s="142"/>
    </row>
    <row r="482" spans="2:28">
      <c r="B482" s="142"/>
      <c r="C482" s="142"/>
      <c r="D482" s="142"/>
      <c r="E482" s="142"/>
      <c r="F482" s="142"/>
      <c r="G482" s="142"/>
      <c r="H482" s="142"/>
      <c r="I482" s="142"/>
      <c r="J482" s="142"/>
      <c r="K482" s="142"/>
      <c r="L482" s="142"/>
      <c r="M482" s="142"/>
      <c r="N482" s="142"/>
      <c r="O482" s="143"/>
      <c r="P482" s="143"/>
      <c r="Q482" s="143"/>
      <c r="R482" s="143"/>
      <c r="S482" s="143"/>
      <c r="T482" s="143"/>
      <c r="U482" s="143"/>
      <c r="V482" s="143"/>
      <c r="W482" s="143"/>
      <c r="X482" s="143"/>
      <c r="Y482" s="143"/>
      <c r="Z482" s="142"/>
      <c r="AA482" s="142"/>
      <c r="AB482" s="142"/>
    </row>
    <row r="483" spans="2:28">
      <c r="B483" s="142"/>
      <c r="C483" s="142"/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3"/>
      <c r="P483" s="143"/>
      <c r="Q483" s="143"/>
      <c r="R483" s="143"/>
      <c r="S483" s="143"/>
      <c r="T483" s="143"/>
      <c r="U483" s="143"/>
      <c r="V483" s="143"/>
      <c r="W483" s="143"/>
      <c r="X483" s="143"/>
      <c r="Y483" s="143"/>
      <c r="Z483" s="142"/>
      <c r="AA483" s="142"/>
      <c r="AB483" s="142"/>
    </row>
    <row r="484" spans="2:28">
      <c r="B484" s="142"/>
      <c r="C484" s="142"/>
      <c r="D484" s="142"/>
      <c r="E484" s="142"/>
      <c r="F484" s="142"/>
      <c r="G484" s="142"/>
      <c r="H484" s="142"/>
      <c r="I484" s="142"/>
      <c r="J484" s="142"/>
      <c r="K484" s="142"/>
      <c r="L484" s="142"/>
      <c r="M484" s="142"/>
      <c r="N484" s="142"/>
      <c r="O484" s="143"/>
      <c r="P484" s="143"/>
      <c r="Q484" s="143"/>
      <c r="R484" s="143"/>
      <c r="S484" s="143"/>
      <c r="T484" s="143"/>
      <c r="U484" s="143"/>
      <c r="V484" s="143"/>
      <c r="W484" s="143"/>
      <c r="X484" s="143"/>
      <c r="Y484" s="143"/>
      <c r="Z484" s="142"/>
      <c r="AA484" s="142"/>
      <c r="AB484" s="142"/>
    </row>
    <row r="485" spans="2:28">
      <c r="B485" s="142"/>
      <c r="C485" s="142"/>
      <c r="D485" s="142"/>
      <c r="E485" s="142"/>
      <c r="F485" s="142"/>
      <c r="G485" s="142"/>
      <c r="H485" s="142"/>
      <c r="I485" s="142"/>
      <c r="J485" s="142"/>
      <c r="K485" s="142"/>
      <c r="L485" s="142"/>
      <c r="M485" s="142"/>
      <c r="N485" s="142"/>
      <c r="O485" s="143"/>
      <c r="P485" s="143"/>
      <c r="Q485" s="143"/>
      <c r="R485" s="143"/>
      <c r="S485" s="143"/>
      <c r="T485" s="143"/>
      <c r="U485" s="143"/>
      <c r="V485" s="143"/>
      <c r="W485" s="143"/>
      <c r="X485" s="143"/>
      <c r="Y485" s="143"/>
      <c r="Z485" s="142"/>
      <c r="AA485" s="142"/>
      <c r="AB485" s="142"/>
    </row>
    <row r="486" spans="2:28">
      <c r="B486" s="142"/>
      <c r="C486" s="142"/>
      <c r="D486" s="142"/>
      <c r="E486" s="142"/>
      <c r="F486" s="142"/>
      <c r="G486" s="142"/>
      <c r="H486" s="142"/>
      <c r="I486" s="142"/>
      <c r="J486" s="142"/>
      <c r="K486" s="142"/>
      <c r="L486" s="142"/>
      <c r="M486" s="142"/>
      <c r="N486" s="142"/>
      <c r="O486" s="143"/>
      <c r="P486" s="143"/>
      <c r="Q486" s="143"/>
      <c r="R486" s="143"/>
      <c r="S486" s="143"/>
      <c r="T486" s="143"/>
      <c r="U486" s="143"/>
      <c r="V486" s="143"/>
      <c r="W486" s="143"/>
      <c r="X486" s="143"/>
      <c r="Y486" s="143"/>
      <c r="Z486" s="142"/>
      <c r="AA486" s="142"/>
      <c r="AB486" s="142"/>
    </row>
    <row r="487" spans="2:28">
      <c r="B487" s="142"/>
      <c r="C487" s="142"/>
      <c r="D487" s="142"/>
      <c r="E487" s="142"/>
      <c r="F487" s="142"/>
      <c r="G487" s="142"/>
      <c r="H487" s="142"/>
      <c r="I487" s="142"/>
      <c r="J487" s="142"/>
      <c r="K487" s="142"/>
      <c r="L487" s="142"/>
      <c r="M487" s="142"/>
      <c r="N487" s="142"/>
      <c r="O487" s="143"/>
      <c r="P487" s="143"/>
      <c r="Q487" s="143"/>
      <c r="R487" s="143"/>
      <c r="S487" s="143"/>
      <c r="T487" s="143"/>
      <c r="U487" s="143"/>
      <c r="V487" s="143"/>
      <c r="W487" s="143"/>
      <c r="X487" s="143"/>
      <c r="Y487" s="143"/>
      <c r="Z487" s="142"/>
      <c r="AA487" s="142"/>
      <c r="AB487" s="142"/>
    </row>
    <row r="488" spans="2:28">
      <c r="B488" s="142"/>
      <c r="C488" s="142"/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3"/>
      <c r="P488" s="143"/>
      <c r="Q488" s="143"/>
      <c r="R488" s="143"/>
      <c r="S488" s="143"/>
      <c r="T488" s="143"/>
      <c r="U488" s="143"/>
      <c r="V488" s="143"/>
      <c r="W488" s="143"/>
      <c r="X488" s="143"/>
      <c r="Y488" s="143"/>
      <c r="Z488" s="142"/>
      <c r="AA488" s="142"/>
      <c r="AB488" s="142"/>
    </row>
    <row r="489" spans="2:28">
      <c r="B489" s="142"/>
      <c r="C489" s="142"/>
      <c r="D489" s="142"/>
      <c r="E489" s="142"/>
      <c r="F489" s="142"/>
      <c r="G489" s="142"/>
      <c r="H489" s="142"/>
      <c r="I489" s="142"/>
      <c r="J489" s="142"/>
      <c r="K489" s="142"/>
      <c r="L489" s="142"/>
      <c r="M489" s="142"/>
      <c r="N489" s="142"/>
      <c r="O489" s="143"/>
      <c r="P489" s="143"/>
      <c r="Q489" s="143"/>
      <c r="R489" s="143"/>
      <c r="S489" s="143"/>
      <c r="T489" s="143"/>
      <c r="U489" s="143"/>
      <c r="V489" s="143"/>
      <c r="W489" s="143"/>
      <c r="X489" s="143"/>
      <c r="Y489" s="143"/>
      <c r="Z489" s="142"/>
      <c r="AA489" s="142"/>
      <c r="AB489" s="142"/>
    </row>
    <row r="490" spans="2:28">
      <c r="B490" s="142"/>
      <c r="C490" s="142"/>
      <c r="D490" s="142"/>
      <c r="E490" s="142"/>
      <c r="F490" s="142"/>
      <c r="G490" s="142"/>
      <c r="H490" s="142"/>
      <c r="I490" s="142"/>
      <c r="J490" s="142"/>
      <c r="K490" s="142"/>
      <c r="L490" s="142"/>
      <c r="M490" s="142"/>
      <c r="N490" s="142"/>
      <c r="O490" s="143"/>
      <c r="P490" s="143"/>
      <c r="Q490" s="143"/>
      <c r="R490" s="143"/>
      <c r="S490" s="143"/>
      <c r="T490" s="143"/>
      <c r="U490" s="143"/>
      <c r="V490" s="143"/>
      <c r="W490" s="143"/>
      <c r="X490" s="143"/>
      <c r="Y490" s="143"/>
      <c r="Z490" s="142"/>
      <c r="AA490" s="142"/>
      <c r="AB490" s="142"/>
    </row>
    <row r="491" spans="2:28">
      <c r="B491" s="142"/>
      <c r="C491" s="142"/>
      <c r="D491" s="142"/>
      <c r="E491" s="142"/>
      <c r="F491" s="142"/>
      <c r="G491" s="142"/>
      <c r="H491" s="142"/>
      <c r="I491" s="142"/>
      <c r="J491" s="142"/>
      <c r="K491" s="142"/>
      <c r="L491" s="142"/>
      <c r="M491" s="142"/>
      <c r="N491" s="142"/>
      <c r="O491" s="143"/>
      <c r="P491" s="143"/>
      <c r="Q491" s="143"/>
      <c r="R491" s="143"/>
      <c r="S491" s="143"/>
      <c r="T491" s="143"/>
      <c r="U491" s="143"/>
      <c r="V491" s="143"/>
      <c r="W491" s="143"/>
      <c r="X491" s="143"/>
      <c r="Y491" s="143"/>
      <c r="Z491" s="142"/>
      <c r="AA491" s="142"/>
      <c r="AB491" s="142"/>
    </row>
    <row r="492" spans="2:28">
      <c r="B492" s="142"/>
      <c r="C492" s="142"/>
      <c r="D492" s="142"/>
      <c r="E492" s="142"/>
      <c r="F492" s="142"/>
      <c r="G492" s="142"/>
      <c r="H492" s="142"/>
      <c r="I492" s="142"/>
      <c r="J492" s="142"/>
      <c r="K492" s="142"/>
      <c r="L492" s="142"/>
      <c r="M492" s="142"/>
      <c r="N492" s="142"/>
      <c r="O492" s="143"/>
      <c r="P492" s="143"/>
      <c r="Q492" s="143"/>
      <c r="R492" s="143"/>
      <c r="S492" s="143"/>
      <c r="T492" s="143"/>
      <c r="U492" s="143"/>
      <c r="V492" s="143"/>
      <c r="W492" s="143"/>
      <c r="X492" s="143"/>
      <c r="Y492" s="143"/>
      <c r="Z492" s="142"/>
      <c r="AA492" s="142"/>
      <c r="AB492" s="142"/>
    </row>
    <row r="493" spans="2:28">
      <c r="B493" s="142"/>
      <c r="C493" s="142"/>
      <c r="D493" s="142"/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3"/>
      <c r="P493" s="143"/>
      <c r="Q493" s="143"/>
      <c r="R493" s="143"/>
      <c r="S493" s="143"/>
      <c r="T493" s="143"/>
      <c r="U493" s="143"/>
      <c r="V493" s="143"/>
      <c r="W493" s="143"/>
      <c r="X493" s="143"/>
      <c r="Y493" s="143"/>
      <c r="Z493" s="142"/>
      <c r="AA493" s="142"/>
      <c r="AB493" s="142"/>
    </row>
    <row r="494" spans="2:28">
      <c r="B494" s="142"/>
      <c r="C494" s="142"/>
      <c r="D494" s="142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3"/>
      <c r="P494" s="143"/>
      <c r="Q494" s="143"/>
      <c r="R494" s="143"/>
      <c r="S494" s="143"/>
      <c r="T494" s="143"/>
      <c r="U494" s="143"/>
      <c r="V494" s="143"/>
      <c r="W494" s="143"/>
      <c r="X494" s="143"/>
      <c r="Y494" s="143"/>
      <c r="Z494" s="142"/>
      <c r="AA494" s="142"/>
      <c r="AB494" s="142"/>
    </row>
    <row r="495" spans="2:28">
      <c r="B495" s="142"/>
      <c r="C495" s="142"/>
      <c r="D495" s="142"/>
      <c r="E495" s="142"/>
      <c r="F495" s="142"/>
      <c r="G495" s="142"/>
      <c r="H495" s="142"/>
      <c r="I495" s="142"/>
      <c r="J495" s="142"/>
      <c r="K495" s="142"/>
      <c r="L495" s="142"/>
      <c r="M495" s="142"/>
      <c r="N495" s="142"/>
      <c r="O495" s="143"/>
      <c r="P495" s="143"/>
      <c r="Q495" s="143"/>
      <c r="R495" s="143"/>
      <c r="S495" s="143"/>
      <c r="T495" s="143"/>
      <c r="U495" s="143"/>
      <c r="V495" s="143"/>
      <c r="W495" s="143"/>
      <c r="X495" s="143"/>
      <c r="Y495" s="143"/>
      <c r="Z495" s="142"/>
      <c r="AA495" s="142"/>
      <c r="AB495" s="142"/>
    </row>
    <row r="496" spans="2:28">
      <c r="B496" s="142"/>
      <c r="C496" s="142"/>
      <c r="D496" s="142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3"/>
      <c r="P496" s="143"/>
      <c r="Q496" s="143"/>
      <c r="R496" s="143"/>
      <c r="S496" s="143"/>
      <c r="T496" s="143"/>
      <c r="U496" s="143"/>
      <c r="V496" s="143"/>
      <c r="W496" s="143"/>
      <c r="X496" s="143"/>
      <c r="Y496" s="143"/>
      <c r="Z496" s="142"/>
      <c r="AA496" s="142"/>
      <c r="AB496" s="142"/>
    </row>
    <row r="497" spans="2:28">
      <c r="B497" s="142"/>
      <c r="C497" s="142"/>
      <c r="D497" s="142"/>
      <c r="E497" s="142"/>
      <c r="F497" s="142"/>
      <c r="G497" s="142"/>
      <c r="H497" s="142"/>
      <c r="I497" s="142"/>
      <c r="J497" s="142"/>
      <c r="K497" s="142"/>
      <c r="L497" s="142"/>
      <c r="M497" s="142"/>
      <c r="N497" s="142"/>
      <c r="O497" s="143"/>
      <c r="P497" s="143"/>
      <c r="Q497" s="143"/>
      <c r="R497" s="143"/>
      <c r="S497" s="143"/>
      <c r="T497" s="143"/>
      <c r="U497" s="143"/>
      <c r="V497" s="143"/>
      <c r="W497" s="143"/>
      <c r="X497" s="143"/>
      <c r="Y497" s="143"/>
      <c r="Z497" s="142"/>
      <c r="AA497" s="142"/>
      <c r="AB497" s="142"/>
    </row>
    <row r="498" spans="2:28">
      <c r="B498" s="142"/>
      <c r="C498" s="142"/>
      <c r="D498" s="142"/>
      <c r="E498" s="142"/>
      <c r="F498" s="142"/>
      <c r="G498" s="142"/>
      <c r="H498" s="142"/>
      <c r="I498" s="142"/>
      <c r="J498" s="142"/>
      <c r="K498" s="142"/>
      <c r="L498" s="142"/>
      <c r="M498" s="142"/>
      <c r="N498" s="142"/>
      <c r="O498" s="143"/>
      <c r="P498" s="143"/>
      <c r="Q498" s="143"/>
      <c r="R498" s="143"/>
      <c r="S498" s="143"/>
      <c r="T498" s="143"/>
      <c r="U498" s="143"/>
      <c r="V498" s="143"/>
      <c r="W498" s="143"/>
      <c r="X498" s="143"/>
      <c r="Y498" s="143"/>
      <c r="Z498" s="142"/>
      <c r="AA498" s="142"/>
      <c r="AB498" s="142"/>
    </row>
    <row r="499" spans="2:28">
      <c r="B499" s="142"/>
      <c r="C499" s="142"/>
      <c r="D499" s="142"/>
      <c r="E499" s="142"/>
      <c r="F499" s="142"/>
      <c r="G499" s="142"/>
      <c r="H499" s="142"/>
      <c r="I499" s="142"/>
      <c r="J499" s="142"/>
      <c r="K499" s="142"/>
      <c r="L499" s="142"/>
      <c r="M499" s="142"/>
      <c r="N499" s="142"/>
      <c r="O499" s="143"/>
      <c r="P499" s="143"/>
      <c r="Q499" s="143"/>
      <c r="R499" s="143"/>
      <c r="S499" s="143"/>
      <c r="T499" s="143"/>
      <c r="U499" s="143"/>
      <c r="V499" s="143"/>
      <c r="W499" s="143"/>
      <c r="X499" s="143"/>
      <c r="Y499" s="143"/>
      <c r="Z499" s="142"/>
      <c r="AA499" s="142"/>
      <c r="AB499" s="142"/>
    </row>
    <row r="500" spans="2:28">
      <c r="B500" s="142"/>
      <c r="C500" s="142"/>
      <c r="D500" s="142"/>
      <c r="E500" s="142"/>
      <c r="F500" s="142"/>
      <c r="G500" s="142"/>
      <c r="H500" s="142"/>
      <c r="I500" s="142"/>
      <c r="J500" s="142"/>
      <c r="K500" s="142"/>
      <c r="L500" s="142"/>
      <c r="M500" s="142"/>
      <c r="N500" s="142"/>
      <c r="O500" s="143"/>
      <c r="P500" s="143"/>
      <c r="Q500" s="143"/>
      <c r="R500" s="143"/>
      <c r="S500" s="143"/>
      <c r="T500" s="143"/>
      <c r="U500" s="143"/>
      <c r="V500" s="143"/>
      <c r="W500" s="143"/>
      <c r="X500" s="143"/>
      <c r="Y500" s="143"/>
      <c r="Z500" s="142"/>
      <c r="AA500" s="142"/>
      <c r="AB500" s="142"/>
    </row>
    <row r="501" spans="2:28">
      <c r="B501" s="142"/>
      <c r="C501" s="142"/>
      <c r="D501" s="142"/>
      <c r="E501" s="142"/>
      <c r="F501" s="142"/>
      <c r="G501" s="142"/>
      <c r="H501" s="142"/>
      <c r="I501" s="142"/>
      <c r="J501" s="142"/>
      <c r="K501" s="142"/>
      <c r="L501" s="142"/>
      <c r="M501" s="142"/>
      <c r="N501" s="142"/>
      <c r="O501" s="143"/>
      <c r="P501" s="143"/>
      <c r="Q501" s="143"/>
      <c r="R501" s="143"/>
      <c r="S501" s="143"/>
      <c r="T501" s="143"/>
      <c r="U501" s="143"/>
      <c r="V501" s="143"/>
      <c r="W501" s="143"/>
      <c r="X501" s="143"/>
      <c r="Y501" s="143"/>
      <c r="Z501" s="142"/>
      <c r="AA501" s="142"/>
      <c r="AB501" s="142"/>
    </row>
    <row r="502" spans="2:28">
      <c r="B502" s="142"/>
      <c r="C502" s="142"/>
      <c r="D502" s="142"/>
      <c r="E502" s="142"/>
      <c r="F502" s="142"/>
      <c r="G502" s="142"/>
      <c r="H502" s="142"/>
      <c r="I502" s="142"/>
      <c r="J502" s="142"/>
      <c r="K502" s="142"/>
      <c r="L502" s="142"/>
      <c r="M502" s="142"/>
      <c r="N502" s="142"/>
      <c r="O502" s="143"/>
      <c r="P502" s="143"/>
      <c r="Q502" s="143"/>
      <c r="R502" s="143"/>
      <c r="S502" s="143"/>
      <c r="T502" s="143"/>
      <c r="U502" s="143"/>
      <c r="V502" s="143"/>
      <c r="W502" s="143"/>
      <c r="X502" s="143"/>
      <c r="Y502" s="143"/>
      <c r="Z502" s="142"/>
      <c r="AA502" s="142"/>
      <c r="AB502" s="142"/>
    </row>
    <row r="503" spans="2:28">
      <c r="B503" s="142"/>
      <c r="C503" s="142"/>
      <c r="D503" s="142"/>
      <c r="E503" s="142"/>
      <c r="F503" s="142"/>
      <c r="G503" s="142"/>
      <c r="H503" s="142"/>
      <c r="I503" s="142"/>
      <c r="J503" s="142"/>
      <c r="K503" s="142"/>
      <c r="L503" s="142"/>
      <c r="M503" s="142"/>
      <c r="N503" s="142"/>
      <c r="O503" s="143"/>
      <c r="P503" s="143"/>
      <c r="Q503" s="143"/>
      <c r="R503" s="143"/>
      <c r="S503" s="143"/>
      <c r="T503" s="143"/>
      <c r="U503" s="143"/>
      <c r="V503" s="143"/>
      <c r="W503" s="143"/>
      <c r="X503" s="143"/>
      <c r="Y503" s="143"/>
      <c r="Z503" s="142"/>
      <c r="AA503" s="142"/>
      <c r="AB503" s="142"/>
    </row>
    <row r="504" spans="2:28">
      <c r="B504" s="142"/>
      <c r="C504" s="142"/>
      <c r="D504" s="142"/>
      <c r="E504" s="142"/>
      <c r="F504" s="142"/>
      <c r="G504" s="142"/>
      <c r="H504" s="142"/>
      <c r="I504" s="142"/>
      <c r="J504" s="142"/>
      <c r="K504" s="142"/>
      <c r="L504" s="142"/>
      <c r="M504" s="142"/>
      <c r="N504" s="142"/>
      <c r="O504" s="143"/>
      <c r="P504" s="143"/>
      <c r="Q504" s="143"/>
      <c r="R504" s="143"/>
      <c r="S504" s="143"/>
      <c r="T504" s="143"/>
      <c r="U504" s="143"/>
      <c r="V504" s="143"/>
      <c r="W504" s="143"/>
      <c r="X504" s="143"/>
      <c r="Y504" s="143"/>
      <c r="Z504" s="142"/>
      <c r="AA504" s="142"/>
      <c r="AB504" s="142"/>
    </row>
    <row r="505" spans="2:28">
      <c r="B505" s="142"/>
      <c r="C505" s="142"/>
      <c r="D505" s="142"/>
      <c r="E505" s="142"/>
      <c r="F505" s="142"/>
      <c r="G505" s="142"/>
      <c r="H505" s="142"/>
      <c r="I505" s="142"/>
      <c r="J505" s="142"/>
      <c r="K505" s="142"/>
      <c r="L505" s="142"/>
      <c r="M505" s="142"/>
      <c r="N505" s="142"/>
      <c r="O505" s="143"/>
      <c r="P505" s="143"/>
      <c r="Q505" s="143"/>
      <c r="R505" s="143"/>
      <c r="S505" s="143"/>
      <c r="T505" s="143"/>
      <c r="U505" s="143"/>
      <c r="V505" s="143"/>
      <c r="W505" s="143"/>
      <c r="X505" s="143"/>
      <c r="Y505" s="143"/>
      <c r="Z505" s="142"/>
      <c r="AA505" s="142"/>
      <c r="AB505" s="142"/>
    </row>
    <row r="506" spans="2:28">
      <c r="B506" s="142"/>
      <c r="C506" s="142"/>
      <c r="D506" s="142"/>
      <c r="E506" s="142"/>
      <c r="F506" s="142"/>
      <c r="G506" s="142"/>
      <c r="H506" s="142"/>
      <c r="I506" s="142"/>
      <c r="J506" s="142"/>
      <c r="K506" s="142"/>
      <c r="L506" s="142"/>
      <c r="M506" s="142"/>
      <c r="N506" s="142"/>
      <c r="O506" s="143"/>
      <c r="P506" s="143"/>
      <c r="Q506" s="143"/>
      <c r="R506" s="143"/>
      <c r="S506" s="143"/>
      <c r="T506" s="143"/>
      <c r="U506" s="143"/>
      <c r="V506" s="143"/>
      <c r="W506" s="143"/>
      <c r="X506" s="143"/>
      <c r="Y506" s="143"/>
      <c r="Z506" s="142"/>
      <c r="AA506" s="142"/>
      <c r="AB506" s="142"/>
    </row>
    <row r="507" spans="2:28">
      <c r="B507" s="142"/>
      <c r="C507" s="142"/>
      <c r="D507" s="142"/>
      <c r="E507" s="142"/>
      <c r="F507" s="142"/>
      <c r="G507" s="142"/>
      <c r="H507" s="142"/>
      <c r="I507" s="142"/>
      <c r="J507" s="142"/>
      <c r="K507" s="142"/>
      <c r="L507" s="142"/>
      <c r="M507" s="142"/>
      <c r="N507" s="142"/>
      <c r="O507" s="143"/>
      <c r="P507" s="143"/>
      <c r="Q507" s="143"/>
      <c r="R507" s="143"/>
      <c r="S507" s="143"/>
      <c r="T507" s="143"/>
      <c r="U507" s="143"/>
      <c r="V507" s="143"/>
      <c r="W507" s="143"/>
      <c r="X507" s="143"/>
      <c r="Y507" s="143"/>
      <c r="Z507" s="142"/>
      <c r="AA507" s="142"/>
      <c r="AB507" s="142"/>
    </row>
    <row r="508" spans="2:28">
      <c r="B508" s="142"/>
      <c r="C508" s="142"/>
      <c r="D508" s="142"/>
      <c r="E508" s="142"/>
      <c r="F508" s="142"/>
      <c r="G508" s="142"/>
      <c r="H508" s="142"/>
      <c r="I508" s="142"/>
      <c r="J508" s="142"/>
      <c r="K508" s="142"/>
      <c r="L508" s="142"/>
      <c r="M508" s="142"/>
      <c r="N508" s="142"/>
      <c r="O508" s="143"/>
      <c r="P508" s="143"/>
      <c r="Q508" s="143"/>
      <c r="R508" s="143"/>
      <c r="S508" s="143"/>
      <c r="T508" s="143"/>
      <c r="U508" s="143"/>
      <c r="V508" s="143"/>
      <c r="W508" s="143"/>
      <c r="X508" s="143"/>
      <c r="Y508" s="143"/>
      <c r="Z508" s="142"/>
      <c r="AA508" s="142"/>
      <c r="AB508" s="142"/>
    </row>
    <row r="509" spans="2:28">
      <c r="B509" s="142"/>
      <c r="C509" s="142"/>
      <c r="D509" s="142"/>
      <c r="E509" s="142"/>
      <c r="F509" s="142"/>
      <c r="G509" s="142"/>
      <c r="H509" s="142"/>
      <c r="I509" s="142"/>
      <c r="J509" s="142"/>
      <c r="K509" s="142"/>
      <c r="L509" s="142"/>
      <c r="M509" s="142"/>
      <c r="N509" s="142"/>
      <c r="O509" s="143"/>
      <c r="P509" s="143"/>
      <c r="Q509" s="143"/>
      <c r="R509" s="143"/>
      <c r="S509" s="143"/>
      <c r="T509" s="143"/>
      <c r="U509" s="143"/>
      <c r="V509" s="143"/>
      <c r="W509" s="143"/>
      <c r="X509" s="143"/>
      <c r="Y509" s="143"/>
      <c r="Z509" s="142"/>
      <c r="AA509" s="142"/>
      <c r="AB509" s="142"/>
    </row>
    <row r="510" spans="2:28">
      <c r="B510" s="142"/>
      <c r="C510" s="142"/>
      <c r="D510" s="142"/>
      <c r="E510" s="142"/>
      <c r="F510" s="142"/>
      <c r="G510" s="142"/>
      <c r="H510" s="142"/>
      <c r="I510" s="142"/>
      <c r="J510" s="142"/>
      <c r="K510" s="142"/>
      <c r="L510" s="142"/>
      <c r="M510" s="142"/>
      <c r="N510" s="142"/>
      <c r="O510" s="143"/>
      <c r="P510" s="143"/>
      <c r="Q510" s="143"/>
      <c r="R510" s="143"/>
      <c r="S510" s="143"/>
      <c r="T510" s="143"/>
      <c r="U510" s="143"/>
      <c r="V510" s="143"/>
      <c r="W510" s="143"/>
      <c r="X510" s="143"/>
      <c r="Y510" s="143"/>
      <c r="Z510" s="142"/>
      <c r="AA510" s="142"/>
      <c r="AB510" s="142"/>
    </row>
    <row r="511" spans="2:28">
      <c r="B511" s="142"/>
      <c r="C511" s="142"/>
      <c r="D511" s="142"/>
      <c r="E511" s="142"/>
      <c r="F511" s="142"/>
      <c r="G511" s="142"/>
      <c r="H511" s="142"/>
      <c r="I511" s="142"/>
      <c r="J511" s="142"/>
      <c r="K511" s="142"/>
      <c r="L511" s="142"/>
      <c r="M511" s="142"/>
      <c r="N511" s="142"/>
      <c r="O511" s="143"/>
      <c r="P511" s="143"/>
      <c r="Q511" s="143"/>
      <c r="R511" s="143"/>
      <c r="S511" s="143"/>
      <c r="T511" s="143"/>
      <c r="U511" s="143"/>
      <c r="V511" s="143"/>
      <c r="W511" s="143"/>
      <c r="X511" s="143"/>
      <c r="Y511" s="143"/>
      <c r="Z511" s="142"/>
      <c r="AA511" s="142"/>
      <c r="AB511" s="142"/>
    </row>
    <row r="512" spans="2:28">
      <c r="B512" s="142"/>
      <c r="C512" s="142"/>
      <c r="D512" s="142"/>
      <c r="E512" s="142"/>
      <c r="F512" s="142"/>
      <c r="G512" s="142"/>
      <c r="H512" s="142"/>
      <c r="I512" s="142"/>
      <c r="J512" s="142"/>
      <c r="K512" s="142"/>
      <c r="L512" s="142"/>
      <c r="M512" s="142"/>
      <c r="N512" s="142"/>
      <c r="O512" s="143"/>
      <c r="P512" s="143"/>
      <c r="Q512" s="143"/>
      <c r="R512" s="143"/>
      <c r="S512" s="143"/>
      <c r="T512" s="143"/>
      <c r="U512" s="143"/>
      <c r="V512" s="143"/>
      <c r="W512" s="143"/>
      <c r="X512" s="143"/>
      <c r="Y512" s="143"/>
      <c r="Z512" s="142"/>
      <c r="AA512" s="142"/>
      <c r="AB512" s="142"/>
    </row>
    <row r="513" spans="2:28">
      <c r="B513" s="142"/>
      <c r="C513" s="142"/>
      <c r="D513" s="142"/>
      <c r="E513" s="142"/>
      <c r="F513" s="142"/>
      <c r="G513" s="142"/>
      <c r="H513" s="142"/>
      <c r="I513" s="142"/>
      <c r="J513" s="142"/>
      <c r="K513" s="142"/>
      <c r="L513" s="142"/>
      <c r="M513" s="142"/>
      <c r="N513" s="142"/>
      <c r="O513" s="143"/>
      <c r="P513" s="143"/>
      <c r="Q513" s="143"/>
      <c r="R513" s="143"/>
      <c r="S513" s="143"/>
      <c r="T513" s="143"/>
      <c r="U513" s="143"/>
      <c r="V513" s="143"/>
      <c r="W513" s="143"/>
      <c r="X513" s="143"/>
      <c r="Y513" s="143"/>
      <c r="Z513" s="142"/>
      <c r="AA513" s="142"/>
      <c r="AB513" s="142"/>
    </row>
    <row r="514" spans="2:28">
      <c r="B514" s="142"/>
      <c r="C514" s="142"/>
      <c r="D514" s="142"/>
      <c r="E514" s="142"/>
      <c r="F514" s="142"/>
      <c r="G514" s="142"/>
      <c r="H514" s="142"/>
      <c r="I514" s="142"/>
      <c r="J514" s="142"/>
      <c r="K514" s="142"/>
      <c r="L514" s="142"/>
      <c r="M514" s="142"/>
      <c r="N514" s="142"/>
      <c r="O514" s="143"/>
      <c r="P514" s="143"/>
      <c r="Q514" s="143"/>
      <c r="R514" s="143"/>
      <c r="S514" s="143"/>
      <c r="T514" s="143"/>
      <c r="U514" s="143"/>
      <c r="V514" s="143"/>
      <c r="W514" s="143"/>
      <c r="X514" s="143"/>
      <c r="Y514" s="143"/>
      <c r="Z514" s="142"/>
      <c r="AA514" s="142"/>
      <c r="AB514" s="142"/>
    </row>
    <row r="515" spans="2:28">
      <c r="B515" s="142"/>
      <c r="C515" s="142"/>
      <c r="D515" s="142"/>
      <c r="E515" s="142"/>
      <c r="F515" s="142"/>
      <c r="G515" s="142"/>
      <c r="H515" s="142"/>
      <c r="I515" s="142"/>
      <c r="J515" s="142"/>
      <c r="K515" s="142"/>
      <c r="L515" s="142"/>
      <c r="M515" s="142"/>
      <c r="N515" s="142"/>
      <c r="O515" s="143"/>
      <c r="P515" s="143"/>
      <c r="Q515" s="143"/>
      <c r="R515" s="143"/>
      <c r="S515" s="143"/>
      <c r="T515" s="143"/>
      <c r="U515" s="143"/>
      <c r="V515" s="143"/>
      <c r="W515" s="143"/>
      <c r="X515" s="143"/>
      <c r="Y515" s="143"/>
      <c r="Z515" s="142"/>
      <c r="AA515" s="142"/>
      <c r="AB515" s="142"/>
    </row>
    <row r="516" spans="2:28">
      <c r="B516" s="142"/>
      <c r="C516" s="142"/>
      <c r="D516" s="142"/>
      <c r="E516" s="142"/>
      <c r="F516" s="142"/>
      <c r="G516" s="142"/>
      <c r="H516" s="142"/>
      <c r="I516" s="142"/>
      <c r="J516" s="142"/>
      <c r="K516" s="142"/>
      <c r="L516" s="142"/>
      <c r="M516" s="142"/>
      <c r="N516" s="142"/>
      <c r="O516" s="143"/>
      <c r="P516" s="143"/>
      <c r="Q516" s="143"/>
      <c r="R516" s="143"/>
      <c r="S516" s="143"/>
      <c r="T516" s="143"/>
      <c r="U516" s="143"/>
      <c r="V516" s="143"/>
      <c r="W516" s="143"/>
      <c r="X516" s="143"/>
      <c r="Y516" s="143"/>
      <c r="Z516" s="142"/>
      <c r="AA516" s="142"/>
      <c r="AB516" s="142"/>
    </row>
    <row r="517" spans="2:28">
      <c r="B517" s="142"/>
      <c r="C517" s="142"/>
      <c r="D517" s="142"/>
      <c r="E517" s="142"/>
      <c r="F517" s="142"/>
      <c r="G517" s="142"/>
      <c r="H517" s="142"/>
      <c r="I517" s="142"/>
      <c r="J517" s="142"/>
      <c r="K517" s="142"/>
      <c r="L517" s="142"/>
      <c r="M517" s="142"/>
      <c r="N517" s="142"/>
      <c r="O517" s="143"/>
      <c r="P517" s="143"/>
      <c r="Q517" s="143"/>
      <c r="R517" s="143"/>
      <c r="S517" s="143"/>
      <c r="T517" s="143"/>
      <c r="U517" s="143"/>
      <c r="V517" s="143"/>
      <c r="W517" s="143"/>
      <c r="X517" s="143"/>
      <c r="Y517" s="143"/>
      <c r="Z517" s="142"/>
      <c r="AA517" s="142"/>
      <c r="AB517" s="142"/>
    </row>
    <row r="518" spans="2:28">
      <c r="B518" s="142"/>
      <c r="C518" s="142"/>
      <c r="D518" s="142"/>
      <c r="E518" s="142"/>
      <c r="F518" s="142"/>
      <c r="G518" s="142"/>
      <c r="H518" s="142"/>
      <c r="I518" s="142"/>
      <c r="J518" s="142"/>
      <c r="K518" s="142"/>
      <c r="L518" s="142"/>
      <c r="M518" s="142"/>
      <c r="N518" s="142"/>
      <c r="O518" s="143"/>
      <c r="P518" s="143"/>
      <c r="Q518" s="143"/>
      <c r="R518" s="143"/>
      <c r="S518" s="143"/>
      <c r="T518" s="143"/>
      <c r="U518" s="143"/>
      <c r="V518" s="143"/>
      <c r="W518" s="143"/>
      <c r="X518" s="143"/>
      <c r="Y518" s="143"/>
      <c r="Z518" s="142"/>
      <c r="AA518" s="142"/>
      <c r="AB518" s="142"/>
    </row>
    <row r="519" spans="2:28">
      <c r="B519" s="142"/>
      <c r="C519" s="142"/>
      <c r="D519" s="142"/>
      <c r="E519" s="142"/>
      <c r="F519" s="142"/>
      <c r="G519" s="142"/>
      <c r="H519" s="142"/>
      <c r="I519" s="142"/>
      <c r="J519" s="142"/>
      <c r="K519" s="142"/>
      <c r="L519" s="142"/>
      <c r="M519" s="142"/>
      <c r="N519" s="142"/>
      <c r="O519" s="143"/>
      <c r="P519" s="143"/>
      <c r="Q519" s="143"/>
      <c r="R519" s="143"/>
      <c r="S519" s="143"/>
      <c r="T519" s="143"/>
      <c r="U519" s="143"/>
      <c r="V519" s="143"/>
      <c r="W519" s="143"/>
      <c r="X519" s="143"/>
      <c r="Y519" s="143"/>
      <c r="Z519" s="142"/>
      <c r="AA519" s="142"/>
      <c r="AB519" s="142"/>
    </row>
    <row r="520" spans="2:28">
      <c r="B520" s="142"/>
      <c r="C520" s="142"/>
      <c r="D520" s="142"/>
      <c r="E520" s="142"/>
      <c r="F520" s="142"/>
      <c r="G520" s="142"/>
      <c r="H520" s="142"/>
      <c r="I520" s="142"/>
      <c r="J520" s="142"/>
      <c r="K520" s="142"/>
      <c r="L520" s="142"/>
      <c r="M520" s="142"/>
      <c r="N520" s="142"/>
      <c r="O520" s="143"/>
      <c r="P520" s="143"/>
      <c r="Q520" s="143"/>
      <c r="R520" s="143"/>
      <c r="S520" s="143"/>
      <c r="T520" s="143"/>
      <c r="U520" s="143"/>
      <c r="V520" s="143"/>
      <c r="W520" s="143"/>
      <c r="X520" s="143"/>
      <c r="Y520" s="143"/>
      <c r="Z520" s="142"/>
      <c r="AA520" s="142"/>
      <c r="AB520" s="142"/>
    </row>
    <row r="521" spans="2:28">
      <c r="B521" s="142"/>
      <c r="C521" s="142"/>
      <c r="D521" s="142"/>
      <c r="E521" s="142"/>
      <c r="F521" s="142"/>
      <c r="G521" s="142"/>
      <c r="H521" s="142"/>
      <c r="I521" s="142"/>
      <c r="J521" s="142"/>
      <c r="K521" s="142"/>
      <c r="L521" s="142"/>
      <c r="M521" s="142"/>
      <c r="N521" s="142"/>
      <c r="O521" s="143"/>
      <c r="P521" s="143"/>
      <c r="Q521" s="143"/>
      <c r="R521" s="143"/>
      <c r="S521" s="143"/>
      <c r="T521" s="143"/>
      <c r="U521" s="143"/>
      <c r="V521" s="143"/>
      <c r="W521" s="143"/>
      <c r="X521" s="143"/>
      <c r="Y521" s="143"/>
      <c r="Z521" s="142"/>
      <c r="AA521" s="142"/>
      <c r="AB521" s="142"/>
    </row>
    <row r="522" spans="2:28">
      <c r="B522" s="142"/>
      <c r="C522" s="142"/>
      <c r="D522" s="142"/>
      <c r="E522" s="142"/>
      <c r="F522" s="142"/>
      <c r="G522" s="142"/>
      <c r="H522" s="142"/>
      <c r="I522" s="142"/>
      <c r="J522" s="142"/>
      <c r="K522" s="142"/>
      <c r="L522" s="142"/>
      <c r="M522" s="142"/>
      <c r="N522" s="142"/>
      <c r="O522" s="143"/>
      <c r="P522" s="143"/>
      <c r="Q522" s="143"/>
      <c r="R522" s="143"/>
      <c r="S522" s="143"/>
      <c r="T522" s="143"/>
      <c r="U522" s="143"/>
      <c r="V522" s="143"/>
      <c r="W522" s="143"/>
      <c r="X522" s="143"/>
      <c r="Y522" s="143"/>
      <c r="Z522" s="142"/>
      <c r="AA522" s="142"/>
      <c r="AB522" s="142"/>
    </row>
    <row r="523" spans="2:28">
      <c r="B523" s="142"/>
      <c r="C523" s="142"/>
      <c r="D523" s="142"/>
      <c r="E523" s="142"/>
      <c r="F523" s="142"/>
      <c r="G523" s="142"/>
      <c r="H523" s="142"/>
      <c r="I523" s="142"/>
      <c r="J523" s="142"/>
      <c r="K523" s="142"/>
      <c r="L523" s="142"/>
      <c r="M523" s="142"/>
      <c r="N523" s="142"/>
      <c r="O523" s="143"/>
      <c r="P523" s="143"/>
      <c r="Q523" s="143"/>
      <c r="R523" s="143"/>
      <c r="S523" s="143"/>
      <c r="T523" s="143"/>
      <c r="U523" s="143"/>
      <c r="V523" s="143"/>
      <c r="W523" s="143"/>
      <c r="X523" s="143"/>
      <c r="Y523" s="143"/>
      <c r="Z523" s="142"/>
      <c r="AA523" s="142"/>
      <c r="AB523" s="142"/>
    </row>
    <row r="524" spans="2:28">
      <c r="B524" s="142"/>
      <c r="C524" s="142"/>
      <c r="D524" s="142"/>
      <c r="E524" s="142"/>
      <c r="F524" s="142"/>
      <c r="G524" s="142"/>
      <c r="H524" s="142"/>
      <c r="I524" s="142"/>
      <c r="J524" s="142"/>
      <c r="K524" s="142"/>
      <c r="L524" s="142"/>
      <c r="M524" s="142"/>
      <c r="N524" s="142"/>
      <c r="O524" s="143"/>
      <c r="P524" s="143"/>
      <c r="Q524" s="143"/>
      <c r="R524" s="143"/>
      <c r="S524" s="143"/>
      <c r="T524" s="143"/>
      <c r="U524" s="143"/>
      <c r="V524" s="143"/>
      <c r="W524" s="143"/>
      <c r="X524" s="143"/>
      <c r="Y524" s="143"/>
      <c r="Z524" s="142"/>
      <c r="AA524" s="142"/>
      <c r="AB524" s="142"/>
    </row>
    <row r="525" spans="2:28">
      <c r="B525" s="142"/>
      <c r="C525" s="142"/>
      <c r="D525" s="142"/>
      <c r="E525" s="142"/>
      <c r="F525" s="142"/>
      <c r="G525" s="142"/>
      <c r="H525" s="142"/>
      <c r="I525" s="142"/>
      <c r="J525" s="142"/>
      <c r="K525" s="142"/>
      <c r="L525" s="142"/>
      <c r="M525" s="142"/>
      <c r="N525" s="142"/>
      <c r="O525" s="143"/>
      <c r="P525" s="143"/>
      <c r="Q525" s="143"/>
      <c r="R525" s="143"/>
      <c r="S525" s="143"/>
      <c r="T525" s="143"/>
      <c r="U525" s="143"/>
      <c r="V525" s="143"/>
      <c r="W525" s="143"/>
      <c r="X525" s="143"/>
      <c r="Y525" s="143"/>
      <c r="Z525" s="142"/>
      <c r="AA525" s="142"/>
      <c r="AB525" s="142"/>
    </row>
    <row r="526" spans="2:28">
      <c r="B526" s="142"/>
      <c r="C526" s="142"/>
      <c r="D526" s="142"/>
      <c r="E526" s="142"/>
      <c r="F526" s="142"/>
      <c r="G526" s="142"/>
      <c r="H526" s="142"/>
      <c r="I526" s="142"/>
      <c r="J526" s="142"/>
      <c r="K526" s="142"/>
      <c r="L526" s="142"/>
      <c r="M526" s="142"/>
      <c r="N526" s="142"/>
      <c r="O526" s="143"/>
      <c r="P526" s="143"/>
      <c r="Q526" s="143"/>
      <c r="R526" s="143"/>
      <c r="S526" s="143"/>
      <c r="T526" s="143"/>
      <c r="U526" s="143"/>
      <c r="V526" s="143"/>
      <c r="W526" s="143"/>
      <c r="X526" s="143"/>
      <c r="Y526" s="143"/>
      <c r="Z526" s="142"/>
      <c r="AA526" s="142"/>
      <c r="AB526" s="142"/>
    </row>
    <row r="527" spans="2:28">
      <c r="B527" s="142"/>
      <c r="C527" s="142"/>
      <c r="D527" s="142"/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  <c r="O527" s="143"/>
      <c r="P527" s="143"/>
      <c r="Q527" s="143"/>
      <c r="R527" s="143"/>
      <c r="S527" s="143"/>
      <c r="T527" s="143"/>
      <c r="U527" s="143"/>
      <c r="V527" s="143"/>
      <c r="W527" s="143"/>
      <c r="X527" s="143"/>
      <c r="Y527" s="143"/>
      <c r="Z527" s="142"/>
      <c r="AA527" s="142"/>
      <c r="AB527" s="142"/>
    </row>
    <row r="528" spans="2:28">
      <c r="B528" s="142"/>
      <c r="C528" s="142"/>
      <c r="D528" s="142"/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  <c r="O528" s="143"/>
      <c r="P528" s="143"/>
      <c r="Q528" s="143"/>
      <c r="R528" s="143"/>
      <c r="S528" s="143"/>
      <c r="T528" s="143"/>
      <c r="U528" s="143"/>
      <c r="V528" s="143"/>
      <c r="W528" s="143"/>
      <c r="X528" s="143"/>
      <c r="Y528" s="143"/>
      <c r="Z528" s="142"/>
      <c r="AA528" s="142"/>
      <c r="AB528" s="142"/>
    </row>
    <row r="529" spans="2:28">
      <c r="B529" s="142"/>
      <c r="C529" s="142"/>
      <c r="D529" s="142"/>
      <c r="E529" s="142"/>
      <c r="F529" s="142"/>
      <c r="G529" s="142"/>
      <c r="H529" s="142"/>
      <c r="I529" s="142"/>
      <c r="J529" s="142"/>
      <c r="K529" s="142"/>
      <c r="L529" s="142"/>
      <c r="M529" s="142"/>
      <c r="N529" s="142"/>
      <c r="O529" s="143"/>
      <c r="P529" s="143"/>
      <c r="Q529" s="143"/>
      <c r="R529" s="143"/>
      <c r="S529" s="143"/>
      <c r="T529" s="143"/>
      <c r="U529" s="143"/>
      <c r="V529" s="143"/>
      <c r="W529" s="143"/>
      <c r="X529" s="143"/>
      <c r="Y529" s="143"/>
      <c r="Z529" s="142"/>
      <c r="AA529" s="142"/>
      <c r="AB529" s="142"/>
    </row>
    <row r="530" spans="2:28">
      <c r="B530" s="142"/>
      <c r="C530" s="142"/>
      <c r="D530" s="142"/>
      <c r="E530" s="142"/>
      <c r="F530" s="142"/>
      <c r="G530" s="142"/>
      <c r="H530" s="142"/>
      <c r="I530" s="142"/>
      <c r="J530" s="142"/>
      <c r="K530" s="142"/>
      <c r="L530" s="142"/>
      <c r="M530" s="142"/>
      <c r="N530" s="142"/>
      <c r="O530" s="143"/>
      <c r="P530" s="143"/>
      <c r="Q530" s="143"/>
      <c r="R530" s="143"/>
      <c r="S530" s="143"/>
      <c r="T530" s="143"/>
      <c r="U530" s="143"/>
      <c r="V530" s="143"/>
      <c r="W530" s="143"/>
      <c r="X530" s="143"/>
      <c r="Y530" s="143"/>
      <c r="Z530" s="142"/>
      <c r="AA530" s="142"/>
      <c r="AB530" s="142"/>
    </row>
    <row r="531" spans="2:28">
      <c r="B531" s="142"/>
      <c r="C531" s="142"/>
      <c r="D531" s="142"/>
      <c r="E531" s="142"/>
      <c r="F531" s="142"/>
      <c r="G531" s="142"/>
      <c r="H531" s="142"/>
      <c r="I531" s="142"/>
      <c r="J531" s="142"/>
      <c r="K531" s="142"/>
      <c r="L531" s="142"/>
      <c r="M531" s="142"/>
      <c r="N531" s="142"/>
      <c r="O531" s="143"/>
      <c r="P531" s="143"/>
      <c r="Q531" s="143"/>
      <c r="R531" s="143"/>
      <c r="S531" s="143"/>
      <c r="T531" s="143"/>
      <c r="U531" s="143"/>
      <c r="V531" s="143"/>
      <c r="W531" s="143"/>
      <c r="X531" s="143"/>
      <c r="Y531" s="143"/>
      <c r="Z531" s="142"/>
      <c r="AA531" s="142"/>
      <c r="AB531" s="142"/>
    </row>
    <row r="532" spans="2:28">
      <c r="B532" s="142"/>
      <c r="C532" s="142"/>
      <c r="D532" s="142"/>
      <c r="E532" s="142"/>
      <c r="F532" s="142"/>
      <c r="G532" s="142"/>
      <c r="H532" s="142"/>
      <c r="I532" s="142"/>
      <c r="J532" s="142"/>
      <c r="K532" s="142"/>
      <c r="L532" s="142"/>
      <c r="M532" s="142"/>
      <c r="N532" s="142"/>
      <c r="O532" s="143"/>
      <c r="P532" s="143"/>
      <c r="Q532" s="143"/>
      <c r="R532" s="143"/>
      <c r="S532" s="143"/>
      <c r="T532" s="143"/>
      <c r="U532" s="143"/>
      <c r="V532" s="143"/>
      <c r="W532" s="143"/>
      <c r="X532" s="143"/>
      <c r="Y532" s="143"/>
      <c r="Z532" s="142"/>
      <c r="AA532" s="142"/>
      <c r="AB532" s="142"/>
    </row>
    <row r="533" spans="2:28">
      <c r="B533" s="142"/>
      <c r="C533" s="142"/>
      <c r="D533" s="142"/>
      <c r="E533" s="142"/>
      <c r="F533" s="142"/>
      <c r="G533" s="142"/>
      <c r="H533" s="142"/>
      <c r="I533" s="142"/>
      <c r="J533" s="142"/>
      <c r="K533" s="142"/>
      <c r="L533" s="142"/>
      <c r="M533" s="142"/>
      <c r="N533" s="142"/>
      <c r="O533" s="143"/>
      <c r="P533" s="143"/>
      <c r="Q533" s="143"/>
      <c r="R533" s="143"/>
      <c r="S533" s="143"/>
      <c r="T533" s="143"/>
      <c r="U533" s="143"/>
      <c r="V533" s="143"/>
      <c r="W533" s="143"/>
      <c r="X533" s="143"/>
      <c r="Y533" s="143"/>
      <c r="Z533" s="142"/>
      <c r="AA533" s="142"/>
      <c r="AB533" s="142"/>
    </row>
    <row r="534" spans="2:28">
      <c r="B534" s="142"/>
      <c r="C534" s="142"/>
      <c r="D534" s="142"/>
      <c r="E534" s="142"/>
      <c r="F534" s="142"/>
      <c r="G534" s="142"/>
      <c r="H534" s="142"/>
      <c r="I534" s="142"/>
      <c r="J534" s="142"/>
      <c r="K534" s="142"/>
      <c r="L534" s="142"/>
      <c r="M534" s="142"/>
      <c r="N534" s="142"/>
      <c r="O534" s="143"/>
      <c r="P534" s="143"/>
      <c r="Q534" s="143"/>
      <c r="R534" s="143"/>
      <c r="S534" s="143"/>
      <c r="T534" s="143"/>
      <c r="U534" s="143"/>
      <c r="V534" s="143"/>
      <c r="W534" s="143"/>
      <c r="X534" s="143"/>
      <c r="Y534" s="143"/>
      <c r="Z534" s="142"/>
      <c r="AA534" s="142"/>
      <c r="AB534" s="142"/>
    </row>
    <row r="535" spans="2:28">
      <c r="B535" s="142"/>
      <c r="C535" s="142"/>
      <c r="D535" s="142"/>
      <c r="E535" s="142"/>
      <c r="F535" s="142"/>
      <c r="G535" s="142"/>
      <c r="H535" s="142"/>
      <c r="I535" s="142"/>
      <c r="J535" s="142"/>
      <c r="K535" s="142"/>
      <c r="L535" s="142"/>
      <c r="M535" s="142"/>
      <c r="N535" s="142"/>
      <c r="O535" s="143"/>
      <c r="P535" s="143"/>
      <c r="Q535" s="143"/>
      <c r="R535" s="143"/>
      <c r="S535" s="143"/>
      <c r="T535" s="143"/>
      <c r="U535" s="143"/>
      <c r="V535" s="143"/>
      <c r="W535" s="143"/>
      <c r="X535" s="143"/>
      <c r="Y535" s="143"/>
      <c r="Z535" s="142"/>
      <c r="AA535" s="142"/>
      <c r="AB535" s="142"/>
    </row>
    <row r="536" spans="2:28">
      <c r="B536" s="142"/>
      <c r="C536" s="142"/>
      <c r="D536" s="142"/>
      <c r="E536" s="142"/>
      <c r="F536" s="142"/>
      <c r="G536" s="142"/>
      <c r="H536" s="142"/>
      <c r="I536" s="142"/>
      <c r="J536" s="142"/>
      <c r="K536" s="142"/>
      <c r="L536" s="142"/>
      <c r="M536" s="142"/>
      <c r="N536" s="142"/>
      <c r="O536" s="143"/>
      <c r="P536" s="143"/>
      <c r="Q536" s="143"/>
      <c r="R536" s="143"/>
      <c r="S536" s="143"/>
      <c r="T536" s="143"/>
      <c r="U536" s="143"/>
      <c r="V536" s="143"/>
      <c r="W536" s="143"/>
      <c r="X536" s="143"/>
      <c r="Y536" s="143"/>
      <c r="Z536" s="142"/>
      <c r="AA536" s="142"/>
      <c r="AB536" s="142"/>
    </row>
    <row r="537" spans="2:28">
      <c r="B537" s="142"/>
      <c r="C537" s="142"/>
      <c r="D537" s="142"/>
      <c r="E537" s="142"/>
      <c r="F537" s="142"/>
      <c r="G537" s="142"/>
      <c r="H537" s="142"/>
      <c r="I537" s="142"/>
      <c r="J537" s="142"/>
      <c r="K537" s="142"/>
      <c r="L537" s="142"/>
      <c r="M537" s="142"/>
      <c r="N537" s="142"/>
      <c r="O537" s="143"/>
      <c r="P537" s="143"/>
      <c r="Q537" s="143"/>
      <c r="R537" s="143"/>
      <c r="S537" s="143"/>
      <c r="T537" s="143"/>
      <c r="U537" s="143"/>
      <c r="V537" s="143"/>
      <c r="W537" s="143"/>
      <c r="X537" s="143"/>
      <c r="Y537" s="143"/>
      <c r="Z537" s="142"/>
      <c r="AA537" s="142"/>
      <c r="AB537" s="142"/>
    </row>
    <row r="538" spans="2:28">
      <c r="B538" s="142"/>
      <c r="C538" s="142"/>
      <c r="D538" s="142"/>
      <c r="E538" s="142"/>
      <c r="F538" s="142"/>
      <c r="G538" s="142"/>
      <c r="H538" s="142"/>
      <c r="I538" s="142"/>
      <c r="J538" s="142"/>
      <c r="K538" s="142"/>
      <c r="L538" s="142"/>
      <c r="M538" s="142"/>
      <c r="N538" s="142"/>
      <c r="O538" s="143"/>
      <c r="P538" s="143"/>
      <c r="Q538" s="143"/>
      <c r="R538" s="143"/>
      <c r="S538" s="143"/>
      <c r="T538" s="143"/>
      <c r="U538" s="143"/>
      <c r="V538" s="143"/>
      <c r="W538" s="143"/>
      <c r="X538" s="143"/>
      <c r="Y538" s="143"/>
      <c r="Z538" s="142"/>
      <c r="AA538" s="142"/>
      <c r="AB538" s="142"/>
    </row>
    <row r="539" spans="2:28">
      <c r="B539" s="142"/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3"/>
      <c r="P539" s="143"/>
      <c r="Q539" s="143"/>
      <c r="R539" s="143"/>
      <c r="S539" s="143"/>
      <c r="T539" s="143"/>
      <c r="U539" s="143"/>
      <c r="V539" s="143"/>
      <c r="W539" s="143"/>
      <c r="X539" s="143"/>
      <c r="Y539" s="143"/>
      <c r="Z539" s="142"/>
      <c r="AA539" s="142"/>
      <c r="AB539" s="142"/>
    </row>
    <row r="540" spans="2:28">
      <c r="B540" s="142"/>
      <c r="C540" s="142"/>
      <c r="D540" s="142"/>
      <c r="E540" s="142"/>
      <c r="F540" s="142"/>
      <c r="G540" s="142"/>
      <c r="H540" s="142"/>
      <c r="I540" s="142"/>
      <c r="J540" s="142"/>
      <c r="K540" s="142"/>
      <c r="L540" s="142"/>
      <c r="M540" s="142"/>
      <c r="N540" s="142"/>
      <c r="O540" s="143"/>
      <c r="P540" s="143"/>
      <c r="Q540" s="143"/>
      <c r="R540" s="143"/>
      <c r="S540" s="143"/>
      <c r="T540" s="143"/>
      <c r="U540" s="143"/>
      <c r="V540" s="143"/>
      <c r="W540" s="143"/>
      <c r="X540" s="143"/>
      <c r="Y540" s="143"/>
      <c r="Z540" s="142"/>
      <c r="AA540" s="142"/>
      <c r="AB540" s="142"/>
    </row>
    <row r="541" spans="2:28">
      <c r="B541" s="142"/>
      <c r="C541" s="142"/>
      <c r="D541" s="142"/>
      <c r="E541" s="142"/>
      <c r="F541" s="142"/>
      <c r="G541" s="142"/>
      <c r="H541" s="142"/>
      <c r="I541" s="142"/>
      <c r="J541" s="142"/>
      <c r="K541" s="142"/>
      <c r="L541" s="142"/>
      <c r="M541" s="142"/>
      <c r="N541" s="142"/>
      <c r="O541" s="143"/>
      <c r="P541" s="143"/>
      <c r="Q541" s="143"/>
      <c r="R541" s="143"/>
      <c r="S541" s="143"/>
      <c r="T541" s="143"/>
      <c r="U541" s="143"/>
      <c r="V541" s="143"/>
      <c r="W541" s="143"/>
      <c r="X541" s="143"/>
      <c r="Y541" s="143"/>
      <c r="Z541" s="142"/>
      <c r="AA541" s="142"/>
      <c r="AB541" s="142"/>
    </row>
    <row r="542" spans="2:28">
      <c r="B542" s="142"/>
      <c r="C542" s="142"/>
      <c r="D542" s="142"/>
      <c r="E542" s="142"/>
      <c r="F542" s="142"/>
      <c r="G542" s="142"/>
      <c r="H542" s="142"/>
      <c r="I542" s="142"/>
      <c r="J542" s="142"/>
      <c r="K542" s="142"/>
      <c r="L542" s="142"/>
      <c r="M542" s="142"/>
      <c r="N542" s="142"/>
      <c r="O542" s="143"/>
      <c r="P542" s="143"/>
      <c r="Q542" s="143"/>
      <c r="R542" s="143"/>
      <c r="S542" s="143"/>
      <c r="T542" s="143"/>
      <c r="U542" s="143"/>
      <c r="V542" s="143"/>
      <c r="W542" s="143"/>
      <c r="X542" s="143"/>
      <c r="Y542" s="143"/>
      <c r="Z542" s="142"/>
      <c r="AA542" s="142"/>
      <c r="AB542" s="142"/>
    </row>
    <row r="543" spans="2:28">
      <c r="B543" s="142"/>
      <c r="C543" s="142"/>
      <c r="D543" s="142"/>
      <c r="E543" s="142"/>
      <c r="F543" s="142"/>
      <c r="G543" s="142"/>
      <c r="H543" s="142"/>
      <c r="I543" s="142"/>
      <c r="J543" s="142"/>
      <c r="K543" s="142"/>
      <c r="L543" s="142"/>
      <c r="M543" s="142"/>
      <c r="N543" s="142"/>
      <c r="O543" s="143"/>
      <c r="P543" s="143"/>
      <c r="Q543" s="143"/>
      <c r="R543" s="143"/>
      <c r="S543" s="143"/>
      <c r="T543" s="143"/>
      <c r="U543" s="143"/>
      <c r="V543" s="143"/>
      <c r="W543" s="143"/>
      <c r="X543" s="143"/>
      <c r="Y543" s="143"/>
      <c r="Z543" s="142"/>
      <c r="AA543" s="142"/>
      <c r="AB543" s="142"/>
    </row>
    <row r="544" spans="2:28">
      <c r="B544" s="142"/>
      <c r="C544" s="142"/>
      <c r="D544" s="142"/>
      <c r="E544" s="142"/>
      <c r="F544" s="142"/>
      <c r="G544" s="142"/>
      <c r="H544" s="142"/>
      <c r="I544" s="142"/>
      <c r="J544" s="142"/>
      <c r="K544" s="142"/>
      <c r="L544" s="142"/>
      <c r="M544" s="142"/>
      <c r="N544" s="142"/>
      <c r="O544" s="143"/>
      <c r="P544" s="143"/>
      <c r="Q544" s="143"/>
      <c r="R544" s="143"/>
      <c r="S544" s="143"/>
      <c r="T544" s="143"/>
      <c r="U544" s="143"/>
      <c r="V544" s="143"/>
      <c r="W544" s="143"/>
      <c r="X544" s="143"/>
      <c r="Y544" s="143"/>
      <c r="Z544" s="142"/>
      <c r="AA544" s="142"/>
      <c r="AB544" s="142"/>
    </row>
    <row r="545" spans="2:28">
      <c r="B545" s="142"/>
      <c r="C545" s="142"/>
      <c r="D545" s="142"/>
      <c r="E545" s="142"/>
      <c r="F545" s="142"/>
      <c r="G545" s="142"/>
      <c r="H545" s="142"/>
      <c r="I545" s="142"/>
      <c r="J545" s="142"/>
      <c r="K545" s="142"/>
      <c r="L545" s="142"/>
      <c r="M545" s="142"/>
      <c r="N545" s="142"/>
      <c r="O545" s="143"/>
      <c r="P545" s="143"/>
      <c r="Q545" s="143"/>
      <c r="R545" s="143"/>
      <c r="S545" s="143"/>
      <c r="T545" s="143"/>
      <c r="U545" s="143"/>
      <c r="V545" s="143"/>
      <c r="W545" s="143"/>
      <c r="X545" s="143"/>
      <c r="Y545" s="143"/>
      <c r="Z545" s="142"/>
      <c r="AA545" s="142"/>
      <c r="AB545" s="142"/>
    </row>
    <row r="546" spans="2:28">
      <c r="B546" s="142"/>
      <c r="C546" s="142"/>
      <c r="D546" s="142"/>
      <c r="E546" s="142"/>
      <c r="F546" s="142"/>
      <c r="G546" s="142"/>
      <c r="H546" s="142"/>
      <c r="I546" s="142"/>
      <c r="J546" s="142"/>
      <c r="K546" s="142"/>
      <c r="L546" s="142"/>
      <c r="M546" s="142"/>
      <c r="N546" s="142"/>
      <c r="O546" s="143"/>
      <c r="P546" s="143"/>
      <c r="Q546" s="143"/>
      <c r="R546" s="143"/>
      <c r="S546" s="143"/>
      <c r="T546" s="143"/>
      <c r="U546" s="143"/>
      <c r="V546" s="143"/>
      <c r="W546" s="143"/>
      <c r="X546" s="143"/>
      <c r="Y546" s="143"/>
      <c r="Z546" s="142"/>
      <c r="AA546" s="142"/>
      <c r="AB546" s="142"/>
    </row>
    <row r="547" spans="2:28">
      <c r="B547" s="142"/>
      <c r="C547" s="142"/>
      <c r="D547" s="142"/>
      <c r="E547" s="142"/>
      <c r="F547" s="142"/>
      <c r="G547" s="142"/>
      <c r="H547" s="142"/>
      <c r="I547" s="142"/>
      <c r="J547" s="142"/>
      <c r="K547" s="142"/>
      <c r="L547" s="142"/>
      <c r="M547" s="142"/>
      <c r="N547" s="142"/>
      <c r="O547" s="143"/>
      <c r="P547" s="143"/>
      <c r="Q547" s="143"/>
      <c r="R547" s="143"/>
      <c r="S547" s="143"/>
      <c r="T547" s="143"/>
      <c r="U547" s="143"/>
      <c r="V547" s="143"/>
      <c r="W547" s="143"/>
      <c r="X547" s="143"/>
      <c r="Y547" s="143"/>
      <c r="Z547" s="142"/>
      <c r="AA547" s="142"/>
      <c r="AB547" s="142"/>
    </row>
    <row r="548" spans="2:28">
      <c r="B548" s="142"/>
      <c r="C548" s="142"/>
      <c r="D548" s="142"/>
      <c r="E548" s="142"/>
      <c r="F548" s="142"/>
      <c r="G548" s="142"/>
      <c r="H548" s="142"/>
      <c r="I548" s="142"/>
      <c r="J548" s="142"/>
      <c r="K548" s="142"/>
      <c r="L548" s="142"/>
      <c r="M548" s="142"/>
      <c r="N548" s="142"/>
      <c r="O548" s="143"/>
      <c r="P548" s="143"/>
      <c r="Q548" s="143"/>
      <c r="R548" s="143"/>
      <c r="S548" s="143"/>
      <c r="T548" s="143"/>
      <c r="U548" s="143"/>
      <c r="V548" s="143"/>
      <c r="W548" s="143"/>
      <c r="X548" s="143"/>
      <c r="Y548" s="143"/>
      <c r="Z548" s="142"/>
      <c r="AA548" s="142"/>
      <c r="AB548" s="142"/>
    </row>
    <row r="549" spans="2:28">
      <c r="B549" s="142"/>
      <c r="C549" s="142"/>
      <c r="D549" s="142"/>
      <c r="E549" s="142"/>
      <c r="F549" s="142"/>
      <c r="G549" s="142"/>
      <c r="H549" s="142"/>
      <c r="I549" s="142"/>
      <c r="J549" s="142"/>
      <c r="K549" s="142"/>
      <c r="L549" s="142"/>
      <c r="M549" s="142"/>
      <c r="N549" s="142"/>
      <c r="O549" s="143"/>
      <c r="P549" s="143"/>
      <c r="Q549" s="143"/>
      <c r="R549" s="143"/>
      <c r="S549" s="143"/>
      <c r="T549" s="143"/>
      <c r="U549" s="143"/>
      <c r="V549" s="143"/>
      <c r="W549" s="143"/>
      <c r="X549" s="143"/>
      <c r="Y549" s="143"/>
      <c r="Z549" s="142"/>
      <c r="AA549" s="142"/>
      <c r="AB549" s="142"/>
    </row>
    <row r="550" spans="2:28">
      <c r="B550" s="142"/>
      <c r="C550" s="142"/>
      <c r="D550" s="142"/>
      <c r="E550" s="142"/>
      <c r="F550" s="142"/>
      <c r="G550" s="142"/>
      <c r="H550" s="142"/>
      <c r="I550" s="142"/>
      <c r="J550" s="142"/>
      <c r="K550" s="142"/>
      <c r="L550" s="142"/>
      <c r="M550" s="142"/>
      <c r="N550" s="142"/>
      <c r="O550" s="143"/>
      <c r="P550" s="143"/>
      <c r="Q550" s="143"/>
      <c r="R550" s="143"/>
      <c r="S550" s="143"/>
      <c r="T550" s="143"/>
      <c r="U550" s="143"/>
      <c r="V550" s="143"/>
      <c r="W550" s="143"/>
      <c r="X550" s="143"/>
      <c r="Y550" s="143"/>
      <c r="Z550" s="142"/>
      <c r="AA550" s="142"/>
      <c r="AB550" s="142"/>
    </row>
    <row r="551" spans="2:28">
      <c r="B551" s="142"/>
      <c r="C551" s="142"/>
      <c r="D551" s="142"/>
      <c r="E551" s="142"/>
      <c r="F551" s="142"/>
      <c r="G551" s="142"/>
      <c r="H551" s="142"/>
      <c r="I551" s="142"/>
      <c r="J551" s="142"/>
      <c r="K551" s="142"/>
      <c r="L551" s="142"/>
      <c r="M551" s="142"/>
      <c r="N551" s="142"/>
      <c r="O551" s="143"/>
      <c r="P551" s="143"/>
      <c r="Q551" s="143"/>
      <c r="R551" s="143"/>
      <c r="S551" s="143"/>
      <c r="T551" s="143"/>
      <c r="U551" s="143"/>
      <c r="V551" s="143"/>
      <c r="W551" s="143"/>
      <c r="X551" s="143"/>
      <c r="Y551" s="143"/>
      <c r="Z551" s="142"/>
      <c r="AA551" s="142"/>
      <c r="AB551" s="142"/>
    </row>
    <row r="552" spans="2:28">
      <c r="B552" s="142"/>
      <c r="C552" s="142"/>
      <c r="D552" s="142"/>
      <c r="E552" s="142"/>
      <c r="F552" s="142"/>
      <c r="G552" s="142"/>
      <c r="H552" s="142"/>
      <c r="I552" s="142"/>
      <c r="J552" s="142"/>
      <c r="K552" s="142"/>
      <c r="L552" s="142"/>
      <c r="M552" s="142"/>
      <c r="N552" s="142"/>
      <c r="O552" s="143"/>
      <c r="P552" s="143"/>
      <c r="Q552" s="143"/>
      <c r="R552" s="143"/>
      <c r="S552" s="143"/>
      <c r="T552" s="143"/>
      <c r="U552" s="143"/>
      <c r="V552" s="143"/>
      <c r="W552" s="143"/>
      <c r="X552" s="143"/>
      <c r="Y552" s="143"/>
      <c r="Z552" s="142"/>
      <c r="AA552" s="142"/>
      <c r="AB552" s="142"/>
    </row>
    <row r="553" spans="2:28">
      <c r="B553" s="142"/>
      <c r="C553" s="142"/>
      <c r="D553" s="142"/>
      <c r="E553" s="142"/>
      <c r="F553" s="142"/>
      <c r="G553" s="142"/>
      <c r="H553" s="142"/>
      <c r="I553" s="142"/>
      <c r="J553" s="142"/>
      <c r="K553" s="142"/>
      <c r="L553" s="142"/>
      <c r="M553" s="142"/>
      <c r="N553" s="142"/>
      <c r="O553" s="143"/>
      <c r="P553" s="143"/>
      <c r="Q553" s="143"/>
      <c r="R553" s="143"/>
      <c r="S553" s="143"/>
      <c r="T553" s="143"/>
      <c r="U553" s="143"/>
      <c r="V553" s="143"/>
      <c r="W553" s="143"/>
      <c r="X553" s="143"/>
      <c r="Y553" s="143"/>
      <c r="Z553" s="142"/>
      <c r="AA553" s="142"/>
      <c r="AB553" s="142"/>
    </row>
    <row r="554" spans="2:28">
      <c r="B554" s="142"/>
      <c r="C554" s="142"/>
      <c r="D554" s="142"/>
      <c r="E554" s="142"/>
      <c r="F554" s="142"/>
      <c r="G554" s="142"/>
      <c r="H554" s="142"/>
      <c r="I554" s="142"/>
      <c r="J554" s="142"/>
      <c r="K554" s="142"/>
      <c r="L554" s="142"/>
      <c r="M554" s="142"/>
      <c r="N554" s="142"/>
      <c r="O554" s="143"/>
      <c r="P554" s="143"/>
      <c r="Q554" s="143"/>
      <c r="R554" s="143"/>
      <c r="S554" s="143"/>
      <c r="T554" s="143"/>
      <c r="U554" s="143"/>
      <c r="V554" s="143"/>
      <c r="W554" s="143"/>
      <c r="X554" s="143"/>
      <c r="Y554" s="143"/>
      <c r="Z554" s="142"/>
      <c r="AA554" s="142"/>
      <c r="AB554" s="142"/>
    </row>
    <row r="555" spans="2:28">
      <c r="B555" s="142"/>
      <c r="C555" s="142"/>
      <c r="D555" s="142"/>
      <c r="E555" s="142"/>
      <c r="F555" s="142"/>
      <c r="G555" s="142"/>
      <c r="H555" s="142"/>
      <c r="I555" s="142"/>
      <c r="J555" s="142"/>
      <c r="K555" s="142"/>
      <c r="L555" s="142"/>
      <c r="M555" s="142"/>
      <c r="N555" s="142"/>
      <c r="O555" s="143"/>
      <c r="P555" s="143"/>
      <c r="Q555" s="143"/>
      <c r="R555" s="143"/>
      <c r="S555" s="143"/>
      <c r="T555" s="143"/>
      <c r="U555" s="143"/>
      <c r="V555" s="143"/>
      <c r="W555" s="143"/>
      <c r="X555" s="143"/>
      <c r="Y555" s="143"/>
      <c r="Z555" s="142"/>
      <c r="AA555" s="142"/>
      <c r="AB555" s="142"/>
    </row>
    <row r="556" spans="2:28">
      <c r="B556" s="142"/>
      <c r="C556" s="142"/>
      <c r="D556" s="142"/>
      <c r="E556" s="142"/>
      <c r="F556" s="142"/>
      <c r="G556" s="142"/>
      <c r="H556" s="142"/>
      <c r="I556" s="142"/>
      <c r="J556" s="142"/>
      <c r="K556" s="142"/>
      <c r="L556" s="142"/>
      <c r="M556" s="142"/>
      <c r="N556" s="142"/>
      <c r="O556" s="143"/>
      <c r="P556" s="143"/>
      <c r="Q556" s="143"/>
      <c r="R556" s="143"/>
      <c r="S556" s="143"/>
      <c r="T556" s="143"/>
      <c r="U556" s="143"/>
      <c r="V556" s="143"/>
      <c r="W556" s="143"/>
      <c r="X556" s="143"/>
      <c r="Y556" s="143"/>
      <c r="Z556" s="142"/>
      <c r="AA556" s="142"/>
      <c r="AB556" s="142"/>
    </row>
    <row r="557" spans="2:28">
      <c r="B557" s="142"/>
      <c r="C557" s="142"/>
      <c r="D557" s="142"/>
      <c r="E557" s="142"/>
      <c r="F557" s="142"/>
      <c r="G557" s="142"/>
      <c r="H557" s="142"/>
      <c r="I557" s="142"/>
      <c r="J557" s="142"/>
      <c r="K557" s="142"/>
      <c r="L557" s="142"/>
      <c r="M557" s="142"/>
      <c r="N557" s="142"/>
      <c r="O557" s="143"/>
      <c r="P557" s="143"/>
      <c r="Q557" s="143"/>
      <c r="R557" s="143"/>
      <c r="S557" s="143"/>
      <c r="T557" s="143"/>
      <c r="U557" s="143"/>
      <c r="V557" s="143"/>
      <c r="W557" s="143"/>
      <c r="X557" s="143"/>
      <c r="Y557" s="143"/>
      <c r="Z557" s="142"/>
      <c r="AA557" s="142"/>
      <c r="AB557" s="142"/>
    </row>
    <row r="558" spans="2:28">
      <c r="B558" s="142"/>
      <c r="C558" s="142"/>
      <c r="D558" s="142"/>
      <c r="E558" s="142"/>
      <c r="F558" s="142"/>
      <c r="G558" s="142"/>
      <c r="H558" s="142"/>
      <c r="I558" s="142"/>
      <c r="J558" s="142"/>
      <c r="K558" s="142"/>
      <c r="L558" s="142"/>
      <c r="M558" s="142"/>
      <c r="N558" s="142"/>
      <c r="O558" s="143"/>
      <c r="P558" s="143"/>
      <c r="Q558" s="143"/>
      <c r="R558" s="143"/>
      <c r="S558" s="143"/>
      <c r="T558" s="143"/>
      <c r="U558" s="143"/>
      <c r="V558" s="143"/>
      <c r="W558" s="143"/>
      <c r="X558" s="143"/>
      <c r="Y558" s="143"/>
      <c r="Z558" s="142"/>
      <c r="AA558" s="142"/>
      <c r="AB558" s="142"/>
    </row>
    <row r="559" spans="2:28">
      <c r="B559" s="142"/>
      <c r="C559" s="142"/>
      <c r="D559" s="142"/>
      <c r="E559" s="142"/>
      <c r="F559" s="142"/>
      <c r="G559" s="142"/>
      <c r="H559" s="142"/>
      <c r="I559" s="142"/>
      <c r="J559" s="142"/>
      <c r="K559" s="142"/>
      <c r="L559" s="142"/>
      <c r="M559" s="142"/>
      <c r="N559" s="142"/>
      <c r="O559" s="143"/>
      <c r="P559" s="143"/>
      <c r="Q559" s="143"/>
      <c r="R559" s="143"/>
      <c r="S559" s="143"/>
      <c r="T559" s="143"/>
      <c r="U559" s="143"/>
      <c r="V559" s="143"/>
      <c r="W559" s="143"/>
      <c r="X559" s="143"/>
      <c r="Y559" s="143"/>
      <c r="Z559" s="142"/>
      <c r="AA559" s="142"/>
      <c r="AB559" s="142"/>
    </row>
    <row r="560" spans="2:28">
      <c r="B560" s="142"/>
      <c r="C560" s="142"/>
      <c r="D560" s="142"/>
      <c r="E560" s="142"/>
      <c r="F560" s="142"/>
      <c r="G560" s="142"/>
      <c r="H560" s="142"/>
      <c r="I560" s="142"/>
      <c r="J560" s="142"/>
      <c r="K560" s="142"/>
      <c r="L560" s="142"/>
      <c r="M560" s="142"/>
      <c r="N560" s="142"/>
      <c r="O560" s="143"/>
      <c r="P560" s="143"/>
      <c r="Q560" s="143"/>
      <c r="R560" s="143"/>
      <c r="S560" s="143"/>
      <c r="T560" s="143"/>
      <c r="U560" s="143"/>
      <c r="V560" s="143"/>
      <c r="W560" s="143"/>
      <c r="X560" s="143"/>
      <c r="Y560" s="143"/>
      <c r="Z560" s="142"/>
      <c r="AA560" s="142"/>
      <c r="AB560" s="142"/>
    </row>
    <row r="561" spans="2:28">
      <c r="B561" s="142"/>
      <c r="C561" s="142"/>
      <c r="D561" s="142"/>
      <c r="E561" s="142"/>
      <c r="F561" s="142"/>
      <c r="G561" s="142"/>
      <c r="H561" s="142"/>
      <c r="I561" s="142"/>
      <c r="J561" s="142"/>
      <c r="K561" s="142"/>
      <c r="L561" s="142"/>
      <c r="M561" s="142"/>
      <c r="N561" s="142"/>
      <c r="O561" s="143"/>
      <c r="P561" s="143"/>
      <c r="Q561" s="143"/>
      <c r="R561" s="143"/>
      <c r="S561" s="143"/>
      <c r="T561" s="143"/>
      <c r="U561" s="143"/>
      <c r="V561" s="143"/>
      <c r="W561" s="143"/>
      <c r="X561" s="143"/>
      <c r="Y561" s="143"/>
      <c r="Z561" s="142"/>
      <c r="AA561" s="142"/>
      <c r="AB561" s="142"/>
    </row>
    <row r="562" spans="2:28">
      <c r="B562" s="142"/>
      <c r="C562" s="142"/>
      <c r="D562" s="142"/>
      <c r="E562" s="142"/>
      <c r="F562" s="142"/>
      <c r="G562" s="142"/>
      <c r="H562" s="142"/>
      <c r="I562" s="142"/>
      <c r="J562" s="142"/>
      <c r="K562" s="142"/>
      <c r="L562" s="142"/>
      <c r="M562" s="142"/>
      <c r="N562" s="142"/>
      <c r="O562" s="143"/>
      <c r="P562" s="143"/>
      <c r="Q562" s="143"/>
      <c r="R562" s="143"/>
      <c r="S562" s="143"/>
      <c r="T562" s="143"/>
      <c r="U562" s="143"/>
      <c r="V562" s="143"/>
      <c r="W562" s="143"/>
      <c r="X562" s="143"/>
      <c r="Y562" s="143"/>
      <c r="Z562" s="142"/>
      <c r="AA562" s="142"/>
      <c r="AB562" s="142"/>
    </row>
    <row r="563" spans="2:28">
      <c r="B563" s="142"/>
      <c r="C563" s="142"/>
      <c r="D563" s="142"/>
      <c r="E563" s="142"/>
      <c r="F563" s="142"/>
      <c r="G563" s="142"/>
      <c r="H563" s="142"/>
      <c r="I563" s="142"/>
      <c r="J563" s="142"/>
      <c r="K563" s="142"/>
      <c r="L563" s="142"/>
      <c r="M563" s="142"/>
      <c r="N563" s="142"/>
      <c r="O563" s="143"/>
      <c r="P563" s="143"/>
      <c r="Q563" s="143"/>
      <c r="R563" s="143"/>
      <c r="S563" s="143"/>
      <c r="T563" s="143"/>
      <c r="U563" s="143"/>
      <c r="V563" s="143"/>
      <c r="W563" s="143"/>
      <c r="X563" s="143"/>
      <c r="Y563" s="143"/>
      <c r="Z563" s="142"/>
      <c r="AA563" s="142"/>
      <c r="AB563" s="142"/>
    </row>
    <row r="564" spans="2:28">
      <c r="B564" s="142"/>
      <c r="C564" s="142"/>
      <c r="D564" s="142"/>
      <c r="E564" s="142"/>
      <c r="F564" s="142"/>
      <c r="G564" s="142"/>
      <c r="H564" s="142"/>
      <c r="I564" s="142"/>
      <c r="J564" s="142"/>
      <c r="K564" s="142"/>
      <c r="L564" s="142"/>
      <c r="M564" s="142"/>
      <c r="N564" s="142"/>
      <c r="O564" s="143"/>
      <c r="P564" s="143"/>
      <c r="Q564" s="143"/>
      <c r="R564" s="143"/>
      <c r="S564" s="143"/>
      <c r="T564" s="143"/>
      <c r="U564" s="143"/>
      <c r="V564" s="143"/>
      <c r="W564" s="143"/>
      <c r="X564" s="143"/>
      <c r="Y564" s="143"/>
      <c r="Z564" s="142"/>
      <c r="AA564" s="142"/>
      <c r="AB564" s="142"/>
    </row>
    <row r="565" spans="2:28">
      <c r="B565" s="142"/>
      <c r="C565" s="142"/>
      <c r="D565" s="142"/>
      <c r="E565" s="142"/>
      <c r="F565" s="142"/>
      <c r="G565" s="142"/>
      <c r="H565" s="142"/>
      <c r="I565" s="142"/>
      <c r="J565" s="142"/>
      <c r="K565" s="142"/>
      <c r="L565" s="142"/>
      <c r="M565" s="142"/>
      <c r="N565" s="142"/>
      <c r="O565" s="143"/>
      <c r="P565" s="143"/>
      <c r="Q565" s="143"/>
      <c r="R565" s="143"/>
      <c r="S565" s="143"/>
      <c r="T565" s="143"/>
      <c r="U565" s="143"/>
      <c r="V565" s="143"/>
      <c r="W565" s="143"/>
      <c r="X565" s="143"/>
      <c r="Y565" s="143"/>
      <c r="Z565" s="142"/>
      <c r="AA565" s="142"/>
      <c r="AB565" s="142"/>
    </row>
    <row r="566" spans="2:28">
      <c r="B566" s="142"/>
      <c r="C566" s="142"/>
      <c r="D566" s="142"/>
      <c r="E566" s="142"/>
      <c r="F566" s="142"/>
      <c r="G566" s="142"/>
      <c r="H566" s="142"/>
      <c r="I566" s="142"/>
      <c r="J566" s="142"/>
      <c r="K566" s="142"/>
      <c r="L566" s="142"/>
      <c r="M566" s="142"/>
      <c r="N566" s="142"/>
      <c r="O566" s="143"/>
      <c r="P566" s="143"/>
      <c r="Q566" s="143"/>
      <c r="R566" s="143"/>
      <c r="S566" s="143"/>
      <c r="T566" s="143"/>
      <c r="U566" s="143"/>
      <c r="V566" s="143"/>
      <c r="W566" s="143"/>
      <c r="X566" s="143"/>
      <c r="Y566" s="143"/>
      <c r="Z566" s="142"/>
      <c r="AA566" s="142"/>
      <c r="AB566" s="142"/>
    </row>
    <row r="567" spans="2:28">
      <c r="B567" s="142"/>
      <c r="C567" s="142"/>
      <c r="D567" s="142"/>
      <c r="E567" s="142"/>
      <c r="F567" s="142"/>
      <c r="G567" s="142"/>
      <c r="H567" s="142"/>
      <c r="I567" s="142"/>
      <c r="J567" s="142"/>
      <c r="K567" s="142"/>
      <c r="L567" s="142"/>
      <c r="M567" s="142"/>
      <c r="N567" s="142"/>
      <c r="O567" s="143"/>
      <c r="P567" s="143"/>
      <c r="Q567" s="143"/>
      <c r="R567" s="143"/>
      <c r="S567" s="143"/>
      <c r="T567" s="143"/>
      <c r="U567" s="143"/>
      <c r="V567" s="143"/>
      <c r="W567" s="143"/>
      <c r="X567" s="143"/>
      <c r="Y567" s="143"/>
      <c r="Z567" s="142"/>
      <c r="AA567" s="142"/>
      <c r="AB567" s="142"/>
    </row>
    <row r="568" spans="2:28">
      <c r="B568" s="142"/>
      <c r="C568" s="142"/>
      <c r="D568" s="142"/>
      <c r="E568" s="142"/>
      <c r="F568" s="142"/>
      <c r="G568" s="142"/>
      <c r="H568" s="142"/>
      <c r="I568" s="142"/>
      <c r="J568" s="142"/>
      <c r="K568" s="142"/>
      <c r="L568" s="142"/>
      <c r="M568" s="142"/>
      <c r="N568" s="142"/>
      <c r="O568" s="143"/>
      <c r="P568" s="143"/>
      <c r="Q568" s="143"/>
      <c r="R568" s="143"/>
      <c r="S568" s="143"/>
      <c r="T568" s="143"/>
      <c r="U568" s="143"/>
      <c r="V568" s="143"/>
      <c r="W568" s="143"/>
      <c r="X568" s="143"/>
      <c r="Y568" s="143"/>
      <c r="Z568" s="142"/>
      <c r="AA568" s="142"/>
      <c r="AB568" s="142"/>
    </row>
    <row r="569" spans="2:28">
      <c r="B569" s="142"/>
      <c r="C569" s="142"/>
      <c r="D569" s="142"/>
      <c r="E569" s="142"/>
      <c r="F569" s="142"/>
      <c r="G569" s="142"/>
      <c r="H569" s="142"/>
      <c r="I569" s="142"/>
      <c r="J569" s="142"/>
      <c r="K569" s="142"/>
      <c r="L569" s="142"/>
      <c r="M569" s="142"/>
      <c r="N569" s="142"/>
      <c r="O569" s="143"/>
      <c r="P569" s="143"/>
      <c r="Q569" s="143"/>
      <c r="R569" s="143"/>
      <c r="S569" s="143"/>
      <c r="T569" s="143"/>
      <c r="U569" s="143"/>
      <c r="V569" s="143"/>
      <c r="W569" s="143"/>
      <c r="X569" s="143"/>
      <c r="Y569" s="143"/>
      <c r="Z569" s="142"/>
      <c r="AA569" s="142"/>
      <c r="AB569" s="142"/>
    </row>
    <row r="570" spans="2:28">
      <c r="B570" s="142"/>
      <c r="C570" s="142"/>
      <c r="D570" s="142"/>
      <c r="E570" s="142"/>
      <c r="F570" s="142"/>
      <c r="G570" s="142"/>
      <c r="H570" s="142"/>
      <c r="I570" s="142"/>
      <c r="J570" s="142"/>
      <c r="K570" s="142"/>
      <c r="L570" s="142"/>
      <c r="M570" s="142"/>
      <c r="N570" s="142"/>
      <c r="O570" s="143"/>
      <c r="P570" s="143"/>
      <c r="Q570" s="143"/>
      <c r="R570" s="143"/>
      <c r="S570" s="143"/>
      <c r="T570" s="143"/>
      <c r="U570" s="143"/>
      <c r="V570" s="143"/>
      <c r="W570" s="143"/>
      <c r="X570" s="143"/>
      <c r="Y570" s="143"/>
      <c r="Z570" s="142"/>
      <c r="AA570" s="142"/>
      <c r="AB570" s="142"/>
    </row>
    <row r="571" spans="2:28">
      <c r="B571" s="142"/>
      <c r="C571" s="142"/>
      <c r="D571" s="142"/>
      <c r="E571" s="142"/>
      <c r="F571" s="142"/>
      <c r="G571" s="142"/>
      <c r="H571" s="142"/>
      <c r="I571" s="142"/>
      <c r="J571" s="142"/>
      <c r="K571" s="142"/>
      <c r="L571" s="142"/>
      <c r="M571" s="142"/>
      <c r="N571" s="142"/>
      <c r="O571" s="143"/>
      <c r="P571" s="143"/>
      <c r="Q571" s="143"/>
      <c r="R571" s="143"/>
      <c r="S571" s="143"/>
      <c r="T571" s="143"/>
      <c r="U571" s="143"/>
      <c r="V571" s="143"/>
      <c r="W571" s="143"/>
      <c r="X571" s="143"/>
      <c r="Y571" s="143"/>
      <c r="Z571" s="142"/>
      <c r="AA571" s="142"/>
      <c r="AB571" s="142"/>
    </row>
    <row r="572" spans="2:28">
      <c r="B572" s="142"/>
      <c r="C572" s="142"/>
      <c r="D572" s="142"/>
      <c r="E572" s="142"/>
      <c r="F572" s="142"/>
      <c r="G572" s="142"/>
      <c r="H572" s="142"/>
      <c r="I572" s="142"/>
      <c r="J572" s="142"/>
      <c r="K572" s="142"/>
      <c r="L572" s="142"/>
      <c r="M572" s="142"/>
      <c r="N572" s="142"/>
      <c r="O572" s="143"/>
      <c r="P572" s="143"/>
      <c r="Q572" s="143"/>
      <c r="R572" s="143"/>
      <c r="S572" s="143"/>
      <c r="T572" s="143"/>
      <c r="U572" s="143"/>
      <c r="V572" s="143"/>
      <c r="W572" s="143"/>
      <c r="X572" s="143"/>
      <c r="Y572" s="143"/>
      <c r="Z572" s="142"/>
      <c r="AA572" s="142"/>
      <c r="AB572" s="142"/>
    </row>
    <row r="573" spans="2:28">
      <c r="B573" s="142"/>
      <c r="C573" s="142"/>
      <c r="D573" s="142"/>
      <c r="E573" s="142"/>
      <c r="F573" s="142"/>
      <c r="G573" s="142"/>
      <c r="H573" s="142"/>
      <c r="I573" s="142"/>
      <c r="J573" s="142"/>
      <c r="K573" s="142"/>
      <c r="L573" s="142"/>
      <c r="M573" s="142"/>
      <c r="N573" s="142"/>
      <c r="O573" s="143"/>
      <c r="P573" s="143"/>
      <c r="Q573" s="143"/>
      <c r="R573" s="143"/>
      <c r="S573" s="143"/>
      <c r="T573" s="143"/>
      <c r="U573" s="143"/>
      <c r="V573" s="143"/>
      <c r="W573" s="143"/>
      <c r="X573" s="143"/>
      <c r="Y573" s="143"/>
      <c r="Z573" s="142"/>
      <c r="AA573" s="142"/>
      <c r="AB573" s="142"/>
    </row>
    <row r="574" spans="2:28">
      <c r="B574" s="142"/>
      <c r="C574" s="142"/>
      <c r="D574" s="142"/>
      <c r="E574" s="142"/>
      <c r="F574" s="142"/>
      <c r="G574" s="142"/>
      <c r="H574" s="142"/>
      <c r="I574" s="142"/>
      <c r="J574" s="142"/>
      <c r="K574" s="142"/>
      <c r="L574" s="142"/>
      <c r="M574" s="142"/>
      <c r="N574" s="142"/>
      <c r="O574" s="143"/>
      <c r="P574" s="143"/>
      <c r="Q574" s="143"/>
      <c r="R574" s="143"/>
      <c r="S574" s="143"/>
      <c r="T574" s="143"/>
      <c r="U574" s="143"/>
      <c r="V574" s="143"/>
      <c r="W574" s="143"/>
      <c r="X574" s="143"/>
      <c r="Y574" s="143"/>
      <c r="Z574" s="142"/>
      <c r="AA574" s="142"/>
      <c r="AB574" s="142"/>
    </row>
    <row r="575" spans="2:28">
      <c r="B575" s="142"/>
      <c r="C575" s="142"/>
      <c r="D575" s="142"/>
      <c r="E575" s="142"/>
      <c r="F575" s="142"/>
      <c r="G575" s="142"/>
      <c r="H575" s="142"/>
      <c r="I575" s="142"/>
      <c r="J575" s="142"/>
      <c r="K575" s="142"/>
      <c r="L575" s="142"/>
      <c r="M575" s="142"/>
      <c r="N575" s="142"/>
      <c r="O575" s="143"/>
      <c r="P575" s="143"/>
      <c r="Q575" s="143"/>
      <c r="R575" s="143"/>
      <c r="S575" s="143"/>
      <c r="T575" s="143"/>
      <c r="U575" s="143"/>
      <c r="V575" s="143"/>
      <c r="W575" s="143"/>
      <c r="X575" s="143"/>
      <c r="Y575" s="143"/>
      <c r="Z575" s="142"/>
      <c r="AA575" s="142"/>
      <c r="AB575" s="142"/>
    </row>
    <row r="576" spans="2:28">
      <c r="B576" s="142"/>
      <c r="C576" s="142"/>
      <c r="D576" s="142"/>
      <c r="E576" s="142"/>
      <c r="F576" s="142"/>
      <c r="G576" s="142"/>
      <c r="H576" s="142"/>
      <c r="I576" s="142"/>
      <c r="J576" s="142"/>
      <c r="K576" s="142"/>
      <c r="L576" s="142"/>
      <c r="M576" s="142"/>
      <c r="N576" s="142"/>
      <c r="O576" s="143"/>
      <c r="P576" s="143"/>
      <c r="Q576" s="143"/>
      <c r="R576" s="143"/>
      <c r="S576" s="143"/>
      <c r="T576" s="143"/>
      <c r="U576" s="143"/>
      <c r="V576" s="143"/>
      <c r="W576" s="143"/>
      <c r="X576" s="143"/>
      <c r="Y576" s="143"/>
      <c r="Z576" s="142"/>
      <c r="AA576" s="142"/>
      <c r="AB576" s="142"/>
    </row>
    <row r="577" spans="2:28">
      <c r="B577" s="142"/>
      <c r="C577" s="142"/>
      <c r="D577" s="142"/>
      <c r="E577" s="142"/>
      <c r="F577" s="142"/>
      <c r="G577" s="142"/>
      <c r="H577" s="142"/>
      <c r="I577" s="142"/>
      <c r="J577" s="142"/>
      <c r="K577" s="142"/>
      <c r="L577" s="142"/>
      <c r="M577" s="142"/>
      <c r="N577" s="142"/>
      <c r="O577" s="143"/>
      <c r="P577" s="143"/>
      <c r="Q577" s="143"/>
      <c r="R577" s="143"/>
      <c r="S577" s="143"/>
      <c r="T577" s="143"/>
      <c r="U577" s="143"/>
      <c r="V577" s="143"/>
      <c r="W577" s="143"/>
      <c r="X577" s="143"/>
      <c r="Y577" s="143"/>
      <c r="Z577" s="142"/>
      <c r="AA577" s="142"/>
      <c r="AB577" s="142"/>
    </row>
    <row r="578" spans="2:28">
      <c r="B578" s="142"/>
      <c r="C578" s="142"/>
      <c r="D578" s="142"/>
      <c r="E578" s="142"/>
      <c r="F578" s="142"/>
      <c r="G578" s="142"/>
      <c r="H578" s="142"/>
      <c r="I578" s="142"/>
      <c r="J578" s="142"/>
      <c r="K578" s="142"/>
      <c r="L578" s="142"/>
      <c r="M578" s="142"/>
      <c r="N578" s="142"/>
      <c r="O578" s="143"/>
      <c r="P578" s="143"/>
      <c r="Q578" s="143"/>
      <c r="R578" s="143"/>
      <c r="S578" s="143"/>
      <c r="T578" s="143"/>
      <c r="U578" s="143"/>
      <c r="V578" s="143"/>
      <c r="W578" s="143"/>
      <c r="X578" s="143"/>
      <c r="Y578" s="143"/>
      <c r="Z578" s="142"/>
      <c r="AA578" s="142"/>
      <c r="AB578" s="142"/>
    </row>
    <row r="579" spans="2:28">
      <c r="B579" s="142"/>
      <c r="C579" s="142"/>
      <c r="D579" s="142"/>
      <c r="E579" s="142"/>
      <c r="F579" s="142"/>
      <c r="G579" s="142"/>
      <c r="H579" s="142"/>
      <c r="I579" s="142"/>
      <c r="J579" s="142"/>
      <c r="K579" s="142"/>
      <c r="L579" s="142"/>
      <c r="M579" s="142"/>
      <c r="N579" s="142"/>
      <c r="O579" s="143"/>
      <c r="P579" s="143"/>
      <c r="Q579" s="143"/>
      <c r="R579" s="143"/>
      <c r="S579" s="143"/>
      <c r="T579" s="143"/>
      <c r="U579" s="143"/>
      <c r="V579" s="143"/>
      <c r="W579" s="143"/>
      <c r="X579" s="143"/>
      <c r="Y579" s="143"/>
      <c r="Z579" s="142"/>
      <c r="AA579" s="142"/>
      <c r="AB579" s="142"/>
    </row>
    <row r="580" spans="2:28">
      <c r="B580" s="142"/>
      <c r="C580" s="142"/>
      <c r="D580" s="142"/>
      <c r="E580" s="142"/>
      <c r="F580" s="142"/>
      <c r="G580" s="142"/>
      <c r="H580" s="142"/>
      <c r="I580" s="142"/>
      <c r="J580" s="142"/>
      <c r="K580" s="142"/>
      <c r="L580" s="142"/>
      <c r="M580" s="142"/>
      <c r="N580" s="142"/>
      <c r="O580" s="143"/>
      <c r="P580" s="143"/>
      <c r="Q580" s="143"/>
      <c r="R580" s="143"/>
      <c r="S580" s="143"/>
      <c r="T580" s="143"/>
      <c r="U580" s="143"/>
      <c r="V580" s="143"/>
      <c r="W580" s="143"/>
      <c r="X580" s="143"/>
      <c r="Y580" s="143"/>
      <c r="Z580" s="142"/>
      <c r="AA580" s="142"/>
      <c r="AB580" s="142"/>
    </row>
    <row r="581" spans="2:28">
      <c r="B581" s="142"/>
      <c r="C581" s="142"/>
      <c r="D581" s="142"/>
      <c r="E581" s="142"/>
      <c r="F581" s="142"/>
      <c r="G581" s="142"/>
      <c r="H581" s="142"/>
      <c r="I581" s="142"/>
      <c r="J581" s="142"/>
      <c r="K581" s="142"/>
      <c r="L581" s="142"/>
      <c r="M581" s="142"/>
      <c r="N581" s="142"/>
      <c r="O581" s="143"/>
      <c r="P581" s="143"/>
      <c r="Q581" s="143"/>
      <c r="R581" s="143"/>
      <c r="S581" s="143"/>
      <c r="T581" s="143"/>
      <c r="U581" s="143"/>
      <c r="V581" s="143"/>
      <c r="W581" s="143"/>
      <c r="X581" s="143"/>
      <c r="Y581" s="143"/>
      <c r="Z581" s="142"/>
      <c r="AA581" s="142"/>
      <c r="AB581" s="142"/>
    </row>
    <row r="582" spans="2:28">
      <c r="B582" s="142"/>
      <c r="C582" s="142"/>
      <c r="D582" s="142"/>
      <c r="E582" s="142"/>
      <c r="F582" s="142"/>
      <c r="G582" s="142"/>
      <c r="H582" s="142"/>
      <c r="I582" s="142"/>
      <c r="J582" s="142"/>
      <c r="K582" s="142"/>
      <c r="L582" s="142"/>
      <c r="M582" s="142"/>
      <c r="N582" s="142"/>
      <c r="O582" s="143"/>
      <c r="P582" s="143"/>
      <c r="Q582" s="143"/>
      <c r="R582" s="143"/>
      <c r="S582" s="143"/>
      <c r="T582" s="143"/>
      <c r="U582" s="143"/>
      <c r="V582" s="143"/>
      <c r="W582" s="143"/>
      <c r="X582" s="143"/>
      <c r="Y582" s="143"/>
      <c r="Z582" s="142"/>
      <c r="AA582" s="142"/>
      <c r="AB582" s="142"/>
    </row>
    <row r="583" spans="2:28">
      <c r="B583" s="142"/>
      <c r="C583" s="142"/>
      <c r="D583" s="142"/>
      <c r="E583" s="142"/>
      <c r="F583" s="142"/>
      <c r="G583" s="142"/>
      <c r="H583" s="142"/>
      <c r="I583" s="142"/>
      <c r="J583" s="142"/>
      <c r="K583" s="142"/>
      <c r="L583" s="142"/>
      <c r="M583" s="142"/>
      <c r="N583" s="142"/>
      <c r="O583" s="143"/>
      <c r="P583" s="143"/>
      <c r="Q583" s="143"/>
      <c r="R583" s="143"/>
      <c r="S583" s="143"/>
      <c r="T583" s="143"/>
      <c r="U583" s="143"/>
      <c r="V583" s="143"/>
      <c r="W583" s="143"/>
      <c r="X583" s="143"/>
      <c r="Y583" s="143"/>
      <c r="Z583" s="142"/>
      <c r="AA583" s="142"/>
      <c r="AB583" s="142"/>
    </row>
    <row r="584" spans="2:28">
      <c r="B584" s="142"/>
      <c r="C584" s="142"/>
      <c r="D584" s="142"/>
      <c r="E584" s="142"/>
      <c r="F584" s="142"/>
      <c r="G584" s="142"/>
      <c r="H584" s="142"/>
      <c r="I584" s="142"/>
      <c r="J584" s="142"/>
      <c r="K584" s="142"/>
      <c r="L584" s="142"/>
      <c r="M584" s="142"/>
      <c r="N584" s="142"/>
      <c r="O584" s="143"/>
      <c r="P584" s="143"/>
      <c r="Q584" s="143"/>
      <c r="R584" s="143"/>
      <c r="S584" s="143"/>
      <c r="T584" s="143"/>
      <c r="U584" s="143"/>
      <c r="V584" s="143"/>
      <c r="W584" s="143"/>
      <c r="X584" s="143"/>
      <c r="Y584" s="143"/>
      <c r="Z584" s="142"/>
      <c r="AA584" s="142"/>
      <c r="AB584" s="142"/>
    </row>
    <row r="585" spans="2:28">
      <c r="B585" s="142"/>
      <c r="C585" s="142"/>
      <c r="D585" s="142"/>
      <c r="E585" s="142"/>
      <c r="F585" s="142"/>
      <c r="G585" s="142"/>
      <c r="H585" s="142"/>
      <c r="I585" s="142"/>
      <c r="J585" s="142"/>
      <c r="K585" s="142"/>
      <c r="L585" s="142"/>
      <c r="M585" s="142"/>
      <c r="N585" s="142"/>
      <c r="O585" s="143"/>
      <c r="P585" s="143"/>
      <c r="Q585" s="143"/>
      <c r="R585" s="143"/>
      <c r="S585" s="143"/>
      <c r="T585" s="143"/>
      <c r="U585" s="143"/>
      <c r="V585" s="143"/>
      <c r="W585" s="143"/>
      <c r="X585" s="143"/>
      <c r="Y585" s="143"/>
      <c r="Z585" s="142"/>
      <c r="AA585" s="142"/>
      <c r="AB585" s="142"/>
    </row>
    <row r="586" spans="2:28">
      <c r="B586" s="142"/>
      <c r="C586" s="142"/>
      <c r="D586" s="142"/>
      <c r="E586" s="142"/>
      <c r="F586" s="142"/>
      <c r="G586" s="142"/>
      <c r="H586" s="142"/>
      <c r="I586" s="142"/>
      <c r="J586" s="142"/>
      <c r="K586" s="142"/>
      <c r="L586" s="142"/>
      <c r="M586" s="142"/>
      <c r="N586" s="142"/>
      <c r="O586" s="143"/>
      <c r="P586" s="143"/>
      <c r="Q586" s="143"/>
      <c r="R586" s="143"/>
      <c r="S586" s="143"/>
      <c r="T586" s="143"/>
      <c r="U586" s="143"/>
      <c r="V586" s="143"/>
      <c r="W586" s="143"/>
      <c r="X586" s="143"/>
      <c r="Y586" s="143"/>
      <c r="Z586" s="142"/>
      <c r="AA586" s="142"/>
      <c r="AB586" s="142"/>
    </row>
    <row r="587" spans="2:28">
      <c r="B587" s="142"/>
      <c r="C587" s="142"/>
      <c r="D587" s="142"/>
      <c r="E587" s="142"/>
      <c r="F587" s="142"/>
      <c r="G587" s="142"/>
      <c r="H587" s="142"/>
      <c r="I587" s="142"/>
      <c r="J587" s="142"/>
      <c r="K587" s="142"/>
      <c r="L587" s="142"/>
      <c r="M587" s="142"/>
      <c r="N587" s="142"/>
      <c r="O587" s="143"/>
      <c r="P587" s="143"/>
      <c r="Q587" s="143"/>
      <c r="R587" s="143"/>
      <c r="S587" s="143"/>
      <c r="T587" s="143"/>
      <c r="U587" s="143"/>
      <c r="V587" s="143"/>
      <c r="W587" s="143"/>
      <c r="X587" s="143"/>
      <c r="Y587" s="143"/>
      <c r="Z587" s="142"/>
      <c r="AA587" s="142"/>
      <c r="AB587" s="142"/>
    </row>
    <row r="588" spans="2:28">
      <c r="B588" s="142"/>
      <c r="C588" s="142"/>
      <c r="D588" s="142"/>
      <c r="E588" s="142"/>
      <c r="F588" s="142"/>
      <c r="G588" s="142"/>
      <c r="H588" s="142"/>
      <c r="I588" s="142"/>
      <c r="J588" s="142"/>
      <c r="K588" s="142"/>
      <c r="L588" s="142"/>
      <c r="M588" s="142"/>
      <c r="N588" s="142"/>
      <c r="O588" s="143"/>
      <c r="P588" s="143"/>
      <c r="Q588" s="143"/>
      <c r="R588" s="143"/>
      <c r="S588" s="143"/>
      <c r="T588" s="143"/>
      <c r="U588" s="143"/>
      <c r="V588" s="143"/>
      <c r="W588" s="143"/>
      <c r="X588" s="143"/>
      <c r="Y588" s="143"/>
      <c r="Z588" s="142"/>
      <c r="AA588" s="142"/>
      <c r="AB588" s="142"/>
    </row>
    <row r="589" spans="2:28">
      <c r="B589" s="142"/>
      <c r="C589" s="142"/>
      <c r="D589" s="142"/>
      <c r="E589" s="142"/>
      <c r="F589" s="142"/>
      <c r="G589" s="142"/>
      <c r="H589" s="142"/>
      <c r="I589" s="142"/>
      <c r="J589" s="142"/>
      <c r="K589" s="142"/>
      <c r="L589" s="142"/>
      <c r="M589" s="142"/>
      <c r="N589" s="142"/>
      <c r="O589" s="143"/>
      <c r="P589" s="143"/>
      <c r="Q589" s="143"/>
      <c r="R589" s="143"/>
      <c r="S589" s="143"/>
      <c r="T589" s="143"/>
      <c r="U589" s="143"/>
      <c r="V589" s="143"/>
      <c r="W589" s="143"/>
      <c r="X589" s="143"/>
      <c r="Y589" s="143"/>
      <c r="Z589" s="142"/>
      <c r="AA589" s="142"/>
      <c r="AB589" s="142"/>
    </row>
    <row r="590" spans="2:28">
      <c r="B590" s="142"/>
      <c r="C590" s="142"/>
      <c r="D590" s="142"/>
      <c r="E590" s="142"/>
      <c r="F590" s="142"/>
      <c r="G590" s="142"/>
      <c r="H590" s="142"/>
      <c r="I590" s="142"/>
      <c r="J590" s="142"/>
      <c r="K590" s="142"/>
      <c r="L590" s="142"/>
      <c r="M590" s="142"/>
      <c r="N590" s="142"/>
      <c r="O590" s="143"/>
      <c r="P590" s="143"/>
      <c r="Q590" s="143"/>
      <c r="R590" s="143"/>
      <c r="S590" s="143"/>
      <c r="T590" s="143"/>
      <c r="U590" s="143"/>
      <c r="V590" s="143"/>
      <c r="W590" s="143"/>
      <c r="X590" s="143"/>
      <c r="Y590" s="143"/>
      <c r="Z590" s="142"/>
      <c r="AA590" s="142"/>
      <c r="AB590" s="142"/>
    </row>
    <row r="591" spans="2:28">
      <c r="B591" s="142"/>
      <c r="C591" s="142"/>
      <c r="D591" s="142"/>
      <c r="E591" s="142"/>
      <c r="F591" s="142"/>
      <c r="G591" s="142"/>
      <c r="H591" s="142"/>
      <c r="I591" s="142"/>
      <c r="J591" s="142"/>
      <c r="K591" s="142"/>
      <c r="L591" s="142"/>
      <c r="M591" s="142"/>
      <c r="N591" s="142"/>
      <c r="O591" s="143"/>
      <c r="P591" s="143"/>
      <c r="Q591" s="143"/>
      <c r="R591" s="143"/>
      <c r="S591" s="143"/>
      <c r="T591" s="143"/>
      <c r="U591" s="143"/>
      <c r="V591" s="143"/>
      <c r="W591" s="143"/>
      <c r="X591" s="143"/>
      <c r="Y591" s="143"/>
      <c r="Z591" s="142"/>
      <c r="AA591" s="142"/>
      <c r="AB591" s="142"/>
    </row>
    <row r="592" spans="2:28">
      <c r="B592" s="142"/>
      <c r="C592" s="142"/>
      <c r="D592" s="142"/>
      <c r="E592" s="142"/>
      <c r="F592" s="142"/>
      <c r="G592" s="142"/>
      <c r="H592" s="142"/>
      <c r="I592" s="142"/>
      <c r="J592" s="142"/>
      <c r="K592" s="142"/>
      <c r="L592" s="142"/>
      <c r="M592" s="142"/>
      <c r="N592" s="142"/>
      <c r="O592" s="143"/>
      <c r="P592" s="143"/>
      <c r="Q592" s="143"/>
      <c r="R592" s="143"/>
      <c r="S592" s="143"/>
      <c r="T592" s="143"/>
      <c r="U592" s="143"/>
      <c r="V592" s="143"/>
      <c r="W592" s="143"/>
      <c r="X592" s="143"/>
      <c r="Y592" s="143"/>
      <c r="Z592" s="142"/>
      <c r="AA592" s="142"/>
      <c r="AB592" s="142"/>
    </row>
    <row r="593" spans="2:28">
      <c r="B593" s="142"/>
      <c r="C593" s="142"/>
      <c r="D593" s="142"/>
      <c r="E593" s="142"/>
      <c r="F593" s="142"/>
      <c r="G593" s="142"/>
      <c r="H593" s="142"/>
      <c r="I593" s="142"/>
      <c r="J593" s="142"/>
      <c r="K593" s="142"/>
      <c r="L593" s="142"/>
      <c r="M593" s="142"/>
      <c r="N593" s="142"/>
      <c r="O593" s="143"/>
      <c r="P593" s="143"/>
      <c r="Q593" s="143"/>
      <c r="R593" s="143"/>
      <c r="S593" s="143"/>
      <c r="T593" s="143"/>
      <c r="U593" s="143"/>
      <c r="V593" s="143"/>
      <c r="W593" s="143"/>
      <c r="X593" s="143"/>
      <c r="Y593" s="143"/>
      <c r="Z593" s="142"/>
      <c r="AA593" s="142"/>
      <c r="AB593" s="142"/>
    </row>
    <row r="594" spans="2:28">
      <c r="B594" s="142"/>
      <c r="C594" s="142"/>
      <c r="D594" s="142"/>
      <c r="E594" s="142"/>
      <c r="F594" s="142"/>
      <c r="G594" s="142"/>
      <c r="H594" s="142"/>
      <c r="I594" s="142"/>
      <c r="J594" s="142"/>
      <c r="K594" s="142"/>
      <c r="L594" s="142"/>
      <c r="M594" s="142"/>
      <c r="N594" s="142"/>
      <c r="O594" s="143"/>
      <c r="P594" s="143"/>
      <c r="Q594" s="143"/>
      <c r="R594" s="143"/>
      <c r="S594" s="143"/>
      <c r="T594" s="143"/>
      <c r="U594" s="143"/>
      <c r="V594" s="143"/>
      <c r="W594" s="143"/>
      <c r="X594" s="143"/>
      <c r="Y594" s="143"/>
      <c r="Z594" s="142"/>
      <c r="AA594" s="142"/>
      <c r="AB594" s="142"/>
    </row>
    <row r="595" spans="2:28">
      <c r="B595" s="142"/>
      <c r="C595" s="142"/>
      <c r="D595" s="142"/>
      <c r="E595" s="142"/>
      <c r="F595" s="142"/>
      <c r="G595" s="142"/>
      <c r="H595" s="142"/>
      <c r="I595" s="142"/>
      <c r="J595" s="142"/>
      <c r="K595" s="142"/>
      <c r="L595" s="142"/>
      <c r="M595" s="142"/>
      <c r="N595" s="142"/>
      <c r="O595" s="143"/>
      <c r="P595" s="143"/>
      <c r="Q595" s="143"/>
      <c r="R595" s="143"/>
      <c r="S595" s="143"/>
      <c r="T595" s="143"/>
      <c r="U595" s="143"/>
      <c r="V595" s="143"/>
      <c r="W595" s="143"/>
      <c r="X595" s="143"/>
      <c r="Y595" s="143"/>
      <c r="Z595" s="142"/>
      <c r="AA595" s="142"/>
      <c r="AB595" s="142"/>
    </row>
    <row r="596" spans="2:28">
      <c r="B596" s="142"/>
      <c r="C596" s="142"/>
      <c r="D596" s="142"/>
      <c r="E596" s="142"/>
      <c r="F596" s="142"/>
      <c r="G596" s="142"/>
      <c r="H596" s="142"/>
      <c r="I596" s="142"/>
      <c r="J596" s="142"/>
      <c r="K596" s="142"/>
      <c r="L596" s="142"/>
      <c r="M596" s="142"/>
      <c r="N596" s="142"/>
      <c r="O596" s="143"/>
      <c r="P596" s="143"/>
      <c r="Q596" s="143"/>
      <c r="R596" s="143"/>
      <c r="S596" s="143"/>
      <c r="T596" s="143"/>
      <c r="U596" s="143"/>
      <c r="V596" s="143"/>
      <c r="W596" s="143"/>
      <c r="X596" s="143"/>
      <c r="Y596" s="143"/>
      <c r="Z596" s="142"/>
      <c r="AA596" s="142"/>
      <c r="AB596" s="142"/>
    </row>
    <row r="597" spans="2:28">
      <c r="B597" s="142"/>
      <c r="C597" s="142"/>
      <c r="D597" s="142"/>
      <c r="E597" s="142"/>
      <c r="F597" s="142"/>
      <c r="G597" s="142"/>
      <c r="H597" s="142"/>
      <c r="I597" s="142"/>
      <c r="J597" s="142"/>
      <c r="K597" s="142"/>
      <c r="L597" s="142"/>
      <c r="M597" s="142"/>
      <c r="N597" s="142"/>
      <c r="O597" s="143"/>
      <c r="P597" s="143"/>
      <c r="Q597" s="143"/>
      <c r="R597" s="143"/>
      <c r="S597" s="143"/>
      <c r="T597" s="143"/>
      <c r="U597" s="143"/>
      <c r="V597" s="143"/>
      <c r="W597" s="143"/>
      <c r="X597" s="143"/>
      <c r="Y597" s="143"/>
      <c r="Z597" s="142"/>
      <c r="AA597" s="142"/>
      <c r="AB597" s="142"/>
    </row>
    <row r="598" spans="2:28">
      <c r="B598" s="142"/>
      <c r="C598" s="142"/>
      <c r="D598" s="142"/>
      <c r="E598" s="142"/>
      <c r="F598" s="142"/>
      <c r="G598" s="142"/>
      <c r="H598" s="142"/>
      <c r="I598" s="142"/>
      <c r="J598" s="142"/>
      <c r="K598" s="142"/>
      <c r="L598" s="142"/>
      <c r="M598" s="142"/>
      <c r="N598" s="142"/>
      <c r="O598" s="143"/>
      <c r="P598" s="143"/>
      <c r="Q598" s="143"/>
      <c r="R598" s="143"/>
      <c r="S598" s="143"/>
      <c r="T598" s="143"/>
      <c r="U598" s="143"/>
      <c r="V598" s="143"/>
      <c r="W598" s="143"/>
      <c r="X598" s="143"/>
      <c r="Y598" s="143"/>
      <c r="Z598" s="142"/>
      <c r="AA598" s="142"/>
      <c r="AB598" s="142"/>
    </row>
    <row r="599" spans="2:28">
      <c r="B599" s="142"/>
      <c r="C599" s="142"/>
      <c r="D599" s="142"/>
      <c r="E599" s="142"/>
      <c r="F599" s="142"/>
      <c r="G599" s="142"/>
      <c r="H599" s="142"/>
      <c r="I599" s="142"/>
      <c r="J599" s="142"/>
      <c r="K599" s="142"/>
      <c r="L599" s="142"/>
      <c r="M599" s="142"/>
      <c r="N599" s="142"/>
      <c r="O599" s="143"/>
      <c r="P599" s="143"/>
      <c r="Q599" s="143"/>
      <c r="R599" s="143"/>
      <c r="S599" s="143"/>
      <c r="T599" s="143"/>
      <c r="U599" s="143"/>
      <c r="V599" s="143"/>
      <c r="W599" s="143"/>
      <c r="X599" s="143"/>
      <c r="Y599" s="143"/>
      <c r="Z599" s="142"/>
      <c r="AA599" s="142"/>
      <c r="AB599" s="142"/>
    </row>
    <row r="600" spans="2:28">
      <c r="B600" s="142"/>
      <c r="C600" s="142"/>
      <c r="D600" s="142"/>
      <c r="E600" s="142"/>
      <c r="F600" s="142"/>
      <c r="G600" s="142"/>
      <c r="H600" s="142"/>
      <c r="I600" s="142"/>
      <c r="J600" s="142"/>
      <c r="K600" s="142"/>
      <c r="L600" s="142"/>
      <c r="M600" s="142"/>
      <c r="N600" s="142"/>
      <c r="O600" s="143"/>
      <c r="P600" s="143"/>
      <c r="Q600" s="143"/>
      <c r="R600" s="143"/>
      <c r="S600" s="143"/>
      <c r="T600" s="143"/>
      <c r="U600" s="143"/>
      <c r="V600" s="143"/>
      <c r="W600" s="143"/>
      <c r="X600" s="143"/>
      <c r="Y600" s="143"/>
      <c r="Z600" s="142"/>
      <c r="AA600" s="142"/>
      <c r="AB600" s="142"/>
    </row>
    <row r="601" spans="2:28">
      <c r="B601" s="142"/>
      <c r="C601" s="142"/>
      <c r="D601" s="142"/>
      <c r="E601" s="142"/>
      <c r="F601" s="142"/>
      <c r="G601" s="142"/>
      <c r="H601" s="142"/>
      <c r="I601" s="142"/>
      <c r="J601" s="142"/>
      <c r="K601" s="142"/>
      <c r="L601" s="142"/>
      <c r="M601" s="142"/>
      <c r="N601" s="142"/>
      <c r="O601" s="143"/>
      <c r="P601" s="143"/>
      <c r="Q601" s="143"/>
      <c r="R601" s="143"/>
      <c r="S601" s="143"/>
      <c r="T601" s="143"/>
      <c r="U601" s="143"/>
      <c r="V601" s="143"/>
      <c r="W601" s="143"/>
      <c r="X601" s="143"/>
      <c r="Y601" s="143"/>
      <c r="Z601" s="142"/>
      <c r="AA601" s="142"/>
      <c r="AB601" s="142"/>
    </row>
    <row r="602" spans="2:28">
      <c r="B602" s="142"/>
      <c r="C602" s="142"/>
      <c r="D602" s="142"/>
      <c r="E602" s="142"/>
      <c r="F602" s="142"/>
      <c r="G602" s="142"/>
      <c r="H602" s="142"/>
      <c r="I602" s="142"/>
      <c r="J602" s="142"/>
      <c r="K602" s="142"/>
      <c r="L602" s="142"/>
      <c r="M602" s="142"/>
      <c r="N602" s="142"/>
      <c r="O602" s="143"/>
      <c r="P602" s="143"/>
      <c r="Q602" s="143"/>
      <c r="R602" s="143"/>
      <c r="S602" s="143"/>
      <c r="T602" s="143"/>
      <c r="U602" s="143"/>
      <c r="V602" s="143"/>
      <c r="W602" s="143"/>
      <c r="X602" s="143"/>
      <c r="Y602" s="143"/>
      <c r="Z602" s="142"/>
      <c r="AA602" s="142"/>
      <c r="AB602" s="142"/>
    </row>
    <row r="603" spans="2:28">
      <c r="B603" s="142"/>
      <c r="C603" s="142"/>
      <c r="D603" s="142"/>
      <c r="E603" s="142"/>
      <c r="F603" s="142"/>
      <c r="G603" s="142"/>
      <c r="H603" s="142"/>
      <c r="I603" s="142"/>
      <c r="J603" s="142"/>
      <c r="K603" s="142"/>
      <c r="L603" s="142"/>
      <c r="M603" s="142"/>
      <c r="N603" s="142"/>
      <c r="O603" s="143"/>
      <c r="P603" s="143"/>
      <c r="Q603" s="143"/>
      <c r="R603" s="143"/>
      <c r="S603" s="143"/>
      <c r="T603" s="143"/>
      <c r="U603" s="143"/>
      <c r="V603" s="143"/>
      <c r="W603" s="143"/>
      <c r="X603" s="143"/>
      <c r="Y603" s="143"/>
      <c r="Z603" s="142"/>
      <c r="AA603" s="142"/>
      <c r="AB603" s="142"/>
    </row>
    <row r="604" spans="2:28">
      <c r="B604" s="142"/>
      <c r="C604" s="142"/>
      <c r="D604" s="142"/>
      <c r="E604" s="142"/>
      <c r="F604" s="142"/>
      <c r="G604" s="142"/>
      <c r="H604" s="142"/>
      <c r="I604" s="142"/>
      <c r="J604" s="142"/>
      <c r="K604" s="142"/>
      <c r="L604" s="142"/>
      <c r="M604" s="142"/>
      <c r="N604" s="142"/>
      <c r="O604" s="143"/>
      <c r="P604" s="143"/>
      <c r="Q604" s="143"/>
      <c r="R604" s="143"/>
      <c r="S604" s="143"/>
      <c r="T604" s="143"/>
      <c r="U604" s="143"/>
      <c r="V604" s="143"/>
      <c r="W604" s="143"/>
      <c r="X604" s="143"/>
      <c r="Y604" s="143"/>
      <c r="Z604" s="142"/>
      <c r="AA604" s="142"/>
      <c r="AB604" s="142"/>
    </row>
    <row r="605" spans="2:28">
      <c r="B605" s="142"/>
      <c r="C605" s="142"/>
      <c r="D605" s="142"/>
      <c r="E605" s="142"/>
      <c r="F605" s="142"/>
      <c r="G605" s="142"/>
      <c r="H605" s="142"/>
      <c r="I605" s="142"/>
      <c r="J605" s="142"/>
      <c r="K605" s="142"/>
      <c r="L605" s="142"/>
      <c r="M605" s="142"/>
      <c r="N605" s="142"/>
      <c r="O605" s="143"/>
      <c r="P605" s="143"/>
      <c r="Q605" s="143"/>
      <c r="R605" s="143"/>
      <c r="S605" s="143"/>
      <c r="T605" s="143"/>
      <c r="U605" s="143"/>
      <c r="V605" s="143"/>
      <c r="W605" s="143"/>
      <c r="X605" s="143"/>
      <c r="Y605" s="143"/>
      <c r="Z605" s="142"/>
      <c r="AA605" s="142"/>
      <c r="AB605" s="142"/>
    </row>
    <row r="606" spans="2:28">
      <c r="B606" s="142"/>
      <c r="C606" s="142"/>
      <c r="D606" s="142"/>
      <c r="E606" s="142"/>
      <c r="F606" s="142"/>
      <c r="G606" s="142"/>
      <c r="H606" s="142"/>
      <c r="I606" s="142"/>
      <c r="J606" s="142"/>
      <c r="K606" s="142"/>
      <c r="L606" s="142"/>
      <c r="M606" s="142"/>
      <c r="N606" s="142"/>
      <c r="O606" s="143"/>
      <c r="P606" s="143"/>
      <c r="Q606" s="143"/>
      <c r="R606" s="143"/>
      <c r="S606" s="143"/>
      <c r="T606" s="143"/>
      <c r="U606" s="143"/>
      <c r="V606" s="143"/>
      <c r="W606" s="143"/>
      <c r="X606" s="143"/>
      <c r="Y606" s="143"/>
      <c r="Z606" s="142"/>
      <c r="AA606" s="142"/>
      <c r="AB606" s="142"/>
    </row>
    <row r="607" spans="2:28">
      <c r="B607" s="142"/>
      <c r="C607" s="142"/>
      <c r="D607" s="142"/>
      <c r="E607" s="142"/>
      <c r="F607" s="142"/>
      <c r="G607" s="142"/>
      <c r="H607" s="142"/>
      <c r="I607" s="142"/>
      <c r="J607" s="142"/>
      <c r="K607" s="142"/>
      <c r="L607" s="142"/>
      <c r="M607" s="142"/>
      <c r="N607" s="142"/>
      <c r="O607" s="143"/>
      <c r="P607" s="143"/>
      <c r="Q607" s="143"/>
      <c r="R607" s="143"/>
      <c r="S607" s="143"/>
      <c r="T607" s="143"/>
      <c r="U607" s="143"/>
      <c r="V607" s="143"/>
      <c r="W607" s="143"/>
      <c r="X607" s="143"/>
      <c r="Y607" s="143"/>
      <c r="Z607" s="142"/>
      <c r="AA607" s="142"/>
      <c r="AB607" s="142"/>
    </row>
    <row r="608" spans="2:28">
      <c r="B608" s="142"/>
      <c r="C608" s="142"/>
      <c r="D608" s="142"/>
      <c r="E608" s="142"/>
      <c r="F608" s="142"/>
      <c r="G608" s="142"/>
      <c r="H608" s="142"/>
      <c r="I608" s="142"/>
      <c r="J608" s="142"/>
      <c r="K608" s="142"/>
      <c r="L608" s="142"/>
      <c r="M608" s="142"/>
      <c r="N608" s="142"/>
      <c r="O608" s="143"/>
      <c r="P608" s="143"/>
      <c r="Q608" s="143"/>
      <c r="R608" s="143"/>
      <c r="S608" s="143"/>
      <c r="T608" s="143"/>
      <c r="U608" s="143"/>
      <c r="V608" s="143"/>
      <c r="W608" s="143"/>
      <c r="X608" s="143"/>
      <c r="Y608" s="143"/>
      <c r="Z608" s="142"/>
      <c r="AA608" s="142"/>
      <c r="AB608" s="142"/>
    </row>
    <row r="609" spans="2:28">
      <c r="B609" s="142"/>
      <c r="C609" s="142"/>
      <c r="D609" s="142"/>
      <c r="E609" s="142"/>
      <c r="F609" s="142"/>
      <c r="G609" s="142"/>
      <c r="H609" s="142"/>
      <c r="I609" s="142"/>
      <c r="J609" s="142"/>
      <c r="K609" s="142"/>
      <c r="L609" s="142"/>
      <c r="M609" s="142"/>
      <c r="N609" s="142"/>
      <c r="O609" s="143"/>
      <c r="P609" s="143"/>
      <c r="Q609" s="143"/>
      <c r="R609" s="143"/>
      <c r="S609" s="143"/>
      <c r="T609" s="143"/>
      <c r="U609" s="143"/>
      <c r="V609" s="143"/>
      <c r="W609" s="143"/>
      <c r="X609" s="143"/>
      <c r="Y609" s="143"/>
      <c r="Z609" s="142"/>
      <c r="AA609" s="142"/>
      <c r="AB609" s="142"/>
    </row>
    <row r="610" spans="2:28">
      <c r="B610" s="142"/>
      <c r="C610" s="142"/>
      <c r="D610" s="142"/>
      <c r="E610" s="142"/>
      <c r="F610" s="142"/>
      <c r="G610" s="142"/>
      <c r="H610" s="142"/>
      <c r="I610" s="142"/>
      <c r="J610" s="142"/>
      <c r="K610" s="142"/>
      <c r="L610" s="142"/>
      <c r="M610" s="142"/>
      <c r="N610" s="142"/>
      <c r="O610" s="143"/>
      <c r="P610" s="143"/>
      <c r="Q610" s="143"/>
      <c r="R610" s="143"/>
      <c r="S610" s="143"/>
      <c r="T610" s="143"/>
      <c r="U610" s="143"/>
      <c r="V610" s="143"/>
      <c r="W610" s="143"/>
      <c r="X610" s="143"/>
      <c r="Y610" s="143"/>
      <c r="Z610" s="142"/>
      <c r="AA610" s="142"/>
      <c r="AB610" s="142"/>
    </row>
    <row r="611" spans="2:28">
      <c r="B611" s="142"/>
      <c r="C611" s="142"/>
      <c r="D611" s="142"/>
      <c r="E611" s="142"/>
      <c r="F611" s="142"/>
      <c r="G611" s="142"/>
      <c r="H611" s="142"/>
      <c r="I611" s="142"/>
      <c r="J611" s="142"/>
      <c r="K611" s="142"/>
      <c r="L611" s="142"/>
      <c r="M611" s="142"/>
      <c r="N611" s="142"/>
      <c r="O611" s="143"/>
      <c r="P611" s="143"/>
      <c r="Q611" s="143"/>
      <c r="R611" s="143"/>
      <c r="S611" s="143"/>
      <c r="T611" s="143"/>
      <c r="U611" s="143"/>
      <c r="V611" s="143"/>
      <c r="W611" s="143"/>
      <c r="X611" s="143"/>
      <c r="Y611" s="143"/>
      <c r="Z611" s="142"/>
      <c r="AA611" s="142"/>
      <c r="AB611" s="142"/>
    </row>
    <row r="612" spans="2:28">
      <c r="B612" s="142"/>
      <c r="C612" s="142"/>
      <c r="D612" s="142"/>
      <c r="E612" s="142"/>
      <c r="F612" s="142"/>
      <c r="G612" s="142"/>
      <c r="H612" s="142"/>
      <c r="I612" s="142"/>
      <c r="J612" s="142"/>
      <c r="K612" s="142"/>
      <c r="L612" s="142"/>
      <c r="M612" s="142"/>
      <c r="N612" s="142"/>
      <c r="O612" s="143"/>
      <c r="P612" s="143"/>
      <c r="Q612" s="143"/>
      <c r="R612" s="143"/>
      <c r="S612" s="143"/>
      <c r="T612" s="143"/>
      <c r="U612" s="143"/>
      <c r="V612" s="143"/>
      <c r="W612" s="143"/>
      <c r="X612" s="143"/>
      <c r="Y612" s="143"/>
      <c r="Z612" s="142"/>
      <c r="AA612" s="142"/>
      <c r="AB612" s="142"/>
    </row>
    <row r="613" spans="2:28">
      <c r="B613" s="142"/>
      <c r="C613" s="142"/>
      <c r="D613" s="142"/>
      <c r="E613" s="142"/>
      <c r="F613" s="142"/>
      <c r="G613" s="142"/>
      <c r="H613" s="142"/>
      <c r="I613" s="142"/>
      <c r="J613" s="142"/>
      <c r="K613" s="142"/>
      <c r="L613" s="142"/>
      <c r="M613" s="142"/>
      <c r="N613" s="142"/>
      <c r="O613" s="143"/>
      <c r="P613" s="143"/>
      <c r="Q613" s="143"/>
      <c r="R613" s="143"/>
      <c r="S613" s="143"/>
      <c r="T613" s="143"/>
      <c r="U613" s="143"/>
      <c r="V613" s="143"/>
      <c r="W613" s="143"/>
      <c r="X613" s="143"/>
      <c r="Y613" s="143"/>
      <c r="Z613" s="142"/>
      <c r="AA613" s="142"/>
      <c r="AB613" s="142"/>
    </row>
    <row r="614" spans="2:28">
      <c r="B614" s="142"/>
      <c r="C614" s="142"/>
      <c r="D614" s="142"/>
      <c r="E614" s="142"/>
      <c r="F614" s="142"/>
      <c r="G614" s="142"/>
      <c r="H614" s="142"/>
      <c r="I614" s="142"/>
      <c r="J614" s="142"/>
      <c r="K614" s="142"/>
      <c r="L614" s="142"/>
      <c r="M614" s="142"/>
      <c r="N614" s="142"/>
      <c r="O614" s="143"/>
      <c r="P614" s="143"/>
      <c r="Q614" s="143"/>
      <c r="R614" s="143"/>
      <c r="S614" s="143"/>
      <c r="T614" s="143"/>
      <c r="U614" s="143"/>
      <c r="V614" s="143"/>
      <c r="W614" s="143"/>
      <c r="X614" s="143"/>
      <c r="Y614" s="143"/>
      <c r="Z614" s="142"/>
      <c r="AA614" s="142"/>
      <c r="AB614" s="142"/>
    </row>
    <row r="615" spans="2:28">
      <c r="B615" s="142"/>
      <c r="C615" s="142"/>
      <c r="D615" s="142"/>
      <c r="E615" s="142"/>
      <c r="F615" s="142"/>
      <c r="G615" s="142"/>
      <c r="H615" s="142"/>
      <c r="I615" s="142"/>
      <c r="J615" s="142"/>
      <c r="K615" s="142"/>
      <c r="L615" s="142"/>
      <c r="M615" s="142"/>
      <c r="N615" s="142"/>
      <c r="O615" s="143"/>
      <c r="P615" s="143"/>
      <c r="Q615" s="143"/>
      <c r="R615" s="143"/>
      <c r="S615" s="143"/>
      <c r="T615" s="143"/>
      <c r="U615" s="143"/>
      <c r="V615" s="143"/>
      <c r="W615" s="143"/>
      <c r="X615" s="143"/>
      <c r="Y615" s="143"/>
      <c r="Z615" s="142"/>
      <c r="AA615" s="142"/>
      <c r="AB615" s="142"/>
    </row>
    <row r="616" spans="2:28">
      <c r="B616" s="142"/>
      <c r="C616" s="142"/>
      <c r="D616" s="142"/>
      <c r="E616" s="142"/>
      <c r="F616" s="142"/>
      <c r="G616" s="142"/>
      <c r="H616" s="142"/>
      <c r="I616" s="142"/>
      <c r="J616" s="142"/>
      <c r="K616" s="142"/>
      <c r="L616" s="142"/>
      <c r="M616" s="142"/>
      <c r="N616" s="142"/>
      <c r="O616" s="143"/>
      <c r="P616" s="143"/>
      <c r="Q616" s="143"/>
      <c r="R616" s="143"/>
      <c r="S616" s="143"/>
      <c r="T616" s="143"/>
      <c r="U616" s="143"/>
      <c r="V616" s="143"/>
      <c r="W616" s="143"/>
      <c r="X616" s="143"/>
      <c r="Y616" s="143"/>
      <c r="Z616" s="142"/>
      <c r="AA616" s="142"/>
      <c r="AB616" s="142"/>
    </row>
    <row r="617" spans="2:28">
      <c r="B617" s="142"/>
      <c r="C617" s="142"/>
      <c r="D617" s="142"/>
      <c r="E617" s="142"/>
      <c r="F617" s="142"/>
      <c r="G617" s="142"/>
      <c r="H617" s="142"/>
      <c r="I617" s="142"/>
      <c r="J617" s="142"/>
      <c r="K617" s="142"/>
      <c r="L617" s="142"/>
      <c r="M617" s="142"/>
      <c r="N617" s="142"/>
      <c r="O617" s="143"/>
      <c r="P617" s="143"/>
      <c r="Q617" s="143"/>
      <c r="R617" s="143"/>
      <c r="S617" s="143"/>
      <c r="T617" s="143"/>
      <c r="U617" s="143"/>
      <c r="V617" s="143"/>
      <c r="W617" s="143"/>
      <c r="X617" s="143"/>
      <c r="Y617" s="143"/>
      <c r="Z617" s="142"/>
      <c r="AA617" s="142"/>
      <c r="AB617" s="142"/>
    </row>
    <row r="618" spans="2:28">
      <c r="B618" s="142"/>
      <c r="C618" s="142"/>
      <c r="D618" s="142"/>
      <c r="E618" s="142"/>
      <c r="F618" s="142"/>
      <c r="G618" s="142"/>
      <c r="H618" s="142"/>
      <c r="I618" s="142"/>
      <c r="J618" s="142"/>
      <c r="K618" s="142"/>
      <c r="L618" s="142"/>
      <c r="M618" s="142"/>
      <c r="N618" s="142"/>
      <c r="O618" s="143"/>
      <c r="P618" s="143"/>
      <c r="Q618" s="143"/>
      <c r="R618" s="143"/>
      <c r="S618" s="143"/>
      <c r="T618" s="143"/>
      <c r="U618" s="143"/>
      <c r="V618" s="143"/>
      <c r="W618" s="143"/>
      <c r="X618" s="143"/>
      <c r="Y618" s="143"/>
      <c r="Z618" s="142"/>
      <c r="AA618" s="142"/>
      <c r="AB618" s="142"/>
    </row>
    <row r="619" spans="2:28">
      <c r="B619" s="142"/>
      <c r="C619" s="142"/>
      <c r="D619" s="142"/>
      <c r="E619" s="142"/>
      <c r="F619" s="142"/>
      <c r="G619" s="142"/>
      <c r="H619" s="142"/>
      <c r="I619" s="142"/>
      <c r="J619" s="142"/>
      <c r="K619" s="142"/>
      <c r="L619" s="142"/>
      <c r="M619" s="142"/>
      <c r="N619" s="142"/>
      <c r="O619" s="143"/>
      <c r="P619" s="143"/>
      <c r="Q619" s="143"/>
      <c r="R619" s="143"/>
      <c r="S619" s="143"/>
      <c r="T619" s="143"/>
      <c r="U619" s="143"/>
      <c r="V619" s="143"/>
      <c r="W619" s="143"/>
      <c r="X619" s="143"/>
      <c r="Y619" s="143"/>
      <c r="Z619" s="142"/>
      <c r="AA619" s="142"/>
      <c r="AB619" s="142"/>
    </row>
    <row r="620" spans="2:28">
      <c r="B620" s="142"/>
      <c r="C620" s="142"/>
      <c r="D620" s="142"/>
      <c r="E620" s="142"/>
      <c r="F620" s="142"/>
      <c r="G620" s="142"/>
      <c r="H620" s="142"/>
      <c r="I620" s="142"/>
      <c r="J620" s="142"/>
      <c r="K620" s="142"/>
      <c r="L620" s="142"/>
      <c r="M620" s="142"/>
      <c r="N620" s="142"/>
      <c r="O620" s="143"/>
      <c r="P620" s="143"/>
      <c r="Q620" s="143"/>
      <c r="R620" s="143"/>
      <c r="S620" s="143"/>
      <c r="T620" s="143"/>
      <c r="U620" s="143"/>
      <c r="V620" s="143"/>
      <c r="W620" s="143"/>
      <c r="X620" s="143"/>
      <c r="Y620" s="143"/>
      <c r="Z620" s="142"/>
      <c r="AA620" s="142"/>
      <c r="AB620" s="142"/>
    </row>
    <row r="621" spans="2:28">
      <c r="B621" s="142"/>
      <c r="C621" s="142"/>
      <c r="D621" s="142"/>
      <c r="E621" s="142"/>
      <c r="F621" s="142"/>
      <c r="G621" s="142"/>
      <c r="H621" s="142"/>
      <c r="I621" s="142"/>
      <c r="J621" s="142"/>
      <c r="K621" s="142"/>
      <c r="L621" s="142"/>
      <c r="M621" s="142"/>
      <c r="N621" s="142"/>
      <c r="O621" s="143"/>
      <c r="P621" s="143"/>
      <c r="Q621" s="143"/>
      <c r="R621" s="143"/>
      <c r="S621" s="143"/>
      <c r="T621" s="143"/>
      <c r="U621" s="143"/>
      <c r="V621" s="143"/>
      <c r="W621" s="143"/>
      <c r="X621" s="143"/>
      <c r="Y621" s="143"/>
      <c r="Z621" s="142"/>
      <c r="AA621" s="142"/>
      <c r="AB621" s="142"/>
    </row>
    <row r="622" spans="2:28">
      <c r="B622" s="142"/>
      <c r="C622" s="142"/>
      <c r="D622" s="142"/>
      <c r="E622" s="142"/>
      <c r="F622" s="142"/>
      <c r="G622" s="142"/>
      <c r="H622" s="142"/>
      <c r="I622" s="142"/>
      <c r="J622" s="142"/>
      <c r="K622" s="142"/>
      <c r="L622" s="142"/>
      <c r="M622" s="142"/>
      <c r="N622" s="142"/>
      <c r="O622" s="143"/>
      <c r="P622" s="143"/>
      <c r="Q622" s="143"/>
      <c r="R622" s="143"/>
      <c r="S622" s="143"/>
      <c r="T622" s="143"/>
      <c r="U622" s="143"/>
      <c r="V622" s="143"/>
      <c r="W622" s="143"/>
      <c r="X622" s="143"/>
      <c r="Y622" s="143"/>
      <c r="Z622" s="142"/>
      <c r="AA622" s="142"/>
      <c r="AB622" s="142"/>
    </row>
    <row r="623" spans="2:28">
      <c r="B623" s="142"/>
      <c r="C623" s="142"/>
      <c r="D623" s="142"/>
      <c r="E623" s="142"/>
      <c r="F623" s="142"/>
      <c r="G623" s="142"/>
      <c r="H623" s="142"/>
      <c r="I623" s="142"/>
      <c r="J623" s="142"/>
      <c r="K623" s="142"/>
      <c r="L623" s="142"/>
      <c r="M623" s="142"/>
      <c r="N623" s="142"/>
      <c r="O623" s="143"/>
      <c r="P623" s="143"/>
      <c r="Q623" s="143"/>
      <c r="R623" s="143"/>
      <c r="S623" s="143"/>
      <c r="T623" s="143"/>
      <c r="U623" s="143"/>
      <c r="V623" s="143"/>
      <c r="W623" s="143"/>
      <c r="X623" s="143"/>
      <c r="Y623" s="143"/>
      <c r="Z623" s="142"/>
      <c r="AA623" s="142"/>
      <c r="AB623" s="142"/>
    </row>
    <row r="624" spans="2:28">
      <c r="B624" s="142"/>
      <c r="C624" s="142"/>
      <c r="D624" s="142"/>
      <c r="E624" s="142"/>
      <c r="F624" s="142"/>
      <c r="G624" s="142"/>
      <c r="H624" s="142"/>
      <c r="I624" s="142"/>
      <c r="J624" s="142"/>
      <c r="K624" s="142"/>
      <c r="L624" s="142"/>
      <c r="M624" s="142"/>
      <c r="N624" s="142"/>
      <c r="O624" s="143"/>
      <c r="P624" s="143"/>
      <c r="Q624" s="143"/>
      <c r="R624" s="143"/>
      <c r="S624" s="143"/>
      <c r="T624" s="143"/>
      <c r="U624" s="143"/>
      <c r="V624" s="143"/>
      <c r="W624" s="143"/>
      <c r="X624" s="143"/>
      <c r="Y624" s="143"/>
      <c r="Z624" s="142"/>
      <c r="AA624" s="142"/>
      <c r="AB624" s="142"/>
    </row>
    <row r="625" spans="2:28">
      <c r="B625" s="142"/>
      <c r="C625" s="142"/>
      <c r="D625" s="142"/>
      <c r="E625" s="142"/>
      <c r="F625" s="142"/>
      <c r="G625" s="142"/>
      <c r="H625" s="142"/>
      <c r="I625" s="142"/>
      <c r="J625" s="142"/>
      <c r="K625" s="142"/>
      <c r="L625" s="142"/>
      <c r="M625" s="142"/>
      <c r="N625" s="142"/>
      <c r="O625" s="143"/>
      <c r="P625" s="143"/>
      <c r="Q625" s="143"/>
      <c r="R625" s="143"/>
      <c r="S625" s="143"/>
      <c r="T625" s="143"/>
      <c r="U625" s="143"/>
      <c r="V625" s="143"/>
      <c r="W625" s="143"/>
      <c r="X625" s="143"/>
      <c r="Y625" s="143"/>
      <c r="Z625" s="142"/>
      <c r="AA625" s="142"/>
      <c r="AB625" s="142"/>
    </row>
    <row r="626" spans="2:28">
      <c r="B626" s="142"/>
      <c r="C626" s="142"/>
      <c r="D626" s="142"/>
      <c r="E626" s="142"/>
      <c r="F626" s="142"/>
      <c r="G626" s="142"/>
      <c r="H626" s="142"/>
      <c r="I626" s="142"/>
      <c r="J626" s="142"/>
      <c r="K626" s="142"/>
      <c r="L626" s="142"/>
      <c r="M626" s="142"/>
      <c r="N626" s="142"/>
      <c r="O626" s="143"/>
      <c r="P626" s="143"/>
      <c r="Q626" s="143"/>
      <c r="R626" s="143"/>
      <c r="S626" s="143"/>
      <c r="T626" s="143"/>
      <c r="U626" s="143"/>
      <c r="V626" s="143"/>
      <c r="W626" s="143"/>
      <c r="X626" s="143"/>
      <c r="Y626" s="143"/>
      <c r="Z626" s="142"/>
      <c r="AA626" s="142"/>
      <c r="AB626" s="142"/>
    </row>
    <row r="627" spans="2:28">
      <c r="B627" s="142"/>
      <c r="C627" s="142"/>
      <c r="D627" s="142"/>
      <c r="E627" s="142"/>
      <c r="F627" s="142"/>
      <c r="G627" s="142"/>
      <c r="H627" s="142"/>
      <c r="I627" s="142"/>
      <c r="J627" s="142"/>
      <c r="K627" s="142"/>
      <c r="L627" s="142"/>
      <c r="M627" s="142"/>
      <c r="N627" s="142"/>
      <c r="O627" s="143"/>
      <c r="P627" s="143"/>
      <c r="Q627" s="143"/>
      <c r="R627" s="143"/>
      <c r="S627" s="143"/>
      <c r="T627" s="143"/>
      <c r="U627" s="143"/>
      <c r="V627" s="143"/>
      <c r="W627" s="143"/>
      <c r="X627" s="143"/>
      <c r="Y627" s="143"/>
      <c r="Z627" s="142"/>
      <c r="AA627" s="142"/>
      <c r="AB627" s="142"/>
    </row>
    <row r="628" spans="2:28">
      <c r="B628" s="142"/>
      <c r="C628" s="142"/>
      <c r="D628" s="142"/>
      <c r="E628" s="142"/>
      <c r="F628" s="142"/>
      <c r="G628" s="142"/>
      <c r="H628" s="142"/>
      <c r="I628" s="142"/>
      <c r="J628" s="142"/>
      <c r="K628" s="142"/>
      <c r="L628" s="142"/>
      <c r="M628" s="142"/>
      <c r="N628" s="142"/>
      <c r="O628" s="143"/>
      <c r="P628" s="143"/>
      <c r="Q628" s="143"/>
      <c r="R628" s="143"/>
      <c r="S628" s="143"/>
      <c r="T628" s="143"/>
      <c r="U628" s="143"/>
      <c r="V628" s="143"/>
      <c r="W628" s="143"/>
      <c r="X628" s="143"/>
      <c r="Y628" s="143"/>
      <c r="Z628" s="142"/>
      <c r="AA628" s="142"/>
      <c r="AB628" s="142"/>
    </row>
    <row r="629" spans="2:28">
      <c r="B629" s="142"/>
      <c r="C629" s="142"/>
      <c r="D629" s="142"/>
      <c r="E629" s="142"/>
      <c r="F629" s="142"/>
      <c r="G629" s="142"/>
      <c r="H629" s="142"/>
      <c r="I629" s="142"/>
      <c r="J629" s="142"/>
      <c r="K629" s="142"/>
      <c r="L629" s="142"/>
      <c r="M629" s="142"/>
      <c r="N629" s="142"/>
      <c r="O629" s="143"/>
      <c r="P629" s="143"/>
      <c r="Q629" s="143"/>
      <c r="R629" s="143"/>
      <c r="S629" s="143"/>
      <c r="T629" s="143"/>
      <c r="U629" s="143"/>
      <c r="V629" s="143"/>
      <c r="W629" s="143"/>
      <c r="X629" s="143"/>
      <c r="Y629" s="143"/>
      <c r="Z629" s="142"/>
      <c r="AA629" s="142"/>
      <c r="AB629" s="142"/>
    </row>
    <row r="630" spans="2:28">
      <c r="B630" s="142"/>
      <c r="C630" s="142"/>
      <c r="D630" s="142"/>
      <c r="E630" s="142"/>
      <c r="F630" s="142"/>
      <c r="G630" s="142"/>
      <c r="H630" s="142"/>
      <c r="I630" s="142"/>
      <c r="J630" s="142"/>
      <c r="K630" s="142"/>
      <c r="L630" s="142"/>
      <c r="M630" s="142"/>
      <c r="N630" s="142"/>
      <c r="O630" s="143"/>
      <c r="P630" s="143"/>
      <c r="Q630" s="143"/>
      <c r="R630" s="143"/>
      <c r="S630" s="143"/>
      <c r="T630" s="143"/>
      <c r="U630" s="143"/>
      <c r="V630" s="143"/>
      <c r="W630" s="143"/>
      <c r="X630" s="143"/>
      <c r="Y630" s="143"/>
      <c r="Z630" s="142"/>
      <c r="AA630" s="142"/>
      <c r="AB630" s="142"/>
    </row>
    <row r="631" spans="2:28">
      <c r="B631" s="142"/>
      <c r="C631" s="142"/>
      <c r="D631" s="142"/>
      <c r="E631" s="142"/>
      <c r="F631" s="142"/>
      <c r="G631" s="142"/>
      <c r="H631" s="142"/>
      <c r="I631" s="142"/>
      <c r="J631" s="142"/>
      <c r="K631" s="142"/>
      <c r="L631" s="142"/>
      <c r="M631" s="142"/>
      <c r="N631" s="142"/>
      <c r="O631" s="143"/>
      <c r="P631" s="143"/>
      <c r="Q631" s="143"/>
      <c r="R631" s="143"/>
      <c r="S631" s="143"/>
      <c r="T631" s="143"/>
      <c r="U631" s="143"/>
      <c r="V631" s="143"/>
      <c r="W631" s="143"/>
      <c r="X631" s="143"/>
      <c r="Y631" s="143"/>
      <c r="Z631" s="142"/>
      <c r="AA631" s="142"/>
      <c r="AB631" s="142"/>
    </row>
    <row r="632" spans="2:28">
      <c r="B632" s="142"/>
      <c r="C632" s="142"/>
      <c r="D632" s="142"/>
      <c r="E632" s="142"/>
      <c r="F632" s="142"/>
      <c r="G632" s="142"/>
      <c r="H632" s="142"/>
      <c r="I632" s="142"/>
      <c r="J632" s="142"/>
      <c r="K632" s="142"/>
      <c r="L632" s="142"/>
      <c r="M632" s="142"/>
      <c r="N632" s="142"/>
      <c r="O632" s="143"/>
      <c r="P632" s="143"/>
      <c r="Q632" s="143"/>
      <c r="R632" s="143"/>
      <c r="S632" s="143"/>
      <c r="T632" s="143"/>
      <c r="U632" s="143"/>
      <c r="V632" s="143"/>
      <c r="W632" s="143"/>
      <c r="X632" s="143"/>
      <c r="Y632" s="143"/>
      <c r="Z632" s="142"/>
      <c r="AA632" s="142"/>
      <c r="AB632" s="142"/>
    </row>
    <row r="633" spans="2:28">
      <c r="B633" s="142"/>
      <c r="C633" s="142"/>
      <c r="D633" s="142"/>
      <c r="E633" s="142"/>
      <c r="F633" s="142"/>
      <c r="G633" s="142"/>
      <c r="H633" s="142"/>
      <c r="I633" s="142"/>
      <c r="J633" s="142"/>
      <c r="K633" s="142"/>
      <c r="L633" s="142"/>
      <c r="M633" s="142"/>
      <c r="N633" s="142"/>
      <c r="O633" s="143"/>
      <c r="P633" s="143"/>
      <c r="Q633" s="143"/>
      <c r="R633" s="143"/>
      <c r="S633" s="143"/>
      <c r="T633" s="143"/>
      <c r="U633" s="143"/>
      <c r="V633" s="143"/>
      <c r="W633" s="143"/>
      <c r="X633" s="143"/>
      <c r="Y633" s="143"/>
      <c r="Z633" s="142"/>
      <c r="AA633" s="142"/>
      <c r="AB633" s="142"/>
    </row>
    <row r="634" spans="2:28">
      <c r="B634" s="142"/>
      <c r="C634" s="142"/>
      <c r="D634" s="142"/>
      <c r="E634" s="142"/>
      <c r="F634" s="142"/>
      <c r="G634" s="142"/>
      <c r="H634" s="142"/>
      <c r="I634" s="142"/>
      <c r="J634" s="142"/>
      <c r="K634" s="142"/>
      <c r="L634" s="142"/>
      <c r="M634" s="142"/>
      <c r="N634" s="142"/>
      <c r="O634" s="143"/>
      <c r="P634" s="143"/>
      <c r="Q634" s="143"/>
      <c r="R634" s="143"/>
      <c r="S634" s="143"/>
      <c r="T634" s="143"/>
      <c r="U634" s="143"/>
      <c r="V634" s="143"/>
      <c r="W634" s="143"/>
      <c r="X634" s="143"/>
      <c r="Y634" s="143"/>
      <c r="Z634" s="142"/>
      <c r="AA634" s="142"/>
      <c r="AB634" s="142"/>
    </row>
    <row r="635" spans="2:28">
      <c r="B635" s="142"/>
      <c r="C635" s="142"/>
      <c r="D635" s="142"/>
      <c r="E635" s="142"/>
      <c r="F635" s="142"/>
      <c r="G635" s="142"/>
      <c r="H635" s="142"/>
      <c r="I635" s="142"/>
      <c r="J635" s="142"/>
      <c r="K635" s="142"/>
      <c r="L635" s="142"/>
      <c r="M635" s="142"/>
      <c r="N635" s="142"/>
      <c r="O635" s="143"/>
      <c r="P635" s="143"/>
      <c r="Q635" s="143"/>
      <c r="R635" s="143"/>
      <c r="S635" s="143"/>
      <c r="T635" s="143"/>
      <c r="U635" s="143"/>
      <c r="V635" s="143"/>
      <c r="W635" s="143"/>
      <c r="X635" s="143"/>
      <c r="Y635" s="143"/>
      <c r="Z635" s="142"/>
      <c r="AA635" s="142"/>
      <c r="AB635" s="142"/>
    </row>
    <row r="636" spans="2:28">
      <c r="B636" s="142"/>
      <c r="C636" s="142"/>
      <c r="D636" s="142"/>
      <c r="E636" s="142"/>
      <c r="F636" s="142"/>
      <c r="G636" s="142"/>
      <c r="H636" s="142"/>
      <c r="I636" s="142"/>
      <c r="J636" s="142"/>
      <c r="K636" s="142"/>
      <c r="L636" s="142"/>
      <c r="M636" s="142"/>
      <c r="N636" s="142"/>
      <c r="O636" s="143"/>
      <c r="P636" s="143"/>
      <c r="Q636" s="143"/>
      <c r="R636" s="143"/>
      <c r="S636" s="143"/>
      <c r="T636" s="143"/>
      <c r="U636" s="143"/>
      <c r="V636" s="143"/>
      <c r="W636" s="143"/>
      <c r="X636" s="143"/>
      <c r="Y636" s="143"/>
      <c r="Z636" s="142"/>
      <c r="AA636" s="142"/>
      <c r="AB636" s="142"/>
    </row>
    <row r="637" spans="2:28">
      <c r="B637" s="142"/>
      <c r="C637" s="142"/>
      <c r="D637" s="142"/>
      <c r="E637" s="142"/>
      <c r="F637" s="142"/>
      <c r="G637" s="142"/>
      <c r="H637" s="142"/>
      <c r="I637" s="142"/>
      <c r="J637" s="142"/>
      <c r="K637" s="142"/>
      <c r="L637" s="142"/>
      <c r="M637" s="142"/>
      <c r="N637" s="142"/>
      <c r="O637" s="143"/>
      <c r="P637" s="143"/>
      <c r="Q637" s="143"/>
      <c r="R637" s="143"/>
      <c r="S637" s="143"/>
      <c r="T637" s="143"/>
      <c r="U637" s="143"/>
      <c r="V637" s="143"/>
      <c r="W637" s="143"/>
      <c r="X637" s="143"/>
      <c r="Y637" s="143"/>
      <c r="Z637" s="142"/>
      <c r="AA637" s="142"/>
      <c r="AB637" s="142"/>
    </row>
    <row r="638" spans="2:28">
      <c r="B638" s="142"/>
      <c r="C638" s="142"/>
      <c r="D638" s="142"/>
      <c r="E638" s="142"/>
      <c r="F638" s="142"/>
      <c r="G638" s="142"/>
      <c r="H638" s="142"/>
      <c r="I638" s="142"/>
      <c r="J638" s="142"/>
      <c r="K638" s="142"/>
      <c r="L638" s="142"/>
      <c r="M638" s="142"/>
      <c r="N638" s="142"/>
      <c r="O638" s="143"/>
      <c r="P638" s="143"/>
      <c r="Q638" s="143"/>
      <c r="R638" s="143"/>
      <c r="S638" s="143"/>
      <c r="T638" s="143"/>
      <c r="U638" s="143"/>
      <c r="V638" s="143"/>
      <c r="W638" s="143"/>
      <c r="X638" s="143"/>
      <c r="Y638" s="143"/>
      <c r="Z638" s="142"/>
      <c r="AA638" s="142"/>
      <c r="AB638" s="142"/>
    </row>
    <row r="639" spans="2:28">
      <c r="B639" s="142"/>
      <c r="C639" s="142"/>
      <c r="D639" s="142"/>
      <c r="E639" s="142"/>
      <c r="F639" s="142"/>
      <c r="G639" s="142"/>
      <c r="H639" s="142"/>
      <c r="I639" s="142"/>
      <c r="J639" s="142"/>
      <c r="K639" s="142"/>
      <c r="L639" s="142"/>
      <c r="M639" s="142"/>
      <c r="N639" s="142"/>
      <c r="O639" s="143"/>
      <c r="P639" s="143"/>
      <c r="Q639" s="143"/>
      <c r="R639" s="143"/>
      <c r="S639" s="143"/>
      <c r="T639" s="143"/>
      <c r="U639" s="143"/>
      <c r="V639" s="143"/>
      <c r="W639" s="143"/>
      <c r="X639" s="143"/>
      <c r="Y639" s="143"/>
      <c r="Z639" s="142"/>
      <c r="AA639" s="142"/>
      <c r="AB639" s="142"/>
    </row>
    <row r="640" spans="2:28">
      <c r="B640" s="142"/>
      <c r="C640" s="142"/>
      <c r="D640" s="142"/>
      <c r="E640" s="142"/>
      <c r="F640" s="142"/>
      <c r="G640" s="142"/>
      <c r="H640" s="142"/>
      <c r="I640" s="142"/>
      <c r="J640" s="142"/>
      <c r="K640" s="142"/>
      <c r="L640" s="142"/>
      <c r="M640" s="142"/>
      <c r="N640" s="142"/>
      <c r="O640" s="143"/>
      <c r="P640" s="143"/>
      <c r="Q640" s="143"/>
      <c r="R640" s="143"/>
      <c r="S640" s="143"/>
      <c r="T640" s="143"/>
      <c r="U640" s="143"/>
      <c r="V640" s="143"/>
      <c r="W640" s="143"/>
      <c r="X640" s="143"/>
      <c r="Y640" s="143"/>
      <c r="Z640" s="142"/>
      <c r="AA640" s="142"/>
      <c r="AB640" s="142"/>
    </row>
    <row r="641" spans="2:28">
      <c r="B641" s="142"/>
      <c r="C641" s="142"/>
      <c r="D641" s="142"/>
      <c r="E641" s="142"/>
      <c r="F641" s="142"/>
      <c r="G641" s="142"/>
      <c r="H641" s="142"/>
      <c r="I641" s="142"/>
      <c r="J641" s="142"/>
      <c r="K641" s="142"/>
      <c r="L641" s="142"/>
      <c r="M641" s="142"/>
      <c r="N641" s="142"/>
      <c r="O641" s="143"/>
      <c r="P641" s="143"/>
      <c r="Q641" s="143"/>
      <c r="R641" s="143"/>
      <c r="S641" s="143"/>
      <c r="T641" s="143"/>
      <c r="U641" s="143"/>
      <c r="V641" s="143"/>
      <c r="W641" s="143"/>
      <c r="X641" s="143"/>
      <c r="Y641" s="143"/>
      <c r="Z641" s="142"/>
      <c r="AA641" s="142"/>
      <c r="AB641" s="142"/>
    </row>
    <row r="642" spans="2:28">
      <c r="B642" s="142"/>
      <c r="C642" s="142"/>
      <c r="D642" s="142"/>
      <c r="E642" s="142"/>
      <c r="F642" s="142"/>
      <c r="G642" s="142"/>
      <c r="H642" s="142"/>
      <c r="I642" s="142"/>
      <c r="J642" s="142"/>
      <c r="K642" s="142"/>
      <c r="L642" s="142"/>
      <c r="M642" s="142"/>
      <c r="N642" s="142"/>
      <c r="O642" s="143"/>
      <c r="P642" s="143"/>
      <c r="Q642" s="143"/>
      <c r="R642" s="143"/>
      <c r="S642" s="143"/>
      <c r="T642" s="143"/>
      <c r="U642" s="143"/>
      <c r="V642" s="143"/>
      <c r="W642" s="143"/>
      <c r="X642" s="143"/>
      <c r="Y642" s="143"/>
      <c r="Z642" s="142"/>
      <c r="AA642" s="142"/>
      <c r="AB642" s="142"/>
    </row>
    <row r="643" spans="2:28">
      <c r="B643" s="142"/>
      <c r="C643" s="142"/>
      <c r="D643" s="142"/>
      <c r="E643" s="142"/>
      <c r="F643" s="142"/>
      <c r="G643" s="142"/>
      <c r="H643" s="142"/>
      <c r="I643" s="142"/>
      <c r="J643" s="142"/>
      <c r="K643" s="142"/>
      <c r="L643" s="142"/>
      <c r="M643" s="142"/>
      <c r="N643" s="142"/>
      <c r="O643" s="143"/>
      <c r="P643" s="143"/>
      <c r="Q643" s="143"/>
      <c r="R643" s="143"/>
      <c r="S643" s="143"/>
      <c r="T643" s="143"/>
      <c r="U643" s="143"/>
      <c r="V643" s="143"/>
      <c r="W643" s="143"/>
      <c r="X643" s="143"/>
      <c r="Y643" s="143"/>
      <c r="Z643" s="142"/>
      <c r="AA643" s="142"/>
      <c r="AB643" s="142"/>
    </row>
    <row r="644" spans="2:28">
      <c r="B644" s="142"/>
      <c r="C644" s="142"/>
      <c r="D644" s="142"/>
      <c r="E644" s="142"/>
      <c r="F644" s="142"/>
      <c r="G644" s="142"/>
      <c r="H644" s="142"/>
      <c r="I644" s="142"/>
      <c r="J644" s="142"/>
      <c r="K644" s="142"/>
      <c r="L644" s="142"/>
      <c r="M644" s="142"/>
      <c r="N644" s="142"/>
      <c r="O644" s="143"/>
      <c r="P644" s="143"/>
      <c r="Q644" s="143"/>
      <c r="R644" s="143"/>
      <c r="S644" s="143"/>
      <c r="T644" s="143"/>
      <c r="U644" s="143"/>
      <c r="V644" s="143"/>
      <c r="W644" s="143"/>
      <c r="X644" s="143"/>
      <c r="Y644" s="143"/>
      <c r="Z644" s="142"/>
      <c r="AA644" s="142"/>
      <c r="AB644" s="142"/>
    </row>
    <row r="645" spans="2:28">
      <c r="B645" s="142"/>
      <c r="C645" s="142"/>
      <c r="D645" s="142"/>
      <c r="E645" s="142"/>
      <c r="F645" s="142"/>
      <c r="G645" s="142"/>
      <c r="H645" s="142"/>
      <c r="I645" s="142"/>
      <c r="J645" s="142"/>
      <c r="K645" s="142"/>
      <c r="L645" s="142"/>
      <c r="M645" s="142"/>
      <c r="N645" s="142"/>
      <c r="O645" s="143"/>
      <c r="P645" s="143"/>
      <c r="Q645" s="143"/>
      <c r="R645" s="143"/>
      <c r="S645" s="143"/>
      <c r="T645" s="143"/>
      <c r="U645" s="143"/>
      <c r="V645" s="143"/>
      <c r="W645" s="143"/>
      <c r="X645" s="143"/>
      <c r="Y645" s="143"/>
      <c r="Z645" s="142"/>
      <c r="AA645" s="142"/>
      <c r="AB645" s="142"/>
    </row>
    <row r="646" spans="2:28">
      <c r="B646" s="142"/>
      <c r="C646" s="142"/>
      <c r="D646" s="142"/>
      <c r="E646" s="142"/>
      <c r="F646" s="142"/>
      <c r="G646" s="142"/>
      <c r="H646" s="142"/>
      <c r="I646" s="142"/>
      <c r="J646" s="142"/>
      <c r="K646" s="142"/>
      <c r="L646" s="142"/>
      <c r="M646" s="142"/>
      <c r="N646" s="142"/>
      <c r="O646" s="143"/>
      <c r="P646" s="143"/>
      <c r="Q646" s="143"/>
      <c r="R646" s="143"/>
      <c r="S646" s="143"/>
      <c r="T646" s="143"/>
      <c r="U646" s="143"/>
      <c r="V646" s="143"/>
      <c r="W646" s="143"/>
      <c r="X646" s="143"/>
      <c r="Y646" s="143"/>
      <c r="Z646" s="142"/>
      <c r="AA646" s="142"/>
      <c r="AB646" s="142"/>
    </row>
    <row r="647" spans="2:28">
      <c r="B647" s="142"/>
      <c r="C647" s="142"/>
      <c r="D647" s="142"/>
      <c r="E647" s="142"/>
      <c r="F647" s="142"/>
      <c r="G647" s="142"/>
      <c r="H647" s="142"/>
      <c r="I647" s="142"/>
      <c r="J647" s="142"/>
      <c r="K647" s="142"/>
      <c r="L647" s="142"/>
      <c r="M647" s="142"/>
      <c r="N647" s="142"/>
      <c r="O647" s="143"/>
      <c r="P647" s="143"/>
      <c r="Q647" s="143"/>
      <c r="R647" s="143"/>
      <c r="S647" s="143"/>
      <c r="T647" s="143"/>
      <c r="U647" s="143"/>
      <c r="V647" s="143"/>
      <c r="W647" s="143"/>
      <c r="X647" s="143"/>
      <c r="Y647" s="143"/>
      <c r="Z647" s="142"/>
      <c r="AA647" s="142"/>
      <c r="AB647" s="142"/>
    </row>
    <row r="648" spans="2:28">
      <c r="B648" s="142"/>
      <c r="C648" s="142"/>
      <c r="D648" s="142"/>
      <c r="E648" s="142"/>
      <c r="F648" s="142"/>
      <c r="G648" s="142"/>
      <c r="H648" s="142"/>
      <c r="I648" s="142"/>
      <c r="J648" s="142"/>
      <c r="K648" s="142"/>
      <c r="L648" s="142"/>
      <c r="M648" s="142"/>
      <c r="N648" s="142"/>
      <c r="O648" s="143"/>
      <c r="P648" s="143"/>
      <c r="Q648" s="143"/>
      <c r="R648" s="143"/>
      <c r="S648" s="143"/>
      <c r="T648" s="143"/>
      <c r="U648" s="143"/>
      <c r="V648" s="143"/>
      <c r="W648" s="143"/>
      <c r="X648" s="143"/>
      <c r="Y648" s="143"/>
      <c r="Z648" s="142"/>
      <c r="AA648" s="142"/>
      <c r="AB648" s="142"/>
    </row>
    <row r="649" spans="2:28">
      <c r="B649" s="142"/>
      <c r="C649" s="142"/>
      <c r="D649" s="142"/>
      <c r="E649" s="142"/>
      <c r="F649" s="142"/>
      <c r="G649" s="142"/>
      <c r="H649" s="142"/>
      <c r="I649" s="142"/>
      <c r="J649" s="142"/>
      <c r="K649" s="142"/>
      <c r="L649" s="142"/>
      <c r="M649" s="142"/>
      <c r="N649" s="142"/>
      <c r="O649" s="143"/>
      <c r="P649" s="143"/>
      <c r="Q649" s="143"/>
      <c r="R649" s="143"/>
      <c r="S649" s="143"/>
      <c r="T649" s="143"/>
      <c r="U649" s="143"/>
      <c r="V649" s="143"/>
      <c r="W649" s="143"/>
      <c r="X649" s="143"/>
      <c r="Y649" s="143"/>
      <c r="Z649" s="142"/>
      <c r="AA649" s="142"/>
      <c r="AB649" s="142"/>
    </row>
    <row r="650" spans="2:28">
      <c r="B650" s="142"/>
      <c r="C650" s="142"/>
      <c r="D650" s="142"/>
      <c r="E650" s="142"/>
      <c r="F650" s="142"/>
      <c r="G650" s="142"/>
      <c r="H650" s="142"/>
      <c r="I650" s="142"/>
      <c r="J650" s="142"/>
      <c r="K650" s="142"/>
      <c r="L650" s="142"/>
      <c r="M650" s="142"/>
      <c r="N650" s="142"/>
      <c r="O650" s="143"/>
      <c r="P650" s="143"/>
      <c r="Q650" s="143"/>
      <c r="R650" s="143"/>
      <c r="S650" s="143"/>
      <c r="T650" s="143"/>
      <c r="U650" s="143"/>
      <c r="V650" s="143"/>
      <c r="W650" s="143"/>
      <c r="X650" s="143"/>
      <c r="Y650" s="143"/>
      <c r="Z650" s="142"/>
      <c r="AA650" s="142"/>
      <c r="AB650" s="142"/>
    </row>
    <row r="651" spans="2:28">
      <c r="B651" s="142"/>
      <c r="C651" s="142"/>
      <c r="D651" s="142"/>
      <c r="E651" s="142"/>
      <c r="F651" s="142"/>
      <c r="G651" s="142"/>
      <c r="H651" s="142"/>
      <c r="I651" s="142"/>
      <c r="J651" s="142"/>
      <c r="K651" s="142"/>
      <c r="L651" s="142"/>
      <c r="M651" s="142"/>
      <c r="N651" s="142"/>
      <c r="O651" s="143"/>
      <c r="P651" s="143"/>
      <c r="Q651" s="143"/>
      <c r="R651" s="143"/>
      <c r="S651" s="143"/>
      <c r="T651" s="143"/>
      <c r="U651" s="143"/>
      <c r="V651" s="143"/>
      <c r="W651" s="143"/>
      <c r="X651" s="143"/>
      <c r="Y651" s="143"/>
      <c r="Z651" s="142"/>
      <c r="AA651" s="142"/>
      <c r="AB651" s="142"/>
    </row>
    <row r="652" spans="2:28">
      <c r="B652" s="142"/>
      <c r="C652" s="142"/>
      <c r="D652" s="142"/>
      <c r="E652" s="142"/>
      <c r="F652" s="142"/>
      <c r="G652" s="142"/>
      <c r="H652" s="142"/>
      <c r="I652" s="142"/>
      <c r="J652" s="142"/>
      <c r="K652" s="142"/>
      <c r="L652" s="142"/>
      <c r="M652" s="142"/>
      <c r="N652" s="142"/>
      <c r="O652" s="143"/>
      <c r="P652" s="143"/>
      <c r="Q652" s="143"/>
      <c r="R652" s="143"/>
      <c r="S652" s="143"/>
      <c r="T652" s="143"/>
      <c r="U652" s="143"/>
      <c r="V652" s="143"/>
      <c r="W652" s="143"/>
      <c r="X652" s="143"/>
      <c r="Y652" s="143"/>
      <c r="Z652" s="142"/>
      <c r="AA652" s="142"/>
      <c r="AB652" s="142"/>
    </row>
    <row r="653" spans="2:28">
      <c r="B653" s="142"/>
      <c r="C653" s="142"/>
      <c r="D653" s="142"/>
      <c r="E653" s="142"/>
      <c r="F653" s="142"/>
      <c r="G653" s="142"/>
      <c r="H653" s="142"/>
      <c r="I653" s="142"/>
      <c r="J653" s="142"/>
      <c r="K653" s="142"/>
      <c r="L653" s="142"/>
      <c r="M653" s="142"/>
      <c r="N653" s="142"/>
      <c r="O653" s="143"/>
      <c r="P653" s="143"/>
      <c r="Q653" s="143"/>
      <c r="R653" s="143"/>
      <c r="S653" s="143"/>
      <c r="T653" s="143"/>
      <c r="U653" s="143"/>
      <c r="V653" s="143"/>
      <c r="W653" s="143"/>
      <c r="X653" s="143"/>
      <c r="Y653" s="143"/>
      <c r="Z653" s="142"/>
      <c r="AA653" s="142"/>
      <c r="AB653" s="142"/>
    </row>
    <row r="654" spans="2:28">
      <c r="B654" s="142"/>
      <c r="C654" s="142"/>
      <c r="D654" s="142"/>
      <c r="E654" s="142"/>
      <c r="F654" s="142"/>
      <c r="G654" s="142"/>
      <c r="H654" s="142"/>
      <c r="I654" s="142"/>
      <c r="J654" s="142"/>
      <c r="K654" s="142"/>
      <c r="L654" s="142"/>
      <c r="M654" s="142"/>
      <c r="N654" s="142"/>
      <c r="O654" s="143"/>
      <c r="P654" s="143"/>
      <c r="Q654" s="143"/>
      <c r="R654" s="143"/>
      <c r="S654" s="143"/>
      <c r="T654" s="143"/>
      <c r="U654" s="143"/>
      <c r="V654" s="143"/>
      <c r="W654" s="143"/>
      <c r="X654" s="143"/>
      <c r="Y654" s="143"/>
      <c r="Z654" s="142"/>
      <c r="AA654" s="142"/>
      <c r="AB654" s="142"/>
    </row>
    <row r="655" spans="2:28">
      <c r="B655" s="142"/>
      <c r="C655" s="142"/>
      <c r="D655" s="142"/>
      <c r="E655" s="142"/>
      <c r="F655" s="142"/>
      <c r="G655" s="142"/>
      <c r="H655" s="142"/>
      <c r="I655" s="142"/>
      <c r="J655" s="142"/>
      <c r="K655" s="142"/>
      <c r="L655" s="142"/>
      <c r="M655" s="142"/>
      <c r="N655" s="142"/>
      <c r="O655" s="143"/>
      <c r="P655" s="143"/>
      <c r="Q655" s="143"/>
      <c r="R655" s="143"/>
      <c r="S655" s="143"/>
      <c r="T655" s="143"/>
      <c r="U655" s="143"/>
      <c r="V655" s="143"/>
      <c r="W655" s="143"/>
      <c r="X655" s="143"/>
      <c r="Y655" s="143"/>
      <c r="Z655" s="142"/>
      <c r="AA655" s="142"/>
      <c r="AB655" s="142"/>
    </row>
    <row r="656" spans="2:28">
      <c r="B656" s="142"/>
      <c r="C656" s="142"/>
      <c r="D656" s="142"/>
      <c r="E656" s="142"/>
      <c r="F656" s="142"/>
      <c r="G656" s="142"/>
      <c r="H656" s="142"/>
      <c r="I656" s="142"/>
      <c r="J656" s="142"/>
      <c r="K656" s="142"/>
      <c r="L656" s="142"/>
      <c r="M656" s="142"/>
      <c r="N656" s="142"/>
      <c r="O656" s="143"/>
      <c r="P656" s="143"/>
      <c r="Q656" s="143"/>
      <c r="R656" s="143"/>
      <c r="S656" s="143"/>
      <c r="T656" s="143"/>
      <c r="U656" s="143"/>
      <c r="V656" s="143"/>
      <c r="W656" s="143"/>
      <c r="X656" s="143"/>
      <c r="Y656" s="143"/>
      <c r="Z656" s="142"/>
      <c r="AA656" s="142"/>
      <c r="AB656" s="142"/>
    </row>
    <row r="657" spans="2:28">
      <c r="B657" s="142"/>
      <c r="C657" s="142"/>
      <c r="D657" s="142"/>
      <c r="E657" s="142"/>
      <c r="F657" s="142"/>
      <c r="G657" s="142"/>
      <c r="H657" s="142"/>
      <c r="I657" s="142"/>
      <c r="J657" s="142"/>
      <c r="K657" s="142"/>
      <c r="L657" s="142"/>
      <c r="M657" s="142"/>
      <c r="N657" s="142"/>
      <c r="O657" s="143"/>
      <c r="P657" s="143"/>
      <c r="Q657" s="143"/>
      <c r="R657" s="143"/>
      <c r="S657" s="143"/>
      <c r="T657" s="143"/>
      <c r="U657" s="143"/>
      <c r="V657" s="143"/>
      <c r="W657" s="143"/>
      <c r="X657" s="143"/>
      <c r="Y657" s="143"/>
      <c r="Z657" s="142"/>
      <c r="AA657" s="142"/>
      <c r="AB657" s="142"/>
    </row>
    <row r="658" spans="2:28">
      <c r="B658" s="142"/>
      <c r="C658" s="142"/>
      <c r="D658" s="142"/>
      <c r="E658" s="142"/>
      <c r="F658" s="142"/>
      <c r="G658" s="142"/>
      <c r="H658" s="142"/>
      <c r="I658" s="142"/>
      <c r="J658" s="142"/>
      <c r="K658" s="142"/>
      <c r="L658" s="142"/>
      <c r="M658" s="142"/>
      <c r="N658" s="142"/>
      <c r="O658" s="143"/>
      <c r="P658" s="143"/>
      <c r="Q658" s="143"/>
      <c r="R658" s="143"/>
      <c r="S658" s="143"/>
      <c r="T658" s="143"/>
      <c r="U658" s="143"/>
      <c r="V658" s="143"/>
      <c r="W658" s="143"/>
      <c r="X658" s="143"/>
      <c r="Y658" s="143"/>
      <c r="Z658" s="142"/>
      <c r="AA658" s="142"/>
      <c r="AB658" s="142"/>
    </row>
    <row r="659" spans="2:28">
      <c r="B659" s="142"/>
      <c r="C659" s="142"/>
      <c r="D659" s="142"/>
      <c r="E659" s="142"/>
      <c r="F659" s="142"/>
      <c r="G659" s="142"/>
      <c r="H659" s="142"/>
      <c r="I659" s="142"/>
      <c r="J659" s="142"/>
      <c r="K659" s="142"/>
      <c r="L659" s="142"/>
      <c r="M659" s="142"/>
      <c r="N659" s="142"/>
      <c r="O659" s="143"/>
      <c r="P659" s="143"/>
      <c r="Q659" s="143"/>
      <c r="R659" s="143"/>
      <c r="S659" s="143"/>
      <c r="T659" s="143"/>
      <c r="U659" s="143"/>
      <c r="V659" s="143"/>
      <c r="W659" s="143"/>
      <c r="X659" s="143"/>
      <c r="Y659" s="143"/>
      <c r="Z659" s="142"/>
      <c r="AA659" s="142"/>
      <c r="AB659" s="142"/>
    </row>
    <row r="660" spans="2:28">
      <c r="B660" s="142"/>
      <c r="C660" s="142"/>
      <c r="D660" s="142"/>
      <c r="E660" s="142"/>
      <c r="F660" s="142"/>
      <c r="G660" s="142"/>
      <c r="H660" s="142"/>
      <c r="I660" s="142"/>
      <c r="J660" s="142"/>
      <c r="K660" s="142"/>
      <c r="L660" s="142"/>
      <c r="M660" s="142"/>
      <c r="N660" s="142"/>
      <c r="O660" s="143"/>
      <c r="P660" s="143"/>
      <c r="Q660" s="143"/>
      <c r="R660" s="143"/>
      <c r="S660" s="143"/>
      <c r="T660" s="143"/>
      <c r="U660" s="143"/>
      <c r="V660" s="143"/>
      <c r="W660" s="143"/>
      <c r="X660" s="143"/>
      <c r="Y660" s="143"/>
      <c r="Z660" s="142"/>
      <c r="AA660" s="142"/>
      <c r="AB660" s="142"/>
    </row>
    <row r="661" spans="2:28">
      <c r="B661" s="142"/>
      <c r="C661" s="142"/>
      <c r="D661" s="142"/>
      <c r="E661" s="142"/>
      <c r="F661" s="142"/>
      <c r="G661" s="142"/>
      <c r="H661" s="142"/>
      <c r="I661" s="142"/>
      <c r="J661" s="142"/>
      <c r="K661" s="142"/>
      <c r="L661" s="142"/>
      <c r="M661" s="142"/>
      <c r="N661" s="142"/>
      <c r="O661" s="143"/>
      <c r="P661" s="143"/>
      <c r="Q661" s="143"/>
      <c r="R661" s="143"/>
      <c r="S661" s="143"/>
      <c r="T661" s="143"/>
      <c r="U661" s="143"/>
      <c r="V661" s="143"/>
      <c r="W661" s="143"/>
      <c r="X661" s="143"/>
      <c r="Y661" s="143"/>
      <c r="Z661" s="142"/>
      <c r="AA661" s="142"/>
      <c r="AB661" s="142"/>
    </row>
    <row r="662" spans="2:28">
      <c r="B662" s="142"/>
      <c r="C662" s="142"/>
      <c r="D662" s="142"/>
      <c r="E662" s="142"/>
      <c r="F662" s="142"/>
      <c r="G662" s="142"/>
      <c r="H662" s="142"/>
      <c r="I662" s="142"/>
      <c r="J662" s="142"/>
      <c r="K662" s="142"/>
      <c r="L662" s="142"/>
      <c r="M662" s="142"/>
      <c r="N662" s="142"/>
      <c r="O662" s="143"/>
      <c r="P662" s="143"/>
      <c r="Q662" s="143"/>
      <c r="R662" s="143"/>
      <c r="S662" s="143"/>
      <c r="T662" s="143"/>
      <c r="U662" s="143"/>
      <c r="V662" s="143"/>
      <c r="W662" s="143"/>
      <c r="X662" s="143"/>
      <c r="Y662" s="143"/>
      <c r="Z662" s="142"/>
      <c r="AA662" s="142"/>
      <c r="AB662" s="142"/>
    </row>
    <row r="663" spans="2:28">
      <c r="B663" s="142"/>
      <c r="C663" s="142"/>
      <c r="D663" s="142"/>
      <c r="E663" s="142"/>
      <c r="F663" s="142"/>
      <c r="G663" s="142"/>
      <c r="H663" s="142"/>
      <c r="I663" s="142"/>
      <c r="J663" s="142"/>
      <c r="K663" s="142"/>
      <c r="L663" s="142"/>
      <c r="M663" s="142"/>
      <c r="N663" s="142"/>
      <c r="O663" s="143"/>
      <c r="P663" s="143"/>
      <c r="Q663" s="143"/>
      <c r="R663" s="143"/>
      <c r="S663" s="143"/>
      <c r="T663" s="143"/>
      <c r="U663" s="143"/>
      <c r="V663" s="143"/>
      <c r="W663" s="143"/>
      <c r="X663" s="143"/>
      <c r="Y663" s="143"/>
      <c r="Z663" s="142"/>
      <c r="AA663" s="142"/>
      <c r="AB663" s="142"/>
    </row>
    <row r="664" spans="2:28">
      <c r="B664" s="142"/>
      <c r="C664" s="142"/>
      <c r="D664" s="142"/>
      <c r="E664" s="142"/>
      <c r="F664" s="142"/>
      <c r="G664" s="142"/>
      <c r="H664" s="142"/>
      <c r="I664" s="142"/>
      <c r="J664" s="142"/>
      <c r="K664" s="142"/>
      <c r="L664" s="142"/>
      <c r="M664" s="142"/>
      <c r="N664" s="142"/>
      <c r="O664" s="143"/>
      <c r="P664" s="143"/>
      <c r="Q664" s="143"/>
      <c r="R664" s="143"/>
      <c r="S664" s="143"/>
      <c r="T664" s="143"/>
      <c r="U664" s="143"/>
      <c r="V664" s="143"/>
      <c r="W664" s="143"/>
      <c r="X664" s="143"/>
      <c r="Y664" s="143"/>
      <c r="Z664" s="142"/>
      <c r="AA664" s="142"/>
      <c r="AB664" s="142"/>
    </row>
    <row r="665" spans="2:28">
      <c r="B665" s="142"/>
      <c r="C665" s="142"/>
      <c r="D665" s="142"/>
      <c r="E665" s="142"/>
      <c r="F665" s="142"/>
      <c r="G665" s="142"/>
      <c r="H665" s="142"/>
      <c r="I665" s="142"/>
      <c r="J665" s="142"/>
      <c r="K665" s="142"/>
      <c r="L665" s="142"/>
      <c r="M665" s="142"/>
      <c r="N665" s="142"/>
      <c r="O665" s="143"/>
      <c r="P665" s="143"/>
      <c r="Q665" s="143"/>
      <c r="R665" s="143"/>
      <c r="S665" s="143"/>
      <c r="T665" s="143"/>
      <c r="U665" s="143"/>
      <c r="V665" s="143"/>
      <c r="W665" s="143"/>
      <c r="X665" s="143"/>
      <c r="Y665" s="143"/>
      <c r="Z665" s="142"/>
      <c r="AA665" s="142"/>
      <c r="AB665" s="142"/>
    </row>
    <row r="666" spans="2:28">
      <c r="B666" s="142"/>
      <c r="C666" s="142"/>
      <c r="D666" s="142"/>
      <c r="E666" s="142"/>
      <c r="F666" s="142"/>
      <c r="G666" s="142"/>
      <c r="H666" s="142"/>
      <c r="I666" s="142"/>
      <c r="J666" s="142"/>
      <c r="K666" s="142"/>
      <c r="L666" s="142"/>
      <c r="M666" s="142"/>
      <c r="N666" s="142"/>
      <c r="O666" s="143"/>
      <c r="P666" s="143"/>
      <c r="Q666" s="143"/>
      <c r="R666" s="143"/>
      <c r="S666" s="143"/>
      <c r="T666" s="143"/>
      <c r="U666" s="143"/>
      <c r="V666" s="143"/>
      <c r="W666" s="143"/>
      <c r="X666" s="143"/>
      <c r="Y666" s="143"/>
      <c r="Z666" s="142"/>
      <c r="AA666" s="142"/>
      <c r="AB666" s="142"/>
    </row>
    <row r="667" spans="2:28">
      <c r="B667" s="142"/>
      <c r="C667" s="142"/>
      <c r="D667" s="142"/>
      <c r="E667" s="142"/>
      <c r="F667" s="142"/>
      <c r="G667" s="142"/>
      <c r="H667" s="142"/>
      <c r="I667" s="142"/>
      <c r="J667" s="142"/>
      <c r="K667" s="142"/>
      <c r="L667" s="142"/>
      <c r="M667" s="142"/>
      <c r="N667" s="142"/>
      <c r="O667" s="143"/>
      <c r="P667" s="143"/>
      <c r="Q667" s="143"/>
      <c r="R667" s="143"/>
      <c r="S667" s="143"/>
      <c r="T667" s="143"/>
      <c r="U667" s="143"/>
      <c r="V667" s="143"/>
      <c r="W667" s="143"/>
      <c r="X667" s="143"/>
      <c r="Y667" s="143"/>
      <c r="Z667" s="142"/>
      <c r="AA667" s="142"/>
      <c r="AB667" s="142"/>
    </row>
    <row r="668" spans="2:28">
      <c r="B668" s="142"/>
      <c r="C668" s="142"/>
      <c r="D668" s="142"/>
      <c r="E668" s="142"/>
      <c r="F668" s="142"/>
      <c r="G668" s="142"/>
      <c r="H668" s="142"/>
      <c r="I668" s="142"/>
      <c r="J668" s="142"/>
      <c r="K668" s="142"/>
      <c r="L668" s="142"/>
      <c r="M668" s="142"/>
      <c r="N668" s="142"/>
      <c r="O668" s="143"/>
      <c r="P668" s="143"/>
      <c r="Q668" s="143"/>
      <c r="R668" s="143"/>
      <c r="S668" s="143"/>
      <c r="T668" s="143"/>
      <c r="U668" s="143"/>
      <c r="V668" s="143"/>
      <c r="W668" s="143"/>
      <c r="X668" s="143"/>
      <c r="Y668" s="143"/>
      <c r="Z668" s="142"/>
      <c r="AA668" s="142"/>
      <c r="AB668" s="142"/>
    </row>
    <row r="669" spans="2:28">
      <c r="B669" s="142"/>
      <c r="C669" s="142"/>
      <c r="D669" s="142"/>
      <c r="E669" s="142"/>
      <c r="F669" s="142"/>
      <c r="G669" s="142"/>
      <c r="H669" s="142"/>
      <c r="I669" s="142"/>
      <c r="J669" s="142"/>
      <c r="K669" s="142"/>
      <c r="L669" s="142"/>
      <c r="M669" s="142"/>
      <c r="N669" s="142"/>
      <c r="O669" s="143"/>
      <c r="P669" s="143"/>
      <c r="Q669" s="143"/>
      <c r="R669" s="143"/>
      <c r="S669" s="143"/>
      <c r="T669" s="143"/>
      <c r="U669" s="143"/>
      <c r="V669" s="143"/>
      <c r="W669" s="143"/>
      <c r="X669" s="143"/>
      <c r="Y669" s="143"/>
      <c r="Z669" s="142"/>
      <c r="AA669" s="142"/>
      <c r="AB669" s="142"/>
    </row>
    <row r="670" spans="2:28">
      <c r="B670" s="142"/>
      <c r="C670" s="142"/>
      <c r="D670" s="142"/>
      <c r="E670" s="142"/>
      <c r="F670" s="142"/>
      <c r="G670" s="142"/>
      <c r="H670" s="142"/>
      <c r="I670" s="142"/>
      <c r="J670" s="142"/>
      <c r="K670" s="142"/>
      <c r="L670" s="142"/>
      <c r="M670" s="142"/>
      <c r="N670" s="142"/>
      <c r="O670" s="143"/>
      <c r="P670" s="143"/>
      <c r="Q670" s="143"/>
      <c r="R670" s="143"/>
      <c r="S670" s="143"/>
      <c r="T670" s="143"/>
      <c r="U670" s="143"/>
      <c r="V670" s="143"/>
      <c r="W670" s="143"/>
      <c r="X670" s="143"/>
      <c r="Y670" s="143"/>
      <c r="Z670" s="142"/>
      <c r="AA670" s="142"/>
      <c r="AB670" s="142"/>
    </row>
    <row r="671" spans="2:28">
      <c r="B671" s="142"/>
      <c r="C671" s="142"/>
      <c r="D671" s="142"/>
      <c r="E671" s="142"/>
      <c r="F671" s="142"/>
      <c r="G671" s="142"/>
      <c r="H671" s="142"/>
      <c r="I671" s="142"/>
      <c r="J671" s="142"/>
      <c r="K671" s="142"/>
      <c r="L671" s="142"/>
      <c r="M671" s="142"/>
      <c r="N671" s="142"/>
      <c r="O671" s="143"/>
      <c r="P671" s="143"/>
      <c r="Q671" s="143"/>
      <c r="R671" s="143"/>
      <c r="S671" s="143"/>
      <c r="T671" s="143"/>
      <c r="U671" s="143"/>
      <c r="V671" s="143"/>
      <c r="W671" s="143"/>
      <c r="X671" s="143"/>
      <c r="Y671" s="143"/>
      <c r="Z671" s="142"/>
      <c r="AA671" s="142"/>
      <c r="AB671" s="142"/>
    </row>
    <row r="672" spans="2:28">
      <c r="B672" s="142"/>
      <c r="C672" s="142"/>
      <c r="D672" s="142"/>
      <c r="E672" s="142"/>
      <c r="F672" s="142"/>
      <c r="G672" s="142"/>
      <c r="H672" s="142"/>
      <c r="I672" s="142"/>
      <c r="J672" s="142"/>
      <c r="K672" s="142"/>
      <c r="L672" s="142"/>
      <c r="M672" s="142"/>
      <c r="N672" s="142"/>
      <c r="O672" s="143"/>
      <c r="P672" s="143"/>
      <c r="Q672" s="143"/>
      <c r="R672" s="143"/>
      <c r="S672" s="143"/>
      <c r="T672" s="143"/>
      <c r="U672" s="143"/>
      <c r="V672" s="143"/>
      <c r="W672" s="143"/>
      <c r="X672" s="143"/>
      <c r="Y672" s="143"/>
      <c r="Z672" s="142"/>
      <c r="AA672" s="142"/>
      <c r="AB672" s="142"/>
    </row>
    <row r="673" spans="2:28">
      <c r="B673" s="142"/>
      <c r="C673" s="142"/>
      <c r="D673" s="142"/>
      <c r="E673" s="142"/>
      <c r="F673" s="142"/>
      <c r="G673" s="142"/>
      <c r="H673" s="142"/>
      <c r="I673" s="142"/>
      <c r="J673" s="142"/>
      <c r="K673" s="142"/>
      <c r="L673" s="142"/>
      <c r="M673" s="142"/>
      <c r="N673" s="142"/>
      <c r="O673" s="143"/>
      <c r="P673" s="143"/>
      <c r="Q673" s="143"/>
      <c r="R673" s="143"/>
      <c r="S673" s="143"/>
      <c r="T673" s="143"/>
      <c r="U673" s="143"/>
      <c r="V673" s="143"/>
      <c r="W673" s="143"/>
      <c r="X673" s="143"/>
      <c r="Y673" s="143"/>
      <c r="Z673" s="142"/>
      <c r="AA673" s="142"/>
      <c r="AB673" s="142"/>
    </row>
    <row r="674" spans="2:28">
      <c r="B674" s="142"/>
      <c r="C674" s="142"/>
      <c r="D674" s="142"/>
      <c r="E674" s="142"/>
      <c r="F674" s="142"/>
      <c r="G674" s="142"/>
      <c r="H674" s="142"/>
      <c r="I674" s="142"/>
      <c r="J674" s="142"/>
      <c r="K674" s="142"/>
      <c r="L674" s="142"/>
      <c r="M674" s="142"/>
      <c r="N674" s="142"/>
      <c r="O674" s="143"/>
      <c r="P674" s="143"/>
      <c r="Q674" s="143"/>
      <c r="R674" s="143"/>
      <c r="S674" s="143"/>
      <c r="T674" s="143"/>
      <c r="U674" s="143"/>
      <c r="V674" s="143"/>
      <c r="W674" s="143"/>
      <c r="X674" s="143"/>
      <c r="Y674" s="143"/>
      <c r="Z674" s="142"/>
      <c r="AA674" s="142"/>
      <c r="AB674" s="142"/>
    </row>
    <row r="675" spans="2:28">
      <c r="B675" s="142"/>
      <c r="C675" s="142"/>
      <c r="D675" s="142"/>
      <c r="E675" s="142"/>
      <c r="F675" s="142"/>
      <c r="G675" s="142"/>
      <c r="H675" s="142"/>
      <c r="I675" s="142"/>
      <c r="J675" s="142"/>
      <c r="K675" s="142"/>
      <c r="L675" s="142"/>
      <c r="M675" s="142"/>
      <c r="N675" s="142"/>
      <c r="O675" s="143"/>
      <c r="P675" s="143"/>
      <c r="Q675" s="143"/>
      <c r="R675" s="143"/>
      <c r="S675" s="143"/>
      <c r="T675" s="143"/>
      <c r="U675" s="143"/>
      <c r="V675" s="143"/>
      <c r="W675" s="143"/>
      <c r="X675" s="143"/>
      <c r="Y675" s="143"/>
      <c r="Z675" s="142"/>
      <c r="AA675" s="142"/>
      <c r="AB675" s="142"/>
    </row>
    <row r="676" spans="2:28">
      <c r="B676" s="142"/>
      <c r="C676" s="142"/>
      <c r="D676" s="142"/>
      <c r="E676" s="142"/>
      <c r="F676" s="142"/>
      <c r="G676" s="142"/>
      <c r="H676" s="142"/>
      <c r="I676" s="142"/>
      <c r="J676" s="142"/>
      <c r="K676" s="142"/>
      <c r="L676" s="142"/>
      <c r="M676" s="142"/>
      <c r="N676" s="142"/>
      <c r="O676" s="143"/>
      <c r="P676" s="143"/>
      <c r="Q676" s="143"/>
      <c r="R676" s="143"/>
      <c r="S676" s="143"/>
      <c r="T676" s="143"/>
      <c r="U676" s="143"/>
      <c r="V676" s="143"/>
      <c r="W676" s="143"/>
      <c r="X676" s="143"/>
      <c r="Y676" s="143"/>
      <c r="Z676" s="142"/>
      <c r="AA676" s="142"/>
      <c r="AB676" s="142"/>
    </row>
    <row r="677" spans="2:28">
      <c r="B677" s="142"/>
      <c r="C677" s="142"/>
      <c r="D677" s="142"/>
      <c r="E677" s="142"/>
      <c r="F677" s="142"/>
      <c r="G677" s="142"/>
      <c r="H677" s="142"/>
      <c r="I677" s="142"/>
      <c r="J677" s="142"/>
      <c r="K677" s="142"/>
      <c r="L677" s="142"/>
      <c r="M677" s="142"/>
      <c r="N677" s="142"/>
      <c r="O677" s="143"/>
      <c r="P677" s="143"/>
      <c r="Q677" s="143"/>
      <c r="R677" s="143"/>
      <c r="S677" s="143"/>
      <c r="T677" s="143"/>
      <c r="U677" s="143"/>
      <c r="V677" s="143"/>
      <c r="W677" s="143"/>
      <c r="X677" s="143"/>
      <c r="Y677" s="143"/>
      <c r="Z677" s="142"/>
      <c r="AA677" s="142"/>
      <c r="AB677" s="142"/>
    </row>
    <row r="678" spans="2:28">
      <c r="B678" s="142"/>
      <c r="C678" s="142"/>
      <c r="D678" s="142"/>
      <c r="E678" s="142"/>
      <c r="F678" s="142"/>
      <c r="G678" s="142"/>
      <c r="H678" s="142"/>
      <c r="I678" s="142"/>
      <c r="J678" s="142"/>
      <c r="K678" s="142"/>
      <c r="L678" s="142"/>
      <c r="M678" s="142"/>
      <c r="N678" s="142"/>
      <c r="O678" s="143"/>
      <c r="P678" s="143"/>
      <c r="Q678" s="143"/>
      <c r="R678" s="143"/>
      <c r="S678" s="143"/>
      <c r="T678" s="143"/>
      <c r="U678" s="143"/>
      <c r="V678" s="143"/>
      <c r="W678" s="143"/>
      <c r="X678" s="143"/>
      <c r="Y678" s="143"/>
      <c r="Z678" s="142"/>
      <c r="AA678" s="142"/>
      <c r="AB678" s="142"/>
    </row>
    <row r="679" spans="2:28">
      <c r="B679" s="142"/>
      <c r="C679" s="142"/>
      <c r="D679" s="142"/>
      <c r="E679" s="142"/>
      <c r="F679" s="142"/>
      <c r="G679" s="142"/>
      <c r="H679" s="142"/>
      <c r="I679" s="142"/>
      <c r="J679" s="142"/>
      <c r="K679" s="142"/>
      <c r="L679" s="142"/>
      <c r="M679" s="142"/>
      <c r="N679" s="142"/>
      <c r="O679" s="143"/>
      <c r="P679" s="143"/>
      <c r="Q679" s="143"/>
      <c r="R679" s="143"/>
      <c r="S679" s="143"/>
      <c r="T679" s="143"/>
      <c r="U679" s="143"/>
      <c r="V679" s="143"/>
      <c r="W679" s="143"/>
      <c r="X679" s="143"/>
      <c r="Y679" s="143"/>
      <c r="Z679" s="142"/>
      <c r="AA679" s="142"/>
      <c r="AB679" s="142"/>
    </row>
    <row r="680" spans="2:28">
      <c r="B680" s="142"/>
      <c r="C680" s="142"/>
      <c r="D680" s="142"/>
      <c r="E680" s="142"/>
      <c r="F680" s="142"/>
      <c r="G680" s="142"/>
      <c r="H680" s="142"/>
      <c r="I680" s="142"/>
      <c r="J680" s="142"/>
      <c r="K680" s="142"/>
      <c r="L680" s="142"/>
      <c r="M680" s="142"/>
      <c r="N680" s="142"/>
      <c r="O680" s="143"/>
      <c r="P680" s="143"/>
      <c r="Q680" s="143"/>
      <c r="R680" s="143"/>
      <c r="S680" s="143"/>
      <c r="T680" s="143"/>
      <c r="U680" s="143"/>
      <c r="V680" s="143"/>
      <c r="W680" s="143"/>
      <c r="X680" s="143"/>
      <c r="Y680" s="143"/>
      <c r="Z680" s="142"/>
      <c r="AA680" s="142"/>
      <c r="AB680" s="142"/>
    </row>
    <row r="681" spans="2:28">
      <c r="B681" s="142"/>
      <c r="C681" s="142"/>
      <c r="D681" s="142"/>
      <c r="E681" s="142"/>
      <c r="F681" s="142"/>
      <c r="G681" s="142"/>
      <c r="H681" s="142"/>
      <c r="I681" s="142"/>
      <c r="J681" s="142"/>
      <c r="K681" s="142"/>
      <c r="L681" s="142"/>
      <c r="M681" s="142"/>
      <c r="N681" s="142"/>
      <c r="O681" s="143"/>
      <c r="P681" s="143"/>
      <c r="Q681" s="143"/>
      <c r="R681" s="143"/>
      <c r="S681" s="143"/>
      <c r="T681" s="143"/>
      <c r="U681" s="143"/>
      <c r="V681" s="143"/>
      <c r="W681" s="143"/>
      <c r="X681" s="143"/>
      <c r="Y681" s="143"/>
      <c r="Z681" s="142"/>
      <c r="AA681" s="142"/>
      <c r="AB681" s="142"/>
    </row>
    <row r="682" spans="2:28">
      <c r="B682" s="142"/>
      <c r="C682" s="142"/>
      <c r="D682" s="142"/>
      <c r="E682" s="142"/>
      <c r="F682" s="142"/>
      <c r="G682" s="142"/>
      <c r="H682" s="142"/>
      <c r="I682" s="142"/>
      <c r="J682" s="142"/>
      <c r="K682" s="142"/>
      <c r="L682" s="142"/>
      <c r="M682" s="142"/>
      <c r="N682" s="142"/>
      <c r="O682" s="143"/>
      <c r="P682" s="143"/>
      <c r="Q682" s="143"/>
      <c r="R682" s="143"/>
      <c r="S682" s="143"/>
      <c r="T682" s="143"/>
      <c r="U682" s="143"/>
      <c r="V682" s="143"/>
      <c r="W682" s="143"/>
      <c r="X682" s="143"/>
      <c r="Y682" s="143"/>
      <c r="Z682" s="142"/>
      <c r="AA682" s="142"/>
      <c r="AB682" s="142"/>
    </row>
    <row r="683" spans="2:28">
      <c r="B683" s="142"/>
      <c r="C683" s="142"/>
      <c r="D683" s="142"/>
      <c r="E683" s="142"/>
      <c r="F683" s="142"/>
      <c r="G683" s="142"/>
      <c r="H683" s="142"/>
      <c r="I683" s="142"/>
      <c r="J683" s="142"/>
      <c r="K683" s="142"/>
      <c r="L683" s="142"/>
      <c r="M683" s="142"/>
      <c r="N683" s="142"/>
      <c r="O683" s="143"/>
      <c r="P683" s="143"/>
      <c r="Q683" s="143"/>
      <c r="R683" s="143"/>
      <c r="S683" s="143"/>
      <c r="T683" s="143"/>
      <c r="U683" s="143"/>
      <c r="V683" s="143"/>
      <c r="W683" s="143"/>
      <c r="X683" s="143"/>
      <c r="Y683" s="143"/>
      <c r="Z683" s="142"/>
      <c r="AA683" s="142"/>
      <c r="AB683" s="142"/>
    </row>
    <row r="684" spans="2:28">
      <c r="B684" s="142"/>
      <c r="C684" s="142"/>
      <c r="D684" s="142"/>
      <c r="E684" s="142"/>
      <c r="F684" s="142"/>
      <c r="G684" s="142"/>
      <c r="H684" s="142"/>
      <c r="I684" s="142"/>
      <c r="J684" s="142"/>
      <c r="K684" s="142"/>
      <c r="L684" s="142"/>
      <c r="M684" s="142"/>
      <c r="N684" s="142"/>
      <c r="O684" s="143"/>
      <c r="P684" s="143"/>
      <c r="Q684" s="143"/>
      <c r="R684" s="143"/>
      <c r="S684" s="143"/>
      <c r="T684" s="143"/>
      <c r="U684" s="143"/>
      <c r="V684" s="143"/>
      <c r="W684" s="143"/>
      <c r="X684" s="143"/>
      <c r="Y684" s="143"/>
      <c r="Z684" s="142"/>
      <c r="AA684" s="142"/>
      <c r="AB684" s="142"/>
    </row>
    <row r="685" spans="2:28">
      <c r="B685" s="142"/>
      <c r="C685" s="142"/>
      <c r="D685" s="142"/>
      <c r="E685" s="142"/>
      <c r="F685" s="142"/>
      <c r="G685" s="142"/>
      <c r="H685" s="142"/>
      <c r="I685" s="142"/>
      <c r="J685" s="142"/>
      <c r="K685" s="142"/>
      <c r="L685" s="142"/>
      <c r="M685" s="142"/>
      <c r="N685" s="142"/>
      <c r="O685" s="143"/>
      <c r="P685" s="143"/>
      <c r="Q685" s="143"/>
      <c r="R685" s="143"/>
      <c r="S685" s="143"/>
      <c r="T685" s="143"/>
      <c r="U685" s="143"/>
      <c r="V685" s="143"/>
      <c r="W685" s="143"/>
      <c r="X685" s="143"/>
      <c r="Y685" s="143"/>
      <c r="Z685" s="142"/>
      <c r="AA685" s="142"/>
      <c r="AB685" s="142"/>
    </row>
    <row r="686" spans="2:28">
      <c r="B686" s="142"/>
      <c r="C686" s="142"/>
      <c r="D686" s="142"/>
      <c r="E686" s="142"/>
      <c r="F686" s="142"/>
      <c r="G686" s="142"/>
      <c r="H686" s="142"/>
      <c r="I686" s="142"/>
      <c r="J686" s="142"/>
      <c r="K686" s="142"/>
      <c r="L686" s="142"/>
      <c r="M686" s="142"/>
      <c r="N686" s="142"/>
      <c r="O686" s="143"/>
      <c r="P686" s="143"/>
      <c r="Q686" s="143"/>
      <c r="R686" s="143"/>
      <c r="S686" s="143"/>
      <c r="T686" s="143"/>
      <c r="U686" s="143"/>
      <c r="V686" s="143"/>
      <c r="W686" s="143"/>
      <c r="X686" s="143"/>
      <c r="Y686" s="143"/>
      <c r="Z686" s="142"/>
      <c r="AA686" s="142"/>
      <c r="AB686" s="142"/>
    </row>
    <row r="687" spans="2:28">
      <c r="B687" s="142"/>
      <c r="C687" s="142"/>
      <c r="D687" s="142"/>
      <c r="E687" s="142"/>
      <c r="F687" s="142"/>
      <c r="G687" s="142"/>
      <c r="H687" s="142"/>
      <c r="I687" s="142"/>
      <c r="J687" s="142"/>
      <c r="K687" s="142"/>
      <c r="L687" s="142"/>
      <c r="M687" s="142"/>
      <c r="N687" s="142"/>
      <c r="O687" s="143"/>
      <c r="P687" s="143"/>
      <c r="Q687" s="143"/>
      <c r="R687" s="143"/>
      <c r="S687" s="143"/>
      <c r="T687" s="143"/>
      <c r="U687" s="143"/>
      <c r="V687" s="143"/>
      <c r="W687" s="143"/>
      <c r="X687" s="143"/>
      <c r="Y687" s="143"/>
      <c r="Z687" s="142"/>
      <c r="AA687" s="142"/>
      <c r="AB687" s="142"/>
    </row>
    <row r="688" spans="2:28">
      <c r="B688" s="142"/>
      <c r="C688" s="142"/>
      <c r="D688" s="142"/>
      <c r="E688" s="142"/>
      <c r="F688" s="142"/>
      <c r="G688" s="142"/>
      <c r="H688" s="142"/>
      <c r="I688" s="142"/>
      <c r="J688" s="142"/>
      <c r="K688" s="142"/>
      <c r="L688" s="142"/>
      <c r="M688" s="142"/>
      <c r="N688" s="142"/>
      <c r="O688" s="143"/>
      <c r="P688" s="143"/>
      <c r="Q688" s="143"/>
      <c r="R688" s="143"/>
      <c r="S688" s="143"/>
      <c r="T688" s="143"/>
      <c r="U688" s="143"/>
      <c r="V688" s="143"/>
      <c r="W688" s="143"/>
      <c r="X688" s="143"/>
      <c r="Y688" s="143"/>
      <c r="Z688" s="142"/>
      <c r="AA688" s="142"/>
      <c r="AB688" s="142"/>
    </row>
    <row r="689" spans="2:28">
      <c r="B689" s="142"/>
      <c r="C689" s="142"/>
      <c r="D689" s="142"/>
      <c r="E689" s="142"/>
      <c r="F689" s="142"/>
      <c r="G689" s="142"/>
      <c r="H689" s="142"/>
      <c r="I689" s="142"/>
      <c r="J689" s="142"/>
      <c r="K689" s="142"/>
      <c r="L689" s="142"/>
      <c r="M689" s="142"/>
      <c r="N689" s="142"/>
      <c r="O689" s="143"/>
      <c r="P689" s="143"/>
      <c r="Q689" s="143"/>
      <c r="R689" s="143"/>
      <c r="S689" s="143"/>
      <c r="T689" s="143"/>
      <c r="U689" s="143"/>
      <c r="V689" s="143"/>
      <c r="W689" s="143"/>
      <c r="X689" s="143"/>
      <c r="Y689" s="143"/>
      <c r="Z689" s="142"/>
      <c r="AA689" s="142"/>
      <c r="AB689" s="142"/>
    </row>
    <row r="690" spans="2:28">
      <c r="B690" s="142"/>
      <c r="C690" s="142"/>
      <c r="D690" s="142"/>
      <c r="E690" s="142"/>
      <c r="F690" s="142"/>
      <c r="G690" s="142"/>
      <c r="H690" s="142"/>
      <c r="I690" s="142"/>
      <c r="J690" s="142"/>
      <c r="K690" s="142"/>
      <c r="L690" s="142"/>
      <c r="M690" s="142"/>
      <c r="N690" s="142"/>
      <c r="O690" s="143"/>
      <c r="P690" s="143"/>
      <c r="Q690" s="143"/>
      <c r="R690" s="143"/>
      <c r="S690" s="143"/>
      <c r="T690" s="143"/>
      <c r="U690" s="143"/>
      <c r="V690" s="143"/>
      <c r="W690" s="143"/>
      <c r="X690" s="143"/>
      <c r="Y690" s="143"/>
      <c r="Z690" s="142"/>
      <c r="AA690" s="142"/>
      <c r="AB690" s="142"/>
    </row>
    <row r="691" spans="2:28">
      <c r="B691" s="142"/>
      <c r="C691" s="142"/>
      <c r="D691" s="142"/>
      <c r="E691" s="142"/>
      <c r="F691" s="142"/>
      <c r="G691" s="142"/>
      <c r="H691" s="142"/>
      <c r="I691" s="142"/>
      <c r="J691" s="142"/>
      <c r="K691" s="142"/>
      <c r="L691" s="142"/>
      <c r="M691" s="142"/>
      <c r="N691" s="142"/>
      <c r="O691" s="143"/>
      <c r="P691" s="143"/>
      <c r="Q691" s="143"/>
      <c r="R691" s="143"/>
      <c r="S691" s="143"/>
      <c r="T691" s="143"/>
      <c r="U691" s="143"/>
      <c r="V691" s="143"/>
      <c r="W691" s="143"/>
      <c r="X691" s="143"/>
      <c r="Y691" s="143"/>
      <c r="Z691" s="142"/>
      <c r="AA691" s="142"/>
      <c r="AB691" s="142"/>
    </row>
    <row r="692" spans="2:28">
      <c r="B692" s="142"/>
      <c r="C692" s="142"/>
      <c r="D692" s="142"/>
      <c r="E692" s="142"/>
      <c r="F692" s="142"/>
      <c r="G692" s="142"/>
      <c r="H692" s="142"/>
      <c r="I692" s="142"/>
      <c r="J692" s="142"/>
      <c r="K692" s="142"/>
      <c r="L692" s="142"/>
      <c r="M692" s="142"/>
      <c r="N692" s="142"/>
      <c r="O692" s="143"/>
      <c r="P692" s="143"/>
      <c r="Q692" s="143"/>
      <c r="R692" s="143"/>
      <c r="S692" s="143"/>
      <c r="T692" s="143"/>
      <c r="U692" s="143"/>
      <c r="V692" s="143"/>
      <c r="W692" s="143"/>
      <c r="X692" s="143"/>
      <c r="Y692" s="143"/>
      <c r="Z692" s="142"/>
      <c r="AA692" s="142"/>
      <c r="AB692" s="142"/>
    </row>
    <row r="693" spans="2:28">
      <c r="B693" s="142"/>
      <c r="C693" s="142"/>
      <c r="D693" s="142"/>
      <c r="E693" s="142"/>
      <c r="F693" s="142"/>
      <c r="G693" s="142"/>
      <c r="H693" s="142"/>
      <c r="I693" s="142"/>
      <c r="J693" s="142"/>
      <c r="K693" s="142"/>
      <c r="L693" s="142"/>
      <c r="M693" s="142"/>
      <c r="N693" s="142"/>
      <c r="O693" s="143"/>
      <c r="P693" s="143"/>
      <c r="Q693" s="143"/>
      <c r="R693" s="143"/>
      <c r="S693" s="143"/>
      <c r="T693" s="143"/>
      <c r="U693" s="143"/>
      <c r="V693" s="143"/>
      <c r="W693" s="143"/>
      <c r="X693" s="143"/>
      <c r="Y693" s="143"/>
      <c r="Z693" s="142"/>
      <c r="AA693" s="142"/>
      <c r="AB693" s="142"/>
    </row>
    <row r="694" spans="2:28">
      <c r="B694" s="142"/>
      <c r="C694" s="142"/>
      <c r="D694" s="142"/>
      <c r="E694" s="142"/>
      <c r="F694" s="142"/>
      <c r="G694" s="142"/>
      <c r="H694" s="142"/>
      <c r="I694" s="142"/>
      <c r="J694" s="142"/>
      <c r="K694" s="142"/>
      <c r="L694" s="142"/>
      <c r="M694" s="142"/>
      <c r="N694" s="142"/>
      <c r="O694" s="143"/>
      <c r="P694" s="143"/>
      <c r="Q694" s="143"/>
      <c r="R694" s="143"/>
      <c r="S694" s="143"/>
      <c r="T694" s="143"/>
      <c r="U694" s="143"/>
      <c r="V694" s="143"/>
      <c r="W694" s="143"/>
      <c r="X694" s="143"/>
      <c r="Y694" s="143"/>
      <c r="Z694" s="142"/>
      <c r="AA694" s="142"/>
      <c r="AB694" s="142"/>
    </row>
    <row r="695" spans="2:28">
      <c r="B695" s="142"/>
      <c r="C695" s="142"/>
      <c r="D695" s="142"/>
      <c r="E695" s="142"/>
      <c r="F695" s="142"/>
      <c r="G695" s="142"/>
      <c r="H695" s="142"/>
      <c r="I695" s="142"/>
      <c r="J695" s="142"/>
      <c r="K695" s="142"/>
      <c r="L695" s="142"/>
      <c r="M695" s="142"/>
      <c r="N695" s="142"/>
      <c r="O695" s="143"/>
      <c r="P695" s="143"/>
      <c r="Q695" s="143"/>
      <c r="R695" s="143"/>
      <c r="S695" s="143"/>
      <c r="T695" s="143"/>
      <c r="U695" s="143"/>
      <c r="V695" s="143"/>
      <c r="W695" s="143"/>
      <c r="X695" s="143"/>
      <c r="Y695" s="143"/>
      <c r="Z695" s="142"/>
      <c r="AA695" s="142"/>
      <c r="AB695" s="142"/>
    </row>
    <row r="696" spans="2:28">
      <c r="B696" s="142"/>
      <c r="C696" s="142"/>
      <c r="D696" s="142"/>
      <c r="E696" s="142"/>
      <c r="F696" s="142"/>
      <c r="G696" s="142"/>
      <c r="H696" s="142"/>
      <c r="I696" s="142"/>
      <c r="J696" s="142"/>
      <c r="K696" s="142"/>
      <c r="L696" s="142"/>
      <c r="M696" s="142"/>
      <c r="N696" s="142"/>
      <c r="O696" s="143"/>
      <c r="P696" s="143"/>
      <c r="Q696" s="143"/>
      <c r="R696" s="143"/>
      <c r="S696" s="143"/>
      <c r="T696" s="143"/>
      <c r="U696" s="143"/>
      <c r="V696" s="143"/>
      <c r="W696" s="143"/>
      <c r="X696" s="143"/>
      <c r="Y696" s="143"/>
      <c r="Z696" s="142"/>
      <c r="AA696" s="142"/>
      <c r="AB696" s="142"/>
    </row>
    <row r="697" spans="2:28">
      <c r="B697" s="142"/>
      <c r="C697" s="142"/>
      <c r="D697" s="142"/>
      <c r="E697" s="142"/>
      <c r="F697" s="142"/>
      <c r="G697" s="142"/>
      <c r="H697" s="142"/>
      <c r="I697" s="142"/>
      <c r="J697" s="142"/>
      <c r="K697" s="142"/>
      <c r="L697" s="142"/>
      <c r="M697" s="142"/>
      <c r="N697" s="142"/>
      <c r="O697" s="143"/>
      <c r="P697" s="143"/>
      <c r="Q697" s="143"/>
      <c r="R697" s="143"/>
      <c r="S697" s="143"/>
      <c r="T697" s="143"/>
      <c r="U697" s="143"/>
      <c r="V697" s="143"/>
      <c r="W697" s="143"/>
      <c r="X697" s="143"/>
      <c r="Y697" s="143"/>
      <c r="Z697" s="142"/>
      <c r="AA697" s="142"/>
      <c r="AB697" s="142"/>
    </row>
    <row r="698" spans="2:28">
      <c r="B698" s="142"/>
      <c r="C698" s="142"/>
      <c r="D698" s="142"/>
      <c r="E698" s="142"/>
      <c r="F698" s="142"/>
      <c r="G698" s="142"/>
      <c r="H698" s="142"/>
      <c r="I698" s="142"/>
      <c r="J698" s="142"/>
      <c r="K698" s="142"/>
      <c r="L698" s="142"/>
      <c r="M698" s="142"/>
      <c r="N698" s="142"/>
      <c r="O698" s="143"/>
      <c r="P698" s="143"/>
      <c r="Q698" s="143"/>
      <c r="R698" s="143"/>
      <c r="S698" s="143"/>
      <c r="T698" s="143"/>
      <c r="U698" s="143"/>
      <c r="V698" s="143"/>
      <c r="W698" s="143"/>
      <c r="X698" s="143"/>
      <c r="Y698" s="143"/>
      <c r="Z698" s="142"/>
      <c r="AA698" s="142"/>
      <c r="AB698" s="142"/>
    </row>
    <row r="699" spans="2:28">
      <c r="B699" s="142"/>
      <c r="C699" s="142"/>
      <c r="D699" s="142"/>
      <c r="E699" s="142"/>
      <c r="F699" s="142"/>
      <c r="G699" s="142"/>
      <c r="H699" s="142"/>
      <c r="I699" s="142"/>
      <c r="J699" s="142"/>
      <c r="K699" s="142"/>
      <c r="L699" s="142"/>
      <c r="M699" s="142"/>
      <c r="N699" s="142"/>
      <c r="O699" s="143"/>
      <c r="P699" s="143"/>
      <c r="Q699" s="143"/>
      <c r="R699" s="143"/>
      <c r="S699" s="143"/>
      <c r="T699" s="143"/>
      <c r="U699" s="143"/>
      <c r="V699" s="143"/>
      <c r="W699" s="143"/>
      <c r="X699" s="143"/>
      <c r="Y699" s="143"/>
      <c r="Z699" s="142"/>
      <c r="AA699" s="142"/>
      <c r="AB699" s="142"/>
    </row>
    <row r="700" spans="2:28">
      <c r="B700" s="142"/>
      <c r="C700" s="142"/>
      <c r="D700" s="142"/>
      <c r="E700" s="142"/>
      <c r="F700" s="142"/>
      <c r="G700" s="142"/>
      <c r="H700" s="142"/>
      <c r="I700" s="142"/>
      <c r="J700" s="142"/>
      <c r="K700" s="142"/>
      <c r="L700" s="142"/>
      <c r="M700" s="142"/>
      <c r="N700" s="142"/>
      <c r="O700" s="143"/>
      <c r="P700" s="143"/>
      <c r="Q700" s="143"/>
      <c r="R700" s="143"/>
      <c r="S700" s="143"/>
      <c r="T700" s="143"/>
      <c r="U700" s="143"/>
      <c r="V700" s="143"/>
      <c r="W700" s="143"/>
      <c r="X700" s="143"/>
      <c r="Y700" s="143"/>
      <c r="Z700" s="142"/>
      <c r="AA700" s="142"/>
      <c r="AB700" s="142"/>
    </row>
    <row r="701" spans="2:28">
      <c r="B701" s="142"/>
      <c r="C701" s="142"/>
      <c r="D701" s="142"/>
      <c r="E701" s="142"/>
      <c r="F701" s="142"/>
      <c r="G701" s="142"/>
      <c r="H701" s="142"/>
      <c r="I701" s="142"/>
      <c r="J701" s="142"/>
      <c r="K701" s="142"/>
      <c r="L701" s="142"/>
      <c r="M701" s="142"/>
      <c r="N701" s="142"/>
      <c r="O701" s="143"/>
      <c r="P701" s="143"/>
      <c r="Q701" s="143"/>
      <c r="R701" s="143"/>
      <c r="S701" s="143"/>
      <c r="T701" s="143"/>
      <c r="U701" s="143"/>
      <c r="V701" s="143"/>
      <c r="W701" s="143"/>
      <c r="X701" s="143"/>
      <c r="Y701" s="143"/>
      <c r="Z701" s="142"/>
      <c r="AA701" s="142"/>
      <c r="AB701" s="142"/>
    </row>
    <row r="702" spans="2:28">
      <c r="B702" s="142"/>
      <c r="C702" s="142"/>
      <c r="D702" s="142"/>
      <c r="E702" s="142"/>
      <c r="F702" s="142"/>
      <c r="G702" s="142"/>
      <c r="H702" s="142"/>
      <c r="I702" s="142"/>
      <c r="J702" s="142"/>
      <c r="K702" s="142"/>
      <c r="L702" s="142"/>
      <c r="M702" s="142"/>
      <c r="N702" s="142"/>
      <c r="O702" s="143"/>
      <c r="P702" s="143"/>
      <c r="Q702" s="143"/>
      <c r="R702" s="143"/>
      <c r="S702" s="143"/>
      <c r="T702" s="143"/>
      <c r="U702" s="143"/>
      <c r="V702" s="143"/>
      <c r="W702" s="143"/>
      <c r="X702" s="143"/>
      <c r="Y702" s="143"/>
      <c r="Z702" s="142"/>
      <c r="AA702" s="142"/>
      <c r="AB702" s="142"/>
    </row>
    <row r="703" spans="2:28">
      <c r="B703" s="142"/>
      <c r="C703" s="142"/>
      <c r="D703" s="142"/>
      <c r="E703" s="142"/>
      <c r="F703" s="142"/>
      <c r="G703" s="142"/>
      <c r="H703" s="142"/>
      <c r="I703" s="142"/>
      <c r="J703" s="142"/>
      <c r="K703" s="142"/>
      <c r="L703" s="142"/>
      <c r="M703" s="142"/>
      <c r="N703" s="142"/>
      <c r="O703" s="143"/>
      <c r="P703" s="143"/>
      <c r="Q703" s="143"/>
      <c r="R703" s="143"/>
      <c r="S703" s="143"/>
      <c r="T703" s="143"/>
      <c r="U703" s="143"/>
      <c r="V703" s="143"/>
      <c r="W703" s="143"/>
      <c r="X703" s="143"/>
      <c r="Y703" s="143"/>
      <c r="Z703" s="142"/>
      <c r="AA703" s="142"/>
      <c r="AB703" s="142"/>
    </row>
    <row r="704" spans="2:28">
      <c r="B704" s="142"/>
      <c r="C704" s="142"/>
      <c r="D704" s="142"/>
      <c r="E704" s="142"/>
      <c r="F704" s="142"/>
      <c r="G704" s="142"/>
      <c r="H704" s="142"/>
      <c r="I704" s="142"/>
      <c r="J704" s="142"/>
      <c r="K704" s="142"/>
      <c r="L704" s="142"/>
      <c r="M704" s="142"/>
      <c r="N704" s="142"/>
      <c r="O704" s="143"/>
      <c r="P704" s="143"/>
      <c r="Q704" s="143"/>
      <c r="R704" s="143"/>
      <c r="S704" s="143"/>
      <c r="T704" s="143"/>
      <c r="U704" s="143"/>
      <c r="V704" s="143"/>
      <c r="W704" s="143"/>
      <c r="X704" s="143"/>
      <c r="Y704" s="143"/>
      <c r="Z704" s="142"/>
      <c r="AA704" s="142"/>
      <c r="AB704" s="142"/>
    </row>
    <row r="705" spans="2:28">
      <c r="B705" s="142"/>
      <c r="C705" s="142"/>
      <c r="D705" s="142"/>
      <c r="E705" s="142"/>
      <c r="F705" s="142"/>
      <c r="G705" s="142"/>
      <c r="H705" s="142"/>
      <c r="I705" s="142"/>
      <c r="J705" s="142"/>
      <c r="K705" s="142"/>
      <c r="L705" s="142"/>
      <c r="M705" s="142"/>
      <c r="N705" s="142"/>
      <c r="O705" s="143"/>
      <c r="P705" s="143"/>
      <c r="Q705" s="143"/>
      <c r="R705" s="143"/>
      <c r="S705" s="143"/>
      <c r="T705" s="143"/>
      <c r="U705" s="143"/>
      <c r="V705" s="143"/>
      <c r="W705" s="143"/>
      <c r="X705" s="143"/>
      <c r="Y705" s="143"/>
      <c r="Z705" s="142"/>
      <c r="AA705" s="142"/>
      <c r="AB705" s="142"/>
    </row>
    <row r="706" spans="2:28">
      <c r="B706" s="142"/>
      <c r="C706" s="142"/>
      <c r="D706" s="142"/>
      <c r="E706" s="142"/>
      <c r="F706" s="142"/>
      <c r="G706" s="142"/>
      <c r="H706" s="142"/>
      <c r="I706" s="142"/>
      <c r="J706" s="142"/>
      <c r="K706" s="142"/>
      <c r="L706" s="142"/>
      <c r="M706" s="142"/>
      <c r="N706" s="142"/>
      <c r="O706" s="143"/>
      <c r="P706" s="143"/>
      <c r="Q706" s="143"/>
      <c r="R706" s="143"/>
      <c r="S706" s="143"/>
      <c r="T706" s="143"/>
      <c r="U706" s="143"/>
      <c r="V706" s="143"/>
      <c r="W706" s="143"/>
      <c r="X706" s="143"/>
      <c r="Y706" s="143"/>
      <c r="Z706" s="142"/>
      <c r="AA706" s="142"/>
      <c r="AB706" s="142"/>
    </row>
    <row r="707" spans="2:28">
      <c r="B707" s="142"/>
      <c r="C707" s="142"/>
      <c r="D707" s="142"/>
      <c r="E707" s="142"/>
      <c r="F707" s="142"/>
      <c r="G707" s="142"/>
      <c r="H707" s="142"/>
      <c r="I707" s="142"/>
      <c r="J707" s="142"/>
      <c r="K707" s="142"/>
      <c r="L707" s="142"/>
      <c r="M707" s="142"/>
      <c r="N707" s="142"/>
      <c r="O707" s="143"/>
      <c r="P707" s="143"/>
      <c r="Q707" s="143"/>
      <c r="R707" s="143"/>
      <c r="S707" s="143"/>
      <c r="T707" s="143"/>
      <c r="U707" s="143"/>
      <c r="V707" s="143"/>
      <c r="W707" s="143"/>
      <c r="X707" s="143"/>
      <c r="Y707" s="143"/>
      <c r="Z707" s="142"/>
      <c r="AA707" s="142"/>
      <c r="AB707" s="142"/>
    </row>
    <row r="708" spans="2:28">
      <c r="B708" s="142"/>
      <c r="C708" s="142"/>
      <c r="D708" s="142"/>
      <c r="E708" s="142"/>
      <c r="F708" s="142"/>
      <c r="G708" s="142"/>
      <c r="H708" s="142"/>
      <c r="I708" s="142"/>
      <c r="J708" s="142"/>
      <c r="K708" s="142"/>
      <c r="L708" s="142"/>
      <c r="M708" s="142"/>
      <c r="N708" s="142"/>
      <c r="O708" s="143"/>
      <c r="P708" s="143"/>
      <c r="Q708" s="143"/>
      <c r="R708" s="143"/>
      <c r="S708" s="143"/>
      <c r="T708" s="143"/>
      <c r="U708" s="143"/>
      <c r="V708" s="143"/>
      <c r="W708" s="143"/>
      <c r="X708" s="143"/>
      <c r="Y708" s="143"/>
      <c r="Z708" s="142"/>
      <c r="AA708" s="142"/>
      <c r="AB708" s="142"/>
    </row>
    <row r="709" spans="2:28">
      <c r="B709" s="142"/>
      <c r="C709" s="142"/>
      <c r="D709" s="142"/>
      <c r="E709" s="142"/>
      <c r="F709" s="142"/>
      <c r="G709" s="142"/>
      <c r="H709" s="142"/>
      <c r="I709" s="142"/>
      <c r="J709" s="142"/>
      <c r="K709" s="142"/>
      <c r="L709" s="142"/>
      <c r="M709" s="142"/>
      <c r="N709" s="142"/>
      <c r="O709" s="143"/>
      <c r="P709" s="143"/>
      <c r="Q709" s="143"/>
      <c r="R709" s="143"/>
      <c r="S709" s="143"/>
      <c r="T709" s="143"/>
      <c r="U709" s="143"/>
      <c r="V709" s="143"/>
      <c r="W709" s="143"/>
      <c r="X709" s="143"/>
      <c r="Y709" s="143"/>
      <c r="Z709" s="142"/>
      <c r="AA709" s="142"/>
      <c r="AB709" s="142"/>
    </row>
    <row r="710" spans="2:28">
      <c r="B710" s="142"/>
      <c r="C710" s="142"/>
      <c r="D710" s="142"/>
      <c r="E710" s="142"/>
      <c r="F710" s="142"/>
      <c r="G710" s="142"/>
      <c r="H710" s="142"/>
      <c r="I710" s="142"/>
      <c r="J710" s="142"/>
      <c r="K710" s="142"/>
      <c r="L710" s="142"/>
      <c r="M710" s="142"/>
      <c r="N710" s="142"/>
      <c r="O710" s="143"/>
      <c r="P710" s="143"/>
      <c r="Q710" s="143"/>
      <c r="R710" s="143"/>
      <c r="S710" s="143"/>
      <c r="T710" s="143"/>
      <c r="U710" s="143"/>
      <c r="V710" s="143"/>
      <c r="W710" s="143"/>
      <c r="X710" s="143"/>
      <c r="Y710" s="143"/>
      <c r="Z710" s="142"/>
      <c r="AA710" s="142"/>
      <c r="AB710" s="142"/>
    </row>
    <row r="711" spans="2:28">
      <c r="B711" s="142"/>
      <c r="C711" s="142"/>
      <c r="D711" s="142"/>
      <c r="E711" s="142"/>
      <c r="F711" s="142"/>
      <c r="G711" s="142"/>
      <c r="H711" s="142"/>
      <c r="I711" s="142"/>
      <c r="J711" s="142"/>
      <c r="K711" s="142"/>
      <c r="L711" s="142"/>
      <c r="M711" s="142"/>
      <c r="N711" s="142"/>
      <c r="O711" s="143"/>
      <c r="P711" s="143"/>
      <c r="Q711" s="143"/>
      <c r="R711" s="143"/>
      <c r="S711" s="143"/>
      <c r="T711" s="143"/>
      <c r="U711" s="143"/>
      <c r="V711" s="143"/>
      <c r="W711" s="143"/>
      <c r="X711" s="143"/>
      <c r="Y711" s="143"/>
      <c r="Z711" s="142"/>
      <c r="AA711" s="142"/>
      <c r="AB711" s="142"/>
    </row>
    <row r="712" spans="2:28">
      <c r="B712" s="142"/>
      <c r="C712" s="142"/>
      <c r="D712" s="142"/>
      <c r="E712" s="142"/>
      <c r="F712" s="142"/>
      <c r="G712" s="142"/>
      <c r="H712" s="142"/>
      <c r="I712" s="142"/>
      <c r="J712" s="142"/>
      <c r="K712" s="142"/>
      <c r="L712" s="142"/>
      <c r="M712" s="142"/>
      <c r="N712" s="142"/>
      <c r="O712" s="143"/>
      <c r="P712" s="143"/>
      <c r="Q712" s="143"/>
      <c r="R712" s="143"/>
      <c r="S712" s="143"/>
      <c r="T712" s="143"/>
      <c r="U712" s="143"/>
      <c r="V712" s="143"/>
      <c r="W712" s="143"/>
      <c r="X712" s="143"/>
      <c r="Y712" s="143"/>
      <c r="Z712" s="142"/>
      <c r="AA712" s="142"/>
      <c r="AB712" s="142"/>
    </row>
    <row r="713" spans="2:28">
      <c r="B713" s="142"/>
      <c r="C713" s="142"/>
      <c r="D713" s="142"/>
      <c r="E713" s="142"/>
      <c r="F713" s="142"/>
      <c r="G713" s="142"/>
      <c r="H713" s="142"/>
      <c r="I713" s="142"/>
      <c r="J713" s="142"/>
      <c r="K713" s="142"/>
      <c r="L713" s="142"/>
      <c r="M713" s="142"/>
      <c r="N713" s="142"/>
      <c r="O713" s="143"/>
      <c r="P713" s="143"/>
      <c r="Q713" s="143"/>
      <c r="R713" s="143"/>
      <c r="S713" s="143"/>
      <c r="T713" s="143"/>
      <c r="U713" s="143"/>
      <c r="V713" s="143"/>
      <c r="W713" s="143"/>
      <c r="X713" s="143"/>
      <c r="Y713" s="143"/>
      <c r="Z713" s="142"/>
      <c r="AA713" s="142"/>
      <c r="AB713" s="142"/>
    </row>
    <row r="714" spans="2:28">
      <c r="B714" s="142"/>
      <c r="C714" s="142"/>
      <c r="D714" s="142"/>
      <c r="E714" s="142"/>
      <c r="F714" s="142"/>
      <c r="G714" s="142"/>
      <c r="H714" s="142"/>
      <c r="I714" s="142"/>
      <c r="J714" s="142"/>
      <c r="K714" s="142"/>
      <c r="L714" s="142"/>
      <c r="M714" s="142"/>
      <c r="N714" s="142"/>
      <c r="O714" s="143"/>
      <c r="P714" s="143"/>
      <c r="Q714" s="143"/>
      <c r="R714" s="143"/>
      <c r="S714" s="143"/>
      <c r="T714" s="143"/>
      <c r="U714" s="143"/>
      <c r="V714" s="143"/>
      <c r="W714" s="143"/>
      <c r="X714" s="143"/>
      <c r="Y714" s="143"/>
      <c r="Z714" s="142"/>
      <c r="AA714" s="142"/>
      <c r="AB714" s="142"/>
    </row>
    <row r="715" spans="2:28">
      <c r="B715" s="142"/>
      <c r="C715" s="142"/>
      <c r="D715" s="142"/>
      <c r="E715" s="142"/>
      <c r="F715" s="142"/>
      <c r="G715" s="142"/>
      <c r="H715" s="142"/>
      <c r="I715" s="142"/>
      <c r="J715" s="142"/>
      <c r="K715" s="142"/>
      <c r="L715" s="142"/>
      <c r="M715" s="142"/>
      <c r="N715" s="142"/>
      <c r="O715" s="143"/>
      <c r="P715" s="143"/>
      <c r="Q715" s="143"/>
      <c r="R715" s="143"/>
      <c r="S715" s="143"/>
      <c r="T715" s="143"/>
      <c r="U715" s="143"/>
      <c r="V715" s="143"/>
      <c r="W715" s="143"/>
      <c r="X715" s="143"/>
      <c r="Y715" s="143"/>
      <c r="Z715" s="142"/>
      <c r="AA715" s="142"/>
      <c r="AB715" s="142"/>
    </row>
    <row r="716" spans="2:28">
      <c r="B716" s="142"/>
      <c r="C716" s="142"/>
      <c r="D716" s="142"/>
      <c r="E716" s="142"/>
      <c r="F716" s="142"/>
      <c r="G716" s="142"/>
      <c r="H716" s="142"/>
      <c r="I716" s="142"/>
      <c r="J716" s="142"/>
      <c r="K716" s="142"/>
      <c r="L716" s="142"/>
      <c r="M716" s="142"/>
      <c r="N716" s="142"/>
      <c r="O716" s="143"/>
      <c r="P716" s="143"/>
      <c r="Q716" s="143"/>
      <c r="R716" s="143"/>
      <c r="S716" s="143"/>
      <c r="T716" s="143"/>
      <c r="U716" s="143"/>
      <c r="V716" s="143"/>
      <c r="W716" s="143"/>
      <c r="X716" s="143"/>
      <c r="Y716" s="143"/>
      <c r="Z716" s="142"/>
      <c r="AA716" s="142"/>
      <c r="AB716" s="142"/>
    </row>
    <row r="717" spans="2:28">
      <c r="B717" s="142"/>
      <c r="C717" s="142"/>
      <c r="D717" s="142"/>
      <c r="E717" s="142"/>
      <c r="F717" s="142"/>
      <c r="G717" s="142"/>
      <c r="H717" s="142"/>
      <c r="I717" s="142"/>
      <c r="J717" s="142"/>
      <c r="K717" s="142"/>
      <c r="L717" s="142"/>
      <c r="M717" s="142"/>
      <c r="N717" s="142"/>
      <c r="O717" s="143"/>
      <c r="P717" s="143"/>
      <c r="Q717" s="143"/>
      <c r="R717" s="143"/>
      <c r="S717" s="143"/>
      <c r="T717" s="143"/>
      <c r="U717" s="143"/>
      <c r="V717" s="143"/>
      <c r="W717" s="143"/>
      <c r="X717" s="143"/>
      <c r="Y717" s="143"/>
      <c r="Z717" s="142"/>
      <c r="AA717" s="142"/>
      <c r="AB717" s="142"/>
    </row>
    <row r="718" spans="2:28">
      <c r="B718" s="142"/>
      <c r="C718" s="142"/>
      <c r="D718" s="142"/>
      <c r="E718" s="142"/>
      <c r="F718" s="142"/>
      <c r="G718" s="142"/>
      <c r="H718" s="142"/>
      <c r="I718" s="142"/>
      <c r="J718" s="142"/>
      <c r="K718" s="142"/>
      <c r="L718" s="142"/>
      <c r="M718" s="142"/>
      <c r="N718" s="142"/>
      <c r="O718" s="143"/>
      <c r="P718" s="143"/>
      <c r="Q718" s="143"/>
      <c r="R718" s="143"/>
      <c r="S718" s="143"/>
      <c r="T718" s="143"/>
      <c r="U718" s="143"/>
      <c r="V718" s="143"/>
      <c r="W718" s="143"/>
      <c r="X718" s="143"/>
      <c r="Y718" s="143"/>
      <c r="Z718" s="142"/>
      <c r="AA718" s="142"/>
      <c r="AB718" s="142"/>
    </row>
    <row r="719" spans="2:28">
      <c r="B719" s="142"/>
      <c r="C719" s="142"/>
      <c r="D719" s="142"/>
      <c r="E719" s="142"/>
      <c r="F719" s="142"/>
      <c r="G719" s="142"/>
      <c r="H719" s="142"/>
      <c r="I719" s="142"/>
      <c r="J719" s="142"/>
      <c r="K719" s="142"/>
      <c r="L719" s="142"/>
      <c r="M719" s="142"/>
      <c r="N719" s="142"/>
      <c r="O719" s="143"/>
      <c r="P719" s="143"/>
      <c r="Q719" s="143"/>
      <c r="R719" s="143"/>
      <c r="S719" s="143"/>
      <c r="T719" s="143"/>
      <c r="U719" s="143"/>
      <c r="V719" s="143"/>
      <c r="W719" s="143"/>
      <c r="X719" s="143"/>
      <c r="Y719" s="143"/>
      <c r="Z719" s="142"/>
      <c r="AA719" s="142"/>
      <c r="AB719" s="142"/>
    </row>
    <row r="720" spans="2:28">
      <c r="B720" s="142"/>
      <c r="C720" s="142"/>
      <c r="D720" s="142"/>
      <c r="E720" s="142"/>
      <c r="F720" s="142"/>
      <c r="G720" s="142"/>
      <c r="H720" s="142"/>
      <c r="I720" s="142"/>
      <c r="J720" s="142"/>
      <c r="K720" s="142"/>
      <c r="L720" s="142"/>
      <c r="M720" s="142"/>
      <c r="N720" s="142"/>
      <c r="O720" s="143"/>
      <c r="P720" s="143"/>
      <c r="Q720" s="143"/>
      <c r="R720" s="143"/>
      <c r="S720" s="143"/>
      <c r="T720" s="143"/>
      <c r="U720" s="143"/>
      <c r="V720" s="143"/>
      <c r="W720" s="143"/>
      <c r="X720" s="143"/>
      <c r="Y720" s="143"/>
      <c r="Z720" s="142"/>
      <c r="AA720" s="142"/>
      <c r="AB720" s="142"/>
    </row>
    <row r="721" spans="2:28">
      <c r="B721" s="142"/>
      <c r="C721" s="142"/>
      <c r="D721" s="142"/>
      <c r="E721" s="142"/>
      <c r="F721" s="142"/>
      <c r="G721" s="142"/>
      <c r="H721" s="142"/>
      <c r="I721" s="142"/>
      <c r="J721" s="142"/>
      <c r="K721" s="142"/>
      <c r="L721" s="142"/>
      <c r="M721" s="142"/>
      <c r="N721" s="142"/>
      <c r="O721" s="143"/>
      <c r="P721" s="143"/>
      <c r="Q721" s="143"/>
      <c r="R721" s="143"/>
      <c r="S721" s="143"/>
      <c r="T721" s="143"/>
      <c r="U721" s="143"/>
      <c r="V721" s="143"/>
      <c r="W721" s="143"/>
      <c r="X721" s="143"/>
      <c r="Y721" s="143"/>
      <c r="Z721" s="142"/>
      <c r="AA721" s="142"/>
      <c r="AB721" s="142"/>
    </row>
    <row r="722" spans="2:28">
      <c r="B722" s="142"/>
      <c r="C722" s="142"/>
      <c r="D722" s="142"/>
      <c r="E722" s="142"/>
      <c r="F722" s="142"/>
      <c r="G722" s="142"/>
      <c r="H722" s="142"/>
      <c r="I722" s="142"/>
      <c r="J722" s="142"/>
      <c r="K722" s="142"/>
      <c r="L722" s="142"/>
      <c r="M722" s="142"/>
      <c r="N722" s="142"/>
      <c r="O722" s="143"/>
      <c r="P722" s="143"/>
      <c r="Q722" s="143"/>
      <c r="R722" s="143"/>
      <c r="S722" s="143"/>
      <c r="T722" s="143"/>
      <c r="U722" s="143"/>
      <c r="V722" s="143"/>
      <c r="W722" s="143"/>
      <c r="X722" s="143"/>
      <c r="Y722" s="143"/>
      <c r="Z722" s="142"/>
      <c r="AA722" s="142"/>
      <c r="AB722" s="142"/>
    </row>
    <row r="723" spans="2:28">
      <c r="B723" s="142"/>
      <c r="C723" s="142"/>
      <c r="D723" s="142"/>
      <c r="E723" s="142"/>
      <c r="F723" s="142"/>
      <c r="G723" s="142"/>
      <c r="H723" s="142"/>
      <c r="I723" s="142"/>
      <c r="J723" s="142"/>
      <c r="K723" s="142"/>
      <c r="L723" s="142"/>
      <c r="M723" s="142"/>
      <c r="N723" s="142"/>
      <c r="O723" s="143"/>
      <c r="P723" s="143"/>
      <c r="Q723" s="143"/>
      <c r="R723" s="143"/>
      <c r="S723" s="143"/>
      <c r="T723" s="143"/>
      <c r="U723" s="143"/>
      <c r="V723" s="143"/>
      <c r="W723" s="143"/>
      <c r="X723" s="143"/>
      <c r="Y723" s="143"/>
      <c r="Z723" s="142"/>
      <c r="AA723" s="142"/>
      <c r="AB723" s="142"/>
    </row>
    <row r="724" spans="2:28">
      <c r="B724" s="142"/>
      <c r="C724" s="142"/>
      <c r="D724" s="142"/>
      <c r="E724" s="142"/>
      <c r="F724" s="142"/>
      <c r="G724" s="142"/>
      <c r="H724" s="142"/>
      <c r="I724" s="142"/>
      <c r="J724" s="142"/>
      <c r="K724" s="142"/>
      <c r="L724" s="142"/>
      <c r="M724" s="142"/>
      <c r="N724" s="142"/>
      <c r="O724" s="143"/>
      <c r="P724" s="143"/>
      <c r="Q724" s="143"/>
      <c r="R724" s="143"/>
      <c r="S724" s="143"/>
      <c r="T724" s="143"/>
      <c r="U724" s="143"/>
      <c r="V724" s="143"/>
      <c r="W724" s="143"/>
      <c r="X724" s="143"/>
      <c r="Y724" s="143"/>
      <c r="Z724" s="142"/>
      <c r="AA724" s="142"/>
      <c r="AB724" s="142"/>
    </row>
    <row r="725" spans="2:28">
      <c r="B725" s="142"/>
      <c r="C725" s="142"/>
      <c r="D725" s="142"/>
      <c r="E725" s="142"/>
      <c r="F725" s="142"/>
      <c r="G725" s="142"/>
      <c r="H725" s="142"/>
      <c r="I725" s="142"/>
      <c r="J725" s="142"/>
      <c r="K725" s="142"/>
      <c r="L725" s="142"/>
      <c r="M725" s="142"/>
      <c r="N725" s="142"/>
      <c r="O725" s="143"/>
      <c r="P725" s="143"/>
      <c r="Q725" s="143"/>
      <c r="R725" s="143"/>
      <c r="S725" s="143"/>
      <c r="T725" s="143"/>
      <c r="U725" s="143"/>
      <c r="V725" s="143"/>
      <c r="W725" s="143"/>
      <c r="X725" s="143"/>
      <c r="Y725" s="143"/>
      <c r="Z725" s="142"/>
      <c r="AA725" s="142"/>
      <c r="AB725" s="142"/>
    </row>
    <row r="726" spans="2:28">
      <c r="B726" s="142"/>
      <c r="C726" s="142"/>
      <c r="D726" s="142"/>
      <c r="E726" s="142"/>
      <c r="F726" s="142"/>
      <c r="G726" s="142"/>
      <c r="H726" s="142"/>
      <c r="I726" s="142"/>
      <c r="J726" s="142"/>
      <c r="K726" s="142"/>
      <c r="L726" s="142"/>
      <c r="M726" s="142"/>
      <c r="N726" s="142"/>
      <c r="O726" s="143"/>
      <c r="P726" s="143"/>
      <c r="Q726" s="143"/>
      <c r="R726" s="143"/>
      <c r="S726" s="143"/>
      <c r="T726" s="143"/>
      <c r="U726" s="143"/>
      <c r="V726" s="143"/>
      <c r="W726" s="143"/>
      <c r="X726" s="143"/>
      <c r="Y726" s="143"/>
      <c r="Z726" s="142"/>
      <c r="AA726" s="142"/>
      <c r="AB726" s="142"/>
    </row>
    <row r="727" spans="2:28">
      <c r="B727" s="142"/>
      <c r="C727" s="142"/>
      <c r="D727" s="142"/>
      <c r="E727" s="142"/>
      <c r="F727" s="142"/>
      <c r="G727" s="142"/>
      <c r="H727" s="142"/>
      <c r="I727" s="142"/>
      <c r="J727" s="142"/>
      <c r="K727" s="142"/>
      <c r="L727" s="142"/>
      <c r="M727" s="142"/>
      <c r="N727" s="142"/>
      <c r="O727" s="143"/>
      <c r="P727" s="143"/>
      <c r="Q727" s="143"/>
      <c r="R727" s="143"/>
      <c r="S727" s="143"/>
      <c r="T727" s="143"/>
      <c r="U727" s="143"/>
      <c r="V727" s="143"/>
      <c r="W727" s="143"/>
      <c r="X727" s="143"/>
      <c r="Y727" s="143"/>
      <c r="Z727" s="142"/>
      <c r="AA727" s="142"/>
      <c r="AB727" s="142"/>
    </row>
    <row r="728" spans="2:28">
      <c r="B728" s="142"/>
      <c r="C728" s="142"/>
      <c r="D728" s="142"/>
      <c r="E728" s="142"/>
      <c r="F728" s="142"/>
      <c r="G728" s="142"/>
      <c r="H728" s="142"/>
      <c r="I728" s="142"/>
      <c r="J728" s="142"/>
      <c r="K728" s="142"/>
      <c r="L728" s="142"/>
      <c r="M728" s="142"/>
      <c r="N728" s="142"/>
      <c r="O728" s="143"/>
      <c r="P728" s="143"/>
      <c r="Q728" s="143"/>
      <c r="R728" s="143"/>
      <c r="S728" s="143"/>
      <c r="T728" s="143"/>
      <c r="U728" s="143"/>
      <c r="V728" s="143"/>
      <c r="W728" s="143"/>
      <c r="X728" s="143"/>
      <c r="Y728" s="143"/>
      <c r="Z728" s="142"/>
      <c r="AA728" s="142"/>
      <c r="AB728" s="142"/>
    </row>
    <row r="729" spans="2:28">
      <c r="B729" s="142"/>
      <c r="C729" s="142"/>
      <c r="D729" s="142"/>
      <c r="E729" s="142"/>
      <c r="F729" s="142"/>
      <c r="G729" s="142"/>
      <c r="H729" s="142"/>
      <c r="I729" s="142"/>
      <c r="J729" s="142"/>
      <c r="K729" s="142"/>
      <c r="L729" s="142"/>
      <c r="M729" s="142"/>
      <c r="N729" s="142"/>
      <c r="O729" s="143"/>
      <c r="P729" s="143"/>
      <c r="Q729" s="143"/>
      <c r="R729" s="143"/>
      <c r="S729" s="143"/>
      <c r="T729" s="143"/>
      <c r="U729" s="143"/>
      <c r="V729" s="143"/>
      <c r="W729" s="143"/>
      <c r="X729" s="143"/>
      <c r="Y729" s="143"/>
      <c r="Z729" s="142"/>
      <c r="AA729" s="142"/>
      <c r="AB729" s="142"/>
    </row>
    <row r="730" spans="2:28">
      <c r="B730" s="142"/>
      <c r="C730" s="142"/>
      <c r="D730" s="142"/>
      <c r="E730" s="142"/>
      <c r="F730" s="142"/>
      <c r="G730" s="142"/>
      <c r="H730" s="142"/>
      <c r="I730" s="142"/>
      <c r="J730" s="142"/>
      <c r="K730" s="142"/>
      <c r="L730" s="142"/>
      <c r="M730" s="142"/>
      <c r="N730" s="142"/>
      <c r="O730" s="143"/>
      <c r="P730" s="143"/>
      <c r="Q730" s="143"/>
      <c r="R730" s="143"/>
      <c r="S730" s="143"/>
      <c r="T730" s="143"/>
      <c r="U730" s="143"/>
      <c r="V730" s="143"/>
      <c r="W730" s="143"/>
      <c r="X730" s="143"/>
      <c r="Y730" s="143"/>
      <c r="Z730" s="142"/>
      <c r="AA730" s="142"/>
      <c r="AB730" s="142"/>
    </row>
    <row r="731" spans="2:28">
      <c r="B731" s="142"/>
      <c r="C731" s="142"/>
      <c r="D731" s="142"/>
      <c r="E731" s="142"/>
      <c r="F731" s="142"/>
      <c r="G731" s="142"/>
      <c r="H731" s="142"/>
      <c r="I731" s="142"/>
      <c r="J731" s="142"/>
      <c r="K731" s="142"/>
      <c r="L731" s="142"/>
      <c r="M731" s="142"/>
      <c r="N731" s="142"/>
      <c r="O731" s="143"/>
      <c r="P731" s="143"/>
      <c r="Q731" s="143"/>
      <c r="R731" s="143"/>
      <c r="S731" s="143"/>
      <c r="T731" s="143"/>
      <c r="U731" s="143"/>
      <c r="V731" s="143"/>
      <c r="W731" s="143"/>
      <c r="X731" s="143"/>
      <c r="Y731" s="143"/>
      <c r="Z731" s="142"/>
      <c r="AA731" s="142"/>
      <c r="AB731" s="142"/>
    </row>
    <row r="732" spans="2:28">
      <c r="B732" s="142"/>
      <c r="C732" s="142"/>
      <c r="D732" s="142"/>
      <c r="E732" s="142"/>
      <c r="F732" s="142"/>
      <c r="G732" s="142"/>
      <c r="H732" s="142"/>
      <c r="I732" s="142"/>
      <c r="J732" s="142"/>
      <c r="K732" s="142"/>
      <c r="L732" s="142"/>
      <c r="M732" s="142"/>
      <c r="N732" s="142"/>
      <c r="O732" s="143"/>
      <c r="P732" s="143"/>
      <c r="Q732" s="143"/>
      <c r="R732" s="143"/>
      <c r="S732" s="143"/>
      <c r="T732" s="143"/>
      <c r="U732" s="143"/>
      <c r="V732" s="143"/>
      <c r="W732" s="143"/>
      <c r="X732" s="143"/>
      <c r="Y732" s="143"/>
      <c r="Z732" s="142"/>
      <c r="AA732" s="142"/>
      <c r="AB732" s="142"/>
    </row>
    <row r="733" spans="2:28">
      <c r="B733" s="142"/>
      <c r="C733" s="142"/>
      <c r="D733" s="142"/>
      <c r="E733" s="142"/>
      <c r="F733" s="142"/>
      <c r="G733" s="142"/>
      <c r="H733" s="142"/>
      <c r="I733" s="142"/>
      <c r="J733" s="142"/>
      <c r="K733" s="142"/>
      <c r="L733" s="142"/>
      <c r="M733" s="142"/>
      <c r="N733" s="142"/>
      <c r="O733" s="143"/>
      <c r="P733" s="143"/>
      <c r="Q733" s="143"/>
      <c r="R733" s="143"/>
      <c r="S733" s="143"/>
      <c r="T733" s="143"/>
      <c r="U733" s="143"/>
      <c r="V733" s="143"/>
      <c r="W733" s="143"/>
      <c r="X733" s="143"/>
      <c r="Y733" s="143"/>
      <c r="Z733" s="142"/>
      <c r="AA733" s="142"/>
      <c r="AB733" s="142"/>
    </row>
    <row r="734" spans="2:28">
      <c r="B734" s="142"/>
      <c r="C734" s="142"/>
      <c r="D734" s="142"/>
      <c r="E734" s="142"/>
      <c r="F734" s="142"/>
      <c r="G734" s="142"/>
      <c r="H734" s="142"/>
      <c r="I734" s="142"/>
      <c r="J734" s="142"/>
      <c r="K734" s="142"/>
      <c r="L734" s="142"/>
      <c r="M734" s="142"/>
      <c r="N734" s="142"/>
      <c r="O734" s="143"/>
      <c r="P734" s="143"/>
      <c r="Q734" s="143"/>
      <c r="R734" s="143"/>
      <c r="S734" s="143"/>
      <c r="T734" s="143"/>
      <c r="U734" s="143"/>
      <c r="V734" s="143"/>
      <c r="W734" s="143"/>
      <c r="X734" s="143"/>
      <c r="Y734" s="143"/>
      <c r="Z734" s="142"/>
      <c r="AA734" s="142"/>
      <c r="AB734" s="142"/>
    </row>
    <row r="735" spans="2:28">
      <c r="B735" s="142"/>
      <c r="C735" s="142"/>
      <c r="D735" s="142"/>
      <c r="E735" s="142"/>
      <c r="F735" s="142"/>
      <c r="G735" s="142"/>
      <c r="H735" s="142"/>
      <c r="I735" s="142"/>
      <c r="J735" s="142"/>
      <c r="K735" s="142"/>
      <c r="L735" s="142"/>
      <c r="M735" s="142"/>
      <c r="N735" s="142"/>
      <c r="O735" s="143"/>
      <c r="P735" s="143"/>
      <c r="Q735" s="143"/>
      <c r="R735" s="143"/>
      <c r="S735" s="143"/>
      <c r="T735" s="143"/>
      <c r="U735" s="143"/>
      <c r="V735" s="143"/>
      <c r="W735" s="143"/>
      <c r="X735" s="143"/>
      <c r="Y735" s="143"/>
      <c r="Z735" s="142"/>
      <c r="AA735" s="142"/>
      <c r="AB735" s="142"/>
    </row>
    <row r="736" spans="2:28">
      <c r="B736" s="142"/>
      <c r="C736" s="142"/>
      <c r="D736" s="142"/>
      <c r="E736" s="142"/>
      <c r="F736" s="142"/>
      <c r="G736" s="142"/>
      <c r="H736" s="142"/>
      <c r="I736" s="142"/>
      <c r="J736" s="142"/>
      <c r="K736" s="142"/>
      <c r="L736" s="142"/>
      <c r="M736" s="142"/>
      <c r="N736" s="142"/>
      <c r="O736" s="143"/>
      <c r="P736" s="143"/>
      <c r="Q736" s="143"/>
      <c r="R736" s="143"/>
      <c r="S736" s="143"/>
      <c r="T736" s="143"/>
      <c r="U736" s="143"/>
      <c r="V736" s="143"/>
      <c r="W736" s="143"/>
      <c r="X736" s="143"/>
      <c r="Y736" s="143"/>
      <c r="Z736" s="142"/>
      <c r="AA736" s="142"/>
      <c r="AB736" s="142"/>
    </row>
    <row r="737" spans="2:28">
      <c r="B737" s="142"/>
      <c r="C737" s="142"/>
      <c r="D737" s="142"/>
      <c r="E737" s="142"/>
      <c r="F737" s="142"/>
      <c r="G737" s="142"/>
      <c r="H737" s="142"/>
      <c r="I737" s="142"/>
      <c r="J737" s="142"/>
      <c r="K737" s="142"/>
      <c r="L737" s="142"/>
      <c r="M737" s="142"/>
      <c r="N737" s="142"/>
      <c r="O737" s="143"/>
      <c r="P737" s="143"/>
      <c r="Q737" s="143"/>
      <c r="R737" s="143"/>
      <c r="S737" s="143"/>
      <c r="T737" s="143"/>
      <c r="U737" s="143"/>
      <c r="V737" s="143"/>
      <c r="W737" s="143"/>
      <c r="X737" s="143"/>
      <c r="Y737" s="143"/>
      <c r="Z737" s="142"/>
      <c r="AA737" s="142"/>
      <c r="AB737" s="142"/>
    </row>
    <row r="738" spans="2:28">
      <c r="B738" s="142"/>
      <c r="C738" s="142"/>
      <c r="D738" s="142"/>
      <c r="E738" s="142"/>
      <c r="F738" s="142"/>
      <c r="G738" s="142"/>
      <c r="H738" s="142"/>
      <c r="I738" s="142"/>
      <c r="J738" s="142"/>
      <c r="K738" s="142"/>
      <c r="L738" s="142"/>
      <c r="M738" s="142"/>
      <c r="N738" s="142"/>
      <c r="O738" s="143"/>
      <c r="P738" s="143"/>
      <c r="Q738" s="143"/>
      <c r="R738" s="143"/>
      <c r="S738" s="143"/>
      <c r="T738" s="143"/>
      <c r="U738" s="143"/>
      <c r="V738" s="143"/>
      <c r="W738" s="143"/>
      <c r="X738" s="143"/>
      <c r="Y738" s="143"/>
      <c r="Z738" s="142"/>
      <c r="AA738" s="142"/>
      <c r="AB738" s="142"/>
    </row>
    <row r="739" spans="2:28">
      <c r="B739" s="142"/>
      <c r="C739" s="142"/>
      <c r="D739" s="142"/>
      <c r="E739" s="142"/>
      <c r="F739" s="142"/>
      <c r="G739" s="142"/>
      <c r="H739" s="142"/>
      <c r="I739" s="142"/>
      <c r="J739" s="142"/>
      <c r="K739" s="142"/>
      <c r="L739" s="142"/>
      <c r="M739" s="142"/>
      <c r="N739" s="142"/>
      <c r="O739" s="143"/>
      <c r="P739" s="143"/>
      <c r="Q739" s="143"/>
      <c r="R739" s="143"/>
      <c r="S739" s="143"/>
      <c r="T739" s="143"/>
      <c r="U739" s="143"/>
      <c r="V739" s="143"/>
      <c r="W739" s="143"/>
      <c r="X739" s="143"/>
      <c r="Y739" s="143"/>
      <c r="Z739" s="142"/>
      <c r="AA739" s="142"/>
      <c r="AB739" s="142"/>
    </row>
    <row r="740" spans="2:28">
      <c r="B740" s="142"/>
      <c r="C740" s="142"/>
      <c r="D740" s="142"/>
      <c r="E740" s="142"/>
      <c r="F740" s="142"/>
      <c r="G740" s="142"/>
      <c r="H740" s="142"/>
      <c r="I740" s="142"/>
      <c r="J740" s="142"/>
      <c r="K740" s="142"/>
      <c r="L740" s="142"/>
      <c r="M740" s="142"/>
      <c r="N740" s="142"/>
      <c r="O740" s="143"/>
      <c r="P740" s="143"/>
      <c r="Q740" s="143"/>
      <c r="R740" s="143"/>
      <c r="S740" s="143"/>
      <c r="T740" s="143"/>
      <c r="U740" s="143"/>
      <c r="V740" s="143"/>
      <c r="W740" s="143"/>
      <c r="X740" s="143"/>
      <c r="Y740" s="143"/>
      <c r="Z740" s="142"/>
      <c r="AA740" s="142"/>
      <c r="AB740" s="142"/>
    </row>
    <row r="741" spans="2:28">
      <c r="B741" s="142"/>
      <c r="C741" s="142"/>
      <c r="D741" s="142"/>
      <c r="E741" s="142"/>
      <c r="F741" s="142"/>
      <c r="G741" s="142"/>
      <c r="H741" s="142"/>
      <c r="I741" s="142"/>
      <c r="J741" s="142"/>
      <c r="K741" s="142"/>
      <c r="L741" s="142"/>
      <c r="M741" s="142"/>
      <c r="N741" s="142"/>
      <c r="O741" s="143"/>
      <c r="P741" s="143"/>
      <c r="Q741" s="143"/>
      <c r="R741" s="143"/>
      <c r="S741" s="143"/>
      <c r="T741" s="143"/>
      <c r="U741" s="143"/>
      <c r="V741" s="143"/>
      <c r="W741" s="143"/>
      <c r="X741" s="143"/>
      <c r="Y741" s="143"/>
      <c r="Z741" s="142"/>
      <c r="AA741" s="142"/>
      <c r="AB741" s="142"/>
    </row>
    <row r="742" spans="2:28">
      <c r="B742" s="142"/>
      <c r="C742" s="142"/>
      <c r="D742" s="142"/>
      <c r="E742" s="142"/>
      <c r="F742" s="142"/>
      <c r="G742" s="142"/>
      <c r="H742" s="142"/>
      <c r="I742" s="142"/>
      <c r="J742" s="142"/>
      <c r="K742" s="142"/>
      <c r="L742" s="142"/>
      <c r="M742" s="142"/>
      <c r="N742" s="142"/>
      <c r="O742" s="143"/>
      <c r="P742" s="143"/>
      <c r="Q742" s="143"/>
      <c r="R742" s="143"/>
      <c r="S742" s="143"/>
      <c r="T742" s="143"/>
      <c r="U742" s="143"/>
      <c r="V742" s="143"/>
      <c r="W742" s="143"/>
      <c r="X742" s="143"/>
      <c r="Y742" s="143"/>
      <c r="Z742" s="142"/>
      <c r="AA742" s="142"/>
      <c r="AB742" s="142"/>
    </row>
    <row r="743" spans="2:28">
      <c r="B743" s="142"/>
      <c r="C743" s="142"/>
      <c r="D743" s="142"/>
      <c r="E743" s="142"/>
      <c r="F743" s="142"/>
      <c r="G743" s="142"/>
      <c r="H743" s="142"/>
      <c r="I743" s="142"/>
      <c r="J743" s="142"/>
      <c r="K743" s="142"/>
      <c r="L743" s="142"/>
      <c r="M743" s="142"/>
      <c r="N743" s="142"/>
      <c r="O743" s="143"/>
      <c r="P743" s="143"/>
      <c r="Q743" s="143"/>
      <c r="R743" s="143"/>
      <c r="S743" s="143"/>
      <c r="T743" s="143"/>
      <c r="U743" s="143"/>
      <c r="V743" s="143"/>
      <c r="W743" s="143"/>
      <c r="X743" s="143"/>
      <c r="Y743" s="143"/>
      <c r="Z743" s="142"/>
      <c r="AA743" s="142"/>
      <c r="AB743" s="142"/>
    </row>
    <row r="744" spans="2:28">
      <c r="B744" s="142"/>
      <c r="C744" s="142"/>
      <c r="D744" s="142"/>
      <c r="E744" s="142"/>
      <c r="F744" s="142"/>
      <c r="G744" s="142"/>
      <c r="H744" s="142"/>
      <c r="I744" s="142"/>
      <c r="J744" s="142"/>
      <c r="K744" s="142"/>
      <c r="L744" s="142"/>
      <c r="M744" s="142"/>
      <c r="N744" s="142"/>
      <c r="O744" s="143"/>
      <c r="P744" s="143"/>
      <c r="Q744" s="143"/>
      <c r="R744" s="143"/>
      <c r="S744" s="143"/>
      <c r="T744" s="143"/>
      <c r="U744" s="143"/>
      <c r="V744" s="143"/>
      <c r="W744" s="143"/>
      <c r="X744" s="143"/>
      <c r="Y744" s="143"/>
      <c r="Z744" s="142"/>
      <c r="AA744" s="142"/>
      <c r="AB744" s="142"/>
    </row>
    <row r="745" spans="2:28">
      <c r="B745" s="142"/>
      <c r="C745" s="142"/>
      <c r="D745" s="142"/>
      <c r="E745" s="142"/>
      <c r="F745" s="142"/>
      <c r="G745" s="142"/>
      <c r="H745" s="142"/>
      <c r="I745" s="142"/>
      <c r="J745" s="142"/>
      <c r="K745" s="142"/>
      <c r="L745" s="142"/>
      <c r="M745" s="142"/>
      <c r="N745" s="142"/>
      <c r="O745" s="143"/>
      <c r="P745" s="143"/>
      <c r="Q745" s="143"/>
      <c r="R745" s="143"/>
      <c r="S745" s="143"/>
      <c r="T745" s="143"/>
      <c r="U745" s="143"/>
      <c r="V745" s="143"/>
      <c r="W745" s="143"/>
      <c r="X745" s="143"/>
      <c r="Y745" s="143"/>
      <c r="Z745" s="142"/>
      <c r="AA745" s="142"/>
      <c r="AB745" s="142"/>
    </row>
    <row r="746" spans="2:28">
      <c r="B746" s="142"/>
      <c r="C746" s="142"/>
      <c r="D746" s="142"/>
      <c r="E746" s="142"/>
      <c r="F746" s="142"/>
      <c r="G746" s="142"/>
      <c r="H746" s="142"/>
      <c r="I746" s="142"/>
      <c r="J746" s="142"/>
      <c r="K746" s="142"/>
      <c r="L746" s="142"/>
      <c r="M746" s="142"/>
      <c r="N746" s="142"/>
      <c r="O746" s="143"/>
      <c r="P746" s="143"/>
      <c r="Q746" s="143"/>
      <c r="R746" s="143"/>
      <c r="S746" s="143"/>
      <c r="T746" s="143"/>
      <c r="U746" s="143"/>
      <c r="V746" s="143"/>
      <c r="W746" s="143"/>
      <c r="X746" s="143"/>
      <c r="Y746" s="143"/>
      <c r="Z746" s="142"/>
      <c r="AA746" s="142"/>
      <c r="AB746" s="142"/>
    </row>
    <row r="747" spans="2:28">
      <c r="B747" s="142"/>
      <c r="C747" s="142"/>
      <c r="D747" s="142"/>
      <c r="E747" s="142"/>
      <c r="F747" s="142"/>
      <c r="G747" s="142"/>
      <c r="H747" s="142"/>
      <c r="I747" s="142"/>
      <c r="J747" s="142"/>
      <c r="K747" s="142"/>
      <c r="L747" s="142"/>
      <c r="M747" s="142"/>
      <c r="N747" s="142"/>
      <c r="O747" s="143"/>
      <c r="P747" s="143"/>
      <c r="Q747" s="143"/>
      <c r="R747" s="143"/>
      <c r="S747" s="143"/>
      <c r="T747" s="143"/>
      <c r="U747" s="143"/>
      <c r="V747" s="143"/>
      <c r="W747" s="143"/>
      <c r="X747" s="143"/>
      <c r="Y747" s="143"/>
      <c r="Z747" s="142"/>
      <c r="AA747" s="142"/>
      <c r="AB747" s="142"/>
    </row>
    <row r="748" spans="2:28">
      <c r="B748" s="142"/>
      <c r="C748" s="142"/>
      <c r="D748" s="142"/>
      <c r="E748" s="142"/>
      <c r="F748" s="142"/>
      <c r="G748" s="142"/>
      <c r="H748" s="142"/>
      <c r="I748" s="142"/>
      <c r="J748" s="142"/>
      <c r="K748" s="142"/>
      <c r="L748" s="142"/>
      <c r="M748" s="142"/>
      <c r="N748" s="142"/>
      <c r="O748" s="143"/>
      <c r="P748" s="143"/>
      <c r="Q748" s="143"/>
      <c r="R748" s="143"/>
      <c r="S748" s="143"/>
      <c r="T748" s="143"/>
      <c r="U748" s="143"/>
      <c r="V748" s="143"/>
      <c r="W748" s="143"/>
      <c r="X748" s="143"/>
      <c r="Y748" s="143"/>
      <c r="Z748" s="142"/>
      <c r="AA748" s="142"/>
      <c r="AB748" s="142"/>
    </row>
    <row r="749" spans="2:28">
      <c r="B749" s="142"/>
      <c r="C749" s="142"/>
      <c r="D749" s="142"/>
      <c r="E749" s="142"/>
      <c r="F749" s="142"/>
      <c r="G749" s="142"/>
      <c r="H749" s="142"/>
      <c r="I749" s="142"/>
      <c r="J749" s="142"/>
      <c r="K749" s="142"/>
      <c r="L749" s="142"/>
      <c r="M749" s="142"/>
      <c r="N749" s="142"/>
      <c r="O749" s="143"/>
      <c r="P749" s="143"/>
      <c r="Q749" s="143"/>
      <c r="R749" s="143"/>
      <c r="S749" s="143"/>
      <c r="T749" s="143"/>
      <c r="U749" s="143"/>
      <c r="V749" s="143"/>
      <c r="W749" s="143"/>
      <c r="X749" s="143"/>
      <c r="Y749" s="143"/>
      <c r="Z749" s="142"/>
      <c r="AA749" s="142"/>
      <c r="AB749" s="142"/>
    </row>
    <row r="750" spans="2:28">
      <c r="B750" s="142"/>
      <c r="C750" s="142"/>
      <c r="D750" s="142"/>
      <c r="E750" s="142"/>
      <c r="F750" s="142"/>
      <c r="G750" s="142"/>
      <c r="H750" s="142"/>
      <c r="I750" s="142"/>
      <c r="J750" s="142"/>
      <c r="K750" s="142"/>
      <c r="L750" s="142"/>
      <c r="M750" s="142"/>
      <c r="N750" s="142"/>
      <c r="O750" s="143"/>
      <c r="P750" s="143"/>
      <c r="Q750" s="143"/>
      <c r="R750" s="143"/>
      <c r="S750" s="143"/>
      <c r="T750" s="143"/>
      <c r="U750" s="143"/>
      <c r="V750" s="143"/>
      <c r="W750" s="143"/>
      <c r="X750" s="143"/>
      <c r="Y750" s="143"/>
      <c r="Z750" s="142"/>
      <c r="AA750" s="142"/>
      <c r="AB750" s="142"/>
    </row>
    <row r="751" spans="2:28">
      <c r="B751" s="142"/>
      <c r="C751" s="142"/>
      <c r="D751" s="142"/>
      <c r="E751" s="142"/>
      <c r="F751" s="142"/>
      <c r="G751" s="142"/>
      <c r="H751" s="142"/>
      <c r="I751" s="142"/>
      <c r="J751" s="142"/>
      <c r="K751" s="142"/>
      <c r="L751" s="142"/>
      <c r="M751" s="142"/>
      <c r="N751" s="142"/>
      <c r="O751" s="143"/>
      <c r="P751" s="143"/>
      <c r="Q751" s="143"/>
      <c r="R751" s="143"/>
      <c r="S751" s="143"/>
      <c r="T751" s="143"/>
      <c r="U751" s="143"/>
      <c r="V751" s="143"/>
      <c r="W751" s="143"/>
      <c r="X751" s="143"/>
      <c r="Y751" s="143"/>
      <c r="Z751" s="142"/>
      <c r="AA751" s="142"/>
      <c r="AB751" s="142"/>
    </row>
    <row r="752" spans="2:28">
      <c r="B752" s="142"/>
      <c r="C752" s="142"/>
      <c r="D752" s="142"/>
      <c r="E752" s="142"/>
      <c r="F752" s="142"/>
      <c r="G752" s="142"/>
      <c r="H752" s="142"/>
      <c r="I752" s="142"/>
      <c r="J752" s="142"/>
      <c r="K752" s="142"/>
      <c r="L752" s="142"/>
      <c r="M752" s="142"/>
      <c r="N752" s="142"/>
      <c r="O752" s="143"/>
      <c r="P752" s="143"/>
      <c r="Q752" s="143"/>
      <c r="R752" s="143"/>
      <c r="S752" s="143"/>
      <c r="T752" s="143"/>
      <c r="U752" s="143"/>
      <c r="V752" s="143"/>
      <c r="W752" s="143"/>
      <c r="X752" s="143"/>
      <c r="Y752" s="143"/>
      <c r="Z752" s="142"/>
      <c r="AA752" s="142"/>
      <c r="AB752" s="142"/>
    </row>
    <row r="753" spans="2:28">
      <c r="B753" s="142"/>
      <c r="C753" s="142"/>
      <c r="D753" s="142"/>
      <c r="E753" s="142"/>
      <c r="F753" s="142"/>
      <c r="G753" s="142"/>
      <c r="H753" s="142"/>
      <c r="I753" s="142"/>
      <c r="J753" s="142"/>
      <c r="K753" s="142"/>
      <c r="L753" s="142"/>
      <c r="M753" s="142"/>
      <c r="N753" s="142"/>
      <c r="O753" s="143"/>
      <c r="P753" s="143"/>
      <c r="Q753" s="143"/>
      <c r="R753" s="143"/>
      <c r="S753" s="143"/>
      <c r="T753" s="143"/>
      <c r="U753" s="143"/>
      <c r="V753" s="143"/>
      <c r="W753" s="143"/>
      <c r="X753" s="143"/>
      <c r="Y753" s="143"/>
      <c r="Z753" s="142"/>
      <c r="AA753" s="142"/>
      <c r="AB753" s="142"/>
    </row>
    <row r="754" spans="2:28">
      <c r="B754" s="142"/>
      <c r="C754" s="142"/>
      <c r="D754" s="142"/>
      <c r="E754" s="142"/>
      <c r="F754" s="142"/>
      <c r="G754" s="142"/>
      <c r="H754" s="142"/>
      <c r="I754" s="142"/>
      <c r="J754" s="142"/>
      <c r="K754" s="142"/>
      <c r="L754" s="142"/>
      <c r="M754" s="142"/>
      <c r="N754" s="142"/>
      <c r="O754" s="143"/>
      <c r="P754" s="143"/>
      <c r="Q754" s="143"/>
      <c r="R754" s="143"/>
      <c r="S754" s="143"/>
      <c r="T754" s="143"/>
      <c r="U754" s="143"/>
      <c r="V754" s="143"/>
      <c r="W754" s="143"/>
      <c r="X754" s="143"/>
      <c r="Y754" s="143"/>
      <c r="Z754" s="142"/>
      <c r="AA754" s="142"/>
      <c r="AB754" s="142"/>
    </row>
    <row r="755" spans="2:28">
      <c r="B755" s="142"/>
      <c r="C755" s="142"/>
      <c r="D755" s="142"/>
      <c r="E755" s="142"/>
      <c r="F755" s="142"/>
      <c r="G755" s="142"/>
      <c r="H755" s="142"/>
      <c r="I755" s="142"/>
      <c r="J755" s="142"/>
      <c r="K755" s="142"/>
      <c r="L755" s="142"/>
      <c r="M755" s="142"/>
      <c r="N755" s="142"/>
      <c r="O755" s="143"/>
      <c r="P755" s="143"/>
      <c r="Q755" s="143"/>
      <c r="R755" s="143"/>
      <c r="S755" s="143"/>
      <c r="T755" s="143"/>
      <c r="U755" s="143"/>
      <c r="V755" s="143"/>
      <c r="W755" s="143"/>
      <c r="X755" s="143"/>
      <c r="Y755" s="143"/>
      <c r="Z755" s="142"/>
      <c r="AA755" s="142"/>
      <c r="AB755" s="142"/>
    </row>
    <row r="756" spans="2:28">
      <c r="B756" s="142"/>
      <c r="C756" s="142"/>
      <c r="D756" s="142"/>
      <c r="E756" s="142"/>
      <c r="F756" s="142"/>
      <c r="G756" s="142"/>
      <c r="H756" s="142"/>
      <c r="I756" s="142"/>
      <c r="J756" s="142"/>
      <c r="K756" s="142"/>
      <c r="L756" s="142"/>
      <c r="M756" s="142"/>
      <c r="N756" s="142"/>
      <c r="O756" s="143"/>
      <c r="P756" s="143"/>
      <c r="Q756" s="143"/>
      <c r="R756" s="143"/>
      <c r="S756" s="143"/>
      <c r="T756" s="143"/>
      <c r="U756" s="143"/>
      <c r="V756" s="143"/>
      <c r="W756" s="143"/>
      <c r="X756" s="143"/>
      <c r="Y756" s="143"/>
      <c r="Z756" s="142"/>
      <c r="AA756" s="142"/>
      <c r="AB756" s="142"/>
    </row>
    <row r="757" spans="2:28">
      <c r="B757" s="142"/>
      <c r="C757" s="142"/>
      <c r="D757" s="142"/>
      <c r="E757" s="142"/>
      <c r="F757" s="142"/>
      <c r="G757" s="142"/>
      <c r="H757" s="142"/>
      <c r="I757" s="142"/>
      <c r="J757" s="142"/>
      <c r="K757" s="142"/>
      <c r="L757" s="142"/>
      <c r="M757" s="142"/>
      <c r="N757" s="142"/>
      <c r="O757" s="143"/>
      <c r="P757" s="143"/>
      <c r="Q757" s="143"/>
      <c r="R757" s="143"/>
      <c r="S757" s="143"/>
      <c r="T757" s="143"/>
      <c r="U757" s="143"/>
      <c r="V757" s="143"/>
      <c r="W757" s="143"/>
      <c r="X757" s="143"/>
      <c r="Y757" s="143"/>
      <c r="Z757" s="142"/>
      <c r="AA757" s="142"/>
      <c r="AB757" s="142"/>
    </row>
    <row r="758" spans="2:28">
      <c r="B758" s="142"/>
      <c r="C758" s="142"/>
      <c r="D758" s="142"/>
      <c r="E758" s="142"/>
      <c r="F758" s="142"/>
      <c r="G758" s="142"/>
      <c r="H758" s="142"/>
      <c r="I758" s="142"/>
      <c r="J758" s="142"/>
      <c r="K758" s="142"/>
      <c r="L758" s="142"/>
      <c r="M758" s="142"/>
      <c r="N758" s="142"/>
      <c r="O758" s="143"/>
      <c r="P758" s="143"/>
      <c r="Q758" s="143"/>
      <c r="R758" s="143"/>
      <c r="S758" s="143"/>
      <c r="T758" s="143"/>
      <c r="U758" s="143"/>
      <c r="V758" s="143"/>
      <c r="W758" s="143"/>
      <c r="X758" s="143"/>
      <c r="Y758" s="143"/>
      <c r="Z758" s="142"/>
      <c r="AA758" s="142"/>
      <c r="AB758" s="142"/>
    </row>
    <row r="759" spans="2:28">
      <c r="B759" s="142"/>
      <c r="C759" s="142"/>
      <c r="D759" s="142"/>
      <c r="E759" s="142"/>
      <c r="F759" s="142"/>
      <c r="G759" s="142"/>
      <c r="H759" s="142"/>
      <c r="I759" s="142"/>
      <c r="J759" s="142"/>
      <c r="K759" s="142"/>
      <c r="L759" s="142"/>
      <c r="M759" s="142"/>
      <c r="N759" s="142"/>
      <c r="O759" s="143"/>
      <c r="P759" s="143"/>
      <c r="Q759" s="143"/>
      <c r="R759" s="143"/>
      <c r="S759" s="143"/>
      <c r="T759" s="143"/>
      <c r="U759" s="143"/>
      <c r="V759" s="143"/>
      <c r="W759" s="143"/>
      <c r="X759" s="143"/>
      <c r="Y759" s="143"/>
      <c r="Z759" s="142"/>
      <c r="AA759" s="142"/>
      <c r="AB759" s="142"/>
    </row>
    <row r="760" spans="2:28">
      <c r="B760" s="142"/>
      <c r="C760" s="142"/>
      <c r="D760" s="142"/>
      <c r="E760" s="142"/>
      <c r="F760" s="142"/>
      <c r="G760" s="142"/>
      <c r="H760" s="142"/>
      <c r="I760" s="142"/>
      <c r="J760" s="142"/>
      <c r="K760" s="142"/>
      <c r="L760" s="142"/>
      <c r="M760" s="142"/>
      <c r="N760" s="142"/>
      <c r="O760" s="143"/>
      <c r="P760" s="143"/>
      <c r="Q760" s="143"/>
      <c r="R760" s="143"/>
      <c r="S760" s="143"/>
      <c r="T760" s="143"/>
      <c r="U760" s="143"/>
      <c r="V760" s="143"/>
      <c r="W760" s="143"/>
      <c r="X760" s="143"/>
      <c r="Y760" s="143"/>
      <c r="Z760" s="142"/>
      <c r="AA760" s="142"/>
      <c r="AB760" s="142"/>
    </row>
    <row r="761" spans="2:28">
      <c r="B761" s="142"/>
      <c r="C761" s="142"/>
      <c r="D761" s="142"/>
      <c r="E761" s="142"/>
      <c r="F761" s="142"/>
      <c r="G761" s="142"/>
      <c r="H761" s="142"/>
      <c r="I761" s="142"/>
      <c r="J761" s="142"/>
      <c r="K761" s="142"/>
      <c r="L761" s="142"/>
      <c r="M761" s="142"/>
      <c r="N761" s="142"/>
      <c r="O761" s="143"/>
      <c r="P761" s="143"/>
      <c r="Q761" s="143"/>
      <c r="R761" s="143"/>
      <c r="S761" s="143"/>
      <c r="T761" s="143"/>
      <c r="U761" s="143"/>
      <c r="V761" s="143"/>
      <c r="W761" s="143"/>
      <c r="X761" s="143"/>
      <c r="Y761" s="143"/>
      <c r="Z761" s="142"/>
      <c r="AA761" s="142"/>
      <c r="AB761" s="142"/>
    </row>
    <row r="762" spans="2:28">
      <c r="B762" s="142"/>
      <c r="C762" s="142"/>
      <c r="D762" s="142"/>
      <c r="E762" s="142"/>
      <c r="F762" s="142"/>
      <c r="G762" s="142"/>
      <c r="H762" s="142"/>
      <c r="I762" s="142"/>
      <c r="J762" s="142"/>
      <c r="K762" s="142"/>
      <c r="L762" s="142"/>
      <c r="M762" s="142"/>
      <c r="N762" s="142"/>
      <c r="O762" s="143"/>
      <c r="P762" s="143"/>
      <c r="Q762" s="143"/>
      <c r="R762" s="143"/>
      <c r="S762" s="143"/>
      <c r="T762" s="143"/>
      <c r="U762" s="143"/>
      <c r="V762" s="143"/>
      <c r="W762" s="143"/>
      <c r="X762" s="143"/>
      <c r="Y762" s="143"/>
      <c r="Z762" s="142"/>
      <c r="AA762" s="142"/>
      <c r="AB762" s="142"/>
    </row>
    <row r="763" spans="2:28">
      <c r="B763" s="142"/>
      <c r="C763" s="142"/>
      <c r="D763" s="142"/>
      <c r="E763" s="142"/>
      <c r="F763" s="142"/>
      <c r="G763" s="142"/>
      <c r="H763" s="142"/>
      <c r="I763" s="142"/>
      <c r="J763" s="142"/>
      <c r="K763" s="142"/>
      <c r="L763" s="142"/>
      <c r="M763" s="142"/>
      <c r="N763" s="142"/>
      <c r="O763" s="143"/>
      <c r="P763" s="143"/>
      <c r="Q763" s="143"/>
      <c r="R763" s="143"/>
      <c r="S763" s="143"/>
      <c r="T763" s="143"/>
      <c r="U763" s="143"/>
      <c r="V763" s="143"/>
      <c r="W763" s="143"/>
      <c r="X763" s="143"/>
      <c r="Y763" s="143"/>
      <c r="Z763" s="142"/>
      <c r="AA763" s="142"/>
      <c r="AB763" s="142"/>
    </row>
    <row r="764" spans="2:28">
      <c r="B764" s="142"/>
      <c r="C764" s="142"/>
      <c r="D764" s="142"/>
      <c r="E764" s="142"/>
      <c r="F764" s="142"/>
      <c r="G764" s="142"/>
      <c r="H764" s="142"/>
      <c r="I764" s="142"/>
      <c r="J764" s="142"/>
      <c r="K764" s="142"/>
      <c r="L764" s="142"/>
      <c r="M764" s="142"/>
      <c r="N764" s="142"/>
      <c r="O764" s="143"/>
      <c r="P764" s="143"/>
      <c r="Q764" s="143"/>
      <c r="R764" s="143"/>
      <c r="S764" s="143"/>
      <c r="T764" s="143"/>
      <c r="U764" s="143"/>
      <c r="V764" s="143"/>
      <c r="W764" s="143"/>
      <c r="X764" s="143"/>
      <c r="Y764" s="143"/>
      <c r="Z764" s="142"/>
      <c r="AA764" s="142"/>
      <c r="AB764" s="142"/>
    </row>
    <row r="765" spans="2:28">
      <c r="B765" s="142"/>
      <c r="C765" s="142"/>
      <c r="D765" s="142"/>
      <c r="E765" s="142"/>
      <c r="F765" s="142"/>
      <c r="G765" s="142"/>
      <c r="H765" s="142"/>
      <c r="I765" s="142"/>
      <c r="J765" s="142"/>
      <c r="K765" s="142"/>
      <c r="L765" s="142"/>
      <c r="M765" s="142"/>
      <c r="N765" s="142"/>
      <c r="O765" s="143"/>
      <c r="P765" s="143"/>
      <c r="Q765" s="143"/>
      <c r="R765" s="143"/>
      <c r="S765" s="143"/>
      <c r="T765" s="143"/>
      <c r="U765" s="143"/>
      <c r="V765" s="143"/>
      <c r="W765" s="143"/>
      <c r="X765" s="143"/>
      <c r="Y765" s="143"/>
      <c r="Z765" s="142"/>
      <c r="AA765" s="142"/>
      <c r="AB765" s="142"/>
    </row>
    <row r="766" spans="2:28">
      <c r="B766" s="142"/>
      <c r="C766" s="142"/>
      <c r="D766" s="142"/>
      <c r="E766" s="142"/>
      <c r="F766" s="142"/>
      <c r="G766" s="142"/>
      <c r="H766" s="142"/>
      <c r="I766" s="142"/>
      <c r="J766" s="142"/>
      <c r="K766" s="142"/>
      <c r="L766" s="142"/>
      <c r="M766" s="142"/>
      <c r="N766" s="142"/>
      <c r="O766" s="143"/>
      <c r="P766" s="143"/>
      <c r="Q766" s="143"/>
      <c r="R766" s="143"/>
      <c r="S766" s="143"/>
      <c r="T766" s="143"/>
      <c r="U766" s="143"/>
      <c r="V766" s="143"/>
      <c r="W766" s="143"/>
      <c r="X766" s="143"/>
      <c r="Y766" s="143"/>
      <c r="Z766" s="142"/>
      <c r="AA766" s="142"/>
      <c r="AB766" s="142"/>
    </row>
    <row r="767" spans="2:28">
      <c r="B767" s="142"/>
      <c r="C767" s="142"/>
      <c r="D767" s="142"/>
      <c r="E767" s="142"/>
      <c r="F767" s="142"/>
      <c r="G767" s="142"/>
      <c r="H767" s="142"/>
      <c r="I767" s="142"/>
      <c r="J767" s="142"/>
      <c r="K767" s="142"/>
      <c r="L767" s="142"/>
      <c r="M767" s="142"/>
      <c r="N767" s="142"/>
      <c r="O767" s="143"/>
      <c r="P767" s="143"/>
      <c r="Q767" s="143"/>
      <c r="R767" s="143"/>
      <c r="S767" s="143"/>
      <c r="T767" s="143"/>
      <c r="U767" s="143"/>
      <c r="V767" s="143"/>
      <c r="W767" s="143"/>
      <c r="X767" s="143"/>
      <c r="Y767" s="143"/>
      <c r="Z767" s="142"/>
      <c r="AA767" s="142"/>
      <c r="AB767" s="142"/>
    </row>
    <row r="768" spans="2:28">
      <c r="B768" s="142"/>
      <c r="C768" s="142"/>
      <c r="D768" s="142"/>
      <c r="E768" s="142"/>
      <c r="F768" s="142"/>
      <c r="G768" s="142"/>
      <c r="H768" s="142"/>
      <c r="I768" s="142"/>
      <c r="J768" s="142"/>
      <c r="K768" s="142"/>
      <c r="L768" s="142"/>
      <c r="M768" s="142"/>
      <c r="N768" s="142"/>
      <c r="O768" s="143"/>
      <c r="P768" s="143"/>
      <c r="Q768" s="143"/>
      <c r="R768" s="143"/>
      <c r="S768" s="143"/>
      <c r="T768" s="143"/>
      <c r="U768" s="143"/>
      <c r="V768" s="143"/>
      <c r="W768" s="143"/>
      <c r="X768" s="143"/>
      <c r="Y768" s="143"/>
      <c r="Z768" s="142"/>
      <c r="AA768" s="142"/>
      <c r="AB768" s="142"/>
    </row>
    <row r="769" spans="2:28">
      <c r="B769" s="142"/>
      <c r="C769" s="142"/>
      <c r="D769" s="142"/>
      <c r="E769" s="142"/>
      <c r="F769" s="142"/>
      <c r="G769" s="142"/>
      <c r="H769" s="142"/>
      <c r="I769" s="142"/>
      <c r="J769" s="142"/>
      <c r="K769" s="142"/>
      <c r="L769" s="142"/>
      <c r="M769" s="142"/>
      <c r="N769" s="142"/>
      <c r="O769" s="143"/>
      <c r="P769" s="143"/>
      <c r="Q769" s="143"/>
      <c r="R769" s="143"/>
      <c r="S769" s="143"/>
      <c r="T769" s="143"/>
      <c r="U769" s="143"/>
      <c r="V769" s="143"/>
      <c r="W769" s="143"/>
      <c r="X769" s="143"/>
      <c r="Y769" s="143"/>
      <c r="Z769" s="142"/>
      <c r="AA769" s="142"/>
      <c r="AB769" s="142"/>
    </row>
    <row r="770" spans="2:28">
      <c r="B770" s="142"/>
      <c r="C770" s="142"/>
      <c r="D770" s="142"/>
      <c r="E770" s="142"/>
      <c r="F770" s="142"/>
      <c r="G770" s="142"/>
      <c r="H770" s="142"/>
      <c r="I770" s="142"/>
      <c r="J770" s="142"/>
      <c r="K770" s="142"/>
      <c r="L770" s="142"/>
      <c r="M770" s="142"/>
      <c r="N770" s="142"/>
      <c r="O770" s="143"/>
      <c r="P770" s="143"/>
      <c r="Q770" s="143"/>
      <c r="R770" s="143"/>
      <c r="S770" s="143"/>
      <c r="T770" s="143"/>
      <c r="U770" s="143"/>
      <c r="V770" s="143"/>
      <c r="W770" s="143"/>
      <c r="X770" s="143"/>
      <c r="Y770" s="143"/>
      <c r="Z770" s="142"/>
      <c r="AA770" s="142"/>
      <c r="AB770" s="142"/>
    </row>
    <row r="771" spans="2:28">
      <c r="B771" s="142"/>
      <c r="C771" s="142"/>
      <c r="D771" s="142"/>
      <c r="E771" s="142"/>
      <c r="F771" s="142"/>
      <c r="G771" s="142"/>
      <c r="H771" s="142"/>
      <c r="I771" s="142"/>
      <c r="J771" s="142"/>
      <c r="K771" s="142"/>
      <c r="L771" s="142"/>
      <c r="M771" s="142"/>
      <c r="N771" s="142"/>
      <c r="O771" s="143"/>
      <c r="P771" s="143"/>
      <c r="Q771" s="143"/>
      <c r="R771" s="143"/>
      <c r="S771" s="143"/>
      <c r="T771" s="143"/>
      <c r="U771" s="143"/>
      <c r="V771" s="143"/>
      <c r="W771" s="143"/>
      <c r="X771" s="143"/>
      <c r="Y771" s="143"/>
      <c r="Z771" s="142"/>
      <c r="AA771" s="142"/>
      <c r="AB771" s="142"/>
    </row>
    <row r="772" spans="2:28">
      <c r="B772" s="142"/>
      <c r="C772" s="142"/>
      <c r="D772" s="142"/>
      <c r="E772" s="142"/>
      <c r="F772" s="142"/>
      <c r="G772" s="142"/>
      <c r="H772" s="142"/>
      <c r="I772" s="142"/>
      <c r="J772" s="142"/>
      <c r="K772" s="142"/>
      <c r="L772" s="142"/>
      <c r="M772" s="142"/>
      <c r="N772" s="142"/>
      <c r="O772" s="143"/>
      <c r="P772" s="143"/>
      <c r="Q772" s="143"/>
      <c r="R772" s="143"/>
      <c r="S772" s="143"/>
      <c r="T772" s="143"/>
      <c r="U772" s="143"/>
      <c r="V772" s="143"/>
      <c r="W772" s="143"/>
      <c r="X772" s="143"/>
      <c r="Y772" s="143"/>
      <c r="Z772" s="142"/>
      <c r="AA772" s="142"/>
      <c r="AB772" s="142"/>
    </row>
    <row r="773" spans="2:28">
      <c r="B773" s="142"/>
      <c r="C773" s="142"/>
      <c r="D773" s="142"/>
      <c r="E773" s="142"/>
      <c r="F773" s="142"/>
      <c r="G773" s="142"/>
      <c r="H773" s="142"/>
      <c r="I773" s="142"/>
      <c r="J773" s="142"/>
      <c r="K773" s="142"/>
      <c r="L773" s="142"/>
      <c r="M773" s="142"/>
      <c r="N773" s="142"/>
      <c r="O773" s="143"/>
      <c r="P773" s="143"/>
      <c r="Q773" s="143"/>
      <c r="R773" s="143"/>
      <c r="S773" s="143"/>
      <c r="T773" s="143"/>
      <c r="U773" s="143"/>
      <c r="V773" s="143"/>
      <c r="W773" s="143"/>
      <c r="X773" s="143"/>
      <c r="Y773" s="143"/>
      <c r="Z773" s="142"/>
      <c r="AA773" s="142"/>
      <c r="AB773" s="142"/>
    </row>
    <row r="774" spans="2:28">
      <c r="B774" s="142"/>
      <c r="C774" s="142"/>
      <c r="D774" s="142"/>
      <c r="E774" s="142"/>
      <c r="F774" s="142"/>
      <c r="G774" s="142"/>
      <c r="H774" s="142"/>
      <c r="I774" s="142"/>
      <c r="J774" s="142"/>
      <c r="K774" s="142"/>
      <c r="L774" s="142"/>
      <c r="M774" s="142"/>
      <c r="N774" s="142"/>
      <c r="O774" s="143"/>
      <c r="P774" s="143"/>
      <c r="Q774" s="143"/>
      <c r="R774" s="143"/>
      <c r="S774" s="143"/>
      <c r="T774" s="143"/>
      <c r="U774" s="143"/>
      <c r="V774" s="143"/>
      <c r="W774" s="143"/>
      <c r="X774" s="143"/>
      <c r="Y774" s="143"/>
      <c r="Z774" s="142"/>
      <c r="AA774" s="142"/>
      <c r="AB774" s="142"/>
    </row>
    <row r="775" spans="2:28">
      <c r="B775" s="142"/>
      <c r="C775" s="142"/>
      <c r="D775" s="142"/>
      <c r="E775" s="142"/>
      <c r="F775" s="142"/>
      <c r="G775" s="142"/>
      <c r="H775" s="142"/>
      <c r="I775" s="142"/>
      <c r="J775" s="142"/>
      <c r="K775" s="142"/>
      <c r="L775" s="142"/>
      <c r="M775" s="142"/>
      <c r="N775" s="142"/>
      <c r="O775" s="143"/>
      <c r="P775" s="143"/>
      <c r="Q775" s="143"/>
      <c r="R775" s="143"/>
      <c r="S775" s="143"/>
      <c r="T775" s="143"/>
      <c r="U775" s="143"/>
      <c r="V775" s="143"/>
      <c r="W775" s="143"/>
      <c r="X775" s="143"/>
      <c r="Y775" s="143"/>
      <c r="Z775" s="142"/>
      <c r="AA775" s="142"/>
      <c r="AB775" s="142"/>
    </row>
    <row r="776" spans="2:28">
      <c r="B776" s="142"/>
      <c r="C776" s="142"/>
      <c r="D776" s="142"/>
      <c r="E776" s="142"/>
      <c r="F776" s="142"/>
      <c r="G776" s="142"/>
      <c r="H776" s="142"/>
      <c r="I776" s="142"/>
      <c r="J776" s="142"/>
      <c r="K776" s="142"/>
      <c r="L776" s="142"/>
      <c r="M776" s="142"/>
      <c r="N776" s="142"/>
      <c r="O776" s="143"/>
      <c r="P776" s="143"/>
      <c r="Q776" s="143"/>
      <c r="R776" s="143"/>
      <c r="S776" s="143"/>
      <c r="T776" s="143"/>
      <c r="U776" s="143"/>
      <c r="V776" s="143"/>
      <c r="W776" s="143"/>
      <c r="X776" s="143"/>
      <c r="Y776" s="143"/>
      <c r="Z776" s="142"/>
      <c r="AA776" s="142"/>
      <c r="AB776" s="142"/>
    </row>
    <row r="777" spans="2:28">
      <c r="B777" s="142"/>
      <c r="C777" s="142"/>
      <c r="D777" s="142"/>
      <c r="E777" s="142"/>
      <c r="F777" s="142"/>
      <c r="G777" s="142"/>
      <c r="H777" s="142"/>
      <c r="I777" s="142"/>
      <c r="J777" s="142"/>
      <c r="K777" s="142"/>
      <c r="L777" s="142"/>
      <c r="M777" s="142"/>
      <c r="N777" s="142"/>
      <c r="O777" s="143"/>
      <c r="P777" s="143"/>
      <c r="Q777" s="143"/>
      <c r="R777" s="143"/>
      <c r="S777" s="143"/>
      <c r="T777" s="143"/>
      <c r="U777" s="143"/>
      <c r="V777" s="143"/>
      <c r="W777" s="143"/>
      <c r="X777" s="143"/>
      <c r="Y777" s="143"/>
      <c r="Z777" s="142"/>
      <c r="AA777" s="142"/>
      <c r="AB777" s="142"/>
    </row>
    <row r="778" spans="2:28">
      <c r="B778" s="142"/>
      <c r="C778" s="142"/>
      <c r="D778" s="142"/>
      <c r="E778" s="142"/>
      <c r="F778" s="142"/>
      <c r="G778" s="142"/>
      <c r="H778" s="142"/>
      <c r="I778" s="142"/>
      <c r="J778" s="142"/>
      <c r="K778" s="142"/>
      <c r="L778" s="142"/>
      <c r="M778" s="142"/>
      <c r="N778" s="142"/>
      <c r="O778" s="143"/>
      <c r="P778" s="143"/>
      <c r="Q778" s="143"/>
      <c r="R778" s="143"/>
      <c r="S778" s="143"/>
      <c r="T778" s="143"/>
      <c r="U778" s="143"/>
      <c r="V778" s="143"/>
      <c r="W778" s="143"/>
      <c r="X778" s="143"/>
      <c r="Y778" s="143"/>
      <c r="Z778" s="142"/>
      <c r="AA778" s="142"/>
      <c r="AB778" s="142"/>
    </row>
    <row r="779" spans="2:28">
      <c r="B779" s="142"/>
      <c r="C779" s="142"/>
      <c r="D779" s="142"/>
      <c r="E779" s="142"/>
      <c r="F779" s="142"/>
      <c r="G779" s="142"/>
      <c r="H779" s="142"/>
      <c r="I779" s="142"/>
      <c r="J779" s="142"/>
      <c r="K779" s="142"/>
      <c r="L779" s="142"/>
      <c r="M779" s="142"/>
      <c r="N779" s="142"/>
      <c r="O779" s="143"/>
      <c r="P779" s="143"/>
      <c r="Q779" s="143"/>
      <c r="R779" s="143"/>
      <c r="S779" s="143"/>
      <c r="T779" s="143"/>
      <c r="U779" s="143"/>
      <c r="V779" s="143"/>
      <c r="W779" s="143"/>
      <c r="X779" s="143"/>
      <c r="Y779" s="143"/>
      <c r="Z779" s="142"/>
      <c r="AA779" s="142"/>
      <c r="AB779" s="142"/>
    </row>
    <row r="780" spans="2:28">
      <c r="B780" s="142"/>
      <c r="C780" s="142"/>
      <c r="D780" s="142"/>
      <c r="E780" s="142"/>
      <c r="F780" s="142"/>
      <c r="G780" s="142"/>
      <c r="H780" s="142"/>
      <c r="I780" s="142"/>
      <c r="J780" s="142"/>
      <c r="K780" s="142"/>
      <c r="L780" s="142"/>
      <c r="M780" s="142"/>
      <c r="N780" s="142"/>
      <c r="O780" s="143"/>
      <c r="P780" s="143"/>
      <c r="Q780" s="143"/>
      <c r="R780" s="143"/>
      <c r="S780" s="143"/>
      <c r="T780" s="143"/>
      <c r="U780" s="143"/>
      <c r="V780" s="143"/>
      <c r="W780" s="143"/>
      <c r="X780" s="143"/>
      <c r="Y780" s="143"/>
      <c r="Z780" s="142"/>
      <c r="AA780" s="142"/>
      <c r="AB780" s="142"/>
    </row>
    <row r="781" spans="2:28">
      <c r="B781" s="142"/>
      <c r="C781" s="142"/>
      <c r="D781" s="142"/>
      <c r="E781" s="142"/>
      <c r="F781" s="142"/>
      <c r="G781" s="142"/>
      <c r="H781" s="142"/>
      <c r="I781" s="142"/>
      <c r="J781" s="142"/>
      <c r="K781" s="142"/>
      <c r="L781" s="142"/>
      <c r="M781" s="142"/>
      <c r="N781" s="142"/>
      <c r="O781" s="143"/>
      <c r="P781" s="143"/>
      <c r="Q781" s="143"/>
      <c r="R781" s="143"/>
      <c r="S781" s="143"/>
      <c r="T781" s="143"/>
      <c r="U781" s="143"/>
      <c r="V781" s="143"/>
      <c r="W781" s="143"/>
      <c r="X781" s="143"/>
      <c r="Y781" s="143"/>
      <c r="Z781" s="142"/>
      <c r="AA781" s="142"/>
      <c r="AB781" s="142"/>
    </row>
    <row r="782" spans="2:28">
      <c r="B782" s="142"/>
      <c r="C782" s="142"/>
      <c r="D782" s="142"/>
      <c r="E782" s="142"/>
      <c r="F782" s="142"/>
      <c r="G782" s="142"/>
      <c r="H782" s="142"/>
      <c r="I782" s="142"/>
      <c r="J782" s="142"/>
      <c r="K782" s="142"/>
      <c r="L782" s="142"/>
      <c r="M782" s="142"/>
      <c r="N782" s="142"/>
      <c r="O782" s="143"/>
      <c r="P782" s="143"/>
      <c r="Q782" s="143"/>
      <c r="R782" s="143"/>
      <c r="S782" s="143"/>
      <c r="T782" s="143"/>
      <c r="U782" s="143"/>
      <c r="V782" s="143"/>
      <c r="W782" s="143"/>
      <c r="X782" s="143"/>
      <c r="Y782" s="143"/>
      <c r="Z782" s="142"/>
      <c r="AA782" s="142"/>
      <c r="AB782" s="142"/>
    </row>
    <row r="783" spans="2:28">
      <c r="B783" s="142"/>
      <c r="C783" s="142"/>
      <c r="D783" s="142"/>
      <c r="E783" s="142"/>
      <c r="F783" s="142"/>
      <c r="G783" s="142"/>
      <c r="H783" s="142"/>
      <c r="I783" s="142"/>
      <c r="J783" s="142"/>
      <c r="K783" s="142"/>
      <c r="L783" s="142"/>
      <c r="M783" s="142"/>
      <c r="N783" s="142"/>
      <c r="O783" s="143"/>
      <c r="P783" s="143"/>
      <c r="Q783" s="143"/>
      <c r="R783" s="143"/>
      <c r="S783" s="143"/>
      <c r="T783" s="143"/>
      <c r="U783" s="143"/>
      <c r="V783" s="143"/>
      <c r="W783" s="143"/>
      <c r="X783" s="143"/>
      <c r="Y783" s="143"/>
      <c r="Z783" s="142"/>
      <c r="AA783" s="142"/>
      <c r="AB783" s="142"/>
    </row>
    <row r="784" spans="2:28">
      <c r="B784" s="142"/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3"/>
      <c r="P784" s="143"/>
      <c r="Q784" s="143"/>
      <c r="R784" s="143"/>
      <c r="S784" s="143"/>
      <c r="T784" s="143"/>
      <c r="U784" s="143"/>
      <c r="V784" s="143"/>
      <c r="W784" s="143"/>
      <c r="X784" s="143"/>
      <c r="Y784" s="143"/>
      <c r="Z784" s="142"/>
      <c r="AA784" s="142"/>
      <c r="AB784" s="142"/>
    </row>
    <row r="785" spans="2:28">
      <c r="B785" s="142"/>
      <c r="C785" s="142"/>
      <c r="D785" s="142"/>
      <c r="E785" s="142"/>
      <c r="F785" s="142"/>
      <c r="G785" s="142"/>
      <c r="H785" s="142"/>
      <c r="I785" s="142"/>
      <c r="J785" s="142"/>
      <c r="K785" s="142"/>
      <c r="L785" s="142"/>
      <c r="M785" s="142"/>
      <c r="N785" s="142"/>
      <c r="O785" s="143"/>
      <c r="P785" s="143"/>
      <c r="Q785" s="143"/>
      <c r="R785" s="143"/>
      <c r="S785" s="143"/>
      <c r="T785" s="143"/>
      <c r="U785" s="143"/>
      <c r="V785" s="143"/>
      <c r="W785" s="143"/>
      <c r="X785" s="143"/>
      <c r="Y785" s="143"/>
      <c r="Z785" s="142"/>
      <c r="AA785" s="142"/>
      <c r="AB785" s="142"/>
    </row>
    <row r="786" spans="2:28">
      <c r="B786" s="142"/>
      <c r="C786" s="142"/>
      <c r="D786" s="142"/>
      <c r="E786" s="142"/>
      <c r="F786" s="142"/>
      <c r="G786" s="142"/>
      <c r="H786" s="142"/>
      <c r="I786" s="142"/>
      <c r="J786" s="142"/>
      <c r="K786" s="142"/>
      <c r="L786" s="142"/>
      <c r="M786" s="142"/>
      <c r="N786" s="142"/>
      <c r="O786" s="143"/>
      <c r="P786" s="143"/>
      <c r="Q786" s="143"/>
      <c r="R786" s="143"/>
      <c r="S786" s="143"/>
      <c r="T786" s="143"/>
      <c r="U786" s="143"/>
      <c r="V786" s="143"/>
      <c r="W786" s="143"/>
      <c r="X786" s="143"/>
      <c r="Y786" s="143"/>
      <c r="Z786" s="142"/>
      <c r="AA786" s="142"/>
      <c r="AB786" s="142"/>
    </row>
    <row r="787" spans="2:28">
      <c r="B787" s="142"/>
      <c r="C787" s="142"/>
      <c r="D787" s="142"/>
      <c r="E787" s="142"/>
      <c r="F787" s="142"/>
      <c r="G787" s="142"/>
      <c r="H787" s="142"/>
      <c r="I787" s="142"/>
      <c r="J787" s="142"/>
      <c r="K787" s="142"/>
      <c r="L787" s="142"/>
      <c r="M787" s="142"/>
      <c r="N787" s="142"/>
      <c r="O787" s="143"/>
      <c r="P787" s="143"/>
      <c r="Q787" s="143"/>
      <c r="R787" s="143"/>
      <c r="S787" s="143"/>
      <c r="T787" s="143"/>
      <c r="U787" s="143"/>
      <c r="V787" s="143"/>
      <c r="W787" s="143"/>
      <c r="X787" s="143"/>
      <c r="Y787" s="143"/>
      <c r="Z787" s="142"/>
      <c r="AA787" s="142"/>
      <c r="AB787" s="142"/>
    </row>
    <row r="788" spans="2:28">
      <c r="B788" s="142"/>
      <c r="C788" s="142"/>
      <c r="D788" s="142"/>
      <c r="E788" s="142"/>
      <c r="F788" s="142"/>
      <c r="G788" s="142"/>
      <c r="H788" s="142"/>
      <c r="I788" s="142"/>
      <c r="J788" s="142"/>
      <c r="K788" s="142"/>
      <c r="L788" s="142"/>
      <c r="M788" s="142"/>
      <c r="N788" s="142"/>
      <c r="O788" s="143"/>
      <c r="P788" s="143"/>
      <c r="Q788" s="143"/>
      <c r="R788" s="143"/>
      <c r="S788" s="143"/>
      <c r="T788" s="143"/>
      <c r="U788" s="143"/>
      <c r="V788" s="143"/>
      <c r="W788" s="143"/>
      <c r="X788" s="143"/>
      <c r="Y788" s="143"/>
      <c r="Z788" s="142"/>
      <c r="AA788" s="142"/>
      <c r="AB788" s="142"/>
    </row>
    <row r="789" spans="2:28">
      <c r="B789" s="142"/>
      <c r="C789" s="142"/>
      <c r="D789" s="142"/>
      <c r="E789" s="142"/>
      <c r="F789" s="142"/>
      <c r="G789" s="142"/>
      <c r="H789" s="142"/>
      <c r="I789" s="142"/>
      <c r="J789" s="142"/>
      <c r="K789" s="142"/>
      <c r="L789" s="142"/>
      <c r="M789" s="142"/>
      <c r="N789" s="142"/>
      <c r="O789" s="143"/>
      <c r="P789" s="143"/>
      <c r="Q789" s="143"/>
      <c r="R789" s="143"/>
      <c r="S789" s="143"/>
      <c r="T789" s="143"/>
      <c r="U789" s="143"/>
      <c r="V789" s="143"/>
      <c r="W789" s="143"/>
      <c r="X789" s="143"/>
      <c r="Y789" s="143"/>
      <c r="Z789" s="142"/>
      <c r="AA789" s="142"/>
      <c r="AB789" s="142"/>
    </row>
    <row r="790" spans="2:28">
      <c r="B790" s="142"/>
      <c r="C790" s="142"/>
      <c r="D790" s="142"/>
      <c r="E790" s="142"/>
      <c r="F790" s="142"/>
      <c r="G790" s="142"/>
      <c r="H790" s="142"/>
      <c r="I790" s="142"/>
      <c r="J790" s="142"/>
      <c r="K790" s="142"/>
      <c r="L790" s="142"/>
      <c r="M790" s="142"/>
      <c r="N790" s="142"/>
      <c r="O790" s="143"/>
      <c r="P790" s="143"/>
      <c r="Q790" s="143"/>
      <c r="R790" s="143"/>
      <c r="S790" s="143"/>
      <c r="T790" s="143"/>
      <c r="U790" s="143"/>
      <c r="V790" s="143"/>
      <c r="W790" s="143"/>
      <c r="X790" s="143"/>
      <c r="Y790" s="143"/>
      <c r="Z790" s="142"/>
      <c r="AA790" s="142"/>
      <c r="AB790" s="142"/>
    </row>
    <row r="791" spans="2:28">
      <c r="B791" s="142"/>
      <c r="C791" s="142"/>
      <c r="D791" s="142"/>
      <c r="E791" s="142"/>
      <c r="F791" s="142"/>
      <c r="G791" s="142"/>
      <c r="H791" s="142"/>
      <c r="I791" s="142"/>
      <c r="J791" s="142"/>
      <c r="K791" s="142"/>
      <c r="L791" s="142"/>
      <c r="M791" s="142"/>
      <c r="N791" s="142"/>
      <c r="O791" s="143"/>
      <c r="P791" s="143"/>
      <c r="Q791" s="143"/>
      <c r="R791" s="143"/>
      <c r="S791" s="143"/>
      <c r="T791" s="143"/>
      <c r="U791" s="143"/>
      <c r="V791" s="143"/>
      <c r="W791" s="143"/>
      <c r="X791" s="143"/>
      <c r="Y791" s="143"/>
      <c r="Z791" s="142"/>
      <c r="AA791" s="142"/>
      <c r="AB791" s="142"/>
    </row>
    <row r="792" spans="2:28">
      <c r="B792" s="142"/>
      <c r="C792" s="142"/>
      <c r="D792" s="142"/>
      <c r="E792" s="142"/>
      <c r="F792" s="142"/>
      <c r="G792" s="142"/>
      <c r="H792" s="142"/>
      <c r="I792" s="142"/>
      <c r="J792" s="142"/>
      <c r="K792" s="142"/>
      <c r="L792" s="142"/>
      <c r="M792" s="142"/>
      <c r="N792" s="142"/>
      <c r="O792" s="143"/>
      <c r="P792" s="143"/>
      <c r="Q792" s="143"/>
      <c r="R792" s="143"/>
      <c r="S792" s="143"/>
      <c r="T792" s="143"/>
      <c r="U792" s="143"/>
      <c r="V792" s="143"/>
      <c r="W792" s="143"/>
      <c r="X792" s="143"/>
      <c r="Y792" s="143"/>
      <c r="Z792" s="142"/>
      <c r="AA792" s="142"/>
      <c r="AB792" s="142"/>
    </row>
    <row r="793" spans="2:28">
      <c r="B793" s="142"/>
      <c r="C793" s="142"/>
      <c r="D793" s="142"/>
      <c r="E793" s="142"/>
      <c r="F793" s="142"/>
      <c r="G793" s="142"/>
      <c r="H793" s="142"/>
      <c r="I793" s="142"/>
      <c r="J793" s="142"/>
      <c r="K793" s="142"/>
      <c r="L793" s="142"/>
      <c r="M793" s="142"/>
      <c r="N793" s="142"/>
      <c r="O793" s="143"/>
      <c r="P793" s="143"/>
      <c r="Q793" s="143"/>
      <c r="R793" s="143"/>
      <c r="S793" s="143"/>
      <c r="T793" s="143"/>
      <c r="U793" s="143"/>
      <c r="V793" s="143"/>
      <c r="W793" s="143"/>
      <c r="X793" s="143"/>
      <c r="Y793" s="143"/>
      <c r="Z793" s="142"/>
      <c r="AA793" s="142"/>
      <c r="AB793" s="142"/>
    </row>
    <row r="794" spans="2:28">
      <c r="B794" s="142"/>
      <c r="C794" s="142"/>
      <c r="D794" s="142"/>
      <c r="E794" s="142"/>
      <c r="F794" s="142"/>
      <c r="G794" s="142"/>
      <c r="H794" s="142"/>
      <c r="I794" s="142"/>
      <c r="J794" s="142"/>
      <c r="K794" s="142"/>
      <c r="L794" s="142"/>
      <c r="M794" s="142"/>
      <c r="N794" s="142"/>
      <c r="O794" s="143"/>
      <c r="P794" s="143"/>
      <c r="Q794" s="143"/>
      <c r="R794" s="143"/>
      <c r="S794" s="143"/>
      <c r="T794" s="143"/>
      <c r="U794" s="143"/>
      <c r="V794" s="143"/>
      <c r="W794" s="143"/>
      <c r="X794" s="143"/>
      <c r="Y794" s="143"/>
      <c r="Z794" s="142"/>
      <c r="AA794" s="142"/>
      <c r="AB794" s="142"/>
    </row>
    <row r="795" spans="2:28">
      <c r="B795" s="142"/>
      <c r="C795" s="142"/>
      <c r="D795" s="142"/>
      <c r="E795" s="142"/>
      <c r="F795" s="142"/>
      <c r="G795" s="142"/>
      <c r="H795" s="142"/>
      <c r="I795" s="142"/>
      <c r="J795" s="142"/>
      <c r="K795" s="142"/>
      <c r="L795" s="142"/>
      <c r="M795" s="142"/>
      <c r="N795" s="142"/>
      <c r="O795" s="143"/>
      <c r="P795" s="143"/>
      <c r="Q795" s="143"/>
      <c r="R795" s="143"/>
      <c r="S795" s="143"/>
      <c r="T795" s="143"/>
      <c r="U795" s="143"/>
      <c r="V795" s="143"/>
      <c r="W795" s="143"/>
      <c r="X795" s="143"/>
      <c r="Y795" s="143"/>
      <c r="Z795" s="142"/>
      <c r="AA795" s="142"/>
      <c r="AB795" s="142"/>
    </row>
    <row r="796" spans="2:28">
      <c r="B796" s="142"/>
      <c r="C796" s="142"/>
      <c r="D796" s="142"/>
      <c r="E796" s="142"/>
      <c r="F796" s="142"/>
      <c r="G796" s="142"/>
      <c r="H796" s="142"/>
      <c r="I796" s="142"/>
      <c r="J796" s="142"/>
      <c r="K796" s="142"/>
      <c r="L796" s="142"/>
      <c r="M796" s="142"/>
      <c r="N796" s="142"/>
      <c r="O796" s="143"/>
      <c r="P796" s="143"/>
      <c r="Q796" s="143"/>
      <c r="R796" s="143"/>
      <c r="S796" s="143"/>
      <c r="T796" s="143"/>
      <c r="U796" s="143"/>
      <c r="V796" s="143"/>
      <c r="W796" s="143"/>
      <c r="X796" s="143"/>
      <c r="Y796" s="143"/>
      <c r="Z796" s="142"/>
      <c r="AA796" s="142"/>
      <c r="AB796" s="142"/>
    </row>
    <row r="797" spans="2:28">
      <c r="B797" s="142"/>
      <c r="C797" s="142"/>
      <c r="D797" s="142"/>
      <c r="E797" s="142"/>
      <c r="F797" s="142"/>
      <c r="G797" s="142"/>
      <c r="H797" s="142"/>
      <c r="I797" s="142"/>
      <c r="J797" s="142"/>
      <c r="K797" s="142"/>
      <c r="L797" s="142"/>
      <c r="M797" s="142"/>
      <c r="N797" s="142"/>
      <c r="O797" s="143"/>
      <c r="P797" s="143"/>
      <c r="Q797" s="143"/>
      <c r="R797" s="143"/>
      <c r="S797" s="143"/>
      <c r="T797" s="143"/>
      <c r="U797" s="143"/>
      <c r="V797" s="143"/>
      <c r="W797" s="143"/>
      <c r="X797" s="143"/>
      <c r="Y797" s="143"/>
      <c r="Z797" s="142"/>
      <c r="AA797" s="142"/>
      <c r="AB797" s="142"/>
    </row>
    <row r="798" spans="2:28">
      <c r="B798" s="142"/>
      <c r="C798" s="142"/>
      <c r="D798" s="142"/>
      <c r="E798" s="142"/>
      <c r="F798" s="142"/>
      <c r="G798" s="142"/>
      <c r="H798" s="142"/>
      <c r="I798" s="142"/>
      <c r="J798" s="142"/>
      <c r="K798" s="142"/>
      <c r="L798" s="142"/>
      <c r="M798" s="142"/>
      <c r="N798" s="142"/>
      <c r="O798" s="143"/>
      <c r="P798" s="143"/>
      <c r="Q798" s="143"/>
      <c r="R798" s="143"/>
      <c r="S798" s="143"/>
      <c r="T798" s="143"/>
      <c r="U798" s="143"/>
      <c r="V798" s="143"/>
      <c r="W798" s="143"/>
      <c r="X798" s="143"/>
      <c r="Y798" s="143"/>
      <c r="Z798" s="142"/>
      <c r="AA798" s="142"/>
      <c r="AB798" s="142"/>
    </row>
    <row r="799" spans="2:28">
      <c r="B799" s="142"/>
      <c r="C799" s="142"/>
      <c r="D799" s="142"/>
      <c r="E799" s="142"/>
      <c r="F799" s="142"/>
      <c r="G799" s="142"/>
      <c r="H799" s="142"/>
      <c r="I799" s="142"/>
      <c r="J799" s="142"/>
      <c r="K799" s="142"/>
      <c r="L799" s="142"/>
      <c r="M799" s="142"/>
      <c r="N799" s="142"/>
      <c r="O799" s="143"/>
      <c r="P799" s="143"/>
      <c r="Q799" s="143"/>
      <c r="R799" s="143"/>
      <c r="S799" s="143"/>
      <c r="T799" s="143"/>
      <c r="U799" s="143"/>
      <c r="V799" s="143"/>
      <c r="W799" s="143"/>
      <c r="X799" s="143"/>
      <c r="Y799" s="143"/>
      <c r="Z799" s="142"/>
      <c r="AA799" s="142"/>
      <c r="AB799" s="142"/>
    </row>
    <row r="800" spans="2:28">
      <c r="B800" s="142"/>
      <c r="C800" s="142"/>
      <c r="D800" s="142"/>
      <c r="E800" s="142"/>
      <c r="F800" s="142"/>
      <c r="G800" s="142"/>
      <c r="H800" s="142"/>
      <c r="I800" s="142"/>
      <c r="J800" s="142"/>
      <c r="K800" s="142"/>
      <c r="L800" s="142"/>
      <c r="M800" s="142"/>
      <c r="N800" s="142"/>
      <c r="O800" s="143"/>
      <c r="P800" s="143"/>
      <c r="Q800" s="143"/>
      <c r="R800" s="143"/>
      <c r="S800" s="143"/>
      <c r="T800" s="143"/>
      <c r="U800" s="143"/>
      <c r="V800" s="143"/>
      <c r="W800" s="143"/>
      <c r="X800" s="143"/>
      <c r="Y800" s="143"/>
      <c r="Z800" s="142"/>
      <c r="AA800" s="142"/>
      <c r="AB800" s="142"/>
    </row>
    <row r="801" spans="2:28">
      <c r="B801" s="142"/>
      <c r="C801" s="142"/>
      <c r="D801" s="142"/>
      <c r="E801" s="142"/>
      <c r="F801" s="142"/>
      <c r="G801" s="142"/>
      <c r="H801" s="142"/>
      <c r="I801" s="142"/>
      <c r="J801" s="142"/>
      <c r="K801" s="142"/>
      <c r="L801" s="142"/>
      <c r="M801" s="142"/>
      <c r="N801" s="142"/>
      <c r="O801" s="143"/>
      <c r="P801" s="143"/>
      <c r="Q801" s="143"/>
      <c r="R801" s="143"/>
      <c r="S801" s="143"/>
      <c r="T801" s="143"/>
      <c r="U801" s="143"/>
      <c r="V801" s="143"/>
      <c r="W801" s="143"/>
      <c r="X801" s="143"/>
      <c r="Y801" s="143"/>
      <c r="Z801" s="142"/>
      <c r="AA801" s="142"/>
      <c r="AB801" s="142"/>
    </row>
    <row r="802" spans="2:28">
      <c r="B802" s="142"/>
      <c r="C802" s="142"/>
      <c r="D802" s="142"/>
      <c r="E802" s="142"/>
      <c r="F802" s="142"/>
      <c r="G802" s="142"/>
      <c r="H802" s="142"/>
      <c r="I802" s="142"/>
      <c r="J802" s="142"/>
      <c r="K802" s="142"/>
      <c r="L802" s="142"/>
      <c r="M802" s="142"/>
      <c r="N802" s="142"/>
      <c r="O802" s="143"/>
      <c r="P802" s="143"/>
      <c r="Q802" s="143"/>
      <c r="R802" s="143"/>
      <c r="S802" s="143"/>
      <c r="T802" s="143"/>
      <c r="U802" s="143"/>
      <c r="V802" s="143"/>
      <c r="W802" s="143"/>
      <c r="X802" s="143"/>
      <c r="Y802" s="143"/>
      <c r="Z802" s="142"/>
      <c r="AA802" s="142"/>
      <c r="AB802" s="142"/>
    </row>
    <row r="803" spans="2:28">
      <c r="B803" s="142"/>
      <c r="C803" s="142"/>
      <c r="D803" s="142"/>
      <c r="E803" s="142"/>
      <c r="F803" s="142"/>
      <c r="G803" s="142"/>
      <c r="H803" s="142"/>
      <c r="I803" s="142"/>
      <c r="J803" s="142"/>
      <c r="K803" s="142"/>
      <c r="L803" s="142"/>
      <c r="M803" s="142"/>
      <c r="N803" s="142"/>
      <c r="O803" s="143"/>
      <c r="P803" s="143"/>
      <c r="Q803" s="143"/>
      <c r="R803" s="143"/>
      <c r="S803" s="143"/>
      <c r="T803" s="143"/>
      <c r="U803" s="143"/>
      <c r="V803" s="143"/>
      <c r="W803" s="143"/>
      <c r="X803" s="143"/>
      <c r="Y803" s="143"/>
      <c r="Z803" s="142"/>
      <c r="AA803" s="142"/>
      <c r="AB803" s="142"/>
    </row>
    <row r="804" spans="2:28">
      <c r="B804" s="142"/>
      <c r="C804" s="142"/>
      <c r="D804" s="142"/>
      <c r="E804" s="142"/>
      <c r="F804" s="142"/>
      <c r="G804" s="142"/>
      <c r="H804" s="142"/>
      <c r="I804" s="142"/>
      <c r="J804" s="142"/>
      <c r="K804" s="142"/>
      <c r="L804" s="142"/>
      <c r="M804" s="142"/>
      <c r="N804" s="142"/>
      <c r="O804" s="143"/>
      <c r="P804" s="143"/>
      <c r="Q804" s="143"/>
      <c r="R804" s="143"/>
      <c r="S804" s="143"/>
      <c r="T804" s="143"/>
      <c r="U804" s="143"/>
      <c r="V804" s="143"/>
      <c r="W804" s="143"/>
      <c r="X804" s="143"/>
      <c r="Y804" s="143"/>
      <c r="Z804" s="142"/>
      <c r="AA804" s="142"/>
      <c r="AB804" s="142"/>
    </row>
    <row r="805" spans="2:28">
      <c r="B805" s="142"/>
      <c r="C805" s="142"/>
      <c r="D805" s="142"/>
      <c r="E805" s="142"/>
      <c r="F805" s="142"/>
      <c r="G805" s="142"/>
      <c r="H805" s="142"/>
      <c r="I805" s="142"/>
      <c r="J805" s="142"/>
      <c r="K805" s="142"/>
      <c r="L805" s="142"/>
      <c r="M805" s="142"/>
      <c r="N805" s="142"/>
      <c r="O805" s="143"/>
      <c r="P805" s="143"/>
      <c r="Q805" s="143"/>
      <c r="R805" s="143"/>
      <c r="S805" s="143"/>
      <c r="T805" s="143"/>
      <c r="U805" s="143"/>
      <c r="V805" s="143"/>
      <c r="W805" s="143"/>
      <c r="X805" s="143"/>
      <c r="Y805" s="143"/>
      <c r="Z805" s="142"/>
      <c r="AA805" s="142"/>
      <c r="AB805" s="142"/>
    </row>
    <row r="806" spans="2:28">
      <c r="B806" s="142"/>
      <c r="C806" s="142"/>
      <c r="D806" s="142"/>
      <c r="E806" s="142"/>
      <c r="F806" s="142"/>
      <c r="G806" s="142"/>
      <c r="H806" s="142"/>
      <c r="I806" s="142"/>
      <c r="J806" s="142"/>
      <c r="K806" s="142"/>
      <c r="L806" s="142"/>
      <c r="M806" s="142"/>
      <c r="N806" s="142"/>
      <c r="O806" s="143"/>
      <c r="P806" s="143"/>
      <c r="Q806" s="143"/>
      <c r="R806" s="143"/>
      <c r="S806" s="143"/>
      <c r="T806" s="143"/>
      <c r="U806" s="143"/>
      <c r="V806" s="143"/>
      <c r="W806" s="143"/>
      <c r="X806" s="143"/>
      <c r="Y806" s="143"/>
      <c r="Z806" s="142"/>
      <c r="AA806" s="142"/>
      <c r="AB806" s="142"/>
    </row>
    <row r="807" spans="2:28">
      <c r="B807" s="142"/>
      <c r="C807" s="142"/>
      <c r="D807" s="142"/>
      <c r="E807" s="142"/>
      <c r="F807" s="142"/>
      <c r="G807" s="142"/>
      <c r="H807" s="142"/>
      <c r="I807" s="142"/>
      <c r="J807" s="142"/>
      <c r="K807" s="142"/>
      <c r="L807" s="142"/>
      <c r="M807" s="142"/>
      <c r="N807" s="142"/>
      <c r="O807" s="143"/>
      <c r="P807" s="143"/>
      <c r="Q807" s="143"/>
      <c r="R807" s="143"/>
      <c r="S807" s="143"/>
      <c r="T807" s="143"/>
      <c r="U807" s="143"/>
      <c r="V807" s="143"/>
      <c r="W807" s="143"/>
      <c r="X807" s="143"/>
      <c r="Y807" s="143"/>
      <c r="Z807" s="142"/>
      <c r="AA807" s="142"/>
      <c r="AB807" s="142"/>
    </row>
    <row r="808" spans="2:28">
      <c r="B808" s="142"/>
      <c r="C808" s="142"/>
      <c r="D808" s="142"/>
      <c r="E808" s="142"/>
      <c r="F808" s="142"/>
      <c r="G808" s="142"/>
      <c r="H808" s="142"/>
      <c r="I808" s="142"/>
      <c r="J808" s="142"/>
      <c r="K808" s="142"/>
      <c r="L808" s="142"/>
      <c r="M808" s="142"/>
      <c r="N808" s="142"/>
      <c r="O808" s="143"/>
      <c r="P808" s="143"/>
      <c r="Q808" s="143"/>
      <c r="R808" s="143"/>
      <c r="S808" s="143"/>
      <c r="T808" s="143"/>
      <c r="U808" s="143"/>
      <c r="V808" s="143"/>
      <c r="W808" s="143"/>
      <c r="X808" s="143"/>
      <c r="Y808" s="143"/>
      <c r="Z808" s="142"/>
      <c r="AA808" s="142"/>
      <c r="AB808" s="142"/>
    </row>
    <row r="809" spans="2:28">
      <c r="B809" s="142"/>
      <c r="C809" s="142"/>
      <c r="D809" s="142"/>
      <c r="E809" s="142"/>
      <c r="F809" s="142"/>
      <c r="G809" s="142"/>
      <c r="H809" s="142"/>
      <c r="I809" s="142"/>
      <c r="J809" s="142"/>
      <c r="K809" s="142"/>
      <c r="L809" s="142"/>
      <c r="M809" s="142"/>
      <c r="N809" s="142"/>
      <c r="O809" s="143"/>
      <c r="P809" s="143"/>
      <c r="Q809" s="143"/>
      <c r="R809" s="143"/>
      <c r="S809" s="143"/>
      <c r="T809" s="143"/>
      <c r="U809" s="143"/>
      <c r="V809" s="143"/>
      <c r="W809" s="143"/>
      <c r="X809" s="143"/>
      <c r="Y809" s="143"/>
      <c r="Z809" s="142"/>
      <c r="AA809" s="142"/>
      <c r="AB809" s="142"/>
    </row>
    <row r="810" spans="2:28">
      <c r="B810" s="142"/>
      <c r="C810" s="142"/>
      <c r="D810" s="142"/>
      <c r="E810" s="142"/>
      <c r="F810" s="142"/>
      <c r="G810" s="142"/>
      <c r="H810" s="142"/>
      <c r="I810" s="142"/>
      <c r="J810" s="142"/>
      <c r="K810" s="142"/>
      <c r="L810" s="142"/>
      <c r="M810" s="142"/>
      <c r="N810" s="142"/>
      <c r="O810" s="143"/>
      <c r="P810" s="143"/>
      <c r="Q810" s="143"/>
      <c r="R810" s="143"/>
      <c r="S810" s="143"/>
      <c r="T810" s="143"/>
      <c r="U810" s="143"/>
      <c r="V810" s="143"/>
      <c r="W810" s="143"/>
      <c r="X810" s="143"/>
      <c r="Y810" s="143"/>
      <c r="Z810" s="142"/>
      <c r="AA810" s="142"/>
      <c r="AB810" s="142"/>
    </row>
    <row r="811" spans="2:28">
      <c r="B811" s="142"/>
      <c r="C811" s="142"/>
      <c r="D811" s="142"/>
      <c r="E811" s="142"/>
      <c r="F811" s="142"/>
      <c r="G811" s="142"/>
      <c r="H811" s="142"/>
      <c r="I811" s="142"/>
      <c r="J811" s="142"/>
      <c r="K811" s="142"/>
      <c r="L811" s="142"/>
      <c r="M811" s="142"/>
      <c r="N811" s="142"/>
      <c r="O811" s="143"/>
      <c r="P811" s="143"/>
      <c r="Q811" s="143"/>
      <c r="R811" s="143"/>
      <c r="S811" s="143"/>
      <c r="T811" s="143"/>
      <c r="U811" s="143"/>
      <c r="V811" s="143"/>
      <c r="W811" s="143"/>
      <c r="X811" s="143"/>
      <c r="Y811" s="143"/>
      <c r="Z811" s="142"/>
      <c r="AA811" s="142"/>
      <c r="AB811" s="142"/>
    </row>
    <row r="812" spans="2:28">
      <c r="B812" s="142"/>
      <c r="C812" s="142"/>
      <c r="D812" s="142"/>
      <c r="E812" s="142"/>
      <c r="F812" s="142"/>
      <c r="G812" s="142"/>
      <c r="H812" s="142"/>
      <c r="I812" s="142"/>
      <c r="J812" s="142"/>
      <c r="K812" s="142"/>
      <c r="L812" s="142"/>
      <c r="M812" s="142"/>
      <c r="N812" s="142"/>
      <c r="O812" s="143"/>
      <c r="P812" s="143"/>
      <c r="Q812" s="143"/>
      <c r="R812" s="143"/>
      <c r="S812" s="143"/>
      <c r="T812" s="143"/>
      <c r="U812" s="143"/>
      <c r="V812" s="143"/>
      <c r="W812" s="143"/>
      <c r="X812" s="143"/>
      <c r="Y812" s="143"/>
      <c r="Z812" s="142"/>
      <c r="AA812" s="142"/>
      <c r="AB812" s="142"/>
    </row>
    <row r="813" spans="2:28">
      <c r="B813" s="142"/>
      <c r="C813" s="142"/>
      <c r="D813" s="142"/>
      <c r="E813" s="142"/>
      <c r="F813" s="142"/>
      <c r="G813" s="142"/>
      <c r="H813" s="142"/>
      <c r="I813" s="142"/>
      <c r="J813" s="142"/>
      <c r="K813" s="142"/>
      <c r="L813" s="142"/>
      <c r="M813" s="142"/>
      <c r="N813" s="142"/>
      <c r="O813" s="143"/>
      <c r="P813" s="143"/>
      <c r="Q813" s="143"/>
      <c r="R813" s="143"/>
      <c r="S813" s="143"/>
      <c r="T813" s="143"/>
      <c r="U813" s="143"/>
      <c r="V813" s="143"/>
      <c r="W813" s="143"/>
      <c r="X813" s="143"/>
      <c r="Y813" s="143"/>
      <c r="Z813" s="142"/>
      <c r="AA813" s="142"/>
      <c r="AB813" s="142"/>
    </row>
    <row r="814" spans="2:28">
      <c r="B814" s="142"/>
      <c r="C814" s="142"/>
      <c r="D814" s="142"/>
      <c r="E814" s="142"/>
      <c r="F814" s="142"/>
      <c r="G814" s="142"/>
      <c r="H814" s="142"/>
      <c r="I814" s="142"/>
      <c r="J814" s="142"/>
      <c r="K814" s="142"/>
      <c r="L814" s="142"/>
      <c r="M814" s="142"/>
      <c r="N814" s="142"/>
      <c r="O814" s="143"/>
      <c r="P814" s="143"/>
      <c r="Q814" s="143"/>
      <c r="R814" s="143"/>
      <c r="S814" s="143"/>
      <c r="T814" s="143"/>
      <c r="U814" s="143"/>
      <c r="V814" s="143"/>
      <c r="W814" s="143"/>
      <c r="X814" s="143"/>
      <c r="Y814" s="143"/>
      <c r="Z814" s="142"/>
      <c r="AA814" s="142"/>
      <c r="AB814" s="142"/>
    </row>
    <row r="815" spans="2:28">
      <c r="B815" s="142"/>
      <c r="C815" s="142"/>
      <c r="D815" s="142"/>
      <c r="E815" s="142"/>
      <c r="F815" s="142"/>
      <c r="G815" s="142"/>
      <c r="H815" s="142"/>
      <c r="I815" s="142"/>
      <c r="J815" s="142"/>
      <c r="K815" s="142"/>
      <c r="L815" s="142"/>
      <c r="M815" s="142"/>
      <c r="N815" s="142"/>
      <c r="O815" s="143"/>
      <c r="P815" s="143"/>
      <c r="Q815" s="143"/>
      <c r="R815" s="143"/>
      <c r="S815" s="143"/>
      <c r="T815" s="143"/>
      <c r="U815" s="143"/>
      <c r="V815" s="143"/>
      <c r="W815" s="143"/>
      <c r="X815" s="143"/>
      <c r="Y815" s="143"/>
      <c r="Z815" s="142"/>
      <c r="AA815" s="142"/>
      <c r="AB815" s="142"/>
    </row>
    <row r="816" spans="2:28">
      <c r="B816" s="142"/>
      <c r="C816" s="142"/>
      <c r="D816" s="142"/>
      <c r="E816" s="142"/>
      <c r="F816" s="142"/>
      <c r="G816" s="142"/>
      <c r="H816" s="142"/>
      <c r="I816" s="142"/>
      <c r="J816" s="142"/>
      <c r="K816" s="142"/>
      <c r="L816" s="142"/>
      <c r="M816" s="142"/>
      <c r="N816" s="142"/>
      <c r="O816" s="143"/>
      <c r="P816" s="143"/>
      <c r="Q816" s="143"/>
      <c r="R816" s="143"/>
      <c r="S816" s="143"/>
      <c r="T816" s="143"/>
      <c r="U816" s="143"/>
      <c r="V816" s="143"/>
      <c r="W816" s="143"/>
      <c r="X816" s="143"/>
      <c r="Y816" s="143"/>
      <c r="Z816" s="142"/>
      <c r="AA816" s="142"/>
      <c r="AB816" s="142"/>
    </row>
    <row r="817" spans="2:28">
      <c r="B817" s="142"/>
      <c r="C817" s="142"/>
      <c r="D817" s="142"/>
      <c r="E817" s="142"/>
      <c r="F817" s="142"/>
      <c r="G817" s="142"/>
      <c r="H817" s="142"/>
      <c r="I817" s="142"/>
      <c r="J817" s="142"/>
      <c r="K817" s="142"/>
      <c r="L817" s="142"/>
      <c r="M817" s="142"/>
      <c r="N817" s="142"/>
      <c r="O817" s="143"/>
      <c r="P817" s="143"/>
      <c r="Q817" s="143"/>
      <c r="R817" s="143"/>
      <c r="S817" s="143"/>
      <c r="T817" s="143"/>
      <c r="U817" s="143"/>
      <c r="V817" s="143"/>
      <c r="W817" s="143"/>
      <c r="X817" s="143"/>
      <c r="Y817" s="143"/>
      <c r="Z817" s="142"/>
      <c r="AA817" s="142"/>
      <c r="AB817" s="142"/>
    </row>
    <row r="818" spans="2:28">
      <c r="B818" s="142"/>
      <c r="C818" s="142"/>
      <c r="D818" s="142"/>
      <c r="E818" s="142"/>
      <c r="F818" s="142"/>
      <c r="G818" s="142"/>
      <c r="H818" s="142"/>
      <c r="I818" s="142"/>
      <c r="J818" s="142"/>
      <c r="K818" s="142"/>
      <c r="L818" s="142"/>
      <c r="M818" s="142"/>
      <c r="N818" s="142"/>
      <c r="O818" s="143"/>
      <c r="P818" s="143"/>
      <c r="Q818" s="143"/>
      <c r="R818" s="143"/>
      <c r="S818" s="143"/>
      <c r="T818" s="143"/>
      <c r="U818" s="143"/>
      <c r="V818" s="143"/>
      <c r="W818" s="143"/>
      <c r="X818" s="143"/>
      <c r="Y818" s="143"/>
      <c r="Z818" s="142"/>
      <c r="AA818" s="142"/>
      <c r="AB818" s="142"/>
    </row>
    <row r="819" spans="2:28">
      <c r="B819" s="142"/>
      <c r="C819" s="142"/>
      <c r="D819" s="142"/>
      <c r="E819" s="142"/>
      <c r="F819" s="142"/>
      <c r="G819" s="142"/>
      <c r="H819" s="142"/>
      <c r="I819" s="142"/>
      <c r="J819" s="142"/>
      <c r="K819" s="142"/>
      <c r="L819" s="142"/>
      <c r="M819" s="142"/>
      <c r="N819" s="142"/>
      <c r="O819" s="143"/>
      <c r="P819" s="143"/>
      <c r="Q819" s="143"/>
      <c r="R819" s="143"/>
      <c r="S819" s="143"/>
      <c r="T819" s="143"/>
      <c r="U819" s="143"/>
      <c r="V819" s="143"/>
      <c r="W819" s="143"/>
      <c r="X819" s="143"/>
      <c r="Y819" s="143"/>
      <c r="Z819" s="142"/>
      <c r="AA819" s="142"/>
      <c r="AB819" s="142"/>
    </row>
    <row r="820" spans="2:28">
      <c r="B820" s="142"/>
      <c r="C820" s="142"/>
      <c r="D820" s="142"/>
      <c r="E820" s="142"/>
      <c r="F820" s="142"/>
      <c r="G820" s="142"/>
      <c r="H820" s="142"/>
      <c r="I820" s="142"/>
      <c r="J820" s="142"/>
      <c r="K820" s="142"/>
      <c r="L820" s="142"/>
      <c r="M820" s="142"/>
      <c r="N820" s="142"/>
      <c r="O820" s="143"/>
      <c r="P820" s="143"/>
      <c r="Q820" s="143"/>
      <c r="R820" s="143"/>
      <c r="S820" s="143"/>
      <c r="T820" s="143"/>
      <c r="U820" s="143"/>
      <c r="V820" s="143"/>
      <c r="W820" s="143"/>
      <c r="X820" s="143"/>
      <c r="Y820" s="143"/>
      <c r="Z820" s="142"/>
      <c r="AA820" s="142"/>
      <c r="AB820" s="142"/>
    </row>
    <row r="821" spans="2:28">
      <c r="B821" s="142"/>
      <c r="C821" s="142"/>
      <c r="D821" s="142"/>
      <c r="E821" s="142"/>
      <c r="F821" s="142"/>
      <c r="G821" s="142"/>
      <c r="H821" s="142"/>
      <c r="I821" s="142"/>
      <c r="J821" s="142"/>
      <c r="K821" s="142"/>
      <c r="L821" s="142"/>
      <c r="M821" s="142"/>
      <c r="N821" s="142"/>
      <c r="O821" s="143"/>
      <c r="P821" s="143"/>
      <c r="Q821" s="143"/>
      <c r="R821" s="143"/>
      <c r="S821" s="143"/>
      <c r="T821" s="143"/>
      <c r="U821" s="143"/>
      <c r="V821" s="143"/>
      <c r="W821" s="143"/>
      <c r="X821" s="143"/>
      <c r="Y821" s="143"/>
      <c r="Z821" s="142"/>
      <c r="AA821" s="142"/>
      <c r="AB821" s="142"/>
    </row>
    <row r="822" spans="2:28">
      <c r="B822" s="142"/>
      <c r="C822" s="142"/>
      <c r="D822" s="142"/>
      <c r="E822" s="142"/>
      <c r="F822" s="142"/>
      <c r="G822" s="142"/>
      <c r="H822" s="142"/>
      <c r="I822" s="142"/>
      <c r="J822" s="142"/>
      <c r="K822" s="142"/>
      <c r="L822" s="142"/>
      <c r="M822" s="142"/>
      <c r="N822" s="142"/>
      <c r="O822" s="143"/>
      <c r="P822" s="143"/>
      <c r="Q822" s="143"/>
      <c r="R822" s="143"/>
      <c r="S822" s="143"/>
      <c r="T822" s="143"/>
      <c r="U822" s="143"/>
      <c r="V822" s="143"/>
      <c r="W822" s="143"/>
      <c r="X822" s="143"/>
      <c r="Y822" s="143"/>
      <c r="Z822" s="142"/>
      <c r="AA822" s="142"/>
      <c r="AB822" s="142"/>
    </row>
    <row r="823" spans="2:28">
      <c r="B823" s="142"/>
      <c r="C823" s="142"/>
      <c r="D823" s="142"/>
      <c r="E823" s="142"/>
      <c r="F823" s="142"/>
      <c r="G823" s="142"/>
      <c r="H823" s="142"/>
      <c r="I823" s="142"/>
      <c r="J823" s="142"/>
      <c r="K823" s="142"/>
      <c r="L823" s="142"/>
      <c r="M823" s="142"/>
      <c r="N823" s="142"/>
      <c r="O823" s="143"/>
      <c r="P823" s="143"/>
      <c r="Q823" s="143"/>
      <c r="R823" s="143"/>
      <c r="S823" s="143"/>
      <c r="T823" s="143"/>
      <c r="U823" s="143"/>
      <c r="V823" s="143"/>
      <c r="W823" s="143"/>
      <c r="X823" s="143"/>
      <c r="Y823" s="143"/>
      <c r="Z823" s="142"/>
      <c r="AA823" s="142"/>
      <c r="AB823" s="142"/>
    </row>
    <row r="824" spans="2:28">
      <c r="B824" s="142"/>
      <c r="C824" s="142"/>
      <c r="D824" s="142"/>
      <c r="E824" s="142"/>
      <c r="F824" s="142"/>
      <c r="G824" s="142"/>
      <c r="H824" s="142"/>
      <c r="I824" s="142"/>
      <c r="J824" s="142"/>
      <c r="K824" s="142"/>
      <c r="L824" s="142"/>
      <c r="M824" s="142"/>
      <c r="N824" s="142"/>
      <c r="O824" s="143"/>
      <c r="P824" s="143"/>
      <c r="Q824" s="143"/>
      <c r="R824" s="143"/>
      <c r="S824" s="143"/>
      <c r="T824" s="143"/>
      <c r="U824" s="143"/>
      <c r="V824" s="143"/>
      <c r="W824" s="143"/>
      <c r="X824" s="143"/>
      <c r="Y824" s="143"/>
      <c r="Z824" s="142"/>
      <c r="AA824" s="142"/>
      <c r="AB824" s="142"/>
    </row>
    <row r="825" spans="2:28">
      <c r="B825" s="142"/>
      <c r="C825" s="142"/>
      <c r="D825" s="142"/>
      <c r="E825" s="142"/>
      <c r="F825" s="142"/>
      <c r="G825" s="142"/>
      <c r="H825" s="142"/>
      <c r="I825" s="142"/>
      <c r="J825" s="142"/>
      <c r="K825" s="142"/>
      <c r="L825" s="142"/>
      <c r="M825" s="142"/>
      <c r="N825" s="142"/>
      <c r="O825" s="143"/>
      <c r="P825" s="143"/>
      <c r="Q825" s="143"/>
      <c r="R825" s="143"/>
      <c r="S825" s="143"/>
      <c r="T825" s="143"/>
      <c r="U825" s="143"/>
      <c r="V825" s="143"/>
      <c r="W825" s="143"/>
      <c r="X825" s="143"/>
      <c r="Y825" s="143"/>
      <c r="Z825" s="142"/>
      <c r="AA825" s="142"/>
      <c r="AB825" s="142"/>
    </row>
    <row r="826" spans="2:28">
      <c r="B826" s="142"/>
      <c r="C826" s="142"/>
      <c r="D826" s="142"/>
      <c r="E826" s="142"/>
      <c r="F826" s="142"/>
      <c r="G826" s="142"/>
      <c r="H826" s="142"/>
      <c r="I826" s="142"/>
      <c r="J826" s="142"/>
      <c r="K826" s="142"/>
      <c r="L826" s="142"/>
      <c r="M826" s="142"/>
      <c r="N826" s="142"/>
      <c r="O826" s="143"/>
      <c r="P826" s="143"/>
      <c r="Q826" s="143"/>
      <c r="R826" s="143"/>
      <c r="S826" s="143"/>
      <c r="T826" s="143"/>
      <c r="U826" s="143"/>
      <c r="V826" s="143"/>
      <c r="W826" s="143"/>
      <c r="X826" s="143"/>
      <c r="Y826" s="143"/>
      <c r="Z826" s="142"/>
      <c r="AA826" s="142"/>
      <c r="AB826" s="142"/>
    </row>
    <row r="827" spans="2:28">
      <c r="B827" s="142"/>
      <c r="C827" s="142"/>
      <c r="D827" s="142"/>
      <c r="E827" s="142"/>
      <c r="F827" s="142"/>
      <c r="G827" s="142"/>
      <c r="H827" s="142"/>
      <c r="I827" s="142"/>
      <c r="J827" s="142"/>
      <c r="K827" s="142"/>
      <c r="L827" s="142"/>
      <c r="M827" s="142"/>
      <c r="N827" s="142"/>
      <c r="O827" s="143"/>
      <c r="P827" s="143"/>
      <c r="Q827" s="143"/>
      <c r="R827" s="143"/>
      <c r="S827" s="143"/>
      <c r="T827" s="143"/>
      <c r="U827" s="143"/>
      <c r="V827" s="143"/>
      <c r="W827" s="143"/>
      <c r="X827" s="143"/>
      <c r="Y827" s="143"/>
      <c r="Z827" s="142"/>
      <c r="AA827" s="142"/>
      <c r="AB827" s="142"/>
    </row>
    <row r="828" spans="2:28">
      <c r="B828" s="142"/>
      <c r="C828" s="142"/>
      <c r="D828" s="142"/>
      <c r="E828" s="142"/>
      <c r="F828" s="142"/>
      <c r="G828" s="142"/>
      <c r="H828" s="142"/>
      <c r="I828" s="142"/>
      <c r="J828" s="142"/>
      <c r="K828" s="142"/>
      <c r="L828" s="142"/>
      <c r="M828" s="142"/>
      <c r="N828" s="142"/>
      <c r="O828" s="143"/>
      <c r="P828" s="143"/>
      <c r="Q828" s="143"/>
      <c r="R828" s="143"/>
      <c r="S828" s="143"/>
      <c r="T828" s="143"/>
      <c r="U828" s="143"/>
      <c r="V828" s="143"/>
      <c r="W828" s="143"/>
      <c r="X828" s="143"/>
      <c r="Y828" s="143"/>
      <c r="Z828" s="142"/>
      <c r="AA828" s="142"/>
      <c r="AB828" s="142"/>
    </row>
    <row r="829" spans="2:28">
      <c r="B829" s="142"/>
      <c r="C829" s="142"/>
      <c r="D829" s="142"/>
      <c r="E829" s="142"/>
      <c r="F829" s="142"/>
      <c r="G829" s="142"/>
      <c r="H829" s="142"/>
      <c r="I829" s="142"/>
      <c r="J829" s="142"/>
      <c r="K829" s="142"/>
      <c r="L829" s="142"/>
      <c r="M829" s="142"/>
      <c r="N829" s="142"/>
      <c r="O829" s="143"/>
      <c r="P829" s="143"/>
      <c r="Q829" s="143"/>
      <c r="R829" s="143"/>
      <c r="S829" s="143"/>
      <c r="T829" s="143"/>
      <c r="U829" s="143"/>
      <c r="V829" s="143"/>
      <c r="W829" s="143"/>
      <c r="X829" s="143"/>
      <c r="Y829" s="143"/>
      <c r="Z829" s="142"/>
      <c r="AA829" s="142"/>
      <c r="AB829" s="142"/>
    </row>
    <row r="830" spans="2:28">
      <c r="B830" s="142"/>
      <c r="C830" s="142"/>
      <c r="D830" s="142"/>
      <c r="E830" s="142"/>
      <c r="F830" s="142"/>
      <c r="G830" s="142"/>
      <c r="H830" s="142"/>
      <c r="I830" s="142"/>
      <c r="J830" s="142"/>
      <c r="K830" s="142"/>
      <c r="L830" s="142"/>
      <c r="M830" s="142"/>
      <c r="N830" s="142"/>
      <c r="O830" s="143"/>
      <c r="P830" s="143"/>
      <c r="Q830" s="143"/>
      <c r="R830" s="143"/>
      <c r="S830" s="143"/>
      <c r="T830" s="143"/>
      <c r="U830" s="143"/>
      <c r="V830" s="143"/>
      <c r="W830" s="143"/>
      <c r="X830" s="143"/>
      <c r="Y830" s="143"/>
      <c r="Z830" s="142"/>
      <c r="AA830" s="142"/>
      <c r="AB830" s="142"/>
    </row>
    <row r="831" spans="2:28">
      <c r="B831" s="142"/>
      <c r="C831" s="142"/>
      <c r="D831" s="142"/>
      <c r="E831" s="142"/>
      <c r="F831" s="142"/>
      <c r="G831" s="142"/>
      <c r="H831" s="142"/>
      <c r="I831" s="142"/>
      <c r="J831" s="142"/>
      <c r="K831" s="142"/>
      <c r="L831" s="142"/>
      <c r="M831" s="142"/>
      <c r="N831" s="142"/>
      <c r="O831" s="143"/>
      <c r="P831" s="143"/>
      <c r="Q831" s="143"/>
      <c r="R831" s="143"/>
      <c r="S831" s="143"/>
      <c r="T831" s="143"/>
      <c r="U831" s="143"/>
      <c r="V831" s="143"/>
      <c r="W831" s="143"/>
      <c r="X831" s="143"/>
      <c r="Y831" s="143"/>
      <c r="Z831" s="142"/>
      <c r="AA831" s="142"/>
      <c r="AB831" s="142"/>
    </row>
    <row r="832" spans="2:28">
      <c r="B832" s="142"/>
      <c r="C832" s="142"/>
      <c r="D832" s="142"/>
      <c r="E832" s="142"/>
      <c r="F832" s="142"/>
      <c r="G832" s="142"/>
      <c r="H832" s="142"/>
      <c r="I832" s="142"/>
      <c r="J832" s="142"/>
      <c r="K832" s="142"/>
      <c r="L832" s="142"/>
      <c r="M832" s="142"/>
      <c r="N832" s="142"/>
      <c r="O832" s="143"/>
      <c r="P832" s="143"/>
      <c r="Q832" s="143"/>
      <c r="R832" s="143"/>
      <c r="S832" s="143"/>
      <c r="T832" s="143"/>
      <c r="U832" s="143"/>
      <c r="V832" s="143"/>
      <c r="W832" s="143"/>
      <c r="X832" s="143"/>
      <c r="Y832" s="143"/>
      <c r="Z832" s="142"/>
      <c r="AA832" s="142"/>
      <c r="AB832" s="142"/>
    </row>
    <row r="833" spans="2:28">
      <c r="B833" s="142"/>
      <c r="C833" s="142"/>
      <c r="D833" s="142"/>
      <c r="E833" s="142"/>
      <c r="F833" s="142"/>
      <c r="G833" s="142"/>
      <c r="H833" s="142"/>
      <c r="I833" s="142"/>
      <c r="J833" s="142"/>
      <c r="K833" s="142"/>
      <c r="L833" s="142"/>
      <c r="M833" s="142"/>
      <c r="N833" s="142"/>
      <c r="O833" s="143"/>
      <c r="P833" s="143"/>
      <c r="Q833" s="143"/>
      <c r="R833" s="143"/>
      <c r="S833" s="143"/>
      <c r="T833" s="143"/>
      <c r="U833" s="143"/>
      <c r="V833" s="143"/>
      <c r="W833" s="143"/>
      <c r="X833" s="143"/>
      <c r="Y833" s="143"/>
      <c r="Z833" s="142"/>
      <c r="AA833" s="142"/>
      <c r="AB833" s="142"/>
    </row>
    <row r="834" spans="2:28">
      <c r="B834" s="142"/>
      <c r="C834" s="142"/>
      <c r="D834" s="142"/>
      <c r="E834" s="142"/>
      <c r="F834" s="142"/>
      <c r="G834" s="142"/>
      <c r="H834" s="142"/>
      <c r="I834" s="142"/>
      <c r="J834" s="142"/>
      <c r="K834" s="142"/>
      <c r="L834" s="142"/>
      <c r="M834" s="142"/>
      <c r="N834" s="142"/>
      <c r="O834" s="143"/>
      <c r="P834" s="143"/>
      <c r="Q834" s="143"/>
      <c r="R834" s="143"/>
      <c r="S834" s="143"/>
      <c r="T834" s="143"/>
      <c r="U834" s="143"/>
      <c r="V834" s="143"/>
      <c r="W834" s="143"/>
      <c r="X834" s="143"/>
      <c r="Y834" s="143"/>
      <c r="Z834" s="142"/>
      <c r="AA834" s="142"/>
      <c r="AB834" s="142"/>
    </row>
    <row r="835" spans="2:28">
      <c r="B835" s="142"/>
      <c r="C835" s="142"/>
      <c r="D835" s="142"/>
      <c r="E835" s="142"/>
      <c r="F835" s="142"/>
      <c r="G835" s="142"/>
      <c r="H835" s="142"/>
      <c r="I835" s="142"/>
      <c r="J835" s="142"/>
      <c r="K835" s="142"/>
      <c r="L835" s="142"/>
      <c r="M835" s="142"/>
      <c r="N835" s="142"/>
      <c r="O835" s="143"/>
      <c r="P835" s="143"/>
      <c r="Q835" s="143"/>
      <c r="R835" s="143"/>
      <c r="S835" s="143"/>
      <c r="T835" s="143"/>
      <c r="U835" s="143"/>
      <c r="V835" s="143"/>
      <c r="W835" s="143"/>
      <c r="X835" s="143"/>
      <c r="Y835" s="143"/>
      <c r="Z835" s="142"/>
      <c r="AA835" s="142"/>
      <c r="AB835" s="142"/>
    </row>
    <row r="836" spans="2:28">
      <c r="B836" s="142"/>
      <c r="C836" s="142"/>
      <c r="D836" s="142"/>
      <c r="E836" s="142"/>
      <c r="F836" s="142"/>
      <c r="G836" s="142"/>
      <c r="H836" s="142"/>
      <c r="I836" s="142"/>
      <c r="J836" s="142"/>
      <c r="K836" s="142"/>
      <c r="L836" s="142"/>
      <c r="M836" s="142"/>
      <c r="N836" s="142"/>
      <c r="O836" s="143"/>
      <c r="P836" s="143"/>
      <c r="Q836" s="143"/>
      <c r="R836" s="143"/>
      <c r="S836" s="143"/>
      <c r="T836" s="143"/>
      <c r="U836" s="143"/>
      <c r="V836" s="143"/>
      <c r="W836" s="143"/>
      <c r="X836" s="143"/>
      <c r="Y836" s="143"/>
      <c r="Z836" s="142"/>
      <c r="AA836" s="142"/>
      <c r="AB836" s="142"/>
    </row>
    <row r="837" spans="2:28">
      <c r="B837" s="142"/>
      <c r="C837" s="142"/>
      <c r="D837" s="142"/>
      <c r="E837" s="142"/>
      <c r="F837" s="142"/>
      <c r="G837" s="142"/>
      <c r="H837" s="142"/>
      <c r="I837" s="142"/>
      <c r="J837" s="142"/>
      <c r="K837" s="142"/>
      <c r="L837" s="142"/>
      <c r="M837" s="142"/>
      <c r="N837" s="142"/>
      <c r="O837" s="143"/>
      <c r="P837" s="143"/>
      <c r="Q837" s="143"/>
      <c r="R837" s="143"/>
      <c r="S837" s="143"/>
      <c r="T837" s="143"/>
      <c r="U837" s="143"/>
      <c r="V837" s="143"/>
      <c r="W837" s="143"/>
      <c r="X837" s="143"/>
      <c r="Y837" s="143"/>
      <c r="Z837" s="142"/>
      <c r="AA837" s="142"/>
      <c r="AB837" s="142"/>
    </row>
    <row r="838" spans="2:28">
      <c r="B838" s="142"/>
      <c r="C838" s="142"/>
      <c r="D838" s="142"/>
      <c r="E838" s="142"/>
      <c r="F838" s="142"/>
      <c r="G838" s="142"/>
      <c r="H838" s="142"/>
      <c r="I838" s="142"/>
      <c r="J838" s="142"/>
      <c r="K838" s="142"/>
      <c r="L838" s="142"/>
      <c r="M838" s="142"/>
      <c r="N838" s="142"/>
      <c r="O838" s="143"/>
      <c r="P838" s="143"/>
      <c r="Q838" s="143"/>
      <c r="R838" s="143"/>
      <c r="S838" s="143"/>
      <c r="T838" s="143"/>
      <c r="U838" s="143"/>
      <c r="V838" s="143"/>
      <c r="W838" s="143"/>
      <c r="X838" s="143"/>
      <c r="Y838" s="143"/>
      <c r="Z838" s="142"/>
      <c r="AA838" s="142"/>
      <c r="AB838" s="142"/>
    </row>
    <row r="839" spans="2:28">
      <c r="B839" s="142"/>
      <c r="C839" s="142"/>
      <c r="D839" s="142"/>
      <c r="E839" s="142"/>
      <c r="F839" s="142"/>
      <c r="G839" s="142"/>
      <c r="H839" s="142"/>
      <c r="I839" s="142"/>
      <c r="J839" s="142"/>
      <c r="K839" s="142"/>
      <c r="L839" s="142"/>
      <c r="M839" s="142"/>
      <c r="N839" s="142"/>
      <c r="O839" s="143"/>
      <c r="P839" s="143"/>
      <c r="Q839" s="143"/>
      <c r="R839" s="143"/>
      <c r="S839" s="143"/>
      <c r="T839" s="143"/>
      <c r="U839" s="143"/>
      <c r="V839" s="143"/>
      <c r="W839" s="143"/>
      <c r="X839" s="143"/>
      <c r="Y839" s="143"/>
      <c r="Z839" s="142"/>
      <c r="AA839" s="142"/>
      <c r="AB839" s="142"/>
    </row>
    <row r="840" spans="2:28">
      <c r="B840" s="142"/>
      <c r="C840" s="142"/>
      <c r="D840" s="142"/>
      <c r="E840" s="142"/>
      <c r="F840" s="142"/>
      <c r="G840" s="142"/>
      <c r="H840" s="142"/>
      <c r="I840" s="142"/>
      <c r="J840" s="142"/>
      <c r="K840" s="142"/>
      <c r="L840" s="142"/>
      <c r="M840" s="142"/>
      <c r="N840" s="142"/>
      <c r="O840" s="143"/>
      <c r="P840" s="143"/>
      <c r="Q840" s="143"/>
      <c r="R840" s="143"/>
      <c r="S840" s="143"/>
      <c r="T840" s="143"/>
      <c r="U840" s="143"/>
      <c r="V840" s="143"/>
      <c r="W840" s="143"/>
      <c r="X840" s="143"/>
      <c r="Y840" s="143"/>
      <c r="Z840" s="142"/>
      <c r="AA840" s="142"/>
      <c r="AB840" s="142"/>
    </row>
    <row r="841" spans="2:28">
      <c r="B841" s="142"/>
      <c r="C841" s="142"/>
      <c r="D841" s="142"/>
      <c r="E841" s="142"/>
      <c r="F841" s="142"/>
      <c r="G841" s="142"/>
      <c r="H841" s="142"/>
      <c r="I841" s="142"/>
      <c r="J841" s="142"/>
      <c r="K841" s="142"/>
      <c r="L841" s="142"/>
      <c r="M841" s="142"/>
      <c r="N841" s="142"/>
      <c r="O841" s="143"/>
      <c r="P841" s="143"/>
      <c r="Q841" s="143"/>
      <c r="R841" s="143"/>
      <c r="S841" s="143"/>
      <c r="T841" s="143"/>
      <c r="U841" s="143"/>
      <c r="V841" s="143"/>
      <c r="W841" s="143"/>
      <c r="X841" s="143"/>
      <c r="Y841" s="143"/>
      <c r="Z841" s="142"/>
      <c r="AA841" s="142"/>
      <c r="AB841" s="142"/>
    </row>
    <row r="842" spans="2:28">
      <c r="B842" s="142"/>
      <c r="C842" s="142"/>
      <c r="D842" s="142"/>
      <c r="E842" s="142"/>
      <c r="F842" s="142"/>
      <c r="G842" s="142"/>
      <c r="H842" s="142"/>
      <c r="I842" s="142"/>
      <c r="J842" s="142"/>
      <c r="K842" s="142"/>
      <c r="L842" s="142"/>
      <c r="M842" s="142"/>
      <c r="N842" s="142"/>
      <c r="O842" s="143"/>
      <c r="P842" s="143"/>
      <c r="Q842" s="143"/>
      <c r="R842" s="143"/>
      <c r="S842" s="143"/>
      <c r="T842" s="143"/>
      <c r="U842" s="143"/>
      <c r="V842" s="143"/>
      <c r="W842" s="143"/>
      <c r="X842" s="143"/>
      <c r="Y842" s="143"/>
      <c r="Z842" s="142"/>
      <c r="AA842" s="142"/>
      <c r="AB842" s="142"/>
    </row>
    <row r="843" spans="2:28">
      <c r="B843" s="142"/>
      <c r="C843" s="142"/>
      <c r="D843" s="142"/>
      <c r="E843" s="142"/>
      <c r="F843" s="142"/>
      <c r="G843" s="142"/>
      <c r="H843" s="142"/>
      <c r="I843" s="142"/>
      <c r="J843" s="142"/>
      <c r="K843" s="142"/>
      <c r="L843" s="142"/>
      <c r="M843" s="142"/>
      <c r="N843" s="142"/>
      <c r="O843" s="143"/>
      <c r="P843" s="143"/>
      <c r="Q843" s="143"/>
      <c r="R843" s="143"/>
      <c r="S843" s="143"/>
      <c r="T843" s="143"/>
      <c r="U843" s="143"/>
      <c r="V843" s="143"/>
      <c r="W843" s="143"/>
      <c r="X843" s="143"/>
      <c r="Y843" s="143"/>
      <c r="Z843" s="142"/>
      <c r="AA843" s="142"/>
      <c r="AB843" s="142"/>
    </row>
    <row r="844" spans="2:28">
      <c r="B844" s="142"/>
      <c r="C844" s="142"/>
      <c r="D844" s="142"/>
      <c r="E844" s="142"/>
      <c r="F844" s="142"/>
      <c r="G844" s="142"/>
      <c r="H844" s="142"/>
      <c r="I844" s="142"/>
      <c r="J844" s="142"/>
      <c r="K844" s="142"/>
      <c r="L844" s="142"/>
      <c r="M844" s="142"/>
      <c r="N844" s="142"/>
      <c r="O844" s="143"/>
      <c r="P844" s="143"/>
      <c r="Q844" s="143"/>
      <c r="R844" s="143"/>
      <c r="S844" s="143"/>
      <c r="T844" s="143"/>
      <c r="U844" s="143"/>
      <c r="V844" s="143"/>
      <c r="W844" s="143"/>
      <c r="X844" s="143"/>
      <c r="Y844" s="143"/>
      <c r="Z844" s="142"/>
      <c r="AA844" s="142"/>
      <c r="AB844" s="142"/>
    </row>
    <row r="845" spans="2:28">
      <c r="B845" s="142"/>
      <c r="C845" s="142"/>
      <c r="D845" s="142"/>
      <c r="E845" s="142"/>
      <c r="F845" s="142"/>
      <c r="G845" s="142"/>
      <c r="H845" s="142"/>
      <c r="I845" s="142"/>
      <c r="J845" s="142"/>
      <c r="K845" s="142"/>
      <c r="L845" s="142"/>
      <c r="M845" s="142"/>
      <c r="N845" s="142"/>
      <c r="O845" s="143"/>
      <c r="P845" s="143"/>
      <c r="Q845" s="143"/>
      <c r="R845" s="143"/>
      <c r="S845" s="143"/>
      <c r="T845" s="143"/>
      <c r="U845" s="143"/>
      <c r="V845" s="143"/>
      <c r="W845" s="143"/>
      <c r="X845" s="143"/>
      <c r="Y845" s="143"/>
      <c r="Z845" s="142"/>
      <c r="AA845" s="142"/>
      <c r="AB845" s="142"/>
    </row>
    <row r="846" spans="2:28">
      <c r="B846" s="142"/>
      <c r="C846" s="142"/>
      <c r="D846" s="142"/>
      <c r="E846" s="142"/>
      <c r="F846" s="142"/>
      <c r="G846" s="142"/>
      <c r="H846" s="142"/>
      <c r="I846" s="142"/>
      <c r="J846" s="142"/>
      <c r="K846" s="142"/>
      <c r="L846" s="142"/>
      <c r="M846" s="142"/>
      <c r="N846" s="142"/>
      <c r="O846" s="143"/>
      <c r="P846" s="143"/>
      <c r="Q846" s="143"/>
      <c r="R846" s="143"/>
      <c r="S846" s="143"/>
      <c r="T846" s="143"/>
      <c r="U846" s="143"/>
      <c r="V846" s="143"/>
      <c r="W846" s="143"/>
      <c r="X846" s="143"/>
      <c r="Y846" s="143"/>
      <c r="Z846" s="142"/>
      <c r="AA846" s="142"/>
      <c r="AB846" s="142"/>
    </row>
    <row r="847" spans="2:28">
      <c r="B847" s="142"/>
      <c r="C847" s="142"/>
      <c r="D847" s="142"/>
      <c r="E847" s="142"/>
      <c r="F847" s="142"/>
      <c r="G847" s="142"/>
      <c r="H847" s="142"/>
      <c r="I847" s="142"/>
      <c r="J847" s="142"/>
      <c r="K847" s="142"/>
      <c r="L847" s="142"/>
      <c r="M847" s="142"/>
      <c r="N847" s="142"/>
      <c r="O847" s="143"/>
      <c r="P847" s="143"/>
      <c r="Q847" s="143"/>
      <c r="R847" s="143"/>
      <c r="S847" s="143"/>
      <c r="T847" s="143"/>
      <c r="U847" s="143"/>
      <c r="V847" s="143"/>
      <c r="W847" s="143"/>
      <c r="X847" s="143"/>
      <c r="Y847" s="143"/>
      <c r="Z847" s="142"/>
      <c r="AA847" s="142"/>
      <c r="AB847" s="142"/>
    </row>
    <row r="848" spans="2:28">
      <c r="B848" s="142"/>
      <c r="C848" s="142"/>
      <c r="D848" s="142"/>
      <c r="E848" s="142"/>
      <c r="F848" s="142"/>
      <c r="G848" s="142"/>
      <c r="H848" s="142"/>
      <c r="I848" s="142"/>
      <c r="J848" s="142"/>
      <c r="K848" s="142"/>
      <c r="L848" s="142"/>
      <c r="M848" s="142"/>
      <c r="N848" s="142"/>
      <c r="O848" s="143"/>
      <c r="P848" s="143"/>
      <c r="Q848" s="143"/>
      <c r="R848" s="143"/>
      <c r="S848" s="143"/>
      <c r="T848" s="143"/>
      <c r="U848" s="143"/>
      <c r="V848" s="143"/>
      <c r="W848" s="143"/>
      <c r="X848" s="143"/>
      <c r="Y848" s="143"/>
      <c r="Z848" s="142"/>
      <c r="AA848" s="142"/>
      <c r="AB848" s="142"/>
    </row>
    <row r="849" spans="2:28">
      <c r="B849" s="142"/>
      <c r="C849" s="142"/>
      <c r="D849" s="142"/>
      <c r="E849" s="142"/>
      <c r="F849" s="142"/>
      <c r="G849" s="142"/>
      <c r="H849" s="142"/>
      <c r="I849" s="142"/>
      <c r="J849" s="142"/>
      <c r="K849" s="142"/>
      <c r="L849" s="142"/>
      <c r="M849" s="142"/>
      <c r="N849" s="142"/>
      <c r="O849" s="143"/>
      <c r="P849" s="143"/>
      <c r="Q849" s="143"/>
      <c r="R849" s="143"/>
      <c r="S849" s="143"/>
      <c r="T849" s="143"/>
      <c r="U849" s="143"/>
      <c r="V849" s="143"/>
      <c r="W849" s="143"/>
      <c r="X849" s="143"/>
      <c r="Y849" s="143"/>
      <c r="Z849" s="142"/>
      <c r="AA849" s="142"/>
      <c r="AB849" s="142"/>
    </row>
    <row r="850" spans="2:28">
      <c r="B850" s="142"/>
      <c r="C850" s="142"/>
      <c r="D850" s="142"/>
      <c r="E850" s="142"/>
      <c r="F850" s="142"/>
      <c r="G850" s="142"/>
      <c r="H850" s="142"/>
      <c r="I850" s="142"/>
      <c r="J850" s="142"/>
      <c r="K850" s="142"/>
      <c r="L850" s="142"/>
      <c r="M850" s="142"/>
      <c r="N850" s="142"/>
      <c r="O850" s="143"/>
      <c r="P850" s="143"/>
      <c r="Q850" s="143"/>
      <c r="R850" s="143"/>
      <c r="S850" s="143"/>
      <c r="T850" s="143"/>
      <c r="U850" s="143"/>
      <c r="V850" s="143"/>
      <c r="W850" s="143"/>
      <c r="X850" s="143"/>
      <c r="Y850" s="143"/>
      <c r="Z850" s="142"/>
      <c r="AA850" s="142"/>
      <c r="AB850" s="142"/>
    </row>
    <row r="851" spans="2:28">
      <c r="B851" s="142"/>
      <c r="C851" s="142"/>
      <c r="D851" s="142"/>
      <c r="E851" s="142"/>
      <c r="F851" s="142"/>
      <c r="G851" s="142"/>
      <c r="H851" s="142"/>
      <c r="I851" s="142"/>
      <c r="J851" s="142"/>
      <c r="K851" s="142"/>
      <c r="L851" s="142"/>
      <c r="M851" s="142"/>
      <c r="N851" s="142"/>
      <c r="O851" s="143"/>
      <c r="P851" s="143"/>
      <c r="Q851" s="143"/>
      <c r="R851" s="143"/>
      <c r="S851" s="143"/>
      <c r="T851" s="143"/>
      <c r="U851" s="143"/>
      <c r="V851" s="143"/>
      <c r="W851" s="143"/>
      <c r="X851" s="143"/>
      <c r="Y851" s="143"/>
      <c r="Z851" s="142"/>
      <c r="AA851" s="142"/>
      <c r="AB851" s="142"/>
    </row>
    <row r="852" spans="2:28">
      <c r="B852" s="142"/>
      <c r="C852" s="142"/>
      <c r="D852" s="142"/>
      <c r="E852" s="142"/>
      <c r="F852" s="142"/>
      <c r="G852" s="142"/>
      <c r="H852" s="142"/>
      <c r="I852" s="142"/>
      <c r="J852" s="142"/>
      <c r="K852" s="142"/>
      <c r="L852" s="142"/>
      <c r="M852" s="142"/>
      <c r="N852" s="142"/>
      <c r="O852" s="143"/>
      <c r="P852" s="143"/>
      <c r="Q852" s="143"/>
      <c r="R852" s="143"/>
      <c r="S852" s="143"/>
      <c r="T852" s="143"/>
      <c r="U852" s="143"/>
      <c r="V852" s="143"/>
      <c r="W852" s="143"/>
      <c r="X852" s="143"/>
      <c r="Y852" s="143"/>
      <c r="Z852" s="142"/>
      <c r="AA852" s="142"/>
      <c r="AB852" s="142"/>
    </row>
    <row r="853" spans="2:28">
      <c r="B853" s="142"/>
      <c r="C853" s="142"/>
      <c r="D853" s="142"/>
      <c r="E853" s="142"/>
      <c r="F853" s="142"/>
      <c r="G853" s="142"/>
      <c r="H853" s="142"/>
      <c r="I853" s="142"/>
      <c r="J853" s="142"/>
      <c r="K853" s="142"/>
      <c r="L853" s="142"/>
      <c r="M853" s="142"/>
      <c r="N853" s="142"/>
      <c r="O853" s="143"/>
      <c r="P853" s="143"/>
      <c r="Q853" s="143"/>
      <c r="R853" s="143"/>
      <c r="S853" s="143"/>
      <c r="T853" s="143"/>
      <c r="U853" s="143"/>
      <c r="V853" s="143"/>
      <c r="W853" s="143"/>
      <c r="X853" s="143"/>
      <c r="Y853" s="143"/>
      <c r="Z853" s="142"/>
      <c r="AA853" s="142"/>
      <c r="AB853" s="142"/>
    </row>
    <row r="854" spans="2:28">
      <c r="B854" s="142"/>
      <c r="C854" s="142"/>
      <c r="D854" s="142"/>
      <c r="E854" s="142"/>
      <c r="F854" s="142"/>
      <c r="G854" s="142"/>
      <c r="H854" s="142"/>
      <c r="I854" s="142"/>
      <c r="J854" s="142"/>
      <c r="K854" s="142"/>
      <c r="L854" s="142"/>
      <c r="M854" s="142"/>
      <c r="N854" s="142"/>
      <c r="O854" s="143"/>
      <c r="P854" s="143"/>
      <c r="Q854" s="143"/>
      <c r="R854" s="143"/>
      <c r="S854" s="143"/>
      <c r="T854" s="143"/>
      <c r="U854" s="143"/>
      <c r="V854" s="143"/>
      <c r="W854" s="143"/>
      <c r="X854" s="143"/>
      <c r="Y854" s="143"/>
      <c r="Z854" s="142"/>
      <c r="AA854" s="142"/>
      <c r="AB854" s="142"/>
    </row>
    <row r="855" spans="2:28">
      <c r="B855" s="142"/>
      <c r="C855" s="142"/>
      <c r="D855" s="142"/>
      <c r="E855" s="142"/>
      <c r="F855" s="142"/>
      <c r="G855" s="142"/>
      <c r="H855" s="142"/>
      <c r="I855" s="142"/>
      <c r="J855" s="142"/>
      <c r="K855" s="142"/>
      <c r="L855" s="142"/>
      <c r="M855" s="142"/>
      <c r="N855" s="142"/>
      <c r="O855" s="143"/>
      <c r="P855" s="143"/>
      <c r="Q855" s="143"/>
      <c r="R855" s="143"/>
      <c r="S855" s="143"/>
      <c r="T855" s="143"/>
      <c r="U855" s="143"/>
      <c r="V855" s="143"/>
      <c r="W855" s="143"/>
      <c r="X855" s="143"/>
      <c r="Y855" s="143"/>
      <c r="Z855" s="142"/>
      <c r="AA855" s="142"/>
      <c r="AB855" s="142"/>
    </row>
    <row r="856" spans="2:28">
      <c r="B856" s="142"/>
      <c r="C856" s="142"/>
      <c r="D856" s="142"/>
      <c r="E856" s="142"/>
      <c r="F856" s="142"/>
      <c r="G856" s="142"/>
      <c r="H856" s="142"/>
      <c r="I856" s="142"/>
      <c r="J856" s="142"/>
      <c r="K856" s="142"/>
      <c r="L856" s="142"/>
      <c r="M856" s="142"/>
      <c r="N856" s="142"/>
      <c r="O856" s="143"/>
      <c r="P856" s="143"/>
      <c r="Q856" s="143"/>
      <c r="R856" s="143"/>
      <c r="S856" s="143"/>
      <c r="T856" s="143"/>
      <c r="U856" s="143"/>
      <c r="V856" s="143"/>
      <c r="W856" s="143"/>
      <c r="X856" s="143"/>
      <c r="Y856" s="143"/>
      <c r="Z856" s="142"/>
      <c r="AA856" s="142"/>
      <c r="AB856" s="142"/>
    </row>
    <row r="857" spans="2:28">
      <c r="B857" s="142"/>
      <c r="C857" s="142"/>
      <c r="D857" s="142"/>
      <c r="E857" s="142"/>
      <c r="F857" s="142"/>
      <c r="G857" s="142"/>
      <c r="H857" s="142"/>
      <c r="I857" s="142"/>
      <c r="J857" s="142"/>
      <c r="K857" s="142"/>
      <c r="L857" s="142"/>
      <c r="M857" s="142"/>
      <c r="N857" s="142"/>
      <c r="O857" s="143"/>
      <c r="P857" s="143"/>
      <c r="Q857" s="143"/>
      <c r="R857" s="143"/>
      <c r="S857" s="143"/>
      <c r="T857" s="143"/>
      <c r="U857" s="143"/>
      <c r="V857" s="143"/>
      <c r="W857" s="143"/>
      <c r="X857" s="143"/>
      <c r="Y857" s="143"/>
      <c r="Z857" s="142"/>
      <c r="AA857" s="142"/>
      <c r="AB857" s="142"/>
    </row>
    <row r="858" spans="2:28">
      <c r="B858" s="142"/>
      <c r="C858" s="142"/>
      <c r="D858" s="142"/>
      <c r="E858" s="142"/>
      <c r="F858" s="142"/>
      <c r="G858" s="142"/>
      <c r="H858" s="142"/>
      <c r="I858" s="142"/>
      <c r="J858" s="142"/>
      <c r="K858" s="142"/>
      <c r="L858" s="142"/>
      <c r="M858" s="142"/>
      <c r="N858" s="142"/>
      <c r="O858" s="143"/>
      <c r="P858" s="143"/>
      <c r="Q858" s="143"/>
      <c r="R858" s="143"/>
      <c r="S858" s="143"/>
      <c r="T858" s="143"/>
      <c r="U858" s="143"/>
      <c r="V858" s="143"/>
      <c r="W858" s="143"/>
      <c r="X858" s="143"/>
      <c r="Y858" s="143"/>
      <c r="Z858" s="142"/>
      <c r="AA858" s="142"/>
      <c r="AB858" s="142"/>
    </row>
    <row r="859" spans="2:28">
      <c r="B859" s="142"/>
      <c r="C859" s="142"/>
      <c r="D859" s="142"/>
      <c r="E859" s="142"/>
      <c r="F859" s="142"/>
      <c r="G859" s="142"/>
      <c r="H859" s="142"/>
      <c r="I859" s="142"/>
      <c r="J859" s="142"/>
      <c r="K859" s="142"/>
      <c r="L859" s="142"/>
      <c r="M859" s="142"/>
      <c r="N859" s="142"/>
      <c r="O859" s="143"/>
      <c r="P859" s="143"/>
      <c r="Q859" s="143"/>
      <c r="R859" s="143"/>
      <c r="S859" s="143"/>
      <c r="T859" s="143"/>
      <c r="U859" s="143"/>
      <c r="V859" s="143"/>
      <c r="W859" s="143"/>
      <c r="X859" s="143"/>
      <c r="Y859" s="143"/>
      <c r="Z859" s="142"/>
      <c r="AA859" s="142"/>
      <c r="AB859" s="142"/>
    </row>
    <row r="860" spans="2:28">
      <c r="B860" s="142"/>
      <c r="C860" s="142"/>
      <c r="D860" s="142"/>
      <c r="E860" s="142"/>
      <c r="F860" s="142"/>
      <c r="G860" s="142"/>
      <c r="H860" s="142"/>
      <c r="I860" s="142"/>
      <c r="J860" s="142"/>
      <c r="K860" s="142"/>
      <c r="L860" s="142"/>
      <c r="M860" s="142"/>
      <c r="N860" s="142"/>
      <c r="O860" s="143"/>
      <c r="P860" s="143"/>
      <c r="Q860" s="143"/>
      <c r="R860" s="143"/>
      <c r="S860" s="143"/>
      <c r="T860" s="143"/>
      <c r="U860" s="143"/>
      <c r="V860" s="143"/>
      <c r="W860" s="143"/>
      <c r="X860" s="143"/>
      <c r="Y860" s="143"/>
      <c r="Z860" s="142"/>
      <c r="AA860" s="142"/>
      <c r="AB860" s="142"/>
    </row>
    <row r="861" spans="2:28">
      <c r="B861" s="142"/>
      <c r="C861" s="142"/>
      <c r="D861" s="142"/>
      <c r="E861" s="142"/>
      <c r="F861" s="142"/>
      <c r="G861" s="142"/>
      <c r="H861" s="142"/>
      <c r="I861" s="142"/>
      <c r="J861" s="142"/>
      <c r="K861" s="142"/>
      <c r="L861" s="142"/>
      <c r="M861" s="142"/>
      <c r="N861" s="142"/>
      <c r="O861" s="143"/>
      <c r="P861" s="143"/>
      <c r="Q861" s="143"/>
      <c r="R861" s="143"/>
      <c r="S861" s="143"/>
      <c r="T861" s="143"/>
      <c r="U861" s="143"/>
      <c r="V861" s="143"/>
      <c r="W861" s="143"/>
      <c r="X861" s="143"/>
      <c r="Y861" s="143"/>
      <c r="Z861" s="142"/>
      <c r="AA861" s="142"/>
      <c r="AB861" s="142"/>
    </row>
    <row r="862" spans="2:28">
      <c r="B862" s="142"/>
      <c r="C862" s="142"/>
      <c r="D862" s="142"/>
      <c r="E862" s="142"/>
      <c r="F862" s="142"/>
      <c r="G862" s="142"/>
      <c r="H862" s="142"/>
      <c r="I862" s="142"/>
      <c r="J862" s="142"/>
      <c r="K862" s="142"/>
      <c r="L862" s="142"/>
      <c r="M862" s="142"/>
      <c r="N862" s="142"/>
      <c r="O862" s="143"/>
      <c r="P862" s="143"/>
      <c r="Q862" s="143"/>
      <c r="R862" s="143"/>
      <c r="S862" s="143"/>
      <c r="T862" s="143"/>
      <c r="U862" s="143"/>
      <c r="V862" s="143"/>
      <c r="W862" s="143"/>
      <c r="X862" s="143"/>
      <c r="Y862" s="143"/>
      <c r="Z862" s="142"/>
      <c r="AA862" s="142"/>
      <c r="AB862" s="142"/>
    </row>
    <row r="863" spans="2:28">
      <c r="B863" s="142"/>
      <c r="C863" s="142"/>
      <c r="D863" s="142"/>
      <c r="E863" s="142"/>
      <c r="F863" s="142"/>
      <c r="G863" s="142"/>
      <c r="H863" s="142"/>
      <c r="I863" s="142"/>
      <c r="J863" s="142"/>
      <c r="K863" s="142"/>
      <c r="L863" s="142"/>
      <c r="M863" s="142"/>
      <c r="N863" s="142"/>
      <c r="O863" s="143"/>
      <c r="P863" s="143"/>
      <c r="Q863" s="143"/>
      <c r="R863" s="143"/>
      <c r="S863" s="143"/>
      <c r="T863" s="143"/>
      <c r="U863" s="143"/>
      <c r="V863" s="143"/>
      <c r="W863" s="143"/>
      <c r="X863" s="143"/>
      <c r="Y863" s="143"/>
      <c r="Z863" s="142"/>
      <c r="AA863" s="142"/>
      <c r="AB863" s="142"/>
    </row>
    <row r="864" spans="2:28">
      <c r="B864" s="142"/>
      <c r="C864" s="142"/>
      <c r="D864" s="142"/>
      <c r="E864" s="142"/>
      <c r="F864" s="142"/>
      <c r="G864" s="142"/>
      <c r="H864" s="142"/>
      <c r="I864" s="142"/>
      <c r="J864" s="142"/>
      <c r="K864" s="142"/>
      <c r="L864" s="142"/>
      <c r="M864" s="142"/>
      <c r="N864" s="142"/>
      <c r="O864" s="143"/>
      <c r="P864" s="143"/>
      <c r="Q864" s="143"/>
      <c r="R864" s="143"/>
      <c r="S864" s="143"/>
      <c r="T864" s="143"/>
      <c r="U864" s="143"/>
      <c r="V864" s="143"/>
      <c r="W864" s="143"/>
      <c r="X864" s="143"/>
      <c r="Y864" s="143"/>
      <c r="Z864" s="142"/>
      <c r="AA864" s="142"/>
      <c r="AB864" s="142"/>
    </row>
    <row r="865" spans="2:28">
      <c r="B865" s="142"/>
      <c r="C865" s="142"/>
      <c r="D865" s="142"/>
      <c r="E865" s="142"/>
      <c r="F865" s="142"/>
      <c r="G865" s="142"/>
      <c r="H865" s="142"/>
      <c r="I865" s="142"/>
      <c r="J865" s="142"/>
      <c r="K865" s="142"/>
      <c r="L865" s="142"/>
      <c r="M865" s="142"/>
      <c r="N865" s="142"/>
      <c r="O865" s="143"/>
      <c r="P865" s="143"/>
      <c r="Q865" s="143"/>
      <c r="R865" s="143"/>
      <c r="S865" s="143"/>
      <c r="T865" s="143"/>
      <c r="U865" s="143"/>
      <c r="V865" s="143"/>
      <c r="W865" s="143"/>
      <c r="X865" s="143"/>
      <c r="Y865" s="143"/>
      <c r="Z865" s="142"/>
      <c r="AA865" s="142"/>
      <c r="AB865" s="142"/>
    </row>
    <row r="866" spans="2:28">
      <c r="B866" s="142"/>
      <c r="C866" s="142"/>
      <c r="D866" s="142"/>
      <c r="E866" s="142"/>
      <c r="F866" s="142"/>
      <c r="G866" s="142"/>
      <c r="H866" s="142"/>
      <c r="I866" s="142"/>
      <c r="J866" s="142"/>
      <c r="K866" s="142"/>
      <c r="L866" s="142"/>
      <c r="M866" s="142"/>
      <c r="N866" s="142"/>
      <c r="O866" s="143"/>
      <c r="P866" s="143"/>
      <c r="Q866" s="143"/>
      <c r="R866" s="143"/>
      <c r="S866" s="143"/>
      <c r="T866" s="143"/>
      <c r="U866" s="143"/>
      <c r="V866" s="143"/>
      <c r="W866" s="143"/>
      <c r="X866" s="143"/>
      <c r="Y866" s="143"/>
      <c r="Z866" s="142"/>
      <c r="AA866" s="142"/>
      <c r="AB866" s="142"/>
    </row>
    <row r="867" spans="2:28">
      <c r="B867" s="142"/>
      <c r="C867" s="142"/>
      <c r="D867" s="142"/>
      <c r="E867" s="142"/>
      <c r="F867" s="142"/>
      <c r="G867" s="142"/>
      <c r="H867" s="142"/>
      <c r="I867" s="142"/>
      <c r="J867" s="142"/>
      <c r="K867" s="142"/>
      <c r="L867" s="142"/>
      <c r="M867" s="142"/>
      <c r="N867" s="142"/>
      <c r="O867" s="143"/>
      <c r="P867" s="143"/>
      <c r="Q867" s="143"/>
      <c r="R867" s="143"/>
      <c r="S867" s="143"/>
      <c r="T867" s="143"/>
      <c r="U867" s="143"/>
      <c r="V867" s="143"/>
      <c r="W867" s="143"/>
      <c r="X867" s="143"/>
      <c r="Y867" s="143"/>
      <c r="Z867" s="142"/>
      <c r="AA867" s="142"/>
      <c r="AB867" s="142"/>
    </row>
    <row r="868" spans="2:28">
      <c r="B868" s="142"/>
      <c r="C868" s="142"/>
      <c r="D868" s="142"/>
      <c r="E868" s="142"/>
      <c r="F868" s="142"/>
      <c r="G868" s="142"/>
      <c r="H868" s="142"/>
      <c r="I868" s="142"/>
      <c r="J868" s="142"/>
      <c r="K868" s="142"/>
      <c r="L868" s="142"/>
      <c r="M868" s="142"/>
      <c r="N868" s="142"/>
      <c r="O868" s="143"/>
      <c r="P868" s="143"/>
      <c r="Q868" s="143"/>
      <c r="R868" s="143"/>
      <c r="S868" s="143"/>
      <c r="T868" s="143"/>
      <c r="U868" s="143"/>
      <c r="V868" s="143"/>
      <c r="W868" s="143"/>
      <c r="X868" s="143"/>
      <c r="Y868" s="143"/>
      <c r="Z868" s="142"/>
      <c r="AA868" s="142"/>
      <c r="AB868" s="142"/>
    </row>
    <row r="869" spans="2:28">
      <c r="B869" s="142"/>
      <c r="C869" s="142"/>
      <c r="D869" s="142"/>
      <c r="E869" s="142"/>
      <c r="F869" s="142"/>
      <c r="G869" s="142"/>
      <c r="H869" s="142"/>
      <c r="I869" s="142"/>
      <c r="J869" s="142"/>
      <c r="K869" s="142"/>
      <c r="L869" s="142"/>
      <c r="M869" s="142"/>
      <c r="N869" s="142"/>
      <c r="O869" s="143"/>
      <c r="P869" s="143"/>
      <c r="Q869" s="143"/>
      <c r="R869" s="143"/>
      <c r="S869" s="143"/>
      <c r="T869" s="143"/>
      <c r="U869" s="143"/>
      <c r="V869" s="143"/>
      <c r="W869" s="143"/>
      <c r="X869" s="143"/>
      <c r="Y869" s="143"/>
      <c r="Z869" s="142"/>
      <c r="AA869" s="142"/>
      <c r="AB869" s="142"/>
    </row>
    <row r="870" spans="2:28">
      <c r="B870" s="142"/>
      <c r="C870" s="142"/>
      <c r="D870" s="142"/>
      <c r="E870" s="142"/>
      <c r="F870" s="142"/>
      <c r="G870" s="142"/>
      <c r="H870" s="142"/>
      <c r="I870" s="142"/>
      <c r="J870" s="142"/>
      <c r="K870" s="142"/>
      <c r="L870" s="142"/>
      <c r="M870" s="142"/>
      <c r="N870" s="142"/>
      <c r="O870" s="143"/>
      <c r="P870" s="143"/>
      <c r="Q870" s="143"/>
      <c r="R870" s="143"/>
      <c r="S870" s="143"/>
      <c r="T870" s="143"/>
      <c r="U870" s="143"/>
      <c r="V870" s="143"/>
      <c r="W870" s="143"/>
      <c r="X870" s="143"/>
      <c r="Y870" s="143"/>
      <c r="Z870" s="142"/>
      <c r="AA870" s="142"/>
      <c r="AB870" s="142"/>
    </row>
    <row r="871" spans="2:28">
      <c r="B871" s="142"/>
      <c r="C871" s="142"/>
      <c r="D871" s="142"/>
      <c r="E871" s="142"/>
      <c r="F871" s="142"/>
      <c r="G871" s="142"/>
      <c r="H871" s="142"/>
      <c r="I871" s="142"/>
      <c r="J871" s="142"/>
      <c r="K871" s="142"/>
      <c r="L871" s="142"/>
      <c r="M871" s="142"/>
      <c r="N871" s="142"/>
      <c r="O871" s="143"/>
      <c r="P871" s="143"/>
      <c r="Q871" s="143"/>
      <c r="R871" s="143"/>
      <c r="S871" s="143"/>
      <c r="T871" s="143"/>
      <c r="U871" s="143"/>
      <c r="V871" s="143"/>
      <c r="W871" s="143"/>
      <c r="X871" s="143"/>
      <c r="Y871" s="143"/>
      <c r="Z871" s="142"/>
      <c r="AA871" s="142"/>
      <c r="AB871" s="142"/>
    </row>
    <row r="872" spans="2:28">
      <c r="B872" s="142"/>
      <c r="C872" s="142"/>
      <c r="D872" s="142"/>
      <c r="E872" s="142"/>
      <c r="F872" s="142"/>
      <c r="G872" s="142"/>
      <c r="H872" s="142"/>
      <c r="I872" s="142"/>
      <c r="J872" s="142"/>
      <c r="K872" s="142"/>
      <c r="L872" s="142"/>
      <c r="M872" s="142"/>
      <c r="N872" s="142"/>
      <c r="O872" s="143"/>
      <c r="P872" s="143"/>
      <c r="Q872" s="143"/>
      <c r="R872" s="143"/>
      <c r="S872" s="143"/>
      <c r="T872" s="143"/>
      <c r="U872" s="143"/>
      <c r="V872" s="143"/>
      <c r="W872" s="143"/>
      <c r="X872" s="143"/>
      <c r="Y872" s="143"/>
      <c r="Z872" s="142"/>
      <c r="AA872" s="142"/>
      <c r="AB872" s="142"/>
    </row>
    <row r="873" spans="2:28">
      <c r="B873" s="142"/>
      <c r="C873" s="142"/>
      <c r="D873" s="142"/>
      <c r="E873" s="142"/>
      <c r="F873" s="142"/>
      <c r="G873" s="142"/>
      <c r="H873" s="142"/>
      <c r="I873" s="142"/>
      <c r="J873" s="142"/>
      <c r="K873" s="142"/>
      <c r="L873" s="142"/>
      <c r="M873" s="142"/>
      <c r="N873" s="142"/>
      <c r="O873" s="143"/>
      <c r="P873" s="143"/>
      <c r="Q873" s="143"/>
      <c r="R873" s="143"/>
      <c r="S873" s="143"/>
      <c r="T873" s="143"/>
      <c r="U873" s="143"/>
      <c r="V873" s="143"/>
      <c r="W873" s="143"/>
      <c r="X873" s="143"/>
      <c r="Y873" s="143"/>
      <c r="Z873" s="142"/>
      <c r="AA873" s="142"/>
      <c r="AB873" s="142"/>
    </row>
    <row r="874" spans="2:28">
      <c r="B874" s="142"/>
      <c r="C874" s="142"/>
      <c r="D874" s="142"/>
      <c r="E874" s="142"/>
      <c r="F874" s="142"/>
      <c r="G874" s="142"/>
      <c r="H874" s="142"/>
      <c r="I874" s="142"/>
      <c r="J874" s="142"/>
      <c r="K874" s="142"/>
      <c r="L874" s="142"/>
      <c r="M874" s="142"/>
      <c r="N874" s="142"/>
      <c r="O874" s="143"/>
      <c r="P874" s="143"/>
      <c r="Q874" s="143"/>
      <c r="R874" s="143"/>
      <c r="S874" s="143"/>
      <c r="T874" s="143"/>
      <c r="U874" s="143"/>
      <c r="V874" s="143"/>
      <c r="W874" s="143"/>
      <c r="X874" s="143"/>
      <c r="Y874" s="143"/>
      <c r="Z874" s="142"/>
      <c r="AA874" s="142"/>
      <c r="AB874" s="142"/>
    </row>
    <row r="875" spans="2:28">
      <c r="B875" s="142"/>
      <c r="C875" s="142"/>
      <c r="D875" s="142"/>
      <c r="E875" s="142"/>
      <c r="F875" s="142"/>
      <c r="G875" s="142"/>
      <c r="H875" s="142"/>
      <c r="I875" s="142"/>
      <c r="J875" s="142"/>
      <c r="K875" s="142"/>
      <c r="L875" s="142"/>
      <c r="M875" s="142"/>
      <c r="N875" s="142"/>
      <c r="O875" s="143"/>
      <c r="P875" s="143"/>
      <c r="Q875" s="143"/>
      <c r="R875" s="143"/>
      <c r="S875" s="143"/>
      <c r="T875" s="143"/>
      <c r="U875" s="143"/>
      <c r="V875" s="143"/>
      <c r="W875" s="143"/>
      <c r="X875" s="143"/>
      <c r="Y875" s="143"/>
      <c r="Z875" s="142"/>
      <c r="AA875" s="142"/>
      <c r="AB875" s="142"/>
    </row>
    <row r="876" spans="2:28">
      <c r="B876" s="142"/>
      <c r="C876" s="142"/>
      <c r="D876" s="142"/>
      <c r="E876" s="142"/>
      <c r="F876" s="142"/>
      <c r="G876" s="142"/>
      <c r="H876" s="142"/>
      <c r="I876" s="142"/>
      <c r="J876" s="142"/>
      <c r="K876" s="142"/>
      <c r="L876" s="142"/>
      <c r="M876" s="142"/>
      <c r="N876" s="142"/>
      <c r="O876" s="143"/>
      <c r="P876" s="143"/>
      <c r="Q876" s="143"/>
      <c r="R876" s="143"/>
      <c r="S876" s="143"/>
      <c r="T876" s="143"/>
      <c r="U876" s="143"/>
      <c r="V876" s="143"/>
      <c r="W876" s="143"/>
      <c r="X876" s="143"/>
      <c r="Y876" s="143"/>
      <c r="Z876" s="142"/>
      <c r="AA876" s="142"/>
      <c r="AB876" s="142"/>
    </row>
    <row r="877" spans="2:28">
      <c r="B877" s="142"/>
      <c r="C877" s="142"/>
      <c r="D877" s="142"/>
      <c r="E877" s="142"/>
      <c r="F877" s="142"/>
      <c r="G877" s="142"/>
      <c r="H877" s="142"/>
      <c r="I877" s="142"/>
      <c r="J877" s="142"/>
      <c r="K877" s="142"/>
      <c r="L877" s="142"/>
      <c r="M877" s="142"/>
      <c r="N877" s="142"/>
      <c r="O877" s="143"/>
      <c r="P877" s="143"/>
      <c r="Q877" s="143"/>
      <c r="R877" s="143"/>
      <c r="S877" s="143"/>
      <c r="T877" s="143"/>
      <c r="U877" s="143"/>
      <c r="V877" s="143"/>
      <c r="W877" s="143"/>
      <c r="X877" s="143"/>
      <c r="Y877" s="143"/>
      <c r="Z877" s="142"/>
      <c r="AA877" s="142"/>
      <c r="AB877" s="142"/>
    </row>
  </sheetData>
  <mergeCells count="10">
    <mergeCell ref="B2:AB2"/>
    <mergeCell ref="B4:AB4"/>
    <mergeCell ref="B5:AB5"/>
    <mergeCell ref="B6:AB6"/>
    <mergeCell ref="B7:B8"/>
    <mergeCell ref="C7:M7"/>
    <mergeCell ref="N7:N8"/>
    <mergeCell ref="O7:Y7"/>
    <mergeCell ref="Z7:Z8"/>
    <mergeCell ref="AA7:AB7"/>
  </mergeCells>
  <printOptions horizontalCentered="1"/>
  <pageMargins left="0.54" right="0" top="0.39370078740157483" bottom="0.19685039370078741" header="0" footer="0.31496062992125984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219"/>
  <sheetViews>
    <sheetView showGridLines="0" topLeftCell="E1" workbookViewId="0">
      <selection activeCell="N37" sqref="C37:N43"/>
    </sheetView>
  </sheetViews>
  <sheetFormatPr baseColWidth="10" defaultColWidth="11.42578125" defaultRowHeight="12.75"/>
  <cols>
    <col min="1" max="1" width="1.28515625" customWidth="1"/>
    <col min="2" max="2" width="73.140625" customWidth="1"/>
    <col min="3" max="3" width="10.7109375" customWidth="1"/>
    <col min="4" max="5" width="11.85546875" customWidth="1"/>
    <col min="6" max="10" width="9.5703125" customWidth="1"/>
    <col min="11" max="11" width="10.28515625" customWidth="1"/>
    <col min="12" max="12" width="9.5703125" customWidth="1"/>
    <col min="13" max="13" width="11" bestFit="1" customWidth="1"/>
    <col min="14" max="14" width="9.85546875" customWidth="1"/>
    <col min="15" max="15" width="9.42578125" customWidth="1"/>
    <col min="16" max="22" width="9.140625" customWidth="1"/>
    <col min="23" max="23" width="12.7109375" customWidth="1"/>
    <col min="24" max="24" width="10.5703125" customWidth="1"/>
    <col min="25" max="25" width="11" bestFit="1" customWidth="1"/>
    <col min="26" max="26" width="9.7109375" customWidth="1"/>
    <col min="27" max="27" width="9.28515625" customWidth="1"/>
    <col min="28" max="28" width="9" customWidth="1"/>
    <col min="29" max="29" width="4.5703125" style="59" customWidth="1"/>
  </cols>
  <sheetData>
    <row r="1" spans="1:77" ht="17.25">
      <c r="B1" s="6" t="s">
        <v>87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ht="17.25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6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ht="16.5" customHeight="1">
      <c r="B3" s="10" t="s">
        <v>88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47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</row>
    <row r="4" spans="1:77" ht="16.5" customHeight="1">
      <c r="B4" s="11" t="s">
        <v>89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46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</row>
    <row r="5" spans="1:77" ht="17.25">
      <c r="B5" s="11" t="s">
        <v>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48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</row>
    <row r="6" spans="1:77" ht="16.5" customHeight="1">
      <c r="A6" s="142"/>
      <c r="B6" s="149" t="s">
        <v>4</v>
      </c>
      <c r="C6" s="150">
        <v>2018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49">
        <v>2018</v>
      </c>
      <c r="O6" s="150">
        <v>2019</v>
      </c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49">
        <v>2019</v>
      </c>
      <c r="AA6" s="151" t="s">
        <v>5</v>
      </c>
      <c r="AB6" s="152"/>
      <c r="AC6" s="153"/>
      <c r="AD6" s="2"/>
      <c r="AE6" s="2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pans="1:77" ht="22.5" customHeight="1" thickBot="1">
      <c r="A7" s="142"/>
      <c r="B7" s="154"/>
      <c r="C7" s="155" t="s">
        <v>6</v>
      </c>
      <c r="D7" s="155" t="s">
        <v>7</v>
      </c>
      <c r="E7" s="155" t="s">
        <v>8</v>
      </c>
      <c r="F7" s="155" t="s">
        <v>9</v>
      </c>
      <c r="G7" s="155" t="s">
        <v>10</v>
      </c>
      <c r="H7" s="155" t="s">
        <v>11</v>
      </c>
      <c r="I7" s="155" t="s">
        <v>12</v>
      </c>
      <c r="J7" s="155" t="s">
        <v>13</v>
      </c>
      <c r="K7" s="155" t="s">
        <v>14</v>
      </c>
      <c r="L7" s="155" t="s">
        <v>15</v>
      </c>
      <c r="M7" s="155" t="s">
        <v>16</v>
      </c>
      <c r="N7" s="154"/>
      <c r="O7" s="155" t="s">
        <v>6</v>
      </c>
      <c r="P7" s="155" t="s">
        <v>7</v>
      </c>
      <c r="Q7" s="155" t="s">
        <v>8</v>
      </c>
      <c r="R7" s="155" t="s">
        <v>9</v>
      </c>
      <c r="S7" s="155" t="s">
        <v>10</v>
      </c>
      <c r="T7" s="155" t="s">
        <v>11</v>
      </c>
      <c r="U7" s="155" t="s">
        <v>12</v>
      </c>
      <c r="V7" s="155" t="s">
        <v>13</v>
      </c>
      <c r="W7" s="155" t="s">
        <v>14</v>
      </c>
      <c r="X7" s="155" t="s">
        <v>15</v>
      </c>
      <c r="Y7" s="155" t="s">
        <v>16</v>
      </c>
      <c r="Z7" s="154"/>
      <c r="AA7" s="156" t="s">
        <v>17</v>
      </c>
      <c r="AB7" s="157" t="s">
        <v>18</v>
      </c>
      <c r="AC7" s="153"/>
      <c r="AD7" s="2"/>
      <c r="AE7" s="2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</row>
    <row r="8" spans="1:77" ht="18" customHeight="1" thickTop="1">
      <c r="A8" s="142"/>
      <c r="B8" s="158" t="s">
        <v>20</v>
      </c>
      <c r="C8" s="159">
        <f t="shared" ref="C8:Z8" si="0">+C9+C21</f>
        <v>9859.9</v>
      </c>
      <c r="D8" s="159">
        <f t="shared" si="0"/>
        <v>8954.2000000000007</v>
      </c>
      <c r="E8" s="159">
        <f t="shared" si="0"/>
        <v>10546.8</v>
      </c>
      <c r="F8" s="159">
        <f t="shared" si="0"/>
        <v>9997.1</v>
      </c>
      <c r="G8" s="159">
        <f t="shared" si="0"/>
        <v>11909.999999999998</v>
      </c>
      <c r="H8" s="159">
        <f t="shared" si="0"/>
        <v>10878.699999999999</v>
      </c>
      <c r="I8" s="159">
        <f t="shared" si="0"/>
        <v>12379.3</v>
      </c>
      <c r="J8" s="159">
        <f t="shared" si="0"/>
        <v>11932.9</v>
      </c>
      <c r="K8" s="159">
        <f t="shared" si="0"/>
        <v>10174.199999999999</v>
      </c>
      <c r="L8" s="159">
        <f t="shared" si="0"/>
        <v>13562.899999999998</v>
      </c>
      <c r="M8" s="159">
        <f t="shared" si="0"/>
        <v>13384.4</v>
      </c>
      <c r="N8" s="160">
        <f t="shared" si="0"/>
        <v>123580.40000000001</v>
      </c>
      <c r="O8" s="159">
        <f t="shared" si="0"/>
        <v>11383.7</v>
      </c>
      <c r="P8" s="159">
        <f t="shared" si="0"/>
        <v>9901.5999999999985</v>
      </c>
      <c r="Q8" s="159">
        <f t="shared" si="0"/>
        <v>11188.7</v>
      </c>
      <c r="R8" s="159">
        <f t="shared" si="0"/>
        <v>10671.5</v>
      </c>
      <c r="S8" s="159">
        <f t="shared" si="0"/>
        <v>12797.8</v>
      </c>
      <c r="T8" s="159">
        <f t="shared" si="0"/>
        <v>10740.400000000001</v>
      </c>
      <c r="U8" s="159">
        <f t="shared" si="0"/>
        <v>12637.4</v>
      </c>
      <c r="V8" s="159">
        <f t="shared" si="0"/>
        <v>12181.2</v>
      </c>
      <c r="W8" s="159">
        <f t="shared" si="0"/>
        <v>11421.2</v>
      </c>
      <c r="X8" s="159">
        <f t="shared" si="0"/>
        <v>14163.4</v>
      </c>
      <c r="Y8" s="159">
        <f t="shared" si="0"/>
        <v>13173.8</v>
      </c>
      <c r="Z8" s="160">
        <f t="shared" si="0"/>
        <v>130260.70000000001</v>
      </c>
      <c r="AA8" s="159">
        <f t="shared" ref="AA8:AA36" si="1">+Z8-N8</f>
        <v>6680.3000000000029</v>
      </c>
      <c r="AB8" s="160">
        <f t="shared" ref="AB8:AB13" si="2">+AA8/N8*100</f>
        <v>5.405630666351624</v>
      </c>
      <c r="AC8" s="161"/>
      <c r="AD8" s="65"/>
      <c r="AE8" s="2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</row>
    <row r="9" spans="1:77" ht="18" customHeight="1">
      <c r="A9" s="142"/>
      <c r="B9" s="162" t="s">
        <v>90</v>
      </c>
      <c r="C9" s="163">
        <f t="shared" ref="C9:N9" si="3">+C11+C12+C20+C19</f>
        <v>7585.4</v>
      </c>
      <c r="D9" s="163">
        <f t="shared" si="3"/>
        <v>6807.8</v>
      </c>
      <c r="E9" s="163">
        <f t="shared" si="3"/>
        <v>8049.2</v>
      </c>
      <c r="F9" s="163">
        <f t="shared" si="3"/>
        <v>7689.0000000000009</v>
      </c>
      <c r="G9" s="163">
        <f t="shared" si="3"/>
        <v>9140.5999999999985</v>
      </c>
      <c r="H9" s="163">
        <f t="shared" si="3"/>
        <v>8378.2999999999993</v>
      </c>
      <c r="I9" s="163">
        <f t="shared" si="3"/>
        <v>8925.7999999999993</v>
      </c>
      <c r="J9" s="163">
        <f t="shared" si="3"/>
        <v>9133.5</v>
      </c>
      <c r="K9" s="163">
        <f t="shared" si="3"/>
        <v>7837.4</v>
      </c>
      <c r="L9" s="163">
        <f t="shared" si="3"/>
        <v>10340.099999999999</v>
      </c>
      <c r="M9" s="163">
        <f t="shared" si="3"/>
        <v>10047.299999999999</v>
      </c>
      <c r="N9" s="163">
        <f t="shared" si="3"/>
        <v>93934.400000000009</v>
      </c>
      <c r="O9" s="163">
        <f t="shared" ref="O9:Y9" si="4">+O11+O12+O20</f>
        <v>8796.4000000000015</v>
      </c>
      <c r="P9" s="163">
        <f t="shared" si="4"/>
        <v>7568.7</v>
      </c>
      <c r="Q9" s="163">
        <f t="shared" si="4"/>
        <v>8621.3000000000011</v>
      </c>
      <c r="R9" s="163">
        <f t="shared" si="4"/>
        <v>8282.7999999999993</v>
      </c>
      <c r="S9" s="163">
        <f t="shared" si="4"/>
        <v>9882.6</v>
      </c>
      <c r="T9" s="163">
        <f t="shared" si="4"/>
        <v>8283.7000000000007</v>
      </c>
      <c r="U9" s="163">
        <f t="shared" si="4"/>
        <v>9784.2999999999993</v>
      </c>
      <c r="V9" s="163">
        <f t="shared" si="4"/>
        <v>9467</v>
      </c>
      <c r="W9" s="163">
        <f t="shared" si="4"/>
        <v>8741.9000000000015</v>
      </c>
      <c r="X9" s="163">
        <f t="shared" si="4"/>
        <v>10812.9</v>
      </c>
      <c r="Y9" s="163">
        <f t="shared" si="4"/>
        <v>10008.199999999999</v>
      </c>
      <c r="Z9" s="163">
        <f>+Z10+Z12+Z20</f>
        <v>100249.80000000002</v>
      </c>
      <c r="AA9" s="163">
        <f t="shared" si="1"/>
        <v>6315.4000000000087</v>
      </c>
      <c r="AB9" s="160">
        <f t="shared" si="2"/>
        <v>6.7232025754143399</v>
      </c>
      <c r="AC9" s="161"/>
      <c r="AD9" s="65"/>
      <c r="AE9" s="2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</row>
    <row r="10" spans="1:77" ht="18" customHeight="1">
      <c r="A10" s="142"/>
      <c r="B10" s="164" t="s">
        <v>37</v>
      </c>
      <c r="C10" s="163">
        <f t="shared" ref="C10:Z10" si="5">+C11</f>
        <v>6439.4</v>
      </c>
      <c r="D10" s="163">
        <f t="shared" si="5"/>
        <v>6051.8</v>
      </c>
      <c r="E10" s="163">
        <f t="shared" si="5"/>
        <v>6899.5</v>
      </c>
      <c r="F10" s="163">
        <f t="shared" si="5"/>
        <v>6761.8</v>
      </c>
      <c r="G10" s="163">
        <f t="shared" si="5"/>
        <v>7918.9</v>
      </c>
      <c r="H10" s="163">
        <f t="shared" si="5"/>
        <v>7226.7</v>
      </c>
      <c r="I10" s="163">
        <f t="shared" si="5"/>
        <v>7693.5</v>
      </c>
      <c r="J10" s="163">
        <f t="shared" si="5"/>
        <v>7890.6</v>
      </c>
      <c r="K10" s="163">
        <f t="shared" si="5"/>
        <v>6649.4</v>
      </c>
      <c r="L10" s="163">
        <f t="shared" si="5"/>
        <v>8692.7999999999993</v>
      </c>
      <c r="M10" s="163">
        <f t="shared" si="5"/>
        <v>8313.7999999999993</v>
      </c>
      <c r="N10" s="160">
        <f t="shared" si="5"/>
        <v>80538.2</v>
      </c>
      <c r="O10" s="163">
        <f t="shared" si="5"/>
        <v>7646.9</v>
      </c>
      <c r="P10" s="163">
        <f t="shared" si="5"/>
        <v>6473.8</v>
      </c>
      <c r="Q10" s="163">
        <f t="shared" si="5"/>
        <v>7342.1</v>
      </c>
      <c r="R10" s="163">
        <f t="shared" si="5"/>
        <v>7056.6</v>
      </c>
      <c r="S10" s="163">
        <f t="shared" si="5"/>
        <v>8572.4</v>
      </c>
      <c r="T10" s="163">
        <f t="shared" si="5"/>
        <v>7187.8</v>
      </c>
      <c r="U10" s="163">
        <f t="shared" si="5"/>
        <v>8528.7000000000007</v>
      </c>
      <c r="V10" s="163">
        <f t="shared" si="5"/>
        <v>8158.9</v>
      </c>
      <c r="W10" s="163">
        <f t="shared" si="5"/>
        <v>7477.5</v>
      </c>
      <c r="X10" s="163">
        <f t="shared" si="5"/>
        <v>9123.1</v>
      </c>
      <c r="Y10" s="163">
        <f t="shared" si="5"/>
        <v>8342.4</v>
      </c>
      <c r="Z10" s="160">
        <f t="shared" si="5"/>
        <v>85910.200000000012</v>
      </c>
      <c r="AA10" s="163">
        <f t="shared" si="1"/>
        <v>5372.0000000000146</v>
      </c>
      <c r="AB10" s="160">
        <f t="shared" si="2"/>
        <v>6.6701267224745706</v>
      </c>
      <c r="AC10" s="161"/>
      <c r="AD10" s="65"/>
      <c r="AE10" s="2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</row>
    <row r="11" spans="1:77" ht="18" customHeight="1">
      <c r="A11" s="142"/>
      <c r="B11" s="165" t="s">
        <v>38</v>
      </c>
      <c r="C11" s="166">
        <f>+[1]PP!C27</f>
        <v>6439.4</v>
      </c>
      <c r="D11" s="166">
        <f>+[1]PP!D27</f>
        <v>6051.8</v>
      </c>
      <c r="E11" s="166">
        <f>+[1]PP!E27</f>
        <v>6899.5</v>
      </c>
      <c r="F11" s="166">
        <f>+[1]PP!F27</f>
        <v>6761.8</v>
      </c>
      <c r="G11" s="166">
        <f>+[1]PP!G27</f>
        <v>7918.9</v>
      </c>
      <c r="H11" s="166">
        <f>+[1]PP!H27</f>
        <v>7226.7</v>
      </c>
      <c r="I11" s="166">
        <f>+[1]PP!I27</f>
        <v>7693.5</v>
      </c>
      <c r="J11" s="166">
        <f>+[1]PP!J27</f>
        <v>7890.6</v>
      </c>
      <c r="K11" s="166">
        <f>+[1]PP!K27</f>
        <v>6649.4</v>
      </c>
      <c r="L11" s="166">
        <f>+[1]PP!L27</f>
        <v>8692.7999999999993</v>
      </c>
      <c r="M11" s="166">
        <f>+[1]PP!M27</f>
        <v>8313.7999999999993</v>
      </c>
      <c r="N11" s="167">
        <f>SUM(C11:M11)</f>
        <v>80538.2</v>
      </c>
      <c r="O11" s="166">
        <f>+[1]PP!O27</f>
        <v>7646.9</v>
      </c>
      <c r="P11" s="166">
        <f>+[1]PP!P27</f>
        <v>6473.8</v>
      </c>
      <c r="Q11" s="166">
        <f>+[1]PP!Q27</f>
        <v>7342.1</v>
      </c>
      <c r="R11" s="166">
        <f>+[1]PP!R27</f>
        <v>7056.6</v>
      </c>
      <c r="S11" s="166">
        <f>+[1]PP!S27</f>
        <v>8572.4</v>
      </c>
      <c r="T11" s="166">
        <f>+[1]PP!T27</f>
        <v>7187.8</v>
      </c>
      <c r="U11" s="166">
        <f>+[1]PP!U27</f>
        <v>8528.7000000000007</v>
      </c>
      <c r="V11" s="166">
        <f>+[1]PP!V27</f>
        <v>8158.9</v>
      </c>
      <c r="W11" s="166">
        <f>+[1]PP!W27</f>
        <v>7477.5</v>
      </c>
      <c r="X11" s="166">
        <f>+[1]PP!X27</f>
        <v>9123.1</v>
      </c>
      <c r="Y11" s="166">
        <f>+[1]PP!Y27</f>
        <v>8342.4</v>
      </c>
      <c r="Z11" s="167">
        <f>SUM(O11:Y11)</f>
        <v>85910.200000000012</v>
      </c>
      <c r="AA11" s="166">
        <f t="shared" si="1"/>
        <v>5372.0000000000146</v>
      </c>
      <c r="AB11" s="167">
        <f t="shared" si="2"/>
        <v>6.6701267224745706</v>
      </c>
      <c r="AC11" s="161"/>
      <c r="AD11" s="65"/>
      <c r="AE11" s="2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</row>
    <row r="12" spans="1:77" ht="18" customHeight="1">
      <c r="A12" s="142"/>
      <c r="B12" s="168" t="s">
        <v>39</v>
      </c>
      <c r="C12" s="169">
        <f t="shared" ref="C12:Z12" si="6">SUM(C13:C18)</f>
        <v>1110.4000000000001</v>
      </c>
      <c r="D12" s="169">
        <f t="shared" si="6"/>
        <v>726.4</v>
      </c>
      <c r="E12" s="169">
        <f t="shared" si="6"/>
        <v>1118.5</v>
      </c>
      <c r="F12" s="169">
        <f t="shared" si="6"/>
        <v>883.90000000000009</v>
      </c>
      <c r="G12" s="169">
        <f t="shared" si="6"/>
        <v>1184.8</v>
      </c>
      <c r="H12" s="169">
        <f t="shared" si="6"/>
        <v>1114.2</v>
      </c>
      <c r="I12" s="169">
        <f t="shared" si="6"/>
        <v>1196.3999999999999</v>
      </c>
      <c r="J12" s="169">
        <f t="shared" si="6"/>
        <v>1204.4000000000001</v>
      </c>
      <c r="K12" s="169">
        <f t="shared" si="6"/>
        <v>1160.5</v>
      </c>
      <c r="L12" s="169">
        <f t="shared" si="6"/>
        <v>1619.5000000000002</v>
      </c>
      <c r="M12" s="169">
        <f t="shared" si="6"/>
        <v>1704.1</v>
      </c>
      <c r="N12" s="169">
        <f t="shared" si="6"/>
        <v>13023.1</v>
      </c>
      <c r="O12" s="169">
        <f t="shared" si="6"/>
        <v>1111.8000000000002</v>
      </c>
      <c r="P12" s="169">
        <f t="shared" si="6"/>
        <v>1070.5</v>
      </c>
      <c r="Q12" s="169">
        <f t="shared" si="6"/>
        <v>1248.7</v>
      </c>
      <c r="R12" s="169">
        <f t="shared" si="6"/>
        <v>1199.3</v>
      </c>
      <c r="S12" s="169">
        <f t="shared" si="6"/>
        <v>1269.0999999999999</v>
      </c>
      <c r="T12" s="169">
        <f t="shared" si="6"/>
        <v>1065.3</v>
      </c>
      <c r="U12" s="169">
        <f t="shared" si="6"/>
        <v>1219.8</v>
      </c>
      <c r="V12" s="169">
        <f t="shared" si="6"/>
        <v>1274.9000000000001</v>
      </c>
      <c r="W12" s="169">
        <f t="shared" si="6"/>
        <v>1232.6999999999998</v>
      </c>
      <c r="X12" s="169">
        <f t="shared" si="6"/>
        <v>1658</v>
      </c>
      <c r="Y12" s="169">
        <f t="shared" si="6"/>
        <v>1628.5</v>
      </c>
      <c r="Z12" s="169">
        <f t="shared" si="6"/>
        <v>13978.599999999999</v>
      </c>
      <c r="AA12" s="169">
        <f t="shared" si="1"/>
        <v>955.49999999999818</v>
      </c>
      <c r="AB12" s="170">
        <f t="shared" si="2"/>
        <v>7.3369627815189782</v>
      </c>
      <c r="AC12" s="161"/>
      <c r="AD12" s="2"/>
      <c r="AE12" s="2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</row>
    <row r="13" spans="1:77" ht="18" customHeight="1">
      <c r="A13" s="142"/>
      <c r="B13" s="171" t="s">
        <v>42</v>
      </c>
      <c r="C13" s="166">
        <v>430.6</v>
      </c>
      <c r="D13" s="166">
        <v>424.5</v>
      </c>
      <c r="E13" s="166">
        <v>474</v>
      </c>
      <c r="F13" s="166">
        <v>450.5</v>
      </c>
      <c r="G13" s="166">
        <v>505.4</v>
      </c>
      <c r="H13" s="166">
        <v>532.79999999999995</v>
      </c>
      <c r="I13" s="166">
        <v>509.6</v>
      </c>
      <c r="J13" s="166">
        <v>545.20000000000005</v>
      </c>
      <c r="K13" s="166">
        <v>615.1</v>
      </c>
      <c r="L13" s="166">
        <v>950.6</v>
      </c>
      <c r="M13" s="166">
        <v>971.5</v>
      </c>
      <c r="N13" s="167">
        <f t="shared" ref="N13:N20" si="7">SUM(C13:M13)</f>
        <v>6409.8000000000011</v>
      </c>
      <c r="O13" s="166">
        <v>514.6</v>
      </c>
      <c r="P13" s="166">
        <v>572.4</v>
      </c>
      <c r="Q13" s="166">
        <v>714.3</v>
      </c>
      <c r="R13" s="166">
        <v>680.1</v>
      </c>
      <c r="S13" s="166">
        <v>590.79999999999995</v>
      </c>
      <c r="T13" s="166">
        <v>510</v>
      </c>
      <c r="U13" s="166">
        <v>645.70000000000005</v>
      </c>
      <c r="V13" s="166">
        <v>686.9</v>
      </c>
      <c r="W13" s="166">
        <v>636</v>
      </c>
      <c r="X13" s="166">
        <v>1059.9000000000001</v>
      </c>
      <c r="Y13" s="166">
        <v>868</v>
      </c>
      <c r="Z13" s="167">
        <f t="shared" ref="Z13:Z20" si="8">SUM(O13:Y13)</f>
        <v>7478.6999999999989</v>
      </c>
      <c r="AA13" s="166">
        <f t="shared" si="1"/>
        <v>1068.8999999999978</v>
      </c>
      <c r="AB13" s="167">
        <f t="shared" si="2"/>
        <v>16.676027333146081</v>
      </c>
      <c r="AC13" s="161"/>
      <c r="AD13" s="2"/>
      <c r="AE13" s="2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</row>
    <row r="14" spans="1:77" ht="18" customHeight="1">
      <c r="A14" s="142"/>
      <c r="B14" s="171" t="s">
        <v>91</v>
      </c>
      <c r="C14" s="166">
        <v>0</v>
      </c>
      <c r="D14" s="166">
        <v>0</v>
      </c>
      <c r="E14" s="166">
        <v>0</v>
      </c>
      <c r="F14" s="166">
        <v>0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  <c r="M14" s="166">
        <v>0</v>
      </c>
      <c r="N14" s="167">
        <f t="shared" si="7"/>
        <v>0</v>
      </c>
      <c r="O14" s="166">
        <v>0</v>
      </c>
      <c r="P14" s="166">
        <v>0</v>
      </c>
      <c r="Q14" s="166">
        <v>0</v>
      </c>
      <c r="R14" s="166">
        <v>0</v>
      </c>
      <c r="S14" s="166">
        <v>0</v>
      </c>
      <c r="T14" s="166">
        <v>0</v>
      </c>
      <c r="U14" s="166">
        <v>0</v>
      </c>
      <c r="V14" s="166">
        <v>0</v>
      </c>
      <c r="W14" s="166">
        <v>0</v>
      </c>
      <c r="X14" s="166">
        <v>0</v>
      </c>
      <c r="Y14" s="166">
        <v>0</v>
      </c>
      <c r="Z14" s="167">
        <f t="shared" si="8"/>
        <v>0</v>
      </c>
      <c r="AA14" s="166">
        <f t="shared" si="1"/>
        <v>0</v>
      </c>
      <c r="AB14" s="167">
        <v>0</v>
      </c>
      <c r="AC14" s="161"/>
      <c r="AD14" s="2"/>
      <c r="AE14" s="2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77" ht="18" customHeight="1">
      <c r="A15" s="142"/>
      <c r="B15" s="171" t="s">
        <v>44</v>
      </c>
      <c r="C15" s="166">
        <v>484.6</v>
      </c>
      <c r="D15" s="166">
        <v>76.8</v>
      </c>
      <c r="E15" s="166">
        <v>332.7</v>
      </c>
      <c r="F15" s="166">
        <v>180.6</v>
      </c>
      <c r="G15" s="166">
        <v>365.9</v>
      </c>
      <c r="H15" s="166">
        <v>293.60000000000002</v>
      </c>
      <c r="I15" s="166">
        <v>390.7</v>
      </c>
      <c r="J15" s="166">
        <v>319.5</v>
      </c>
      <c r="K15" s="166">
        <v>266.39999999999998</v>
      </c>
      <c r="L15" s="166">
        <v>349.8</v>
      </c>
      <c r="M15" s="166">
        <v>411.6</v>
      </c>
      <c r="N15" s="167">
        <f t="shared" si="7"/>
        <v>3472.2</v>
      </c>
      <c r="O15" s="166">
        <v>321.3</v>
      </c>
      <c r="P15" s="166">
        <v>239.4</v>
      </c>
      <c r="Q15" s="166">
        <v>221.3</v>
      </c>
      <c r="R15" s="166">
        <v>239.7</v>
      </c>
      <c r="S15" s="166">
        <v>334.7</v>
      </c>
      <c r="T15" s="166">
        <v>285.3</v>
      </c>
      <c r="U15" s="166">
        <v>255.5</v>
      </c>
      <c r="V15" s="166">
        <v>257.60000000000002</v>
      </c>
      <c r="W15" s="166">
        <v>297.8</v>
      </c>
      <c r="X15" s="166">
        <v>267.10000000000002</v>
      </c>
      <c r="Y15" s="166">
        <v>413.9</v>
      </c>
      <c r="Z15" s="167">
        <f t="shared" si="8"/>
        <v>3133.6000000000004</v>
      </c>
      <c r="AA15" s="166">
        <f t="shared" si="1"/>
        <v>-338.59999999999945</v>
      </c>
      <c r="AB15" s="167">
        <f>+AA15/N15*100</f>
        <v>-9.751742411151417</v>
      </c>
      <c r="AC15" s="161"/>
      <c r="AD15" s="2"/>
      <c r="AE15" s="2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</row>
    <row r="16" spans="1:77" ht="18" customHeight="1">
      <c r="A16" s="142"/>
      <c r="B16" s="171" t="s">
        <v>92</v>
      </c>
      <c r="C16" s="166">
        <v>119.9</v>
      </c>
      <c r="D16" s="166">
        <v>119.6</v>
      </c>
      <c r="E16" s="166">
        <v>147.4</v>
      </c>
      <c r="F16" s="166">
        <v>133.30000000000001</v>
      </c>
      <c r="G16" s="166">
        <v>173.8</v>
      </c>
      <c r="H16" s="166">
        <v>159.9</v>
      </c>
      <c r="I16" s="166">
        <v>175</v>
      </c>
      <c r="J16" s="166">
        <v>184</v>
      </c>
      <c r="K16" s="166">
        <v>162.69999999999999</v>
      </c>
      <c r="L16" s="166">
        <v>194.2</v>
      </c>
      <c r="M16" s="166">
        <v>182.1</v>
      </c>
      <c r="N16" s="167">
        <f t="shared" si="7"/>
        <v>1751.9</v>
      </c>
      <c r="O16" s="166">
        <v>103.2</v>
      </c>
      <c r="P16" s="166">
        <v>132.5</v>
      </c>
      <c r="Q16" s="166">
        <v>114.2</v>
      </c>
      <c r="R16" s="166">
        <v>142</v>
      </c>
      <c r="S16" s="166">
        <v>207.3</v>
      </c>
      <c r="T16" s="166">
        <v>133.9</v>
      </c>
      <c r="U16" s="166">
        <v>198</v>
      </c>
      <c r="V16" s="166">
        <v>165.4</v>
      </c>
      <c r="W16" s="166">
        <v>174.6</v>
      </c>
      <c r="X16" s="166">
        <v>208</v>
      </c>
      <c r="Y16" s="166">
        <v>212.3</v>
      </c>
      <c r="Z16" s="167">
        <f t="shared" si="8"/>
        <v>1791.3999999999999</v>
      </c>
      <c r="AA16" s="166">
        <f t="shared" si="1"/>
        <v>39.499999999999773</v>
      </c>
      <c r="AB16" s="167">
        <f>+AA16/N16*100</f>
        <v>2.2546949026770804</v>
      </c>
      <c r="AC16" s="161"/>
      <c r="AD16" s="2"/>
      <c r="AE16" s="2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</row>
    <row r="17" spans="1:77" s="176" customFormat="1" ht="18" customHeight="1">
      <c r="A17" s="172"/>
      <c r="B17" s="173" t="s">
        <v>93</v>
      </c>
      <c r="C17" s="174">
        <v>75.3</v>
      </c>
      <c r="D17" s="174">
        <v>105.5</v>
      </c>
      <c r="E17" s="174">
        <v>164.4</v>
      </c>
      <c r="F17" s="174">
        <v>119.5</v>
      </c>
      <c r="G17" s="174">
        <v>139.69999999999999</v>
      </c>
      <c r="H17" s="174">
        <v>127.9</v>
      </c>
      <c r="I17" s="175">
        <v>121.1</v>
      </c>
      <c r="J17" s="175">
        <v>155.69999999999999</v>
      </c>
      <c r="K17" s="175">
        <v>116.3</v>
      </c>
      <c r="L17" s="175">
        <v>124.9</v>
      </c>
      <c r="M17" s="175">
        <v>138.9</v>
      </c>
      <c r="N17" s="167">
        <f t="shared" si="7"/>
        <v>1389.2000000000003</v>
      </c>
      <c r="O17" s="166">
        <v>172.7</v>
      </c>
      <c r="P17" s="166">
        <v>126.2</v>
      </c>
      <c r="Q17" s="166">
        <v>198.9</v>
      </c>
      <c r="R17" s="166">
        <v>137.5</v>
      </c>
      <c r="S17" s="166">
        <v>136.30000000000001</v>
      </c>
      <c r="T17" s="166">
        <v>136.1</v>
      </c>
      <c r="U17" s="166">
        <v>120.6</v>
      </c>
      <c r="V17" s="166">
        <v>165</v>
      </c>
      <c r="W17" s="166">
        <v>124.3</v>
      </c>
      <c r="X17" s="166">
        <v>123</v>
      </c>
      <c r="Y17" s="166">
        <v>134.30000000000001</v>
      </c>
      <c r="Z17" s="167">
        <f t="shared" si="8"/>
        <v>1574.8999999999999</v>
      </c>
      <c r="AA17" s="166">
        <f t="shared" si="1"/>
        <v>185.69999999999959</v>
      </c>
      <c r="AB17" s="167">
        <f t="shared" ref="AB17" si="9">+AA17/N17*100</f>
        <v>13.367405701122918</v>
      </c>
      <c r="AC17" s="134"/>
      <c r="AD17" s="172"/>
      <c r="AE17" s="172"/>
    </row>
    <row r="18" spans="1:77" ht="18" customHeight="1">
      <c r="A18" s="142"/>
      <c r="B18" s="171" t="s">
        <v>34</v>
      </c>
      <c r="C18" s="166">
        <v>0</v>
      </c>
      <c r="D18" s="166">
        <v>0</v>
      </c>
      <c r="E18" s="166">
        <v>0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  <c r="M18" s="166">
        <v>0</v>
      </c>
      <c r="N18" s="167">
        <f t="shared" si="7"/>
        <v>0</v>
      </c>
      <c r="O18" s="166">
        <v>0</v>
      </c>
      <c r="P18" s="166">
        <v>0</v>
      </c>
      <c r="Q18" s="166">
        <v>0</v>
      </c>
      <c r="R18" s="166">
        <v>0</v>
      </c>
      <c r="S18" s="166">
        <v>0</v>
      </c>
      <c r="T18" s="166">
        <v>0</v>
      </c>
      <c r="U18" s="166">
        <v>0</v>
      </c>
      <c r="V18" s="166">
        <v>0</v>
      </c>
      <c r="W18" s="166">
        <v>0</v>
      </c>
      <c r="X18" s="166">
        <v>0</v>
      </c>
      <c r="Y18" s="166">
        <v>0</v>
      </c>
      <c r="Z18" s="167">
        <f t="shared" si="8"/>
        <v>0</v>
      </c>
      <c r="AA18" s="174">
        <f t="shared" si="1"/>
        <v>0</v>
      </c>
      <c r="AB18" s="177">
        <v>0</v>
      </c>
      <c r="AC18" s="161"/>
      <c r="AD18" s="2"/>
      <c r="AE18" s="2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</row>
    <row r="19" spans="1:77" ht="25.5" hidden="1" customHeight="1">
      <c r="A19" s="142"/>
      <c r="B19" s="178" t="s">
        <v>47</v>
      </c>
      <c r="C19" s="169">
        <v>0</v>
      </c>
      <c r="D19" s="169">
        <v>0</v>
      </c>
      <c r="E19" s="169">
        <v>0</v>
      </c>
      <c r="F19" s="169">
        <v>0</v>
      </c>
      <c r="G19" s="169">
        <v>0</v>
      </c>
      <c r="H19" s="169">
        <v>0</v>
      </c>
      <c r="I19" s="169"/>
      <c r="J19" s="169"/>
      <c r="K19" s="169"/>
      <c r="L19" s="169"/>
      <c r="M19" s="169"/>
      <c r="N19" s="170">
        <f t="shared" si="7"/>
        <v>0</v>
      </c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70">
        <f t="shared" si="8"/>
        <v>0</v>
      </c>
      <c r="AA19" s="169">
        <f t="shared" si="1"/>
        <v>0</v>
      </c>
      <c r="AB19" s="177">
        <v>0</v>
      </c>
      <c r="AC19" s="179"/>
      <c r="AD19" s="2"/>
      <c r="AE19" s="2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</row>
    <row r="20" spans="1:77" ht="18" customHeight="1">
      <c r="A20" s="142"/>
      <c r="B20" s="180" t="s">
        <v>52</v>
      </c>
      <c r="C20" s="169">
        <v>35.6</v>
      </c>
      <c r="D20" s="169">
        <v>29.6</v>
      </c>
      <c r="E20" s="169">
        <v>31.2</v>
      </c>
      <c r="F20" s="169">
        <v>43.3</v>
      </c>
      <c r="G20" s="169">
        <v>36.9</v>
      </c>
      <c r="H20" s="169">
        <v>37.4</v>
      </c>
      <c r="I20" s="169">
        <v>35.9</v>
      </c>
      <c r="J20" s="169">
        <v>38.5</v>
      </c>
      <c r="K20" s="169">
        <v>27.5</v>
      </c>
      <c r="L20" s="169">
        <v>27.8</v>
      </c>
      <c r="M20" s="169">
        <v>29.4</v>
      </c>
      <c r="N20" s="170">
        <f t="shared" si="7"/>
        <v>373.09999999999997</v>
      </c>
      <c r="O20" s="169">
        <v>37.700000000000003</v>
      </c>
      <c r="P20" s="169">
        <v>24.4</v>
      </c>
      <c r="Q20" s="169">
        <v>30.5</v>
      </c>
      <c r="R20" s="169">
        <v>26.9</v>
      </c>
      <c r="S20" s="169">
        <v>41.1</v>
      </c>
      <c r="T20" s="169">
        <v>30.6</v>
      </c>
      <c r="U20" s="169">
        <v>35.799999999999997</v>
      </c>
      <c r="V20" s="169">
        <v>33.200000000000003</v>
      </c>
      <c r="W20" s="169">
        <v>31.7</v>
      </c>
      <c r="X20" s="169">
        <v>31.8</v>
      </c>
      <c r="Y20" s="169">
        <v>37.299999999999997</v>
      </c>
      <c r="Z20" s="170">
        <f t="shared" si="8"/>
        <v>361</v>
      </c>
      <c r="AA20" s="169">
        <f t="shared" si="1"/>
        <v>-12.099999999999966</v>
      </c>
      <c r="AB20" s="170">
        <f>+AA20/N20*100</f>
        <v>-3.2430983650495757</v>
      </c>
      <c r="AC20" s="161"/>
      <c r="AD20" s="2"/>
      <c r="AE20" s="2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</row>
    <row r="21" spans="1:77" ht="18" customHeight="1">
      <c r="A21" s="142"/>
      <c r="B21" s="181" t="s">
        <v>94</v>
      </c>
      <c r="C21" s="169">
        <f t="shared" ref="C21:Z21" si="10">+C22+C25+C26</f>
        <v>2274.5</v>
      </c>
      <c r="D21" s="169">
        <f t="shared" si="10"/>
        <v>2146.4</v>
      </c>
      <c r="E21" s="169">
        <f t="shared" si="10"/>
        <v>2497.6000000000004</v>
      </c>
      <c r="F21" s="169">
        <f t="shared" si="10"/>
        <v>2308.1</v>
      </c>
      <c r="G21" s="169">
        <f t="shared" si="10"/>
        <v>2769.4</v>
      </c>
      <c r="H21" s="169">
        <f t="shared" si="10"/>
        <v>2500.3999999999996</v>
      </c>
      <c r="I21" s="169">
        <f t="shared" si="10"/>
        <v>3453.5</v>
      </c>
      <c r="J21" s="169">
        <f t="shared" si="10"/>
        <v>2799.4</v>
      </c>
      <c r="K21" s="169">
        <f t="shared" si="10"/>
        <v>2336.7999999999997</v>
      </c>
      <c r="L21" s="169">
        <f t="shared" si="10"/>
        <v>3222.7999999999997</v>
      </c>
      <c r="M21" s="169">
        <f t="shared" si="10"/>
        <v>3337.1</v>
      </c>
      <c r="N21" s="170">
        <f t="shared" si="10"/>
        <v>29646.000000000004</v>
      </c>
      <c r="O21" s="169">
        <f t="shared" si="10"/>
        <v>2587.2999999999997</v>
      </c>
      <c r="P21" s="169">
        <f t="shared" si="10"/>
        <v>2332.8999999999996</v>
      </c>
      <c r="Q21" s="169">
        <f t="shared" si="10"/>
        <v>2567.4</v>
      </c>
      <c r="R21" s="169">
        <f t="shared" si="10"/>
        <v>2388.6999999999998</v>
      </c>
      <c r="S21" s="169">
        <f t="shared" si="10"/>
        <v>2915.2</v>
      </c>
      <c r="T21" s="169">
        <f t="shared" si="10"/>
        <v>2456.6999999999998</v>
      </c>
      <c r="U21" s="169">
        <f t="shared" si="10"/>
        <v>2853.1000000000004</v>
      </c>
      <c r="V21" s="169">
        <f t="shared" si="10"/>
        <v>2714.2</v>
      </c>
      <c r="W21" s="169">
        <f t="shared" si="10"/>
        <v>2679.2999999999997</v>
      </c>
      <c r="X21" s="169">
        <f t="shared" si="10"/>
        <v>3350.5</v>
      </c>
      <c r="Y21" s="169">
        <f t="shared" si="10"/>
        <v>3165.6</v>
      </c>
      <c r="Z21" s="170">
        <f t="shared" si="10"/>
        <v>30010.9</v>
      </c>
      <c r="AA21" s="169">
        <f t="shared" si="1"/>
        <v>364.89999999999782</v>
      </c>
      <c r="AB21" s="170">
        <f>+AA21/N21*100</f>
        <v>1.2308574512581723</v>
      </c>
      <c r="AC21" s="161"/>
      <c r="AD21" s="2"/>
      <c r="AE21" s="2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</row>
    <row r="22" spans="1:77" ht="18" customHeight="1">
      <c r="A22" s="142"/>
      <c r="B22" s="164" t="s">
        <v>95</v>
      </c>
      <c r="C22" s="169">
        <f t="shared" ref="C22:Z22" si="11">+C23+C24</f>
        <v>2254.3000000000002</v>
      </c>
      <c r="D22" s="169">
        <f t="shared" si="11"/>
        <v>2124.7000000000003</v>
      </c>
      <c r="E22" s="169">
        <f t="shared" si="11"/>
        <v>2476.3000000000002</v>
      </c>
      <c r="F22" s="169">
        <f t="shared" si="11"/>
        <v>2288.1</v>
      </c>
      <c r="G22" s="169">
        <f t="shared" si="11"/>
        <v>2747.5</v>
      </c>
      <c r="H22" s="169">
        <f t="shared" si="11"/>
        <v>2480.6999999999998</v>
      </c>
      <c r="I22" s="169">
        <f t="shared" si="11"/>
        <v>3430.2</v>
      </c>
      <c r="J22" s="169">
        <f t="shared" si="11"/>
        <v>2775.1</v>
      </c>
      <c r="K22" s="169">
        <f t="shared" si="11"/>
        <v>2314.6</v>
      </c>
      <c r="L22" s="169">
        <f t="shared" si="11"/>
        <v>3194.1</v>
      </c>
      <c r="M22" s="169">
        <f t="shared" si="11"/>
        <v>3312.9</v>
      </c>
      <c r="N22" s="170">
        <f t="shared" si="11"/>
        <v>29398.500000000004</v>
      </c>
      <c r="O22" s="169">
        <f t="shared" si="11"/>
        <v>2539.6999999999998</v>
      </c>
      <c r="P22" s="169">
        <f t="shared" si="11"/>
        <v>2312.1999999999998</v>
      </c>
      <c r="Q22" s="169">
        <f t="shared" si="11"/>
        <v>2538.3000000000002</v>
      </c>
      <c r="R22" s="169">
        <f t="shared" si="11"/>
        <v>2353.5</v>
      </c>
      <c r="S22" s="169">
        <f t="shared" si="11"/>
        <v>2882.7</v>
      </c>
      <c r="T22" s="169">
        <f t="shared" si="11"/>
        <v>2435.1999999999998</v>
      </c>
      <c r="U22" s="169">
        <f t="shared" si="11"/>
        <v>2820.8</v>
      </c>
      <c r="V22" s="169">
        <f t="shared" si="11"/>
        <v>2686.1</v>
      </c>
      <c r="W22" s="169">
        <f t="shared" si="11"/>
        <v>2656.7</v>
      </c>
      <c r="X22" s="169">
        <f t="shared" si="11"/>
        <v>3328.3</v>
      </c>
      <c r="Y22" s="169">
        <f t="shared" si="11"/>
        <v>3142</v>
      </c>
      <c r="Z22" s="170">
        <f t="shared" si="11"/>
        <v>29695.5</v>
      </c>
      <c r="AA22" s="169">
        <f t="shared" si="1"/>
        <v>296.99999999999636</v>
      </c>
      <c r="AB22" s="170">
        <f>+AA22/N22*100</f>
        <v>1.0102556252869921</v>
      </c>
      <c r="AC22" s="161"/>
      <c r="AD22" s="2"/>
      <c r="AE22" s="2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</row>
    <row r="23" spans="1:77" ht="18" customHeight="1">
      <c r="A23" s="142"/>
      <c r="B23" s="182" t="s">
        <v>96</v>
      </c>
      <c r="C23" s="166">
        <f>+[1]PP!C47</f>
        <v>2208.8000000000002</v>
      </c>
      <c r="D23" s="166">
        <f>+[1]PP!D47</f>
        <v>2079.3000000000002</v>
      </c>
      <c r="E23" s="166">
        <f>+[1]PP!E47</f>
        <v>2387</v>
      </c>
      <c r="F23" s="166">
        <f>+[1]PP!F47</f>
        <v>2288.1</v>
      </c>
      <c r="G23" s="166">
        <f>+[1]PP!G47</f>
        <v>2747.5</v>
      </c>
      <c r="H23" s="166">
        <f>+[1]PP!H47</f>
        <v>2480.6999999999998</v>
      </c>
      <c r="I23" s="166">
        <f>+[1]PP!I47</f>
        <v>2643.4</v>
      </c>
      <c r="J23" s="166">
        <f>+[1]PP!J47</f>
        <v>2775.1</v>
      </c>
      <c r="K23" s="166">
        <f>+[1]PP!K47</f>
        <v>2292</v>
      </c>
      <c r="L23" s="166">
        <f>+[1]PP!L47</f>
        <v>3167.2</v>
      </c>
      <c r="M23" s="166">
        <f>+[1]PP!M47</f>
        <v>3164.9</v>
      </c>
      <c r="N23" s="167">
        <f>SUM(C23:M23)</f>
        <v>28234.000000000004</v>
      </c>
      <c r="O23" s="166">
        <f>+[1]PP!O47</f>
        <v>2539.6999999999998</v>
      </c>
      <c r="P23" s="166">
        <f>+[1]PP!P47</f>
        <v>2312.1999999999998</v>
      </c>
      <c r="Q23" s="166">
        <f>+[1]PP!Q47</f>
        <v>2538.3000000000002</v>
      </c>
      <c r="R23" s="166">
        <f>+[1]PP!R47</f>
        <v>2353.5</v>
      </c>
      <c r="S23" s="166">
        <f>+[1]PP!S47</f>
        <v>2882.7</v>
      </c>
      <c r="T23" s="166">
        <f>+[1]PP!T47</f>
        <v>2435.1999999999998</v>
      </c>
      <c r="U23" s="166">
        <f>+[1]PP!U47</f>
        <v>2820.8</v>
      </c>
      <c r="V23" s="166">
        <f>+[1]PP!V47</f>
        <v>2686.1</v>
      </c>
      <c r="W23" s="166">
        <f>+[1]PP!W47</f>
        <v>2656.7</v>
      </c>
      <c r="X23" s="166">
        <f>+[1]PP!X47</f>
        <v>3328.3</v>
      </c>
      <c r="Y23" s="166">
        <f>+[1]PP!Y47</f>
        <v>3142</v>
      </c>
      <c r="Z23" s="167">
        <f>SUM(O23:Y23)</f>
        <v>29695.5</v>
      </c>
      <c r="AA23" s="166">
        <f t="shared" si="1"/>
        <v>1461.4999999999964</v>
      </c>
      <c r="AB23" s="167">
        <f>+AA23/N23*100</f>
        <v>5.1763830842246801</v>
      </c>
      <c r="AC23" s="161"/>
      <c r="AD23" s="2"/>
      <c r="AE23" s="2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</row>
    <row r="24" spans="1:77" ht="18" customHeight="1">
      <c r="A24" s="142"/>
      <c r="B24" s="182" t="s">
        <v>97</v>
      </c>
      <c r="C24" s="183">
        <f>+[1]PP!C48</f>
        <v>45.5</v>
      </c>
      <c r="D24" s="183">
        <f>+[1]PP!D48</f>
        <v>45.4</v>
      </c>
      <c r="E24" s="183">
        <f>+[1]PP!E48</f>
        <v>89.3</v>
      </c>
      <c r="F24" s="183">
        <f>+[1]PP!F48</f>
        <v>0</v>
      </c>
      <c r="G24" s="183">
        <f>+[1]PP!G48</f>
        <v>0</v>
      </c>
      <c r="H24" s="183">
        <f>+[1]PP!H48</f>
        <v>0</v>
      </c>
      <c r="I24" s="183">
        <f>+[1]PP!I48</f>
        <v>786.8</v>
      </c>
      <c r="J24" s="183">
        <f>+[1]PP!J48</f>
        <v>0</v>
      </c>
      <c r="K24" s="183">
        <f>+[1]PP!K48</f>
        <v>22.6</v>
      </c>
      <c r="L24" s="183">
        <f>+[1]PP!L48</f>
        <v>26.9</v>
      </c>
      <c r="M24" s="183">
        <f>+[1]PP!M48</f>
        <v>148</v>
      </c>
      <c r="N24" s="167">
        <f>SUM(C24:M24)</f>
        <v>1164.5</v>
      </c>
      <c r="O24" s="166">
        <f>+[1]PP!O48</f>
        <v>0</v>
      </c>
      <c r="P24" s="166">
        <f>+[1]PP!P48</f>
        <v>0</v>
      </c>
      <c r="Q24" s="166">
        <f>+[1]PP!Q48</f>
        <v>0</v>
      </c>
      <c r="R24" s="166">
        <f>+[1]PP!R48</f>
        <v>0</v>
      </c>
      <c r="S24" s="166">
        <f>+[1]PP!S48</f>
        <v>0</v>
      </c>
      <c r="T24" s="166">
        <f>+[1]PP!T48</f>
        <v>0</v>
      </c>
      <c r="U24" s="166">
        <f>+[1]PP!U48</f>
        <v>0</v>
      </c>
      <c r="V24" s="166">
        <f>+[1]PP!V48</f>
        <v>0</v>
      </c>
      <c r="W24" s="166">
        <f>+[1]PP!W48</f>
        <v>0</v>
      </c>
      <c r="X24" s="166">
        <f>+[1]PP!X48</f>
        <v>0</v>
      </c>
      <c r="Y24" s="166">
        <f>+[1]PP!Y48</f>
        <v>0</v>
      </c>
      <c r="Z24" s="167">
        <f>SUM(O24:Y24)</f>
        <v>0</v>
      </c>
      <c r="AA24" s="166">
        <f t="shared" si="1"/>
        <v>-1164.5</v>
      </c>
      <c r="AB24" s="167">
        <f>+AA24/N24*100</f>
        <v>-100</v>
      </c>
      <c r="AC24" s="161"/>
      <c r="AD24" s="2"/>
      <c r="AE24" s="2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</row>
    <row r="25" spans="1:77" ht="18" customHeight="1">
      <c r="A25" s="142"/>
      <c r="B25" s="164" t="s">
        <v>98</v>
      </c>
      <c r="C25" s="184">
        <f>+[1]PP!C49</f>
        <v>0</v>
      </c>
      <c r="D25" s="184">
        <f>+[1]PP!D49</f>
        <v>0</v>
      </c>
      <c r="E25" s="184">
        <f>+[1]PP!E49</f>
        <v>0</v>
      </c>
      <c r="F25" s="184">
        <f>+[1]PP!F49</f>
        <v>0</v>
      </c>
      <c r="G25" s="184">
        <f>+[1]PP!G49</f>
        <v>0</v>
      </c>
      <c r="H25" s="184">
        <f>+[1]PP!H49</f>
        <v>0</v>
      </c>
      <c r="I25" s="184">
        <f>+[1]PP!I49</f>
        <v>0</v>
      </c>
      <c r="J25" s="184">
        <f>+[1]PP!J49</f>
        <v>0</v>
      </c>
      <c r="K25" s="184">
        <f>+[1]PP!K49</f>
        <v>0</v>
      </c>
      <c r="L25" s="184">
        <f>+[1]PP!L49</f>
        <v>0</v>
      </c>
      <c r="M25" s="184">
        <f>+[1]PP!M49</f>
        <v>0</v>
      </c>
      <c r="N25" s="170">
        <f>SUM(C25:M25)</f>
        <v>0</v>
      </c>
      <c r="O25" s="169">
        <f>+[1]PP!O49</f>
        <v>0</v>
      </c>
      <c r="P25" s="169">
        <f>+[1]PP!P49</f>
        <v>0</v>
      </c>
      <c r="Q25" s="169">
        <f>+[1]PP!Q49</f>
        <v>0</v>
      </c>
      <c r="R25" s="169">
        <f>+[1]PP!R49</f>
        <v>0</v>
      </c>
      <c r="S25" s="169">
        <f>+[1]PP!S49</f>
        <v>0</v>
      </c>
      <c r="T25" s="169">
        <f>+[1]PP!T49</f>
        <v>0</v>
      </c>
      <c r="U25" s="169">
        <f>+[1]PP!U49</f>
        <v>0</v>
      </c>
      <c r="V25" s="169">
        <f>+[1]PP!V49</f>
        <v>0</v>
      </c>
      <c r="W25" s="169">
        <f>+[1]PP!W49</f>
        <v>0</v>
      </c>
      <c r="X25" s="169">
        <f>+[1]PP!X49</f>
        <v>0</v>
      </c>
      <c r="Y25" s="169">
        <f>+[1]PP!Y49</f>
        <v>0</v>
      </c>
      <c r="Z25" s="170">
        <f>SUM(O25:Y25)</f>
        <v>0</v>
      </c>
      <c r="AA25" s="169">
        <f t="shared" si="1"/>
        <v>0</v>
      </c>
      <c r="AB25" s="185">
        <v>0</v>
      </c>
      <c r="AC25" s="161"/>
      <c r="AD25" s="65"/>
      <c r="AE25" s="2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</row>
    <row r="26" spans="1:77" ht="18" customHeight="1">
      <c r="A26" s="142"/>
      <c r="B26" s="164" t="s">
        <v>99</v>
      </c>
      <c r="C26" s="186">
        <f t="shared" ref="C26:Z26" si="12">+C27+C28</f>
        <v>20.2</v>
      </c>
      <c r="D26" s="186">
        <f t="shared" si="12"/>
        <v>21.7</v>
      </c>
      <c r="E26" s="186">
        <f t="shared" si="12"/>
        <v>21.3</v>
      </c>
      <c r="F26" s="186">
        <f t="shared" si="12"/>
        <v>20</v>
      </c>
      <c r="G26" s="186">
        <f t="shared" si="12"/>
        <v>21.9</v>
      </c>
      <c r="H26" s="186">
        <f t="shared" si="12"/>
        <v>19.700000000000003</v>
      </c>
      <c r="I26" s="186">
        <f t="shared" si="12"/>
        <v>23.299999999999997</v>
      </c>
      <c r="J26" s="186">
        <f t="shared" si="12"/>
        <v>24.3</v>
      </c>
      <c r="K26" s="186">
        <f t="shared" si="12"/>
        <v>22.2</v>
      </c>
      <c r="L26" s="186">
        <f t="shared" si="12"/>
        <v>28.7</v>
      </c>
      <c r="M26" s="186">
        <f t="shared" si="12"/>
        <v>24.2</v>
      </c>
      <c r="N26" s="187">
        <f t="shared" si="12"/>
        <v>247.5</v>
      </c>
      <c r="O26" s="186">
        <f t="shared" si="12"/>
        <v>47.6</v>
      </c>
      <c r="P26" s="186">
        <f t="shared" si="12"/>
        <v>20.7</v>
      </c>
      <c r="Q26" s="186">
        <f t="shared" si="12"/>
        <v>29.099999999999998</v>
      </c>
      <c r="R26" s="186">
        <f t="shared" si="12"/>
        <v>35.199999999999996</v>
      </c>
      <c r="S26" s="186">
        <f t="shared" si="12"/>
        <v>32.5</v>
      </c>
      <c r="T26" s="186">
        <f t="shared" si="12"/>
        <v>21.5</v>
      </c>
      <c r="U26" s="186">
        <f t="shared" si="12"/>
        <v>32.299999999999997</v>
      </c>
      <c r="V26" s="186">
        <f t="shared" si="12"/>
        <v>28.1</v>
      </c>
      <c r="W26" s="186">
        <f t="shared" si="12"/>
        <v>22.6</v>
      </c>
      <c r="X26" s="186">
        <f t="shared" si="12"/>
        <v>22.2</v>
      </c>
      <c r="Y26" s="186">
        <f t="shared" si="12"/>
        <v>23.6</v>
      </c>
      <c r="Z26" s="187">
        <f t="shared" si="12"/>
        <v>315.40000000000009</v>
      </c>
      <c r="AA26" s="186">
        <f t="shared" si="1"/>
        <v>67.900000000000091</v>
      </c>
      <c r="AB26" s="187">
        <f t="shared" ref="AB26:AB32" si="13">+AA26/N26*100</f>
        <v>27.434343434343472</v>
      </c>
      <c r="AC26" s="161"/>
      <c r="AD26" s="65"/>
      <c r="AE26" s="2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</row>
    <row r="27" spans="1:77" ht="18" customHeight="1">
      <c r="A27" s="142"/>
      <c r="B27" s="182" t="s">
        <v>100</v>
      </c>
      <c r="C27" s="188">
        <v>17.7</v>
      </c>
      <c r="D27" s="188">
        <v>16.899999999999999</v>
      </c>
      <c r="E27" s="188">
        <v>16.3</v>
      </c>
      <c r="F27" s="188">
        <v>16.100000000000001</v>
      </c>
      <c r="G27" s="188">
        <v>19.7</v>
      </c>
      <c r="H27" s="188">
        <v>17.600000000000001</v>
      </c>
      <c r="I27" s="188">
        <v>20.399999999999999</v>
      </c>
      <c r="J27" s="188">
        <v>21.3</v>
      </c>
      <c r="K27" s="188">
        <v>19.2</v>
      </c>
      <c r="L27" s="189">
        <v>24.2</v>
      </c>
      <c r="M27" s="189">
        <v>20</v>
      </c>
      <c r="N27" s="167">
        <f>SUM(C27:M27)</f>
        <v>209.4</v>
      </c>
      <c r="O27" s="188">
        <v>44.2</v>
      </c>
      <c r="P27" s="188">
        <v>19</v>
      </c>
      <c r="Q27" s="188">
        <v>25.9</v>
      </c>
      <c r="R27" s="188">
        <v>31.9</v>
      </c>
      <c r="S27" s="188">
        <v>29</v>
      </c>
      <c r="T27" s="188">
        <v>18.899999999999999</v>
      </c>
      <c r="U27" s="188">
        <v>29.8</v>
      </c>
      <c r="V27" s="188">
        <v>26</v>
      </c>
      <c r="W27" s="188">
        <v>20.5</v>
      </c>
      <c r="X27" s="188">
        <v>17</v>
      </c>
      <c r="Y27" s="188">
        <v>18.600000000000001</v>
      </c>
      <c r="Z27" s="167">
        <f>SUM(O27:Y27)</f>
        <v>280.80000000000007</v>
      </c>
      <c r="AA27" s="166">
        <f t="shared" si="1"/>
        <v>71.400000000000063</v>
      </c>
      <c r="AB27" s="167">
        <f t="shared" si="13"/>
        <v>34.097421203438422</v>
      </c>
      <c r="AC27" s="161"/>
      <c r="AD27" s="65"/>
      <c r="AE27" s="2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pans="1:77" ht="18" customHeight="1">
      <c r="A28" s="142"/>
      <c r="B28" s="190" t="s">
        <v>34</v>
      </c>
      <c r="C28" s="188">
        <v>2.5</v>
      </c>
      <c r="D28" s="188">
        <v>4.8</v>
      </c>
      <c r="E28" s="188">
        <v>5</v>
      </c>
      <c r="F28" s="188">
        <v>3.9</v>
      </c>
      <c r="G28" s="188">
        <v>2.2000000000000002</v>
      </c>
      <c r="H28" s="188">
        <v>2.1</v>
      </c>
      <c r="I28" s="188">
        <v>2.9</v>
      </c>
      <c r="J28" s="188">
        <v>3</v>
      </c>
      <c r="K28" s="188">
        <v>3</v>
      </c>
      <c r="L28" s="189">
        <v>4.5</v>
      </c>
      <c r="M28" s="189">
        <v>4.2</v>
      </c>
      <c r="N28" s="167">
        <f>SUM(C28:M28)</f>
        <v>38.1</v>
      </c>
      <c r="O28" s="188">
        <v>3.4</v>
      </c>
      <c r="P28" s="188">
        <v>1.7</v>
      </c>
      <c r="Q28" s="188">
        <v>3.2</v>
      </c>
      <c r="R28" s="188">
        <v>3.3</v>
      </c>
      <c r="S28" s="188">
        <v>3.5</v>
      </c>
      <c r="T28" s="188">
        <v>2.6</v>
      </c>
      <c r="U28" s="188">
        <v>2.5</v>
      </c>
      <c r="V28" s="188">
        <v>2.1</v>
      </c>
      <c r="W28" s="188">
        <v>2.1</v>
      </c>
      <c r="X28" s="188">
        <v>5.2</v>
      </c>
      <c r="Y28" s="188">
        <v>5</v>
      </c>
      <c r="Z28" s="167">
        <f>SUM(O28:Y28)</f>
        <v>34.600000000000009</v>
      </c>
      <c r="AA28" s="166">
        <f t="shared" si="1"/>
        <v>-3.4999999999999929</v>
      </c>
      <c r="AB28" s="167">
        <f t="shared" si="13"/>
        <v>-9.1863517060367261</v>
      </c>
      <c r="AC28" s="161"/>
      <c r="AD28" s="65"/>
      <c r="AE28" s="2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77" ht="18" customHeight="1">
      <c r="A29" s="142"/>
      <c r="B29" s="191" t="s">
        <v>101</v>
      </c>
      <c r="C29" s="186">
        <v>0.1</v>
      </c>
      <c r="D29" s="186">
        <v>0.3</v>
      </c>
      <c r="E29" s="186">
        <v>0.2</v>
      </c>
      <c r="F29" s="186">
        <v>0.1</v>
      </c>
      <c r="G29" s="186">
        <v>0.3</v>
      </c>
      <c r="H29" s="186">
        <v>0.1</v>
      </c>
      <c r="I29" s="186">
        <v>0.1</v>
      </c>
      <c r="J29" s="186">
        <v>0.3</v>
      </c>
      <c r="K29" s="186">
        <v>0.1</v>
      </c>
      <c r="L29" s="186">
        <v>0.3</v>
      </c>
      <c r="M29" s="186">
        <v>0.3</v>
      </c>
      <c r="N29" s="170">
        <f>SUM(C29:M29)</f>
        <v>2.2000000000000002</v>
      </c>
      <c r="O29" s="186">
        <v>0.1</v>
      </c>
      <c r="P29" s="186">
        <v>0.1</v>
      </c>
      <c r="Q29" s="186">
        <v>0.3</v>
      </c>
      <c r="R29" s="186">
        <v>0.2</v>
      </c>
      <c r="S29" s="186">
        <v>0.2</v>
      </c>
      <c r="T29" s="186">
        <v>0.1</v>
      </c>
      <c r="U29" s="186">
        <v>0.1</v>
      </c>
      <c r="V29" s="186">
        <v>0.4</v>
      </c>
      <c r="W29" s="186">
        <v>0.2</v>
      </c>
      <c r="X29" s="186">
        <v>0.3</v>
      </c>
      <c r="Y29" s="186">
        <v>0.1</v>
      </c>
      <c r="Z29" s="170">
        <f>SUM(O29:Y29)</f>
        <v>2.1</v>
      </c>
      <c r="AA29" s="186">
        <f t="shared" si="1"/>
        <v>-0.10000000000000009</v>
      </c>
      <c r="AB29" s="167">
        <f t="shared" si="13"/>
        <v>-4.5454545454545494</v>
      </c>
      <c r="AC29" s="161"/>
      <c r="AD29" s="65"/>
      <c r="AE29" s="2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77" ht="18" customHeight="1">
      <c r="A30" s="142"/>
      <c r="B30" s="192" t="s">
        <v>102</v>
      </c>
      <c r="C30" s="193">
        <f t="shared" ref="C30:Y31" si="14">+C31</f>
        <v>94.5</v>
      </c>
      <c r="D30" s="193">
        <f t="shared" si="14"/>
        <v>90.5</v>
      </c>
      <c r="E30" s="193">
        <f t="shared" si="14"/>
        <v>58</v>
      </c>
      <c r="F30" s="193">
        <f t="shared" si="14"/>
        <v>51.4</v>
      </c>
      <c r="G30" s="193">
        <f t="shared" si="14"/>
        <v>135.5</v>
      </c>
      <c r="H30" s="193">
        <f t="shared" si="14"/>
        <v>144.19999999999999</v>
      </c>
      <c r="I30" s="193">
        <f t="shared" si="14"/>
        <v>102.7</v>
      </c>
      <c r="J30" s="193">
        <f t="shared" si="14"/>
        <v>95.3</v>
      </c>
      <c r="K30" s="193">
        <f t="shared" si="14"/>
        <v>221.9</v>
      </c>
      <c r="L30" s="193">
        <f t="shared" si="14"/>
        <v>100.6</v>
      </c>
      <c r="M30" s="193">
        <f t="shared" si="14"/>
        <v>116.5</v>
      </c>
      <c r="N30" s="193">
        <f t="shared" si="14"/>
        <v>1211.0999999999999</v>
      </c>
      <c r="O30" s="193">
        <f t="shared" si="14"/>
        <v>80</v>
      </c>
      <c r="P30" s="193">
        <f t="shared" si="14"/>
        <v>37.5</v>
      </c>
      <c r="Q30" s="193">
        <f t="shared" si="14"/>
        <v>99.1</v>
      </c>
      <c r="R30" s="193">
        <f t="shared" si="14"/>
        <v>90.6</v>
      </c>
      <c r="S30" s="193">
        <f t="shared" si="14"/>
        <v>128.80000000000001</v>
      </c>
      <c r="T30" s="193">
        <f t="shared" si="14"/>
        <v>149.30000000000001</v>
      </c>
      <c r="U30" s="193">
        <f t="shared" si="14"/>
        <v>93.7</v>
      </c>
      <c r="V30" s="193">
        <f t="shared" si="14"/>
        <v>193.1</v>
      </c>
      <c r="W30" s="193">
        <f t="shared" si="14"/>
        <v>131.9</v>
      </c>
      <c r="X30" s="193">
        <f t="shared" si="14"/>
        <v>58.7</v>
      </c>
      <c r="Y30" s="193">
        <f t="shared" si="14"/>
        <v>341.2</v>
      </c>
      <c r="Z30" s="193">
        <f>+Z31</f>
        <v>1403.9</v>
      </c>
      <c r="AA30" s="193">
        <f t="shared" si="1"/>
        <v>192.80000000000018</v>
      </c>
      <c r="AB30" s="194">
        <f t="shared" si="13"/>
        <v>15.919412104698225</v>
      </c>
      <c r="AC30" s="179"/>
      <c r="AD30" s="195"/>
      <c r="AE30" s="2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77" ht="18" customHeight="1">
      <c r="A31" s="142"/>
      <c r="B31" s="196" t="s">
        <v>58</v>
      </c>
      <c r="C31" s="163">
        <f t="shared" si="14"/>
        <v>94.5</v>
      </c>
      <c r="D31" s="163">
        <f t="shared" si="14"/>
        <v>90.5</v>
      </c>
      <c r="E31" s="163">
        <f t="shared" si="14"/>
        <v>58</v>
      </c>
      <c r="F31" s="163">
        <f t="shared" si="14"/>
        <v>51.4</v>
      </c>
      <c r="G31" s="163">
        <f t="shared" si="14"/>
        <v>135.5</v>
      </c>
      <c r="H31" s="163">
        <f t="shared" si="14"/>
        <v>144.19999999999999</v>
      </c>
      <c r="I31" s="163">
        <f t="shared" si="14"/>
        <v>102.7</v>
      </c>
      <c r="J31" s="163">
        <f t="shared" si="14"/>
        <v>95.3</v>
      </c>
      <c r="K31" s="163">
        <f t="shared" si="14"/>
        <v>221.9</v>
      </c>
      <c r="L31" s="163">
        <f t="shared" si="14"/>
        <v>100.6</v>
      </c>
      <c r="M31" s="163">
        <f t="shared" si="14"/>
        <v>116.5</v>
      </c>
      <c r="N31" s="160">
        <f t="shared" si="14"/>
        <v>1211.0999999999999</v>
      </c>
      <c r="O31" s="163">
        <f t="shared" si="14"/>
        <v>80</v>
      </c>
      <c r="P31" s="163">
        <f t="shared" si="14"/>
        <v>37.5</v>
      </c>
      <c r="Q31" s="163">
        <f t="shared" si="14"/>
        <v>99.1</v>
      </c>
      <c r="R31" s="163">
        <f t="shared" si="14"/>
        <v>90.6</v>
      </c>
      <c r="S31" s="163">
        <f t="shared" si="14"/>
        <v>128.80000000000001</v>
      </c>
      <c r="T31" s="163">
        <f t="shared" si="14"/>
        <v>149.30000000000001</v>
      </c>
      <c r="U31" s="163">
        <f t="shared" si="14"/>
        <v>93.7</v>
      </c>
      <c r="V31" s="163">
        <f t="shared" si="14"/>
        <v>193.1</v>
      </c>
      <c r="W31" s="163">
        <f t="shared" si="14"/>
        <v>131.9</v>
      </c>
      <c r="X31" s="163">
        <f t="shared" si="14"/>
        <v>58.7</v>
      </c>
      <c r="Y31" s="163">
        <f t="shared" si="14"/>
        <v>341.2</v>
      </c>
      <c r="Z31" s="160">
        <f>+Z32</f>
        <v>1403.9</v>
      </c>
      <c r="AA31" s="163">
        <f t="shared" si="1"/>
        <v>192.80000000000018</v>
      </c>
      <c r="AB31" s="160">
        <f t="shared" si="13"/>
        <v>15.919412104698225</v>
      </c>
      <c r="AC31" s="161"/>
      <c r="AD31" s="65"/>
      <c r="AE31" s="2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1:77" ht="18" customHeight="1">
      <c r="A32" s="142"/>
      <c r="B32" s="197" t="s">
        <v>60</v>
      </c>
      <c r="C32" s="198">
        <v>94.5</v>
      </c>
      <c r="D32" s="198">
        <v>90.5</v>
      </c>
      <c r="E32" s="198">
        <v>58</v>
      </c>
      <c r="F32" s="198">
        <v>51.4</v>
      </c>
      <c r="G32" s="198">
        <v>135.5</v>
      </c>
      <c r="H32" s="198">
        <v>144.19999999999999</v>
      </c>
      <c r="I32" s="198">
        <v>102.7</v>
      </c>
      <c r="J32" s="198">
        <v>95.3</v>
      </c>
      <c r="K32" s="198">
        <v>221.9</v>
      </c>
      <c r="L32" s="199">
        <v>100.6</v>
      </c>
      <c r="M32" s="199">
        <v>116.5</v>
      </c>
      <c r="N32" s="167">
        <f>SUM(C32:M32)</f>
        <v>1211.0999999999999</v>
      </c>
      <c r="O32" s="198">
        <v>80</v>
      </c>
      <c r="P32" s="198">
        <v>37.5</v>
      </c>
      <c r="Q32" s="198">
        <v>99.1</v>
      </c>
      <c r="R32" s="198">
        <v>90.6</v>
      </c>
      <c r="S32" s="198">
        <v>128.80000000000001</v>
      </c>
      <c r="T32" s="198">
        <v>149.30000000000001</v>
      </c>
      <c r="U32" s="198">
        <v>93.7</v>
      </c>
      <c r="V32" s="198">
        <v>193.1</v>
      </c>
      <c r="W32" s="198">
        <v>131.9</v>
      </c>
      <c r="X32" s="198">
        <v>58.7</v>
      </c>
      <c r="Y32" s="198">
        <v>341.2</v>
      </c>
      <c r="Z32" s="167">
        <f>SUM(O32:Y32)</f>
        <v>1403.9</v>
      </c>
      <c r="AA32" s="166">
        <f t="shared" si="1"/>
        <v>192.80000000000018</v>
      </c>
      <c r="AB32" s="167">
        <f t="shared" si="13"/>
        <v>15.919412104698225</v>
      </c>
      <c r="AC32" s="126"/>
      <c r="AD32" s="65"/>
      <c r="AE32" s="2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</row>
    <row r="33" spans="1:77" ht="18" customHeight="1">
      <c r="A33" s="142"/>
      <c r="B33" s="181" t="s">
        <v>103</v>
      </c>
      <c r="C33" s="163">
        <v>0</v>
      </c>
      <c r="D33" s="163">
        <v>309.8</v>
      </c>
      <c r="E33" s="163">
        <v>0</v>
      </c>
      <c r="F33" s="163">
        <v>36.200000000000003</v>
      </c>
      <c r="G33" s="163">
        <v>0</v>
      </c>
      <c r="H33" s="163">
        <v>0</v>
      </c>
      <c r="I33" s="163">
        <v>40.6</v>
      </c>
      <c r="J33" s="163">
        <v>0</v>
      </c>
      <c r="K33" s="163">
        <v>0</v>
      </c>
      <c r="L33" s="200">
        <v>35.6</v>
      </c>
      <c r="M33" s="200">
        <v>0</v>
      </c>
      <c r="N33" s="170">
        <f>SUM(C33:M33)</f>
        <v>422.20000000000005</v>
      </c>
      <c r="O33" s="163">
        <v>25.2</v>
      </c>
      <c r="P33" s="163">
        <v>0</v>
      </c>
      <c r="Q33" s="163">
        <v>0</v>
      </c>
      <c r="R33" s="163">
        <v>31.7</v>
      </c>
      <c r="S33" s="163">
        <v>0.8</v>
      </c>
      <c r="T33" s="163">
        <v>0</v>
      </c>
      <c r="U33" s="163">
        <v>307.3</v>
      </c>
      <c r="V33" s="163">
        <v>0</v>
      </c>
      <c r="W33" s="163">
        <v>0</v>
      </c>
      <c r="X33" s="163">
        <v>20.2</v>
      </c>
      <c r="Y33" s="163">
        <v>0</v>
      </c>
      <c r="Z33" s="170">
        <f>SUM(O33:Y33)</f>
        <v>385.2</v>
      </c>
      <c r="AA33" s="169">
        <f t="shared" si="1"/>
        <v>-37.000000000000057</v>
      </c>
      <c r="AB33" s="170">
        <v>0</v>
      </c>
      <c r="AC33" s="132"/>
      <c r="AD33" s="2"/>
      <c r="AE33" s="2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</row>
    <row r="34" spans="1:77" ht="18" customHeight="1" thickBot="1">
      <c r="A34" s="201"/>
      <c r="B34" s="202" t="s">
        <v>104</v>
      </c>
      <c r="C34" s="203">
        <f>+C8+C29+C30+C33</f>
        <v>9954.5</v>
      </c>
      <c r="D34" s="203">
        <f>+D8+D29+D30+D33</f>
        <v>9354.7999999999993</v>
      </c>
      <c r="E34" s="203">
        <f>+E8+E29+E30+E33</f>
        <v>10605</v>
      </c>
      <c r="F34" s="203">
        <f>+F8+F29+F30+F33</f>
        <v>10084.800000000001</v>
      </c>
      <c r="G34" s="203">
        <f t="shared" ref="G34:Z34" si="15">+G8+G29+G30+G33</f>
        <v>12045.799999999997</v>
      </c>
      <c r="H34" s="203">
        <f t="shared" si="15"/>
        <v>11023</v>
      </c>
      <c r="I34" s="203">
        <f t="shared" si="15"/>
        <v>12522.7</v>
      </c>
      <c r="J34" s="203">
        <f t="shared" si="15"/>
        <v>12028.499999999998</v>
      </c>
      <c r="K34" s="203">
        <f t="shared" si="15"/>
        <v>10396.199999999999</v>
      </c>
      <c r="L34" s="203">
        <f t="shared" si="15"/>
        <v>13699.399999999998</v>
      </c>
      <c r="M34" s="203">
        <f t="shared" si="15"/>
        <v>13501.199999999999</v>
      </c>
      <c r="N34" s="204">
        <f t="shared" si="15"/>
        <v>125215.90000000001</v>
      </c>
      <c r="O34" s="203">
        <f t="shared" si="15"/>
        <v>11489.000000000002</v>
      </c>
      <c r="P34" s="203">
        <f t="shared" si="15"/>
        <v>9939.1999999999989</v>
      </c>
      <c r="Q34" s="203">
        <f t="shared" si="15"/>
        <v>11288.1</v>
      </c>
      <c r="R34" s="203">
        <f t="shared" si="15"/>
        <v>10794.000000000002</v>
      </c>
      <c r="S34" s="203">
        <f t="shared" si="15"/>
        <v>12927.599999999999</v>
      </c>
      <c r="T34" s="203">
        <f t="shared" si="15"/>
        <v>10889.800000000001</v>
      </c>
      <c r="U34" s="203">
        <f t="shared" si="15"/>
        <v>13038.5</v>
      </c>
      <c r="V34" s="203">
        <f t="shared" si="15"/>
        <v>12374.7</v>
      </c>
      <c r="W34" s="203">
        <f t="shared" si="15"/>
        <v>11553.300000000001</v>
      </c>
      <c r="X34" s="203">
        <f t="shared" si="15"/>
        <v>14242.6</v>
      </c>
      <c r="Y34" s="203">
        <f t="shared" si="15"/>
        <v>13515.1</v>
      </c>
      <c r="Z34" s="204">
        <f t="shared" si="15"/>
        <v>132051.90000000002</v>
      </c>
      <c r="AA34" s="203">
        <f t="shared" si="1"/>
        <v>6836.0000000000146</v>
      </c>
      <c r="AB34" s="204">
        <f>+AA34/N34*100</f>
        <v>5.4593705751426249</v>
      </c>
      <c r="AC34" s="132"/>
      <c r="AD34" s="2"/>
      <c r="AE34" s="2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</row>
    <row r="35" spans="1:77" ht="18" customHeight="1" thickTop="1" thickBot="1">
      <c r="A35" s="201"/>
      <c r="B35" s="205" t="s">
        <v>105</v>
      </c>
      <c r="C35" s="206">
        <v>0</v>
      </c>
      <c r="D35" s="206">
        <v>0</v>
      </c>
      <c r="E35" s="206">
        <v>0</v>
      </c>
      <c r="F35" s="206">
        <v>0</v>
      </c>
      <c r="G35" s="206">
        <v>0</v>
      </c>
      <c r="H35" s="206">
        <v>0</v>
      </c>
      <c r="I35" s="206">
        <v>0</v>
      </c>
      <c r="J35" s="206">
        <v>0</v>
      </c>
      <c r="K35" s="206">
        <v>0</v>
      </c>
      <c r="L35" s="206">
        <v>0</v>
      </c>
      <c r="M35" s="206">
        <v>0</v>
      </c>
      <c r="N35" s="207">
        <v>0</v>
      </c>
      <c r="O35" s="207">
        <v>0</v>
      </c>
      <c r="P35" s="207">
        <v>0</v>
      </c>
      <c r="Q35" s="207">
        <v>0</v>
      </c>
      <c r="R35" s="207">
        <v>0</v>
      </c>
      <c r="S35" s="207">
        <v>0</v>
      </c>
      <c r="T35" s="207">
        <v>0</v>
      </c>
      <c r="U35" s="207">
        <v>0</v>
      </c>
      <c r="V35" s="207">
        <v>0</v>
      </c>
      <c r="W35" s="207">
        <v>0</v>
      </c>
      <c r="X35" s="207">
        <v>0</v>
      </c>
      <c r="Y35" s="207">
        <v>0</v>
      </c>
      <c r="Z35" s="207">
        <f>SUM(O35:Y35)</f>
        <v>0</v>
      </c>
      <c r="AA35" s="207">
        <f t="shared" si="1"/>
        <v>0</v>
      </c>
      <c r="AB35" s="208">
        <v>0</v>
      </c>
      <c r="AC35" s="132"/>
      <c r="AD35" s="65"/>
      <c r="AE35" s="2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</row>
    <row r="36" spans="1:77" ht="21.75" customHeight="1" thickTop="1" thickBot="1">
      <c r="A36" s="201"/>
      <c r="B36" s="209" t="s">
        <v>80</v>
      </c>
      <c r="C36" s="210">
        <f t="shared" ref="C36:Z36" si="16">+C35+C34</f>
        <v>9954.5</v>
      </c>
      <c r="D36" s="210">
        <f t="shared" si="16"/>
        <v>9354.7999999999993</v>
      </c>
      <c r="E36" s="210">
        <f t="shared" si="16"/>
        <v>10605</v>
      </c>
      <c r="F36" s="210">
        <f t="shared" si="16"/>
        <v>10084.800000000001</v>
      </c>
      <c r="G36" s="210">
        <f t="shared" si="16"/>
        <v>12045.799999999997</v>
      </c>
      <c r="H36" s="210">
        <f t="shared" si="16"/>
        <v>11023</v>
      </c>
      <c r="I36" s="210">
        <f t="shared" si="16"/>
        <v>12522.7</v>
      </c>
      <c r="J36" s="210">
        <f t="shared" si="16"/>
        <v>12028.499999999998</v>
      </c>
      <c r="K36" s="210">
        <f t="shared" si="16"/>
        <v>10396.199999999999</v>
      </c>
      <c r="L36" s="210">
        <f t="shared" si="16"/>
        <v>13699.399999999998</v>
      </c>
      <c r="M36" s="210">
        <f t="shared" si="16"/>
        <v>13501.199999999999</v>
      </c>
      <c r="N36" s="211">
        <f t="shared" si="16"/>
        <v>125215.90000000001</v>
      </c>
      <c r="O36" s="211">
        <f t="shared" si="16"/>
        <v>11489.000000000002</v>
      </c>
      <c r="P36" s="211">
        <f t="shared" si="16"/>
        <v>9939.1999999999989</v>
      </c>
      <c r="Q36" s="211">
        <f t="shared" si="16"/>
        <v>11288.1</v>
      </c>
      <c r="R36" s="211">
        <f t="shared" si="16"/>
        <v>10794.000000000002</v>
      </c>
      <c r="S36" s="211">
        <f t="shared" si="16"/>
        <v>12927.599999999999</v>
      </c>
      <c r="T36" s="211">
        <f t="shared" si="16"/>
        <v>10889.800000000001</v>
      </c>
      <c r="U36" s="211">
        <f t="shared" si="16"/>
        <v>13038.5</v>
      </c>
      <c r="V36" s="211">
        <f t="shared" si="16"/>
        <v>12374.7</v>
      </c>
      <c r="W36" s="211">
        <f t="shared" si="16"/>
        <v>11553.300000000001</v>
      </c>
      <c r="X36" s="211">
        <f t="shared" si="16"/>
        <v>14242.6</v>
      </c>
      <c r="Y36" s="211">
        <f t="shared" si="16"/>
        <v>13515.1</v>
      </c>
      <c r="Z36" s="211">
        <f t="shared" si="16"/>
        <v>132051.90000000002</v>
      </c>
      <c r="AA36" s="212">
        <f t="shared" si="1"/>
        <v>6836.0000000000146</v>
      </c>
      <c r="AB36" s="212">
        <f>+AA36/N36*100</f>
        <v>5.4593705751426249</v>
      </c>
      <c r="AC36" s="132"/>
      <c r="AD36" s="2"/>
      <c r="AE36" s="2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</row>
    <row r="37" spans="1:77" ht="18" customHeight="1" thickTop="1">
      <c r="A37" s="201"/>
      <c r="B37" s="116" t="s">
        <v>81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213"/>
      <c r="AC37" s="132"/>
      <c r="AD37" s="2"/>
      <c r="AE37" s="2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</row>
    <row r="38" spans="1:77" ht="14.25">
      <c r="A38" s="142"/>
      <c r="B38" s="120" t="s">
        <v>82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32"/>
      <c r="AD38" s="2"/>
      <c r="AE38" s="2"/>
      <c r="AF38" s="4"/>
      <c r="AG38" s="4"/>
      <c r="AH38" s="4"/>
      <c r="AI38" s="4"/>
      <c r="AJ38" s="4"/>
      <c r="AK38" s="4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</row>
    <row r="39" spans="1:77" ht="12" customHeight="1">
      <c r="A39" s="142"/>
      <c r="B39" s="124" t="s">
        <v>83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32"/>
      <c r="AD39" s="2"/>
      <c r="AE39" s="2"/>
      <c r="AF39" s="4"/>
      <c r="AG39" s="4"/>
      <c r="AH39" s="4"/>
      <c r="AI39" s="4"/>
      <c r="AJ39" s="4"/>
      <c r="AK39" s="4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</row>
    <row r="40" spans="1:77" ht="12" customHeight="1">
      <c r="A40" s="142"/>
      <c r="B40" s="124" t="s">
        <v>106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32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32"/>
      <c r="AA40" s="126"/>
      <c r="AB40" s="126"/>
      <c r="AC40" s="132"/>
      <c r="AD40" s="2"/>
      <c r="AE40" s="2"/>
      <c r="AF40" s="4"/>
      <c r="AG40" s="4"/>
      <c r="AH40" s="4"/>
      <c r="AI40" s="4"/>
      <c r="AJ40" s="4"/>
      <c r="AK40" s="4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</row>
    <row r="41" spans="1:77" ht="14.25">
      <c r="A41" s="142"/>
      <c r="B41" s="133" t="s">
        <v>86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214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32"/>
      <c r="AB41" s="132"/>
      <c r="AC41" s="132"/>
      <c r="AD41" s="2"/>
      <c r="AE41" s="2"/>
      <c r="AF41" s="4"/>
      <c r="AG41" s="4"/>
      <c r="AH41" s="4"/>
      <c r="AI41" s="4"/>
      <c r="AJ41" s="4"/>
      <c r="AK41" s="4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</row>
    <row r="42" spans="1:77" ht="14.25">
      <c r="A42" s="142"/>
      <c r="B42" s="215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32"/>
      <c r="AB42" s="132"/>
      <c r="AC42" s="132"/>
      <c r="AD42" s="2"/>
      <c r="AE42" s="2"/>
      <c r="AF42" s="4"/>
      <c r="AG42" s="4"/>
      <c r="AH42" s="4"/>
      <c r="AI42" s="4"/>
      <c r="AJ42" s="4"/>
      <c r="AK42" s="4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</row>
    <row r="43" spans="1:77" ht="14.25">
      <c r="A43" s="142"/>
      <c r="B43" s="132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32"/>
      <c r="AC43" s="132"/>
      <c r="AD43" s="2"/>
      <c r="AE43" s="2"/>
      <c r="AF43" s="4"/>
      <c r="AG43" s="4"/>
      <c r="AH43" s="4"/>
      <c r="AI43" s="4"/>
      <c r="AJ43" s="4"/>
      <c r="AK43" s="4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</row>
    <row r="44" spans="1:77" ht="14.25">
      <c r="A44" s="14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2"/>
      <c r="AB44" s="132"/>
      <c r="AC44" s="132"/>
      <c r="AD44" s="2"/>
      <c r="AE44" s="2"/>
      <c r="AF44" s="4"/>
      <c r="AG44" s="4"/>
      <c r="AH44" s="4"/>
      <c r="AI44" s="4"/>
      <c r="AJ44" s="4"/>
      <c r="AK44" s="4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</row>
    <row r="45" spans="1:77" ht="14.25">
      <c r="A45" s="142"/>
      <c r="B45" s="153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34"/>
      <c r="V45" s="126"/>
      <c r="W45" s="126"/>
      <c r="X45" s="126"/>
      <c r="Y45" s="126"/>
      <c r="Z45" s="134"/>
      <c r="AA45" s="126"/>
      <c r="AB45" s="126"/>
      <c r="AC45" s="132"/>
      <c r="AD45" s="2"/>
      <c r="AE45" s="2"/>
      <c r="AF45" s="4"/>
      <c r="AG45" s="4"/>
      <c r="AH45" s="4"/>
      <c r="AI45" s="4"/>
      <c r="AJ45" s="4"/>
      <c r="AK45" s="4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</row>
    <row r="46" spans="1:77" ht="14.25">
      <c r="A46" s="142"/>
      <c r="B46" s="153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2"/>
      <c r="AE46" s="2"/>
      <c r="AF46" s="4"/>
      <c r="AG46" s="4"/>
      <c r="AH46" s="4"/>
      <c r="AI46" s="4"/>
      <c r="AJ46" s="4"/>
      <c r="AK46" s="4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</row>
    <row r="47" spans="1:77" ht="14.25">
      <c r="A47" s="142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216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2"/>
      <c r="AE47" s="2"/>
      <c r="AF47" s="4"/>
      <c r="AG47" s="4"/>
      <c r="AH47" s="4"/>
      <c r="AI47" s="4"/>
      <c r="AJ47" s="4"/>
      <c r="AK47" s="4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</row>
    <row r="48" spans="1:77" ht="14.25">
      <c r="A48" s="14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216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2"/>
      <c r="AE48" s="2"/>
      <c r="AF48" s="4"/>
      <c r="AG48" s="4"/>
      <c r="AH48" s="4"/>
      <c r="AI48" s="4"/>
      <c r="AJ48" s="4"/>
      <c r="AK48" s="4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</row>
    <row r="49" spans="1:77" ht="14.25">
      <c r="A49" s="14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216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2"/>
      <c r="AE49" s="2"/>
      <c r="AF49" s="4"/>
      <c r="AG49" s="4"/>
      <c r="AH49" s="4"/>
      <c r="AI49" s="4"/>
      <c r="AJ49" s="4"/>
      <c r="AK49" s="4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</row>
    <row r="50" spans="1:77" ht="14.25">
      <c r="A50" s="14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2"/>
      <c r="AE50" s="2"/>
      <c r="AF50" s="4"/>
      <c r="AG50" s="4"/>
      <c r="AH50" s="4"/>
      <c r="AI50" s="4"/>
      <c r="AJ50" s="4"/>
      <c r="AK50" s="4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</row>
    <row r="51" spans="1:77" ht="14.25">
      <c r="A51" s="142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2"/>
      <c r="AE51" s="2"/>
      <c r="AF51" s="4"/>
      <c r="AG51" s="4"/>
      <c r="AH51" s="4"/>
      <c r="AI51" s="4"/>
      <c r="AJ51" s="4"/>
      <c r="AK51" s="4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</row>
    <row r="52" spans="1:77" ht="14.25">
      <c r="A52" s="14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2"/>
      <c r="AE52" s="2"/>
      <c r="AF52" s="4"/>
      <c r="AG52" s="4"/>
      <c r="AH52" s="4"/>
      <c r="AI52" s="4"/>
      <c r="AJ52" s="4"/>
      <c r="AK52" s="4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</row>
    <row r="53" spans="1:77" ht="14.25">
      <c r="A53" s="14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2"/>
      <c r="AE53" s="2"/>
      <c r="AF53" s="4"/>
      <c r="AG53" s="4"/>
      <c r="AH53" s="4"/>
      <c r="AI53" s="4"/>
      <c r="AJ53" s="4"/>
      <c r="AK53" s="4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</row>
    <row r="54" spans="1:77" ht="14.25">
      <c r="A54" s="14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2"/>
      <c r="AE54" s="2"/>
      <c r="AF54" s="4"/>
      <c r="AG54" s="4"/>
      <c r="AH54" s="4"/>
      <c r="AI54" s="4"/>
      <c r="AJ54" s="4"/>
      <c r="AK54" s="4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</row>
    <row r="55" spans="1:77" ht="14.25">
      <c r="A55" s="14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2"/>
      <c r="AE55" s="2"/>
      <c r="AF55" s="4"/>
      <c r="AG55" s="4"/>
      <c r="AH55" s="4"/>
      <c r="AI55" s="4"/>
      <c r="AJ55" s="4"/>
      <c r="AK55" s="4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</row>
    <row r="56" spans="1:77" ht="14.25">
      <c r="A56" s="14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2"/>
      <c r="AE56" s="2"/>
      <c r="AF56" s="4"/>
      <c r="AG56" s="4"/>
      <c r="AH56" s="4"/>
      <c r="AI56" s="4"/>
      <c r="AJ56" s="4"/>
      <c r="AK56" s="4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</row>
    <row r="57" spans="1:77" ht="14.25">
      <c r="A57" s="14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2"/>
      <c r="AE57" s="2"/>
      <c r="AF57" s="4"/>
      <c r="AG57" s="4"/>
      <c r="AH57" s="4"/>
      <c r="AI57" s="4"/>
      <c r="AJ57" s="4"/>
      <c r="AK57" s="4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</row>
    <row r="58" spans="1:77" ht="14.25">
      <c r="A58" s="14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2"/>
      <c r="AE58" s="2"/>
      <c r="AF58" s="4"/>
      <c r="AG58" s="4"/>
      <c r="AH58" s="4"/>
      <c r="AI58" s="4"/>
      <c r="AJ58" s="4"/>
      <c r="AK58" s="4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</row>
    <row r="59" spans="1:77" ht="14.25">
      <c r="A59" s="14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2"/>
      <c r="AE59" s="2"/>
      <c r="AF59" s="4"/>
      <c r="AG59" s="4"/>
      <c r="AH59" s="4"/>
      <c r="AI59" s="4"/>
      <c r="AJ59" s="4"/>
      <c r="AK59" s="4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</row>
    <row r="60" spans="1:77" ht="14.25">
      <c r="A60" s="14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2"/>
      <c r="AE60" s="2"/>
      <c r="AF60" s="4"/>
      <c r="AG60" s="4"/>
      <c r="AH60" s="4"/>
      <c r="AI60" s="4"/>
      <c r="AJ60" s="4"/>
      <c r="AK60" s="4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</row>
    <row r="61" spans="1:77" ht="14.25">
      <c r="A61" s="14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2"/>
      <c r="AE61" s="2"/>
      <c r="AF61" s="4"/>
      <c r="AG61" s="4"/>
      <c r="AH61" s="4"/>
      <c r="AI61" s="4"/>
      <c r="AJ61" s="4"/>
      <c r="AK61" s="4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</row>
    <row r="62" spans="1:77" ht="14.25">
      <c r="A62" s="14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2"/>
      <c r="AE62" s="2"/>
      <c r="AF62" s="4"/>
      <c r="AG62" s="4"/>
      <c r="AH62" s="4"/>
      <c r="AI62" s="4"/>
      <c r="AJ62" s="4"/>
      <c r="AK62" s="4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</row>
    <row r="63" spans="1:77" ht="14.25">
      <c r="A63" s="14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2"/>
      <c r="AE63" s="2"/>
      <c r="AF63" s="4"/>
      <c r="AG63" s="4"/>
      <c r="AH63" s="4"/>
      <c r="AI63" s="4"/>
      <c r="AJ63" s="4"/>
      <c r="AK63" s="4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</row>
    <row r="64" spans="1:77" ht="14.25">
      <c r="A64" s="14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2"/>
      <c r="AE64" s="2"/>
      <c r="AF64" s="4"/>
      <c r="AG64" s="4"/>
      <c r="AH64" s="4"/>
      <c r="AI64" s="4"/>
      <c r="AJ64" s="4"/>
      <c r="AK64" s="4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</row>
    <row r="65" spans="1:77" ht="14.25">
      <c r="A65" s="14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2"/>
      <c r="AE65" s="2"/>
      <c r="AF65" s="4"/>
      <c r="AG65" s="4"/>
      <c r="AH65" s="4"/>
      <c r="AI65" s="4"/>
      <c r="AJ65" s="4"/>
      <c r="AK65" s="4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</row>
    <row r="66" spans="1:77" ht="14.25">
      <c r="A66" s="14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2"/>
      <c r="AE66" s="2"/>
      <c r="AF66" s="4"/>
      <c r="AG66" s="4"/>
      <c r="AH66" s="4"/>
      <c r="AI66" s="4"/>
      <c r="AJ66" s="4"/>
      <c r="AK66" s="4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</row>
    <row r="67" spans="1:77" ht="14.25">
      <c r="A67" s="14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2"/>
      <c r="AE67" s="2"/>
      <c r="AF67" s="4"/>
      <c r="AG67" s="4"/>
      <c r="AH67" s="4"/>
      <c r="AI67" s="4"/>
      <c r="AJ67" s="4"/>
      <c r="AK67" s="4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</row>
    <row r="68" spans="1:77" ht="14.25">
      <c r="A68" s="14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2"/>
      <c r="AE68" s="2"/>
      <c r="AF68" s="4"/>
      <c r="AG68" s="4"/>
      <c r="AH68" s="4"/>
      <c r="AI68" s="4"/>
      <c r="AJ68" s="4"/>
      <c r="AK68" s="4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</row>
    <row r="69" spans="1:77" ht="14.25">
      <c r="A69" s="14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2"/>
      <c r="AE69" s="2"/>
      <c r="AF69" s="4"/>
      <c r="AG69" s="4"/>
      <c r="AH69" s="4"/>
      <c r="AI69" s="4"/>
      <c r="AJ69" s="4"/>
      <c r="AK69" s="4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</row>
    <row r="70" spans="1:77" ht="14.25">
      <c r="A70" s="14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2"/>
      <c r="AE70" s="2"/>
      <c r="AF70" s="4"/>
      <c r="AG70" s="4"/>
      <c r="AH70" s="4"/>
      <c r="AI70" s="4"/>
      <c r="AJ70" s="4"/>
      <c r="AK70" s="4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</row>
    <row r="71" spans="1:77" ht="14.25">
      <c r="A71" s="14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2"/>
      <c r="AE71" s="2"/>
      <c r="AF71" s="4"/>
      <c r="AG71" s="4"/>
      <c r="AH71" s="4"/>
      <c r="AI71" s="4"/>
      <c r="AJ71" s="4"/>
      <c r="AK71" s="4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</row>
    <row r="72" spans="1:77" ht="14.25">
      <c r="A72" s="14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2"/>
      <c r="AE72" s="2"/>
      <c r="AF72" s="4"/>
      <c r="AG72" s="4"/>
      <c r="AH72" s="4"/>
      <c r="AI72" s="4"/>
      <c r="AJ72" s="4"/>
      <c r="AK72" s="4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</row>
    <row r="73" spans="1:77" ht="14.25">
      <c r="A73" s="14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2"/>
      <c r="AE73" s="2"/>
      <c r="AF73" s="4"/>
      <c r="AG73" s="4"/>
      <c r="AH73" s="4"/>
      <c r="AI73" s="4"/>
      <c r="AJ73" s="4"/>
      <c r="AK73" s="4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</row>
    <row r="74" spans="1:77" ht="14.25">
      <c r="A74" s="14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2"/>
      <c r="AE74" s="2"/>
      <c r="AF74" s="4"/>
      <c r="AG74" s="4"/>
      <c r="AH74" s="4"/>
      <c r="AI74" s="4"/>
      <c r="AJ74" s="4"/>
      <c r="AK74" s="4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</row>
    <row r="75" spans="1:77" ht="14.25">
      <c r="A75" s="14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2"/>
      <c r="AE75" s="2"/>
      <c r="AF75" s="4"/>
      <c r="AG75" s="4"/>
      <c r="AH75" s="4"/>
      <c r="AI75" s="4"/>
      <c r="AJ75" s="4"/>
      <c r="AK75" s="4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</row>
    <row r="76" spans="1:77" ht="14.25">
      <c r="A76" s="14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2"/>
      <c r="AE76" s="2"/>
      <c r="AF76" s="4"/>
      <c r="AG76" s="4"/>
      <c r="AH76" s="4"/>
      <c r="AI76" s="4"/>
      <c r="AJ76" s="4"/>
      <c r="AK76" s="4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</row>
    <row r="77" spans="1:77" ht="14.25">
      <c r="A77" s="14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2"/>
      <c r="AE77" s="2"/>
      <c r="AF77" s="4"/>
      <c r="AG77" s="4"/>
      <c r="AH77" s="4"/>
      <c r="AI77" s="4"/>
      <c r="AJ77" s="4"/>
      <c r="AK77" s="4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</row>
    <row r="78" spans="1:77" ht="14.25">
      <c r="A78" s="14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2"/>
      <c r="AE78" s="2"/>
      <c r="AF78" s="4"/>
      <c r="AG78" s="4"/>
      <c r="AH78" s="4"/>
      <c r="AI78" s="4"/>
      <c r="AJ78" s="4"/>
      <c r="AK78" s="4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</row>
    <row r="79" spans="1:77" ht="14.25">
      <c r="A79" s="14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2"/>
      <c r="AE79" s="2"/>
      <c r="AF79" s="4"/>
      <c r="AG79" s="4"/>
      <c r="AH79" s="4"/>
      <c r="AI79" s="4"/>
      <c r="AJ79" s="4"/>
      <c r="AK79" s="4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</row>
    <row r="80" spans="1:77" ht="14.25">
      <c r="A80" s="14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2"/>
      <c r="AE80" s="2"/>
      <c r="AF80" s="4"/>
      <c r="AG80" s="4"/>
      <c r="AH80" s="4"/>
      <c r="AI80" s="4"/>
      <c r="AJ80" s="4"/>
      <c r="AK80" s="4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</row>
    <row r="81" spans="1:77" ht="14.25">
      <c r="A81" s="14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2"/>
      <c r="AE81" s="2"/>
      <c r="AF81" s="4"/>
      <c r="AG81" s="4"/>
      <c r="AH81" s="4"/>
      <c r="AI81" s="4"/>
      <c r="AJ81" s="4"/>
      <c r="AK81" s="4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</row>
    <row r="82" spans="1:77" ht="14.25">
      <c r="A82" s="14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2"/>
      <c r="AE82" s="2"/>
      <c r="AF82" s="4"/>
      <c r="AG82" s="4"/>
      <c r="AH82" s="4"/>
      <c r="AI82" s="4"/>
      <c r="AJ82" s="4"/>
      <c r="AK82" s="4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</row>
    <row r="83" spans="1:77" ht="14.25">
      <c r="A83" s="14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2"/>
      <c r="AE83" s="2"/>
      <c r="AF83" s="4"/>
      <c r="AG83" s="4"/>
      <c r="AH83" s="4"/>
      <c r="AI83" s="4"/>
      <c r="AJ83" s="4"/>
      <c r="AK83" s="4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</row>
    <row r="84" spans="1:77" ht="14.25">
      <c r="A84" s="14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2"/>
      <c r="AE84" s="2"/>
      <c r="AF84" s="4"/>
      <c r="AG84" s="4"/>
      <c r="AH84" s="4"/>
      <c r="AI84" s="4"/>
      <c r="AJ84" s="4"/>
      <c r="AK84" s="4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</row>
    <row r="85" spans="1:77" ht="14.25">
      <c r="A85" s="14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2"/>
      <c r="AE85" s="2"/>
      <c r="AF85" s="4"/>
      <c r="AG85" s="4"/>
      <c r="AH85" s="4"/>
      <c r="AI85" s="4"/>
      <c r="AJ85" s="4"/>
      <c r="AK85" s="4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</row>
    <row r="86" spans="1:77" ht="14.25">
      <c r="A86" s="14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2"/>
      <c r="AE86" s="2"/>
      <c r="AF86" s="4"/>
      <c r="AG86" s="4"/>
      <c r="AH86" s="4"/>
      <c r="AI86" s="4"/>
      <c r="AJ86" s="4"/>
      <c r="AK86" s="4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</row>
    <row r="87" spans="1:77" ht="14.25">
      <c r="A87" s="14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2"/>
      <c r="AE87" s="2"/>
      <c r="AF87" s="4"/>
      <c r="AG87" s="4"/>
      <c r="AH87" s="4"/>
      <c r="AI87" s="4"/>
      <c r="AJ87" s="4"/>
      <c r="AK87" s="4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</row>
    <row r="88" spans="1:77" ht="14.25">
      <c r="A88" s="14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2"/>
      <c r="AE88" s="2"/>
      <c r="AF88" s="4"/>
      <c r="AG88" s="4"/>
      <c r="AH88" s="4"/>
      <c r="AI88" s="4"/>
      <c r="AJ88" s="4"/>
      <c r="AK88" s="4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</row>
    <row r="89" spans="1:77" ht="14.25">
      <c r="A89" s="14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2"/>
      <c r="AE89" s="2"/>
      <c r="AF89" s="4"/>
      <c r="AG89" s="4"/>
      <c r="AH89" s="4"/>
      <c r="AI89" s="4"/>
      <c r="AJ89" s="4"/>
      <c r="AK89" s="4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</row>
    <row r="90" spans="1:77" ht="14.25">
      <c r="A90" s="14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2"/>
      <c r="AE90" s="2"/>
      <c r="AF90" s="4"/>
      <c r="AG90" s="4"/>
      <c r="AH90" s="4"/>
      <c r="AI90" s="4"/>
      <c r="AJ90" s="4"/>
      <c r="AK90" s="4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</row>
    <row r="91" spans="1:77" ht="14.25">
      <c r="A91" s="14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2"/>
      <c r="AE91" s="2"/>
      <c r="AF91" s="4"/>
      <c r="AG91" s="4"/>
      <c r="AH91" s="4"/>
      <c r="AI91" s="4"/>
      <c r="AJ91" s="4"/>
      <c r="AK91" s="4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</row>
    <row r="92" spans="1:77" ht="14.25">
      <c r="A92" s="14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2"/>
      <c r="AE92" s="2"/>
      <c r="AF92" s="4"/>
      <c r="AG92" s="4"/>
      <c r="AH92" s="4"/>
      <c r="AI92" s="4"/>
      <c r="AJ92" s="4"/>
      <c r="AK92" s="4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</row>
    <row r="93" spans="1:77" ht="14.25">
      <c r="A93" s="14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2"/>
      <c r="AE93" s="2"/>
      <c r="AF93" s="4"/>
      <c r="AG93" s="4"/>
      <c r="AH93" s="4"/>
      <c r="AI93" s="4"/>
      <c r="AJ93" s="4"/>
      <c r="AK93" s="4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</row>
    <row r="94" spans="1:77" ht="14.25">
      <c r="A94" s="14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2"/>
      <c r="AE94" s="2"/>
      <c r="AF94" s="4"/>
      <c r="AG94" s="4"/>
      <c r="AH94" s="4"/>
      <c r="AI94" s="4"/>
      <c r="AJ94" s="4"/>
      <c r="AK94" s="4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</row>
    <row r="95" spans="1:77" ht="14.25">
      <c r="A95" s="14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2"/>
      <c r="AE95" s="2"/>
      <c r="AF95" s="4"/>
      <c r="AG95" s="4"/>
      <c r="AH95" s="4"/>
      <c r="AI95" s="4"/>
      <c r="AJ95" s="4"/>
      <c r="AK95" s="4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</row>
    <row r="96" spans="1:77" ht="14.25">
      <c r="A96" s="14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2"/>
      <c r="AE96" s="2"/>
      <c r="AF96" s="4"/>
      <c r="AG96" s="4"/>
      <c r="AH96" s="4"/>
      <c r="AI96" s="4"/>
      <c r="AJ96" s="4"/>
      <c r="AK96" s="4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</row>
    <row r="97" spans="1:77" ht="14.25">
      <c r="A97" s="14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2"/>
      <c r="AE97" s="2"/>
      <c r="AF97" s="4"/>
      <c r="AG97" s="4"/>
      <c r="AH97" s="4"/>
      <c r="AI97" s="4"/>
      <c r="AJ97" s="4"/>
      <c r="AK97" s="4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</row>
    <row r="98" spans="1:77" ht="14.25">
      <c r="A98" s="14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2"/>
      <c r="AE98" s="2"/>
      <c r="AF98" s="4"/>
      <c r="AG98" s="4"/>
      <c r="AH98" s="4"/>
      <c r="AI98" s="4"/>
      <c r="AJ98" s="4"/>
      <c r="AK98" s="4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</row>
    <row r="99" spans="1:77" ht="14.25">
      <c r="A99" s="14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2"/>
      <c r="AE99" s="2"/>
      <c r="AF99" s="4"/>
      <c r="AG99" s="4"/>
      <c r="AH99" s="4"/>
      <c r="AI99" s="4"/>
      <c r="AJ99" s="4"/>
      <c r="AK99" s="4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</row>
    <row r="100" spans="1:77" ht="14.25">
      <c r="A100" s="14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2"/>
      <c r="AE100" s="2"/>
      <c r="AF100" s="4"/>
      <c r="AG100" s="4"/>
      <c r="AH100" s="4"/>
      <c r="AI100" s="4"/>
      <c r="AJ100" s="4"/>
      <c r="AK100" s="4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</row>
    <row r="101" spans="1:77" ht="14.25">
      <c r="A101" s="14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2"/>
      <c r="AE101" s="2"/>
      <c r="AF101" s="4"/>
      <c r="AG101" s="4"/>
      <c r="AH101" s="4"/>
      <c r="AI101" s="4"/>
      <c r="AJ101" s="4"/>
      <c r="AK101" s="4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</row>
    <row r="102" spans="1:77" ht="14.25">
      <c r="A102" s="14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2"/>
      <c r="AE102" s="2"/>
      <c r="AF102" s="4"/>
      <c r="AG102" s="4"/>
      <c r="AH102" s="4"/>
      <c r="AI102" s="4"/>
      <c r="AJ102" s="4"/>
      <c r="AK102" s="4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</row>
    <row r="103" spans="1:77" ht="14.25">
      <c r="A103" s="14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2"/>
      <c r="AE103" s="2"/>
      <c r="AF103" s="4"/>
      <c r="AG103" s="4"/>
      <c r="AH103" s="4"/>
      <c r="AI103" s="4"/>
      <c r="AJ103" s="4"/>
      <c r="AK103" s="4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</row>
    <row r="104" spans="1:77" ht="14.25">
      <c r="A104" s="14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2"/>
      <c r="AE104" s="2"/>
      <c r="AF104" s="4"/>
      <c r="AG104" s="4"/>
      <c r="AH104" s="4"/>
      <c r="AI104" s="4"/>
      <c r="AJ104" s="4"/>
      <c r="AK104" s="4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</row>
    <row r="105" spans="1:77" ht="14.25">
      <c r="A105" s="14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2"/>
      <c r="AE105" s="2"/>
      <c r="AF105" s="4"/>
      <c r="AG105" s="4"/>
      <c r="AH105" s="4"/>
      <c r="AI105" s="4"/>
      <c r="AJ105" s="4"/>
      <c r="AK105" s="4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</row>
    <row r="106" spans="1:77" ht="14.25">
      <c r="B106" s="217"/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4"/>
      <c r="AE106" s="4"/>
      <c r="AF106" s="4"/>
      <c r="AG106" s="4"/>
      <c r="AH106" s="4"/>
      <c r="AI106" s="4"/>
      <c r="AJ106" s="4"/>
      <c r="AK106" s="4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</row>
    <row r="107" spans="1:77" ht="14.25"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  <c r="AA107" s="217"/>
      <c r="AB107" s="217"/>
      <c r="AC107" s="217"/>
      <c r="AD107" s="4"/>
      <c r="AE107" s="4"/>
      <c r="AF107" s="4"/>
      <c r="AG107" s="4"/>
      <c r="AH107" s="4"/>
      <c r="AI107" s="4"/>
      <c r="AJ107" s="4"/>
      <c r="AK107" s="4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</row>
    <row r="108" spans="1:77" ht="14.25"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4"/>
      <c r="AE108" s="4"/>
      <c r="AF108" s="4"/>
      <c r="AG108" s="4"/>
      <c r="AH108" s="4"/>
      <c r="AI108" s="4"/>
      <c r="AJ108" s="4"/>
      <c r="AK108" s="4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</row>
    <row r="109" spans="1:77" ht="14.25"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4"/>
      <c r="AE109" s="4"/>
      <c r="AF109" s="4"/>
      <c r="AG109" s="4"/>
      <c r="AH109" s="4"/>
      <c r="AI109" s="4"/>
      <c r="AJ109" s="4"/>
      <c r="AK109" s="4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</row>
    <row r="110" spans="1:77" ht="14.25"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4"/>
      <c r="AE110" s="4"/>
      <c r="AF110" s="4"/>
      <c r="AG110" s="4"/>
      <c r="AH110" s="4"/>
      <c r="AI110" s="4"/>
      <c r="AJ110" s="4"/>
      <c r="AK110" s="4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</row>
    <row r="111" spans="1:77" ht="14.25"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4"/>
      <c r="AE111" s="4"/>
      <c r="AF111" s="4"/>
      <c r="AG111" s="4"/>
      <c r="AH111" s="4"/>
      <c r="AI111" s="4"/>
      <c r="AJ111" s="4"/>
      <c r="AK111" s="4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</row>
    <row r="112" spans="1:77" ht="14.25"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4"/>
      <c r="AE112" s="4"/>
      <c r="AF112" s="4"/>
      <c r="AG112" s="4"/>
      <c r="AH112" s="4"/>
      <c r="AI112" s="4"/>
      <c r="AJ112" s="4"/>
      <c r="AK112" s="4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</row>
    <row r="113" spans="2:77" ht="14.25"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4"/>
      <c r="AE113" s="4"/>
      <c r="AF113" s="4"/>
      <c r="AG113" s="4"/>
      <c r="AH113" s="4"/>
      <c r="AI113" s="4"/>
      <c r="AJ113" s="4"/>
      <c r="AK113" s="4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</row>
    <row r="114" spans="2:77" ht="14.25"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4"/>
      <c r="AE114" s="4"/>
      <c r="AF114" s="4"/>
      <c r="AG114" s="4"/>
      <c r="AH114" s="4"/>
      <c r="AI114" s="4"/>
      <c r="AJ114" s="4"/>
      <c r="AK114" s="4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</row>
    <row r="115" spans="2:77" ht="14.25"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4"/>
      <c r="AE115" s="4"/>
      <c r="AF115" s="4"/>
      <c r="AG115" s="4"/>
      <c r="AH115" s="4"/>
      <c r="AI115" s="4"/>
      <c r="AJ115" s="4"/>
      <c r="AK115" s="4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</row>
    <row r="116" spans="2:77" ht="14.25"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4"/>
      <c r="AE116" s="4"/>
      <c r="AF116" s="4"/>
      <c r="AG116" s="4"/>
      <c r="AH116" s="4"/>
      <c r="AI116" s="4"/>
      <c r="AJ116" s="4"/>
      <c r="AK116" s="4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</row>
    <row r="117" spans="2:77" ht="14.25"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4"/>
      <c r="AE117" s="4"/>
      <c r="AF117" s="4"/>
      <c r="AG117" s="4"/>
      <c r="AH117" s="4"/>
      <c r="AI117" s="4"/>
      <c r="AJ117" s="4"/>
      <c r="AK117" s="4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</row>
    <row r="118" spans="2:77" ht="14.25"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217"/>
      <c r="AD118" s="4"/>
      <c r="AE118" s="4"/>
      <c r="AF118" s="4"/>
      <c r="AG118" s="4"/>
      <c r="AH118" s="4"/>
      <c r="AI118" s="4"/>
      <c r="AJ118" s="4"/>
      <c r="AK118" s="4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</row>
    <row r="119" spans="2:77" ht="14.25"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4"/>
      <c r="AE119" s="4"/>
      <c r="AF119" s="4"/>
      <c r="AG119" s="4"/>
      <c r="AH119" s="4"/>
      <c r="AI119" s="4"/>
      <c r="AJ119" s="4"/>
      <c r="AK119" s="4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</row>
    <row r="120" spans="2:77" ht="14.25"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4"/>
      <c r="AE120" s="4"/>
      <c r="AF120" s="4"/>
      <c r="AG120" s="4"/>
      <c r="AH120" s="4"/>
      <c r="AI120" s="4"/>
      <c r="AJ120" s="4"/>
      <c r="AK120" s="4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</row>
    <row r="121" spans="2:77" ht="14.25"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7"/>
      <c r="AD121" s="4"/>
      <c r="AE121" s="4"/>
      <c r="AF121" s="4"/>
      <c r="AG121" s="4"/>
      <c r="AH121" s="4"/>
      <c r="AI121" s="4"/>
      <c r="AJ121" s="4"/>
      <c r="AK121" s="4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</row>
    <row r="122" spans="2:77" ht="14.25"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/>
      <c r="AD122" s="4"/>
      <c r="AE122" s="4"/>
      <c r="AF122" s="4"/>
      <c r="AG122" s="4"/>
      <c r="AH122" s="4"/>
      <c r="AI122" s="4"/>
      <c r="AJ122" s="4"/>
      <c r="AK122" s="4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</row>
    <row r="123" spans="2:77" ht="14.25"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  <c r="AA123" s="217"/>
      <c r="AB123" s="217"/>
      <c r="AC123" s="217"/>
      <c r="AD123" s="4"/>
      <c r="AE123" s="4"/>
      <c r="AF123" s="4"/>
      <c r="AG123" s="4"/>
      <c r="AH123" s="4"/>
      <c r="AI123" s="4"/>
      <c r="AJ123" s="4"/>
      <c r="AK123" s="4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</row>
    <row r="124" spans="2:77" ht="14.25"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7"/>
      <c r="AD124" s="4"/>
      <c r="AE124" s="4"/>
      <c r="AF124" s="4"/>
      <c r="AG124" s="4"/>
      <c r="AH124" s="4"/>
      <c r="AI124" s="4"/>
      <c r="AJ124" s="4"/>
      <c r="AK124" s="4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</row>
    <row r="125" spans="2:77" ht="14.25"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17"/>
      <c r="AD125" s="4"/>
      <c r="AE125" s="4"/>
      <c r="AF125" s="4"/>
      <c r="AG125" s="4"/>
      <c r="AH125" s="4"/>
      <c r="AI125" s="4"/>
      <c r="AJ125" s="4"/>
      <c r="AK125" s="4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</row>
    <row r="126" spans="2:77" ht="14.25"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  <c r="AA126" s="217"/>
      <c r="AB126" s="217"/>
      <c r="AC126" s="217"/>
      <c r="AD126" s="4"/>
      <c r="AE126" s="4"/>
      <c r="AF126" s="4"/>
      <c r="AG126" s="4"/>
      <c r="AH126" s="4"/>
      <c r="AI126" s="4"/>
      <c r="AJ126" s="4"/>
      <c r="AK126" s="4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</row>
    <row r="127" spans="2:77" ht="14.25"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217"/>
      <c r="AD127" s="4"/>
      <c r="AE127" s="4"/>
      <c r="AF127" s="4"/>
      <c r="AG127" s="4"/>
      <c r="AH127" s="4"/>
      <c r="AI127" s="4"/>
      <c r="AJ127" s="4"/>
      <c r="AK127" s="4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</row>
    <row r="128" spans="2:77" ht="14.25"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217"/>
      <c r="AD128" s="4"/>
      <c r="AE128" s="4"/>
      <c r="AF128" s="4"/>
      <c r="AG128" s="4"/>
      <c r="AH128" s="4"/>
      <c r="AI128" s="4"/>
      <c r="AJ128" s="4"/>
      <c r="AK128" s="4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</row>
    <row r="129" spans="2:77" ht="14.25"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217"/>
      <c r="AD129" s="4"/>
      <c r="AE129" s="4"/>
      <c r="AF129" s="4"/>
      <c r="AG129" s="4"/>
      <c r="AH129" s="4"/>
      <c r="AI129" s="4"/>
      <c r="AJ129" s="4"/>
      <c r="AK129" s="4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</row>
    <row r="130" spans="2:77" ht="14.25"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  <c r="AA130" s="217"/>
      <c r="AB130" s="217"/>
      <c r="AC130" s="217"/>
      <c r="AD130" s="4"/>
      <c r="AE130" s="4"/>
      <c r="AF130" s="4"/>
      <c r="AG130" s="4"/>
      <c r="AH130" s="4"/>
      <c r="AI130" s="4"/>
      <c r="AJ130" s="4"/>
      <c r="AK130" s="4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</row>
    <row r="131" spans="2:77" ht="14.25"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  <c r="AA131" s="217"/>
      <c r="AB131" s="217"/>
      <c r="AC131" s="217"/>
      <c r="AD131" s="4"/>
      <c r="AE131" s="4"/>
      <c r="AF131" s="4"/>
      <c r="AG131" s="4"/>
      <c r="AH131" s="4"/>
      <c r="AI131" s="4"/>
      <c r="AJ131" s="4"/>
      <c r="AK131" s="4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</row>
    <row r="132" spans="2:77" ht="14.25"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  <c r="W132" s="217"/>
      <c r="X132" s="217"/>
      <c r="Y132" s="217"/>
      <c r="Z132" s="217"/>
      <c r="AA132" s="217"/>
      <c r="AB132" s="217"/>
      <c r="AC132" s="217"/>
      <c r="AD132" s="4"/>
      <c r="AE132" s="4"/>
      <c r="AF132" s="4"/>
      <c r="AG132" s="4"/>
      <c r="AH132" s="4"/>
      <c r="AI132" s="4"/>
      <c r="AJ132" s="4"/>
      <c r="AK132" s="4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</row>
    <row r="133" spans="2:77" ht="14.25"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217"/>
      <c r="AB133" s="217"/>
      <c r="AC133" s="217"/>
      <c r="AD133" s="4"/>
      <c r="AE133" s="4"/>
      <c r="AF133" s="4"/>
      <c r="AG133" s="4"/>
      <c r="AH133" s="4"/>
      <c r="AI133" s="4"/>
      <c r="AJ133" s="4"/>
      <c r="AK133" s="4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</row>
    <row r="134" spans="2:77" ht="14.25"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217"/>
      <c r="AD134" s="4"/>
      <c r="AE134" s="4"/>
      <c r="AF134" s="4"/>
      <c r="AG134" s="4"/>
      <c r="AH134" s="4"/>
      <c r="AI134" s="4"/>
      <c r="AJ134" s="4"/>
      <c r="AK134" s="4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</row>
    <row r="135" spans="2:77" ht="14.25"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7"/>
      <c r="AD135" s="4"/>
      <c r="AE135" s="4"/>
      <c r="AF135" s="4"/>
      <c r="AG135" s="4"/>
      <c r="AH135" s="4"/>
      <c r="AI135" s="4"/>
      <c r="AJ135" s="4"/>
      <c r="AK135" s="4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</row>
    <row r="136" spans="2:77" ht="14.25"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4"/>
      <c r="AE136" s="4"/>
      <c r="AF136" s="4"/>
      <c r="AG136" s="4"/>
      <c r="AH136" s="4"/>
      <c r="AI136" s="4"/>
      <c r="AJ136" s="4"/>
      <c r="AK136" s="4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</row>
    <row r="137" spans="2:77" ht="14.25"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  <c r="AA137" s="217"/>
      <c r="AB137" s="217"/>
      <c r="AC137" s="217"/>
      <c r="AD137" s="4"/>
      <c r="AE137" s="4"/>
      <c r="AF137" s="4"/>
      <c r="AG137" s="4"/>
      <c r="AH137" s="4"/>
      <c r="AI137" s="4"/>
      <c r="AJ137" s="4"/>
      <c r="AK137" s="4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</row>
    <row r="138" spans="2:77" ht="14.25"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217"/>
      <c r="Y138" s="217"/>
      <c r="Z138" s="217"/>
      <c r="AA138" s="217"/>
      <c r="AB138" s="217"/>
      <c r="AC138" s="217"/>
      <c r="AD138" s="4"/>
      <c r="AE138" s="4"/>
      <c r="AF138" s="4"/>
      <c r="AG138" s="4"/>
      <c r="AH138" s="4"/>
      <c r="AI138" s="4"/>
      <c r="AJ138" s="4"/>
      <c r="AK138" s="4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</row>
    <row r="139" spans="2:77" ht="14.25"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  <c r="AA139" s="217"/>
      <c r="AB139" s="217"/>
      <c r="AC139" s="217"/>
      <c r="AD139" s="4"/>
      <c r="AE139" s="4"/>
      <c r="AF139" s="4"/>
      <c r="AG139" s="4"/>
      <c r="AH139" s="4"/>
      <c r="AI139" s="4"/>
      <c r="AJ139" s="4"/>
      <c r="AK139" s="4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</row>
    <row r="140" spans="2:77" ht="14.25"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  <c r="AB140" s="217"/>
      <c r="AC140" s="217"/>
      <c r="AD140" s="4"/>
      <c r="AE140" s="4"/>
      <c r="AF140" s="4"/>
      <c r="AG140" s="4"/>
      <c r="AH140" s="4"/>
      <c r="AI140" s="4"/>
      <c r="AJ140" s="4"/>
      <c r="AK140" s="4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</row>
    <row r="141" spans="2:77" ht="14.25"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  <c r="AA141" s="217"/>
      <c r="AB141" s="217"/>
      <c r="AC141" s="217"/>
      <c r="AD141" s="4"/>
      <c r="AE141" s="4"/>
      <c r="AF141" s="4"/>
      <c r="AG141" s="4"/>
      <c r="AH141" s="4"/>
      <c r="AI141" s="4"/>
      <c r="AJ141" s="4"/>
      <c r="AK141" s="4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</row>
    <row r="142" spans="2:77" ht="14.25"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217"/>
      <c r="AB142" s="217"/>
      <c r="AC142" s="217"/>
      <c r="AD142" s="4"/>
      <c r="AE142" s="4"/>
      <c r="AF142" s="4"/>
      <c r="AG142" s="4"/>
      <c r="AH142" s="4"/>
      <c r="AI142" s="4"/>
      <c r="AJ142" s="4"/>
      <c r="AK142" s="4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</row>
    <row r="143" spans="2:77" ht="14.25"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7"/>
      <c r="Z143" s="217"/>
      <c r="AA143" s="217"/>
      <c r="AB143" s="217"/>
      <c r="AC143" s="217"/>
      <c r="AD143" s="4"/>
      <c r="AE143" s="4"/>
      <c r="AF143" s="4"/>
      <c r="AG143" s="4"/>
      <c r="AH143" s="4"/>
      <c r="AI143" s="4"/>
      <c r="AJ143" s="4"/>
      <c r="AK143" s="4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</row>
    <row r="144" spans="2:77" ht="14.25"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17"/>
      <c r="Y144" s="217"/>
      <c r="Z144" s="217"/>
      <c r="AA144" s="217"/>
      <c r="AB144" s="217"/>
      <c r="AC144" s="217"/>
      <c r="AD144" s="4"/>
      <c r="AE144" s="4"/>
      <c r="AF144" s="4"/>
      <c r="AG144" s="4"/>
      <c r="AH144" s="4"/>
      <c r="AI144" s="4"/>
      <c r="AJ144" s="4"/>
      <c r="AK144" s="4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</row>
    <row r="145" spans="2:77" ht="14.25"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217"/>
      <c r="X145" s="217"/>
      <c r="Y145" s="217"/>
      <c r="Z145" s="217"/>
      <c r="AA145" s="217"/>
      <c r="AB145" s="217"/>
      <c r="AC145" s="217"/>
      <c r="AD145" s="4"/>
      <c r="AE145" s="4"/>
      <c r="AF145" s="4"/>
      <c r="AG145" s="4"/>
      <c r="AH145" s="4"/>
      <c r="AI145" s="4"/>
      <c r="AJ145" s="4"/>
      <c r="AK145" s="4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</row>
    <row r="146" spans="2:77" ht="14.25">
      <c r="B146" s="217"/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7"/>
      <c r="U146" s="217"/>
      <c r="V146" s="217"/>
      <c r="W146" s="217"/>
      <c r="X146" s="217"/>
      <c r="Y146" s="217"/>
      <c r="Z146" s="217"/>
      <c r="AA146" s="217"/>
      <c r="AB146" s="217"/>
      <c r="AC146" s="217"/>
      <c r="AD146" s="4"/>
      <c r="AE146" s="4"/>
      <c r="AF146" s="4"/>
      <c r="AG146" s="4"/>
      <c r="AH146" s="4"/>
      <c r="AI146" s="4"/>
      <c r="AJ146" s="4"/>
      <c r="AK146" s="4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</row>
    <row r="147" spans="2:77" ht="14.25"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  <c r="W147" s="217"/>
      <c r="X147" s="217"/>
      <c r="Y147" s="217"/>
      <c r="Z147" s="217"/>
      <c r="AA147" s="217"/>
      <c r="AB147" s="217"/>
      <c r="AC147" s="217"/>
      <c r="AD147" s="4"/>
      <c r="AE147" s="4"/>
      <c r="AF147" s="4"/>
      <c r="AG147" s="4"/>
      <c r="AH147" s="4"/>
      <c r="AI147" s="4"/>
      <c r="AJ147" s="4"/>
      <c r="AK147" s="4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</row>
    <row r="148" spans="2:77" ht="14.25"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  <c r="AA148" s="217"/>
      <c r="AB148" s="217"/>
      <c r="AC148" s="217"/>
      <c r="AD148" s="4"/>
      <c r="AE148" s="4"/>
      <c r="AF148" s="4"/>
      <c r="AG148" s="4"/>
      <c r="AH148" s="4"/>
      <c r="AI148" s="4"/>
      <c r="AJ148" s="4"/>
      <c r="AK148" s="4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</row>
    <row r="149" spans="2:77" ht="14.25"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17"/>
      <c r="AD149" s="4"/>
      <c r="AE149" s="4"/>
      <c r="AF149" s="4"/>
      <c r="AG149" s="4"/>
      <c r="AH149" s="4"/>
      <c r="AI149" s="4"/>
      <c r="AJ149" s="4"/>
      <c r="AK149" s="4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</row>
    <row r="150" spans="2:77" ht="14.25"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17"/>
      <c r="Y150" s="217"/>
      <c r="Z150" s="217"/>
      <c r="AA150" s="217"/>
      <c r="AB150" s="217"/>
      <c r="AC150" s="217"/>
      <c r="AD150" s="4"/>
      <c r="AE150" s="4"/>
      <c r="AF150" s="4"/>
      <c r="AG150" s="4"/>
      <c r="AH150" s="4"/>
      <c r="AI150" s="4"/>
      <c r="AJ150" s="4"/>
      <c r="AK150" s="4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</row>
    <row r="151" spans="2:77" ht="14.25"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  <c r="AA151" s="217"/>
      <c r="AB151" s="217"/>
      <c r="AC151" s="217"/>
      <c r="AD151" s="4"/>
      <c r="AE151" s="4"/>
      <c r="AF151" s="4"/>
      <c r="AG151" s="4"/>
      <c r="AH151" s="4"/>
      <c r="AI151" s="4"/>
      <c r="AJ151" s="4"/>
      <c r="AK151" s="4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</row>
    <row r="152" spans="2:77" ht="14.25"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217"/>
      <c r="Z152" s="217"/>
      <c r="AA152" s="217"/>
      <c r="AB152" s="217"/>
      <c r="AC152" s="217"/>
      <c r="AD152" s="4"/>
      <c r="AE152" s="4"/>
      <c r="AF152" s="4"/>
      <c r="AG152" s="4"/>
      <c r="AH152" s="4"/>
      <c r="AI152" s="4"/>
      <c r="AJ152" s="4"/>
      <c r="AK152" s="4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</row>
    <row r="153" spans="2:77" ht="14.25"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/>
      <c r="AD153" s="4"/>
      <c r="AE153" s="4"/>
      <c r="AF153" s="4"/>
      <c r="AG153" s="4"/>
      <c r="AH153" s="4"/>
      <c r="AI153" s="4"/>
      <c r="AJ153" s="4"/>
      <c r="AK153" s="4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</row>
    <row r="154" spans="2:77" ht="14.25"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4"/>
      <c r="AE154" s="4"/>
      <c r="AF154" s="4"/>
      <c r="AG154" s="4"/>
      <c r="AH154" s="4"/>
      <c r="AI154" s="4"/>
      <c r="AJ154" s="4"/>
      <c r="AK154" s="4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</row>
    <row r="155" spans="2:77" ht="14.25"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4"/>
      <c r="AE155" s="4"/>
      <c r="AF155" s="4"/>
      <c r="AG155" s="4"/>
      <c r="AH155" s="4"/>
      <c r="AI155" s="4"/>
      <c r="AJ155" s="4"/>
      <c r="AK155" s="4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</row>
    <row r="156" spans="2:77" ht="14.25"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  <c r="AA156" s="217"/>
      <c r="AB156" s="217"/>
      <c r="AC156" s="217"/>
      <c r="AD156" s="4"/>
      <c r="AE156" s="4"/>
      <c r="AF156" s="4"/>
      <c r="AG156" s="4"/>
      <c r="AH156" s="4"/>
      <c r="AI156" s="4"/>
      <c r="AJ156" s="4"/>
      <c r="AK156" s="4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</row>
    <row r="157" spans="2:77" ht="14.25">
      <c r="B157" s="217"/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7"/>
      <c r="AD157" s="4"/>
      <c r="AE157" s="4"/>
      <c r="AF157" s="4"/>
      <c r="AG157" s="4"/>
      <c r="AH157" s="4"/>
      <c r="AI157" s="4"/>
      <c r="AJ157" s="4"/>
      <c r="AK157" s="4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</row>
    <row r="158" spans="2:77" ht="14.25"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4"/>
      <c r="AE158" s="4"/>
      <c r="AF158" s="4"/>
      <c r="AG158" s="4"/>
      <c r="AH158" s="4"/>
      <c r="AI158" s="4"/>
      <c r="AJ158" s="4"/>
      <c r="AK158" s="4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</row>
    <row r="159" spans="2:77" ht="14.25"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7"/>
      <c r="AD159" s="4"/>
      <c r="AE159" s="4"/>
      <c r="AF159" s="4"/>
      <c r="AG159" s="4"/>
      <c r="AH159" s="4"/>
      <c r="AI159" s="4"/>
      <c r="AJ159" s="4"/>
      <c r="AK159" s="4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</row>
    <row r="160" spans="2:77" ht="14.25"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217"/>
      <c r="AD160" s="4"/>
      <c r="AE160" s="4"/>
      <c r="AF160" s="4"/>
      <c r="AG160" s="4"/>
      <c r="AH160" s="4"/>
      <c r="AI160" s="4"/>
      <c r="AJ160" s="4"/>
      <c r="AK160" s="4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</row>
    <row r="161" spans="2:77" ht="14.25"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217"/>
      <c r="AB161" s="217"/>
      <c r="AC161" s="217"/>
      <c r="AD161" s="4"/>
      <c r="AE161" s="4"/>
      <c r="AF161" s="4"/>
      <c r="AG161" s="4"/>
      <c r="AH161" s="4"/>
      <c r="AI161" s="4"/>
      <c r="AJ161" s="4"/>
      <c r="AK161" s="4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</row>
    <row r="162" spans="2:77" ht="14.25"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17"/>
      <c r="AB162" s="217"/>
      <c r="AC162" s="217"/>
      <c r="AD162" s="4"/>
      <c r="AE162" s="4"/>
      <c r="AF162" s="4"/>
      <c r="AG162" s="4"/>
      <c r="AH162" s="4"/>
      <c r="AI162" s="4"/>
      <c r="AJ162" s="4"/>
      <c r="AK162" s="4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</row>
    <row r="163" spans="2:77" ht="14.25"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  <c r="AA163" s="217"/>
      <c r="AB163" s="217"/>
      <c r="AC163" s="217"/>
      <c r="AD163" s="4"/>
      <c r="AE163" s="4"/>
      <c r="AF163" s="4"/>
      <c r="AG163" s="4"/>
      <c r="AH163" s="4"/>
      <c r="AI163" s="4"/>
      <c r="AJ163" s="4"/>
      <c r="AK163" s="4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</row>
    <row r="164" spans="2:77" ht="14.25"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217"/>
      <c r="AD164" s="4"/>
      <c r="AE164" s="4"/>
      <c r="AF164" s="4"/>
      <c r="AG164" s="4"/>
      <c r="AH164" s="4"/>
      <c r="AI164" s="4"/>
      <c r="AJ164" s="4"/>
      <c r="AK164" s="4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</row>
    <row r="165" spans="2:77" ht="14.25">
      <c r="B165" s="217"/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4"/>
      <c r="AE165" s="4"/>
      <c r="AF165" s="4"/>
      <c r="AG165" s="4"/>
      <c r="AH165" s="4"/>
      <c r="AI165" s="4"/>
      <c r="AJ165" s="4"/>
      <c r="AK165" s="4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</row>
    <row r="166" spans="2:77" ht="14.25">
      <c r="B166" s="217"/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17"/>
      <c r="AD166" s="4"/>
      <c r="AE166" s="4"/>
      <c r="AF166" s="4"/>
      <c r="AG166" s="4"/>
      <c r="AH166" s="4"/>
      <c r="AI166" s="4"/>
      <c r="AJ166" s="4"/>
      <c r="AK166" s="4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</row>
    <row r="167" spans="2:77" ht="14.25">
      <c r="B167" s="217"/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7"/>
      <c r="AC167" s="217"/>
      <c r="AD167" s="4"/>
      <c r="AE167" s="4"/>
      <c r="AF167" s="4"/>
      <c r="AG167" s="4"/>
      <c r="AH167" s="4"/>
      <c r="AI167" s="4"/>
      <c r="AJ167" s="4"/>
      <c r="AK167" s="4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</row>
    <row r="168" spans="2:77" ht="14.25">
      <c r="B168" s="215"/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5"/>
      <c r="AB168" s="215"/>
      <c r="AC168" s="217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</row>
    <row r="169" spans="2:77" ht="14.25">
      <c r="B169" s="215"/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15"/>
      <c r="U169" s="215"/>
      <c r="V169" s="215"/>
      <c r="W169" s="215"/>
      <c r="X169" s="215"/>
      <c r="Y169" s="215"/>
      <c r="Z169" s="215"/>
      <c r="AA169" s="215"/>
      <c r="AB169" s="215"/>
      <c r="AC169" s="217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</row>
    <row r="170" spans="2:77" ht="14.25">
      <c r="B170" s="215"/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7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</row>
    <row r="171" spans="2:77" ht="14.25">
      <c r="B171" s="215"/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15"/>
      <c r="U171" s="215"/>
      <c r="V171" s="215"/>
      <c r="W171" s="215"/>
      <c r="X171" s="215"/>
      <c r="Y171" s="215"/>
      <c r="Z171" s="215"/>
      <c r="AA171" s="215"/>
      <c r="AB171" s="215"/>
      <c r="AC171" s="217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</row>
    <row r="172" spans="2:77" ht="14.25">
      <c r="B172" s="215"/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  <c r="V172" s="215"/>
      <c r="W172" s="215"/>
      <c r="X172" s="215"/>
      <c r="Y172" s="215"/>
      <c r="Z172" s="215"/>
      <c r="AA172" s="215"/>
      <c r="AB172" s="215"/>
      <c r="AC172" s="217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</row>
    <row r="173" spans="2:77" ht="14.25">
      <c r="B173" s="215"/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217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</row>
    <row r="174" spans="2:77" ht="14.25">
      <c r="B174" s="215"/>
      <c r="C174" s="215"/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  <c r="X174" s="215"/>
      <c r="Y174" s="215"/>
      <c r="Z174" s="215"/>
      <c r="AA174" s="215"/>
      <c r="AB174" s="215"/>
      <c r="AC174" s="217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</row>
    <row r="175" spans="2:77" ht="14.25">
      <c r="B175" s="215"/>
      <c r="C175" s="215"/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15"/>
      <c r="U175" s="215"/>
      <c r="V175" s="215"/>
      <c r="W175" s="215"/>
      <c r="X175" s="215"/>
      <c r="Y175" s="215"/>
      <c r="Z175" s="215"/>
      <c r="AA175" s="215"/>
      <c r="AB175" s="215"/>
      <c r="AC175" s="217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</row>
    <row r="176" spans="2:77" ht="14.25">
      <c r="B176" s="215"/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15"/>
      <c r="U176" s="215"/>
      <c r="V176" s="215"/>
      <c r="W176" s="215"/>
      <c r="X176" s="215"/>
      <c r="Y176" s="215"/>
      <c r="Z176" s="215"/>
      <c r="AA176" s="215"/>
      <c r="AB176" s="215"/>
      <c r="AC176" s="217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</row>
    <row r="177" spans="2:77" ht="14.25">
      <c r="B177" s="215"/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15"/>
      <c r="U177" s="215"/>
      <c r="V177" s="215"/>
      <c r="W177" s="215"/>
      <c r="X177" s="215"/>
      <c r="Y177" s="215"/>
      <c r="Z177" s="215"/>
      <c r="AA177" s="215"/>
      <c r="AB177" s="215"/>
      <c r="AC177" s="217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</row>
    <row r="178" spans="2:77" ht="14.25">
      <c r="B178" s="215"/>
      <c r="C178" s="215"/>
      <c r="D178" s="215"/>
      <c r="E178" s="215"/>
      <c r="F178" s="215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15"/>
      <c r="T178" s="215"/>
      <c r="U178" s="215"/>
      <c r="V178" s="215"/>
      <c r="W178" s="215"/>
      <c r="X178" s="215"/>
      <c r="Y178" s="215"/>
      <c r="Z178" s="215"/>
      <c r="AA178" s="215"/>
      <c r="AB178" s="215"/>
      <c r="AC178" s="217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</row>
    <row r="179" spans="2:77" ht="14.25">
      <c r="B179" s="215"/>
      <c r="C179" s="215"/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15"/>
      <c r="U179" s="215"/>
      <c r="V179" s="215"/>
      <c r="W179" s="215"/>
      <c r="X179" s="215"/>
      <c r="Y179" s="215"/>
      <c r="Z179" s="215"/>
      <c r="AA179" s="215"/>
      <c r="AB179" s="215"/>
      <c r="AC179" s="217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</row>
    <row r="180" spans="2:77" ht="14.25">
      <c r="B180" s="215"/>
      <c r="C180" s="215"/>
      <c r="D180" s="215"/>
      <c r="E180" s="215"/>
      <c r="F180" s="215"/>
      <c r="G180" s="215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15"/>
      <c r="U180" s="215"/>
      <c r="V180" s="215"/>
      <c r="W180" s="215"/>
      <c r="X180" s="215"/>
      <c r="Y180" s="215"/>
      <c r="Z180" s="215"/>
      <c r="AA180" s="215"/>
      <c r="AB180" s="215"/>
      <c r="AC180" s="217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</row>
    <row r="181" spans="2:77" ht="14.25">
      <c r="B181" s="215"/>
      <c r="C181" s="215"/>
      <c r="D181" s="215"/>
      <c r="E181" s="215"/>
      <c r="F181" s="215"/>
      <c r="G181" s="215"/>
      <c r="H181" s="215"/>
      <c r="I181" s="215"/>
      <c r="J181" s="215"/>
      <c r="K181" s="215"/>
      <c r="L181" s="215"/>
      <c r="M181" s="215"/>
      <c r="N181" s="215"/>
      <c r="O181" s="215"/>
      <c r="P181" s="215"/>
      <c r="Q181" s="215"/>
      <c r="R181" s="215"/>
      <c r="S181" s="215"/>
      <c r="T181" s="215"/>
      <c r="U181" s="215"/>
      <c r="V181" s="215"/>
      <c r="W181" s="215"/>
      <c r="X181" s="215"/>
      <c r="Y181" s="215"/>
      <c r="Z181" s="215"/>
      <c r="AA181" s="215"/>
      <c r="AB181" s="215"/>
      <c r="AC181" s="217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</row>
    <row r="182" spans="2:77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4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</row>
    <row r="183" spans="2:77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4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</row>
    <row r="184" spans="2:77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4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</row>
    <row r="185" spans="2:77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4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</row>
    <row r="186" spans="2:77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4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</row>
    <row r="187" spans="2:77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4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</row>
    <row r="188" spans="2:77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4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</row>
    <row r="189" spans="2:77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4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</row>
    <row r="190" spans="2:77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4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</row>
    <row r="191" spans="2:77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4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</row>
    <row r="192" spans="2:77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4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</row>
    <row r="193" spans="2:77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4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</row>
    <row r="194" spans="2:77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4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</row>
    <row r="195" spans="2:77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4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</row>
    <row r="196" spans="2:77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4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</row>
    <row r="197" spans="2:77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4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</row>
    <row r="198" spans="2:77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4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</row>
    <row r="199" spans="2:77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4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</row>
    <row r="200" spans="2:77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4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</row>
    <row r="201" spans="2:77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4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</row>
    <row r="202" spans="2:77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4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</row>
    <row r="203" spans="2:77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4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</row>
    <row r="204" spans="2:77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4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</row>
    <row r="205" spans="2:77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4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</row>
    <row r="206" spans="2:77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4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</row>
    <row r="207" spans="2:77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4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</row>
    <row r="208" spans="2:77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4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</row>
    <row r="209" spans="2:77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4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</row>
    <row r="210" spans="2:77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4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</row>
    <row r="211" spans="2:77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4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</row>
    <row r="212" spans="2:77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4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</row>
    <row r="213" spans="2:77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4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</row>
    <row r="214" spans="2:77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4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</row>
    <row r="215" spans="2:77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4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</row>
    <row r="216" spans="2:77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4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</row>
    <row r="217" spans="2:77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4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</row>
    <row r="218" spans="2:77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4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</row>
    <row r="219" spans="2:77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4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</row>
  </sheetData>
  <mergeCells count="10">
    <mergeCell ref="B1:AC1"/>
    <mergeCell ref="B3:AB3"/>
    <mergeCell ref="B4:AB4"/>
    <mergeCell ref="B5:AB5"/>
    <mergeCell ref="B6:B7"/>
    <mergeCell ref="C6:M6"/>
    <mergeCell ref="N6:N7"/>
    <mergeCell ref="O6:Y6"/>
    <mergeCell ref="Z6:Z7"/>
    <mergeCell ref="AA6:AB6"/>
  </mergeCells>
  <printOptions horizontalCentered="1"/>
  <pageMargins left="0" right="0" top="0.19685039370078741" bottom="0.19685039370078741" header="0" footer="0.19685039370078741"/>
  <pageSetup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36"/>
  <sheetViews>
    <sheetView showGridLines="0" tabSelected="1" topLeftCell="A40" zoomScaleNormal="100" workbookViewId="0">
      <selection activeCell="AB17" sqref="AB17"/>
    </sheetView>
  </sheetViews>
  <sheetFormatPr baseColWidth="10" defaultColWidth="11.42578125" defaultRowHeight="12.75"/>
  <cols>
    <col min="1" max="1" width="3.42578125" customWidth="1"/>
    <col min="2" max="2" width="75.140625" customWidth="1"/>
    <col min="3" max="10" width="9.28515625" customWidth="1"/>
    <col min="11" max="11" width="11" bestFit="1" customWidth="1"/>
    <col min="12" max="12" width="11" customWidth="1"/>
    <col min="13" max="13" width="11" bestFit="1" customWidth="1"/>
    <col min="14" max="14" width="10" bestFit="1" customWidth="1"/>
    <col min="15" max="15" width="10.28515625" customWidth="1"/>
    <col min="16" max="16" width="11.5703125" customWidth="1"/>
    <col min="17" max="17" width="8.85546875" customWidth="1"/>
    <col min="18" max="18" width="9.42578125" customWidth="1"/>
    <col min="19" max="19" width="10.85546875" customWidth="1"/>
    <col min="20" max="20" width="9.42578125" customWidth="1"/>
    <col min="21" max="21" width="9" customWidth="1"/>
    <col min="22" max="22" width="8.85546875" customWidth="1"/>
    <col min="23" max="25" width="11.5703125" customWidth="1"/>
    <col min="26" max="27" width="10" customWidth="1"/>
    <col min="28" max="28" width="8.85546875" customWidth="1"/>
    <col min="29" max="29" width="13.28515625" style="59" bestFit="1" customWidth="1"/>
    <col min="30" max="30" width="11" customWidth="1"/>
  </cols>
  <sheetData>
    <row r="1" spans="1:60" ht="17.25">
      <c r="B1" s="6" t="s">
        <v>107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4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spans="1:60" ht="14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4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s="218" customFormat="1" ht="17.25">
      <c r="B3" s="10" t="s">
        <v>108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219"/>
    </row>
    <row r="4" spans="1:60" s="218" customFormat="1" ht="17.25" customHeight="1">
      <c r="B4" s="11" t="s">
        <v>109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219"/>
    </row>
    <row r="5" spans="1:60" s="218" customFormat="1" ht="14.25" customHeight="1">
      <c r="B5" s="11" t="s">
        <v>110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219"/>
    </row>
    <row r="6" spans="1:60" s="218" customFormat="1" ht="29.25" customHeight="1">
      <c r="B6" s="220" t="s">
        <v>4</v>
      </c>
      <c r="C6" s="150">
        <v>2018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49">
        <v>2018</v>
      </c>
      <c r="O6" s="150">
        <v>2019</v>
      </c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49">
        <v>2019</v>
      </c>
      <c r="AA6" s="150" t="s">
        <v>5</v>
      </c>
      <c r="AB6" s="152"/>
      <c r="AC6" s="219"/>
    </row>
    <row r="7" spans="1:60" ht="24" customHeight="1" thickBot="1">
      <c r="A7" s="142"/>
      <c r="B7" s="221"/>
      <c r="C7" s="157" t="s">
        <v>6</v>
      </c>
      <c r="D7" s="157" t="s">
        <v>7</v>
      </c>
      <c r="E7" s="157" t="s">
        <v>8</v>
      </c>
      <c r="F7" s="157" t="s">
        <v>9</v>
      </c>
      <c r="G7" s="157" t="s">
        <v>10</v>
      </c>
      <c r="H7" s="157" t="s">
        <v>11</v>
      </c>
      <c r="I7" s="157" t="s">
        <v>12</v>
      </c>
      <c r="J7" s="157" t="s">
        <v>13</v>
      </c>
      <c r="K7" s="157" t="s">
        <v>14</v>
      </c>
      <c r="L7" s="157" t="s">
        <v>15</v>
      </c>
      <c r="M7" s="157" t="s">
        <v>16</v>
      </c>
      <c r="N7" s="154"/>
      <c r="O7" s="157" t="s">
        <v>6</v>
      </c>
      <c r="P7" s="157" t="s">
        <v>7</v>
      </c>
      <c r="Q7" s="157" t="s">
        <v>8</v>
      </c>
      <c r="R7" s="157" t="s">
        <v>9</v>
      </c>
      <c r="S7" s="157" t="s">
        <v>10</v>
      </c>
      <c r="T7" s="157" t="s">
        <v>11</v>
      </c>
      <c r="U7" s="157" t="s">
        <v>12</v>
      </c>
      <c r="V7" s="157" t="s">
        <v>13</v>
      </c>
      <c r="W7" s="157" t="s">
        <v>14</v>
      </c>
      <c r="X7" s="157" t="s">
        <v>15</v>
      </c>
      <c r="Y7" s="157" t="s">
        <v>16</v>
      </c>
      <c r="Z7" s="154"/>
      <c r="AA7" s="157" t="s">
        <v>17</v>
      </c>
      <c r="AB7" s="156" t="s">
        <v>18</v>
      </c>
      <c r="AC7" s="2"/>
      <c r="AD7" s="2"/>
      <c r="AE7" s="2"/>
      <c r="AF7" s="2"/>
      <c r="AG7" s="2"/>
      <c r="AH7" s="2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</row>
    <row r="8" spans="1:60" ht="18" customHeight="1" thickTop="1">
      <c r="A8" s="142"/>
      <c r="B8" s="222" t="s">
        <v>19</v>
      </c>
      <c r="C8" s="223">
        <f t="shared" ref="C8:Z8" si="0">+C9+C21+C22+C23+C40</f>
        <v>3846.2000000000003</v>
      </c>
      <c r="D8" s="223">
        <f t="shared" si="0"/>
        <v>2157.9</v>
      </c>
      <c r="E8" s="223">
        <f t="shared" si="0"/>
        <v>1876.7</v>
      </c>
      <c r="F8" s="223">
        <f t="shared" si="0"/>
        <v>1763.1000000000001</v>
      </c>
      <c r="G8" s="223">
        <f t="shared" si="0"/>
        <v>1994</v>
      </c>
      <c r="H8" s="223">
        <f t="shared" si="0"/>
        <v>4528.8</v>
      </c>
      <c r="I8" s="223">
        <f t="shared" si="0"/>
        <v>1971.1000000000001</v>
      </c>
      <c r="J8" s="223">
        <f t="shared" si="0"/>
        <v>2337.5</v>
      </c>
      <c r="K8" s="223">
        <f t="shared" si="0"/>
        <v>2875.3999999999996</v>
      </c>
      <c r="L8" s="223">
        <f t="shared" si="0"/>
        <v>2099</v>
      </c>
      <c r="M8" s="223">
        <f t="shared" si="0"/>
        <v>1941.5000000000002</v>
      </c>
      <c r="N8" s="223">
        <f t="shared" si="0"/>
        <v>27391.200000000004</v>
      </c>
      <c r="O8" s="223">
        <f t="shared" si="0"/>
        <v>2624.3999999999996</v>
      </c>
      <c r="P8" s="223">
        <f t="shared" si="0"/>
        <v>2657.2000000000003</v>
      </c>
      <c r="Q8" s="223">
        <f t="shared" si="0"/>
        <v>2394.8000000000002</v>
      </c>
      <c r="R8" s="223">
        <f t="shared" si="0"/>
        <v>2644.5</v>
      </c>
      <c r="S8" s="223">
        <f t="shared" si="0"/>
        <v>3660.2000000000003</v>
      </c>
      <c r="T8" s="223">
        <f t="shared" si="0"/>
        <v>5519.2999999999993</v>
      </c>
      <c r="U8" s="223">
        <f t="shared" si="0"/>
        <v>2270.1999999999998</v>
      </c>
      <c r="V8" s="223">
        <f t="shared" si="0"/>
        <v>2089</v>
      </c>
      <c r="W8" s="223">
        <f t="shared" si="0"/>
        <v>2873.2</v>
      </c>
      <c r="X8" s="223">
        <f t="shared" si="0"/>
        <v>2159</v>
      </c>
      <c r="Y8" s="223">
        <f t="shared" si="0"/>
        <v>2334.5</v>
      </c>
      <c r="Z8" s="223">
        <f t="shared" si="0"/>
        <v>31226.299999999996</v>
      </c>
      <c r="AA8" s="224">
        <f t="shared" ref="AA8:AA71" si="1">+Z8-N8</f>
        <v>3835.0999999999913</v>
      </c>
      <c r="AB8" s="224">
        <f t="shared" ref="AB8:AB21" si="2">+AA8/N8*100</f>
        <v>14.001212068109432</v>
      </c>
      <c r="AC8" s="65"/>
      <c r="AD8" s="65"/>
      <c r="AE8" s="2"/>
      <c r="AF8" s="2"/>
      <c r="AG8" s="2"/>
      <c r="AH8" s="2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</row>
    <row r="9" spans="1:60" ht="18" customHeight="1">
      <c r="A9" s="142"/>
      <c r="B9" s="225" t="s">
        <v>20</v>
      </c>
      <c r="C9" s="163">
        <f t="shared" ref="C9:Y9" si="3">+C10+C19</f>
        <v>25.2</v>
      </c>
      <c r="D9" s="163">
        <f t="shared" si="3"/>
        <v>241.3</v>
      </c>
      <c r="E9" s="163">
        <f t="shared" si="3"/>
        <v>241.79999999999998</v>
      </c>
      <c r="F9" s="163">
        <f t="shared" si="3"/>
        <v>157.80000000000001</v>
      </c>
      <c r="G9" s="163">
        <f t="shared" si="3"/>
        <v>240.29999999999998</v>
      </c>
      <c r="H9" s="163">
        <f t="shared" si="3"/>
        <v>228.50000000000003</v>
      </c>
      <c r="I9" s="163">
        <f t="shared" si="3"/>
        <v>238.49999999999997</v>
      </c>
      <c r="J9" s="163">
        <f t="shared" si="3"/>
        <v>169.3</v>
      </c>
      <c r="K9" s="163">
        <f t="shared" si="3"/>
        <v>227.7</v>
      </c>
      <c r="L9" s="163">
        <f t="shared" si="3"/>
        <v>232.99999999999997</v>
      </c>
      <c r="M9" s="163">
        <f t="shared" si="3"/>
        <v>245.1</v>
      </c>
      <c r="N9" s="160">
        <f t="shared" si="3"/>
        <v>2248.5000000000005</v>
      </c>
      <c r="O9" s="163">
        <f t="shared" si="3"/>
        <v>33.099999999999994</v>
      </c>
      <c r="P9" s="163">
        <f t="shared" si="3"/>
        <v>199.4</v>
      </c>
      <c r="Q9" s="163">
        <f t="shared" si="3"/>
        <v>139.5</v>
      </c>
      <c r="R9" s="163">
        <f t="shared" si="3"/>
        <v>21.5</v>
      </c>
      <c r="S9" s="163">
        <f t="shared" si="3"/>
        <v>196</v>
      </c>
      <c r="T9" s="163">
        <f t="shared" si="3"/>
        <v>246</v>
      </c>
      <c r="U9" s="163">
        <f t="shared" si="3"/>
        <v>140.29999999999998</v>
      </c>
      <c r="V9" s="163">
        <f t="shared" si="3"/>
        <v>114.9</v>
      </c>
      <c r="W9" s="163">
        <f t="shared" si="3"/>
        <v>23.9</v>
      </c>
      <c r="X9" s="163">
        <f t="shared" si="3"/>
        <v>130.19999999999999</v>
      </c>
      <c r="Y9" s="163">
        <f t="shared" si="3"/>
        <v>127.9</v>
      </c>
      <c r="Z9" s="160">
        <f>+Z10+Z19</f>
        <v>1372.7</v>
      </c>
      <c r="AA9" s="163">
        <f t="shared" si="1"/>
        <v>-875.80000000000041</v>
      </c>
      <c r="AB9" s="160">
        <f t="shared" si="2"/>
        <v>-38.950411385368035</v>
      </c>
      <c r="AC9" s="65"/>
      <c r="AD9" s="65"/>
      <c r="AE9" s="2"/>
      <c r="AF9" s="2"/>
      <c r="AG9" s="2"/>
      <c r="AH9" s="2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0" ht="18" customHeight="1">
      <c r="A10" s="142"/>
      <c r="B10" s="225" t="s">
        <v>90</v>
      </c>
      <c r="C10" s="163">
        <f t="shared" ref="C10:Y10" si="4">+C11+C14</f>
        <v>12.2</v>
      </c>
      <c r="D10" s="163">
        <f t="shared" si="4"/>
        <v>230.3</v>
      </c>
      <c r="E10" s="163">
        <f t="shared" si="4"/>
        <v>229.29999999999998</v>
      </c>
      <c r="F10" s="163">
        <f t="shared" si="4"/>
        <v>145.5</v>
      </c>
      <c r="G10" s="163">
        <f t="shared" si="4"/>
        <v>227.1</v>
      </c>
      <c r="H10" s="163">
        <f t="shared" si="4"/>
        <v>214.90000000000003</v>
      </c>
      <c r="I10" s="163">
        <f t="shared" si="4"/>
        <v>223.29999999999998</v>
      </c>
      <c r="J10" s="163">
        <f t="shared" si="4"/>
        <v>154.80000000000001</v>
      </c>
      <c r="K10" s="163">
        <f t="shared" si="4"/>
        <v>215.2</v>
      </c>
      <c r="L10" s="163">
        <f t="shared" si="4"/>
        <v>219.49999999999997</v>
      </c>
      <c r="M10" s="163">
        <f t="shared" si="4"/>
        <v>233.5</v>
      </c>
      <c r="N10" s="160">
        <f t="shared" si="4"/>
        <v>2105.6000000000004</v>
      </c>
      <c r="O10" s="163">
        <f t="shared" si="4"/>
        <v>18.899999999999999</v>
      </c>
      <c r="P10" s="163">
        <f t="shared" si="4"/>
        <v>187.3</v>
      </c>
      <c r="Q10" s="163">
        <f t="shared" si="4"/>
        <v>126.19999999999999</v>
      </c>
      <c r="R10" s="163">
        <f t="shared" si="4"/>
        <v>9.8999999999999986</v>
      </c>
      <c r="S10" s="163">
        <f t="shared" si="4"/>
        <v>181.8</v>
      </c>
      <c r="T10" s="163">
        <f t="shared" si="4"/>
        <v>233.4</v>
      </c>
      <c r="U10" s="163">
        <f t="shared" si="4"/>
        <v>124.89999999999999</v>
      </c>
      <c r="V10" s="163">
        <f t="shared" si="4"/>
        <v>101.10000000000001</v>
      </c>
      <c r="W10" s="163">
        <f t="shared" si="4"/>
        <v>11.2</v>
      </c>
      <c r="X10" s="163">
        <f t="shared" si="4"/>
        <v>116.5</v>
      </c>
      <c r="Y10" s="163">
        <f t="shared" si="4"/>
        <v>116.5</v>
      </c>
      <c r="Z10" s="160">
        <f>+Z11+Z14</f>
        <v>1227.7</v>
      </c>
      <c r="AA10" s="163">
        <f t="shared" si="1"/>
        <v>-877.90000000000032</v>
      </c>
      <c r="AB10" s="160">
        <f t="shared" si="2"/>
        <v>-41.693579027355632</v>
      </c>
      <c r="AC10" s="65"/>
      <c r="AD10" s="65"/>
      <c r="AE10" s="2"/>
      <c r="AF10" s="2"/>
      <c r="AG10" s="2"/>
      <c r="AH10" s="2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ht="18" customHeight="1">
      <c r="A11" s="142"/>
      <c r="B11" s="226" t="s">
        <v>39</v>
      </c>
      <c r="C11" s="163">
        <f t="shared" ref="C11:Z11" si="5">+C12+C13</f>
        <v>0</v>
      </c>
      <c r="D11" s="163">
        <f t="shared" si="5"/>
        <v>218.3</v>
      </c>
      <c r="E11" s="163">
        <f t="shared" si="5"/>
        <v>216.6</v>
      </c>
      <c r="F11" s="163">
        <f t="shared" si="5"/>
        <v>135.4</v>
      </c>
      <c r="G11" s="163">
        <f t="shared" si="5"/>
        <v>213.9</v>
      </c>
      <c r="H11" s="163">
        <f t="shared" si="5"/>
        <v>203.10000000000002</v>
      </c>
      <c r="I11" s="163">
        <f t="shared" si="5"/>
        <v>207.7</v>
      </c>
      <c r="J11" s="163">
        <f t="shared" si="5"/>
        <v>142</v>
      </c>
      <c r="K11" s="163">
        <f t="shared" si="5"/>
        <v>205.6</v>
      </c>
      <c r="L11" s="163">
        <f t="shared" si="5"/>
        <v>201.29999999999998</v>
      </c>
      <c r="M11" s="163">
        <f t="shared" si="5"/>
        <v>189.29999999999998</v>
      </c>
      <c r="N11" s="163">
        <f t="shared" si="5"/>
        <v>1933.2000000000003</v>
      </c>
      <c r="O11" s="163">
        <f t="shared" si="5"/>
        <v>0</v>
      </c>
      <c r="P11" s="163">
        <f t="shared" si="5"/>
        <v>177.4</v>
      </c>
      <c r="Q11" s="163">
        <f t="shared" si="5"/>
        <v>113.1</v>
      </c>
      <c r="R11" s="163">
        <f t="shared" si="5"/>
        <v>0</v>
      </c>
      <c r="S11" s="163">
        <f t="shared" si="5"/>
        <v>169.8</v>
      </c>
      <c r="T11" s="163">
        <f t="shared" si="5"/>
        <v>225.6</v>
      </c>
      <c r="U11" s="163">
        <f t="shared" si="5"/>
        <v>109.6</v>
      </c>
      <c r="V11" s="163">
        <f t="shared" si="5"/>
        <v>89.4</v>
      </c>
      <c r="W11" s="163">
        <f t="shared" si="5"/>
        <v>0</v>
      </c>
      <c r="X11" s="163">
        <f t="shared" si="5"/>
        <v>103.4</v>
      </c>
      <c r="Y11" s="163">
        <f t="shared" si="5"/>
        <v>83.5</v>
      </c>
      <c r="Z11" s="163">
        <f t="shared" si="5"/>
        <v>1071.8</v>
      </c>
      <c r="AA11" s="163">
        <f t="shared" si="1"/>
        <v>-861.40000000000032</v>
      </c>
      <c r="AB11" s="160">
        <f t="shared" si="2"/>
        <v>-44.558245396234227</v>
      </c>
      <c r="AC11" s="65"/>
      <c r="AD11" s="65"/>
      <c r="AE11" s="2"/>
      <c r="AF11" s="2"/>
      <c r="AG11" s="2"/>
      <c r="AH11" s="2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</row>
    <row r="12" spans="1:60" ht="18" customHeight="1">
      <c r="A12" s="142"/>
      <c r="B12" s="227" t="s">
        <v>111</v>
      </c>
      <c r="C12" s="188">
        <v>0</v>
      </c>
      <c r="D12" s="188">
        <v>59.7</v>
      </c>
      <c r="E12" s="188">
        <v>62.1</v>
      </c>
      <c r="F12" s="188">
        <v>0</v>
      </c>
      <c r="G12" s="188">
        <v>58.4</v>
      </c>
      <c r="H12" s="188">
        <v>57.8</v>
      </c>
      <c r="I12" s="188">
        <v>61.1</v>
      </c>
      <c r="J12" s="188">
        <v>0</v>
      </c>
      <c r="K12" s="188">
        <v>60</v>
      </c>
      <c r="L12" s="228">
        <v>62.1</v>
      </c>
      <c r="M12" s="228">
        <v>60.6</v>
      </c>
      <c r="N12" s="229">
        <f>SUM(C12:M12)</f>
        <v>481.80000000000007</v>
      </c>
      <c r="O12" s="188">
        <v>0</v>
      </c>
      <c r="P12" s="188">
        <v>60.1</v>
      </c>
      <c r="Q12" s="188">
        <v>0</v>
      </c>
      <c r="R12" s="188">
        <v>0</v>
      </c>
      <c r="S12" s="188">
        <v>61.4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229">
        <f>SUM(O12:Y12)</f>
        <v>121.5</v>
      </c>
      <c r="AA12" s="188">
        <f t="shared" si="1"/>
        <v>-360.30000000000007</v>
      </c>
      <c r="AB12" s="230">
        <f t="shared" si="2"/>
        <v>-74.782067247820677</v>
      </c>
      <c r="AC12" s="65"/>
      <c r="AD12" s="65"/>
      <c r="AE12" s="2"/>
      <c r="AF12" s="2"/>
      <c r="AG12" s="2"/>
      <c r="AH12" s="2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</row>
    <row r="13" spans="1:60" ht="18" customHeight="1">
      <c r="A13" s="142"/>
      <c r="B13" s="231" t="s">
        <v>112</v>
      </c>
      <c r="C13" s="188">
        <v>0</v>
      </c>
      <c r="D13" s="188">
        <v>158.6</v>
      </c>
      <c r="E13" s="188">
        <v>154.5</v>
      </c>
      <c r="F13" s="188">
        <v>135.4</v>
      </c>
      <c r="G13" s="188">
        <v>155.5</v>
      </c>
      <c r="H13" s="188">
        <v>145.30000000000001</v>
      </c>
      <c r="I13" s="188">
        <v>146.6</v>
      </c>
      <c r="J13" s="188">
        <v>142</v>
      </c>
      <c r="K13" s="188">
        <v>145.6</v>
      </c>
      <c r="L13" s="228">
        <v>139.19999999999999</v>
      </c>
      <c r="M13" s="228">
        <v>128.69999999999999</v>
      </c>
      <c r="N13" s="229">
        <f>SUM(C13:M13)</f>
        <v>1451.4</v>
      </c>
      <c r="O13" s="188">
        <v>0</v>
      </c>
      <c r="P13" s="188">
        <v>117.3</v>
      </c>
      <c r="Q13" s="188">
        <v>113.1</v>
      </c>
      <c r="R13" s="188">
        <v>0</v>
      </c>
      <c r="S13" s="188">
        <v>108.4</v>
      </c>
      <c r="T13" s="188">
        <v>225.6</v>
      </c>
      <c r="U13" s="188">
        <v>109.6</v>
      </c>
      <c r="V13" s="188">
        <v>89.4</v>
      </c>
      <c r="W13" s="188">
        <v>0</v>
      </c>
      <c r="X13" s="188">
        <v>103.4</v>
      </c>
      <c r="Y13" s="188">
        <v>83.5</v>
      </c>
      <c r="Z13" s="229">
        <f>SUM(O13:Y13)</f>
        <v>950.3</v>
      </c>
      <c r="AA13" s="188">
        <f t="shared" si="1"/>
        <v>-501.10000000000014</v>
      </c>
      <c r="AB13" s="230">
        <f t="shared" si="2"/>
        <v>-34.525285930825419</v>
      </c>
      <c r="AC13" s="65"/>
      <c r="AD13" s="65"/>
      <c r="AE13" s="2"/>
      <c r="AF13" s="2"/>
      <c r="AG13" s="2"/>
      <c r="AH13" s="2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</row>
    <row r="14" spans="1:60" ht="18" customHeight="1">
      <c r="A14" s="142"/>
      <c r="B14" s="232" t="s">
        <v>113</v>
      </c>
      <c r="C14" s="186">
        <f t="shared" ref="C14:R14" si="6">+C15</f>
        <v>12.2</v>
      </c>
      <c r="D14" s="186">
        <f t="shared" ref="D14:N14" si="7">+D15+D18</f>
        <v>12</v>
      </c>
      <c r="E14" s="186">
        <f t="shared" si="7"/>
        <v>12.7</v>
      </c>
      <c r="F14" s="186">
        <f t="shared" si="7"/>
        <v>10.1</v>
      </c>
      <c r="G14" s="186">
        <f t="shared" si="7"/>
        <v>13.2</v>
      </c>
      <c r="H14" s="186">
        <f t="shared" si="7"/>
        <v>11.8</v>
      </c>
      <c r="I14" s="186">
        <f t="shared" si="7"/>
        <v>15.6</v>
      </c>
      <c r="J14" s="186">
        <f t="shared" si="7"/>
        <v>12.8</v>
      </c>
      <c r="K14" s="186">
        <f t="shared" si="7"/>
        <v>9.6</v>
      </c>
      <c r="L14" s="186">
        <f t="shared" si="7"/>
        <v>18.2</v>
      </c>
      <c r="M14" s="186">
        <f t="shared" si="7"/>
        <v>44.2</v>
      </c>
      <c r="N14" s="186">
        <f t="shared" si="7"/>
        <v>172.39999999999995</v>
      </c>
      <c r="O14" s="186">
        <f t="shared" si="6"/>
        <v>18.899999999999999</v>
      </c>
      <c r="P14" s="186">
        <f t="shared" si="6"/>
        <v>9.9</v>
      </c>
      <c r="Q14" s="186">
        <f t="shared" si="6"/>
        <v>13.1</v>
      </c>
      <c r="R14" s="186">
        <f t="shared" si="6"/>
        <v>9.8999999999999986</v>
      </c>
      <c r="S14" s="186">
        <f t="shared" ref="S14:Z14" si="8">+S15+S18</f>
        <v>12</v>
      </c>
      <c r="T14" s="186">
        <f t="shared" si="8"/>
        <v>7.8</v>
      </c>
      <c r="U14" s="186">
        <f t="shared" si="8"/>
        <v>15.299999999999999</v>
      </c>
      <c r="V14" s="186">
        <f t="shared" si="8"/>
        <v>11.700000000000001</v>
      </c>
      <c r="W14" s="186">
        <f t="shared" si="8"/>
        <v>11.2</v>
      </c>
      <c r="X14" s="186">
        <f t="shared" si="8"/>
        <v>13.100000000000001</v>
      </c>
      <c r="Y14" s="186">
        <f t="shared" si="8"/>
        <v>33</v>
      </c>
      <c r="Z14" s="186">
        <f t="shared" si="8"/>
        <v>155.9</v>
      </c>
      <c r="AA14" s="186">
        <f t="shared" si="1"/>
        <v>-16.499999999999943</v>
      </c>
      <c r="AB14" s="187">
        <f t="shared" si="2"/>
        <v>-9.5707656612528691</v>
      </c>
      <c r="AC14" s="65"/>
      <c r="AD14" s="65"/>
      <c r="AE14" s="2"/>
      <c r="AF14" s="2"/>
      <c r="AG14" s="2"/>
      <c r="AH14" s="2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</row>
    <row r="15" spans="1:60" ht="18" customHeight="1">
      <c r="A15" s="142"/>
      <c r="B15" s="231" t="s">
        <v>114</v>
      </c>
      <c r="C15" s="233">
        <f>+C16+C17</f>
        <v>12.2</v>
      </c>
      <c r="D15" s="233">
        <f t="shared" ref="D15:N15" si="9">+D16+D17</f>
        <v>11.9</v>
      </c>
      <c r="E15" s="233">
        <f t="shared" si="9"/>
        <v>12.7</v>
      </c>
      <c r="F15" s="233">
        <f t="shared" si="9"/>
        <v>10.1</v>
      </c>
      <c r="G15" s="233">
        <f t="shared" si="9"/>
        <v>13.2</v>
      </c>
      <c r="H15" s="233">
        <f t="shared" si="9"/>
        <v>11.8</v>
      </c>
      <c r="I15" s="233">
        <f t="shared" si="9"/>
        <v>15.6</v>
      </c>
      <c r="J15" s="233">
        <f t="shared" si="9"/>
        <v>12.8</v>
      </c>
      <c r="K15" s="233">
        <f t="shared" si="9"/>
        <v>9.6</v>
      </c>
      <c r="L15" s="233">
        <f t="shared" si="9"/>
        <v>18.2</v>
      </c>
      <c r="M15" s="233">
        <f t="shared" si="9"/>
        <v>44.2</v>
      </c>
      <c r="N15" s="233">
        <f t="shared" si="9"/>
        <v>172.29999999999995</v>
      </c>
      <c r="O15" s="233">
        <f>+[1]PP!O39</f>
        <v>18.899999999999999</v>
      </c>
      <c r="P15" s="233">
        <f t="shared" ref="P15:Z15" si="10">+P16+P17</f>
        <v>9.9</v>
      </c>
      <c r="Q15" s="233">
        <f t="shared" si="10"/>
        <v>13.1</v>
      </c>
      <c r="R15" s="233">
        <f t="shared" si="10"/>
        <v>9.8999999999999986</v>
      </c>
      <c r="S15" s="233">
        <f t="shared" si="10"/>
        <v>12</v>
      </c>
      <c r="T15" s="233">
        <f t="shared" si="10"/>
        <v>7.8</v>
      </c>
      <c r="U15" s="233">
        <f t="shared" si="10"/>
        <v>15.299999999999999</v>
      </c>
      <c r="V15" s="233">
        <f t="shared" si="10"/>
        <v>11.700000000000001</v>
      </c>
      <c r="W15" s="233">
        <f t="shared" si="10"/>
        <v>11.2</v>
      </c>
      <c r="X15" s="233">
        <f t="shared" si="10"/>
        <v>13.100000000000001</v>
      </c>
      <c r="Y15" s="233">
        <f t="shared" si="10"/>
        <v>33</v>
      </c>
      <c r="Z15" s="233">
        <f t="shared" si="10"/>
        <v>155.9</v>
      </c>
      <c r="AA15" s="188">
        <f t="shared" si="1"/>
        <v>-16.399999999999949</v>
      </c>
      <c r="AB15" s="229">
        <f t="shared" si="2"/>
        <v>-9.5182820661636409</v>
      </c>
      <c r="AC15" s="65"/>
      <c r="AD15" s="65"/>
      <c r="AE15" s="2"/>
      <c r="AF15" s="2"/>
      <c r="AG15" s="2"/>
      <c r="AH15" s="2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</row>
    <row r="16" spans="1:60" ht="18" customHeight="1">
      <c r="A16" s="142"/>
      <c r="B16" s="234" t="s">
        <v>115</v>
      </c>
      <c r="C16" s="233">
        <v>12.2</v>
      </c>
      <c r="D16" s="233">
        <v>11.9</v>
      </c>
      <c r="E16" s="233">
        <v>12.7</v>
      </c>
      <c r="F16" s="233">
        <v>10.1</v>
      </c>
      <c r="G16" s="233">
        <v>13.2</v>
      </c>
      <c r="H16" s="233">
        <v>11.8</v>
      </c>
      <c r="I16" s="233">
        <v>15.6</v>
      </c>
      <c r="J16" s="233">
        <v>12.8</v>
      </c>
      <c r="K16" s="233">
        <v>9.6</v>
      </c>
      <c r="L16" s="233">
        <v>18.2</v>
      </c>
      <c r="M16" s="233">
        <v>44.2</v>
      </c>
      <c r="N16" s="229">
        <f>SUM(C16:M16)</f>
        <v>172.29999999999995</v>
      </c>
      <c r="O16" s="233">
        <v>18.899999999999999</v>
      </c>
      <c r="P16" s="233">
        <v>9.9</v>
      </c>
      <c r="Q16" s="233">
        <v>12.9</v>
      </c>
      <c r="R16" s="233">
        <v>9.6999999999999993</v>
      </c>
      <c r="S16" s="233">
        <v>11.6</v>
      </c>
      <c r="T16" s="233">
        <v>7.3</v>
      </c>
      <c r="U16" s="233">
        <v>14.6</v>
      </c>
      <c r="V16" s="233">
        <v>10.3</v>
      </c>
      <c r="W16" s="233">
        <v>9.1</v>
      </c>
      <c r="X16" s="233">
        <v>9.9</v>
      </c>
      <c r="Y16" s="235">
        <v>25.9</v>
      </c>
      <c r="Z16" s="229">
        <f>SUM(O16:Y16)</f>
        <v>140.1</v>
      </c>
      <c r="AA16" s="188">
        <f t="shared" si="1"/>
        <v>-32.19999999999996</v>
      </c>
      <c r="AB16" s="229">
        <f t="shared" si="2"/>
        <v>-18.688334300638402</v>
      </c>
      <c r="AC16" s="65"/>
      <c r="AD16" s="65"/>
      <c r="AE16" s="2"/>
      <c r="AF16" s="2"/>
      <c r="AG16" s="2"/>
      <c r="AH16" s="2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</row>
    <row r="17" spans="1:60" ht="18" customHeight="1">
      <c r="A17" s="142"/>
      <c r="B17" s="237" t="s">
        <v>116</v>
      </c>
      <c r="C17" s="238">
        <v>0</v>
      </c>
      <c r="D17" s="238">
        <v>0</v>
      </c>
      <c r="E17" s="238">
        <v>0</v>
      </c>
      <c r="F17" s="238">
        <v>0</v>
      </c>
      <c r="G17" s="238">
        <v>0</v>
      </c>
      <c r="H17" s="238">
        <v>0</v>
      </c>
      <c r="I17" s="238">
        <v>0</v>
      </c>
      <c r="J17" s="238">
        <v>0</v>
      </c>
      <c r="K17" s="238">
        <v>0</v>
      </c>
      <c r="L17" s="238">
        <v>0</v>
      </c>
      <c r="M17" s="238">
        <v>0</v>
      </c>
      <c r="N17" s="239">
        <f>SUM(C17:M17)</f>
        <v>0</v>
      </c>
      <c r="O17" s="238">
        <v>0</v>
      </c>
      <c r="P17" s="238">
        <v>0</v>
      </c>
      <c r="Q17" s="238">
        <v>0.2</v>
      </c>
      <c r="R17" s="238">
        <v>0.2</v>
      </c>
      <c r="S17" s="238">
        <v>0.4</v>
      </c>
      <c r="T17" s="238">
        <v>0.5</v>
      </c>
      <c r="U17" s="238">
        <v>0.7</v>
      </c>
      <c r="V17" s="238">
        <v>1.4</v>
      </c>
      <c r="W17" s="238">
        <v>2.1</v>
      </c>
      <c r="X17" s="238">
        <v>3.2</v>
      </c>
      <c r="Y17" s="240">
        <v>7.1</v>
      </c>
      <c r="Z17" s="239">
        <f>SUM(O17:Y17)</f>
        <v>15.799999999999999</v>
      </c>
      <c r="AA17" s="241">
        <f t="shared" si="1"/>
        <v>15.799999999999999</v>
      </c>
      <c r="AB17" s="313">
        <v>0</v>
      </c>
      <c r="AC17" s="65"/>
      <c r="AD17" s="65"/>
      <c r="AE17" s="2"/>
      <c r="AF17" s="2"/>
      <c r="AG17" s="2"/>
      <c r="AH17" s="2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</row>
    <row r="18" spans="1:60" ht="18" customHeight="1">
      <c r="A18" s="142"/>
      <c r="B18" s="231" t="s">
        <v>34</v>
      </c>
      <c r="C18" s="233">
        <v>0</v>
      </c>
      <c r="D18" s="233">
        <v>0.1</v>
      </c>
      <c r="E18" s="233">
        <v>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233">
        <v>0</v>
      </c>
      <c r="N18" s="229">
        <f>SUM(C18:M18)</f>
        <v>0.1</v>
      </c>
      <c r="O18" s="233">
        <v>0</v>
      </c>
      <c r="P18" s="233">
        <v>0</v>
      </c>
      <c r="Q18" s="233">
        <v>0</v>
      </c>
      <c r="R18" s="233">
        <v>0</v>
      </c>
      <c r="S18" s="233">
        <v>0</v>
      </c>
      <c r="T18" s="233">
        <v>0</v>
      </c>
      <c r="U18" s="233">
        <v>0</v>
      </c>
      <c r="V18" s="233">
        <v>0</v>
      </c>
      <c r="W18" s="233">
        <v>0</v>
      </c>
      <c r="X18" s="233">
        <v>0</v>
      </c>
      <c r="Y18" s="233">
        <v>0</v>
      </c>
      <c r="Z18" s="229">
        <f>SUM(O18:Y18)</f>
        <v>0</v>
      </c>
      <c r="AA18" s="188">
        <f t="shared" si="1"/>
        <v>-0.1</v>
      </c>
      <c r="AB18" s="229">
        <f t="shared" si="2"/>
        <v>-100</v>
      </c>
      <c r="AC18" s="65"/>
      <c r="AD18" s="65"/>
      <c r="AE18" s="2"/>
      <c r="AF18" s="2"/>
      <c r="AG18" s="2"/>
      <c r="AH18" s="2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</row>
    <row r="19" spans="1:60" ht="18" customHeight="1">
      <c r="A19" s="142"/>
      <c r="B19" s="226" t="s">
        <v>117</v>
      </c>
      <c r="C19" s="193">
        <f t="shared" ref="C19:Z19" si="11">+C20</f>
        <v>13</v>
      </c>
      <c r="D19" s="193">
        <f t="shared" si="11"/>
        <v>11</v>
      </c>
      <c r="E19" s="193">
        <f t="shared" si="11"/>
        <v>12.5</v>
      </c>
      <c r="F19" s="193">
        <f t="shared" si="11"/>
        <v>12.3</v>
      </c>
      <c r="G19" s="193">
        <f t="shared" si="11"/>
        <v>13.2</v>
      </c>
      <c r="H19" s="193">
        <f t="shared" si="11"/>
        <v>13.6</v>
      </c>
      <c r="I19" s="193">
        <f t="shared" si="11"/>
        <v>15.2</v>
      </c>
      <c r="J19" s="193">
        <f t="shared" si="11"/>
        <v>14.5</v>
      </c>
      <c r="K19" s="193">
        <f t="shared" si="11"/>
        <v>12.5</v>
      </c>
      <c r="L19" s="193">
        <f t="shared" si="11"/>
        <v>13.5</v>
      </c>
      <c r="M19" s="193">
        <f t="shared" si="11"/>
        <v>11.6</v>
      </c>
      <c r="N19" s="194">
        <f t="shared" si="11"/>
        <v>142.9</v>
      </c>
      <c r="O19" s="193">
        <f t="shared" si="11"/>
        <v>14.2</v>
      </c>
      <c r="P19" s="193">
        <f t="shared" si="11"/>
        <v>12.1</v>
      </c>
      <c r="Q19" s="193">
        <f t="shared" si="11"/>
        <v>13.3</v>
      </c>
      <c r="R19" s="193">
        <f t="shared" si="11"/>
        <v>11.6</v>
      </c>
      <c r="S19" s="193">
        <f t="shared" si="11"/>
        <v>14.2</v>
      </c>
      <c r="T19" s="193">
        <f t="shared" si="11"/>
        <v>12.6</v>
      </c>
      <c r="U19" s="193">
        <f t="shared" si="11"/>
        <v>15.4</v>
      </c>
      <c r="V19" s="193">
        <f t="shared" si="11"/>
        <v>13.8</v>
      </c>
      <c r="W19" s="193">
        <f t="shared" si="11"/>
        <v>12.7</v>
      </c>
      <c r="X19" s="193">
        <f t="shared" si="11"/>
        <v>13.7</v>
      </c>
      <c r="Y19" s="193">
        <f t="shared" si="11"/>
        <v>11.4</v>
      </c>
      <c r="Z19" s="194">
        <f t="shared" si="11"/>
        <v>145</v>
      </c>
      <c r="AA19" s="193">
        <f t="shared" si="1"/>
        <v>2.0999999999999943</v>
      </c>
      <c r="AB19" s="194">
        <f t="shared" si="2"/>
        <v>1.4695591322603179</v>
      </c>
      <c r="AC19" s="65"/>
      <c r="AD19" s="65"/>
      <c r="AE19" s="2"/>
      <c r="AF19" s="2"/>
      <c r="AG19" s="2"/>
      <c r="AH19" s="2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</row>
    <row r="20" spans="1:60" ht="18" customHeight="1">
      <c r="A20" s="142"/>
      <c r="B20" s="231" t="s">
        <v>118</v>
      </c>
      <c r="C20" s="198">
        <f>+[1]PP!C52</f>
        <v>13</v>
      </c>
      <c r="D20" s="198">
        <f>+[1]PP!D52</f>
        <v>11</v>
      </c>
      <c r="E20" s="198">
        <f>+[1]PP!E52</f>
        <v>12.5</v>
      </c>
      <c r="F20" s="198">
        <f>+[1]PP!F52</f>
        <v>12.3</v>
      </c>
      <c r="G20" s="198">
        <f>+[1]PP!G52</f>
        <v>13.2</v>
      </c>
      <c r="H20" s="198">
        <f>+[1]PP!H52</f>
        <v>13.6</v>
      </c>
      <c r="I20" s="198">
        <f>+[1]PP!I52</f>
        <v>15.2</v>
      </c>
      <c r="J20" s="198">
        <f>+[1]PP!J52</f>
        <v>14.5</v>
      </c>
      <c r="K20" s="198">
        <f>+[1]PP!K52</f>
        <v>12.5</v>
      </c>
      <c r="L20" s="198">
        <f>+[1]PP!L52</f>
        <v>13.5</v>
      </c>
      <c r="M20" s="198">
        <f>+[1]PP!M52</f>
        <v>11.6</v>
      </c>
      <c r="N20" s="229">
        <f>SUM(C20:M20)</f>
        <v>142.9</v>
      </c>
      <c r="O20" s="198">
        <f>+[1]PP!O52</f>
        <v>14.2</v>
      </c>
      <c r="P20" s="198">
        <f>+[1]PP!P52</f>
        <v>12.1</v>
      </c>
      <c r="Q20" s="198">
        <f>+[1]PP!Q52</f>
        <v>13.3</v>
      </c>
      <c r="R20" s="198">
        <f>+[1]PP!R52</f>
        <v>11.6</v>
      </c>
      <c r="S20" s="198">
        <f>+[1]PP!S52</f>
        <v>14.2</v>
      </c>
      <c r="T20" s="198">
        <f>+[1]PP!T52</f>
        <v>12.6</v>
      </c>
      <c r="U20" s="198">
        <f>+[1]PP!U52</f>
        <v>15.4</v>
      </c>
      <c r="V20" s="198">
        <f>+[1]PP!V52</f>
        <v>13.8</v>
      </c>
      <c r="W20" s="198">
        <f>+[1]PP!W52</f>
        <v>12.7</v>
      </c>
      <c r="X20" s="198">
        <f>+[1]PP!X52</f>
        <v>13.7</v>
      </c>
      <c r="Y20" s="198">
        <f>+[1]PP!Y52</f>
        <v>11.4</v>
      </c>
      <c r="Z20" s="229">
        <f>SUM(O20:Y20)</f>
        <v>145</v>
      </c>
      <c r="AA20" s="188">
        <f t="shared" si="1"/>
        <v>2.0999999999999943</v>
      </c>
      <c r="AB20" s="229">
        <f t="shared" si="2"/>
        <v>1.4695591322603179</v>
      </c>
      <c r="AC20" s="65"/>
      <c r="AD20" s="65"/>
      <c r="AE20" s="2"/>
      <c r="AF20" s="2"/>
      <c r="AG20" s="2"/>
      <c r="AH20" s="2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</row>
    <row r="21" spans="1:60" ht="18" customHeight="1">
      <c r="A21" s="142"/>
      <c r="B21" s="243" t="s">
        <v>119</v>
      </c>
      <c r="C21" s="224">
        <f>+[1]PP!C56</f>
        <v>314.39999999999998</v>
      </c>
      <c r="D21" s="224">
        <f>+[1]PP!D56</f>
        <v>179.1</v>
      </c>
      <c r="E21" s="224">
        <f>+[1]PP!E56</f>
        <v>184</v>
      </c>
      <c r="F21" s="224">
        <f>+[1]PP!F56</f>
        <v>179.5</v>
      </c>
      <c r="G21" s="224">
        <f>+[1]PP!G56</f>
        <v>207.5</v>
      </c>
      <c r="H21" s="224">
        <f>+[1]PP!H56</f>
        <v>180.7</v>
      </c>
      <c r="I21" s="224">
        <f>+[1]PP!I56</f>
        <v>182.6</v>
      </c>
      <c r="J21" s="224">
        <v>314.2</v>
      </c>
      <c r="K21" s="224">
        <f>+[1]PP!K56</f>
        <v>173.8</v>
      </c>
      <c r="L21" s="224">
        <f>+[1]PP!L56</f>
        <v>187.6</v>
      </c>
      <c r="M21" s="224">
        <f>+[1]PP!M56</f>
        <v>194.4</v>
      </c>
      <c r="N21" s="244">
        <f>SUM(C21:M21)</f>
        <v>2297.8000000000002</v>
      </c>
      <c r="O21" s="224">
        <f>+[1]PP!O56</f>
        <v>192.8</v>
      </c>
      <c r="P21" s="224">
        <f>+[1]PP!P56</f>
        <v>176.2</v>
      </c>
      <c r="Q21" s="224">
        <f>+[1]PP!Q56</f>
        <v>215.9</v>
      </c>
      <c r="R21" s="224">
        <f>+[1]PP!R56</f>
        <v>190.4</v>
      </c>
      <c r="S21" s="224">
        <f>+[1]PP!S56</f>
        <v>183.8</v>
      </c>
      <c r="T21" s="224">
        <f>+[1]PP!T56</f>
        <v>351.3</v>
      </c>
      <c r="U21" s="224">
        <f>+[1]PP!U56</f>
        <v>254</v>
      </c>
      <c r="V21" s="224">
        <f>+[1]PP!V56</f>
        <v>190.8</v>
      </c>
      <c r="W21" s="224">
        <f>+[1]PP!W56</f>
        <v>201.2</v>
      </c>
      <c r="X21" s="224">
        <f>+[1]PP!X56</f>
        <v>185.9</v>
      </c>
      <c r="Y21" s="224">
        <f>+[1]PP!Y56</f>
        <v>217</v>
      </c>
      <c r="Z21" s="244">
        <f>SUM(O21:Y21)</f>
        <v>2359.2999999999997</v>
      </c>
      <c r="AA21" s="186">
        <f t="shared" si="1"/>
        <v>61.499999999999545</v>
      </c>
      <c r="AB21" s="187">
        <f t="shared" si="2"/>
        <v>2.6764731482287205</v>
      </c>
      <c r="AC21" s="65"/>
      <c r="AD21" s="65"/>
      <c r="AE21" s="65"/>
      <c r="AF21" s="65"/>
      <c r="AG21" s="2"/>
      <c r="AH21" s="2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</row>
    <row r="22" spans="1:60" ht="18" customHeight="1">
      <c r="A22" s="142"/>
      <c r="B22" s="245" t="s">
        <v>120</v>
      </c>
      <c r="C22" s="163">
        <v>0</v>
      </c>
      <c r="D22" s="163">
        <v>0</v>
      </c>
      <c r="E22" s="163">
        <v>0</v>
      </c>
      <c r="F22" s="163">
        <v>0</v>
      </c>
      <c r="G22" s="163">
        <v>0</v>
      </c>
      <c r="H22" s="163">
        <v>0</v>
      </c>
      <c r="I22" s="163">
        <v>0</v>
      </c>
      <c r="J22" s="163">
        <v>0</v>
      </c>
      <c r="K22" s="163">
        <v>0</v>
      </c>
      <c r="L22" s="163">
        <v>0</v>
      </c>
      <c r="M22" s="163">
        <v>0</v>
      </c>
      <c r="N22" s="244">
        <f>SUM(C22:M22)</f>
        <v>0</v>
      </c>
      <c r="O22" s="163">
        <v>0</v>
      </c>
      <c r="P22" s="163">
        <v>0</v>
      </c>
      <c r="Q22" s="163">
        <v>0</v>
      </c>
      <c r="R22" s="163">
        <v>0</v>
      </c>
      <c r="S22" s="163">
        <v>0</v>
      </c>
      <c r="T22" s="163">
        <v>0</v>
      </c>
      <c r="U22" s="163">
        <v>0</v>
      </c>
      <c r="V22" s="163">
        <v>0</v>
      </c>
      <c r="W22" s="163">
        <v>0</v>
      </c>
      <c r="X22" s="163">
        <v>0</v>
      </c>
      <c r="Y22" s="163">
        <v>0</v>
      </c>
      <c r="Z22" s="187">
        <f>SUM(O22:Y22)</f>
        <v>0</v>
      </c>
      <c r="AA22" s="186">
        <f t="shared" si="1"/>
        <v>0</v>
      </c>
      <c r="AB22" s="187">
        <v>0</v>
      </c>
      <c r="AC22" s="65"/>
      <c r="AD22" s="65"/>
      <c r="AE22" s="65"/>
      <c r="AF22" s="65"/>
      <c r="AG22" s="2"/>
      <c r="AH22" s="2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</row>
    <row r="23" spans="1:60" ht="18" customHeight="1">
      <c r="A23" s="142"/>
      <c r="B23" s="245" t="s">
        <v>121</v>
      </c>
      <c r="C23" s="163">
        <f>+C24+C34+C37</f>
        <v>1919.6000000000001</v>
      </c>
      <c r="D23" s="163">
        <f t="shared" ref="D23:Z23" si="12">+D24+D34+D37</f>
        <v>1412.1000000000001</v>
      </c>
      <c r="E23" s="163">
        <f t="shared" si="12"/>
        <v>1450.9</v>
      </c>
      <c r="F23" s="163">
        <f t="shared" si="12"/>
        <v>1395.6000000000001</v>
      </c>
      <c r="G23" s="163">
        <f t="shared" si="12"/>
        <v>1546.2</v>
      </c>
      <c r="H23" s="163">
        <f t="shared" si="12"/>
        <v>1419.6</v>
      </c>
      <c r="I23" s="163">
        <f t="shared" si="12"/>
        <v>1509.7000000000003</v>
      </c>
      <c r="J23" s="163">
        <f t="shared" si="12"/>
        <v>1699.4999999999998</v>
      </c>
      <c r="K23" s="163">
        <f t="shared" si="12"/>
        <v>1450.6</v>
      </c>
      <c r="L23" s="163">
        <f t="shared" si="12"/>
        <v>1466.5</v>
      </c>
      <c r="M23" s="163">
        <f>+M24+M34+M37</f>
        <v>1378.2000000000003</v>
      </c>
      <c r="N23" s="163">
        <f t="shared" si="12"/>
        <v>16648.5</v>
      </c>
      <c r="O23" s="163">
        <f>+O24+O34+O37</f>
        <v>1924.3</v>
      </c>
      <c r="P23" s="163">
        <f t="shared" si="12"/>
        <v>1400.7</v>
      </c>
      <c r="Q23" s="163">
        <f t="shared" si="12"/>
        <v>1847.5</v>
      </c>
      <c r="R23" s="163">
        <f t="shared" si="12"/>
        <v>1785.9</v>
      </c>
      <c r="S23" s="163">
        <f t="shared" si="12"/>
        <v>1928.9</v>
      </c>
      <c r="T23" s="163">
        <f t="shared" si="12"/>
        <v>1575.3999999999999</v>
      </c>
      <c r="U23" s="163">
        <f t="shared" si="12"/>
        <v>1742.6</v>
      </c>
      <c r="V23" s="163">
        <f t="shared" si="12"/>
        <v>1778.6000000000001</v>
      </c>
      <c r="W23" s="163">
        <f t="shared" si="12"/>
        <v>2289.6</v>
      </c>
      <c r="X23" s="163">
        <f t="shared" si="12"/>
        <v>1822</v>
      </c>
      <c r="Y23" s="163">
        <f t="shared" si="12"/>
        <v>1333.8</v>
      </c>
      <c r="Z23" s="163">
        <f t="shared" si="12"/>
        <v>19429.299999999996</v>
      </c>
      <c r="AA23" s="163">
        <f t="shared" si="1"/>
        <v>2780.7999999999956</v>
      </c>
      <c r="AB23" s="160">
        <f t="shared" ref="AB23:AB28" si="13">+AA23/N23*100</f>
        <v>16.70300627684173</v>
      </c>
      <c r="AC23" s="65"/>
      <c r="AD23" s="65"/>
      <c r="AE23" s="65"/>
      <c r="AF23" s="65"/>
      <c r="AG23" s="2"/>
      <c r="AH23" s="2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</row>
    <row r="24" spans="1:60" ht="18" customHeight="1">
      <c r="A24" s="142"/>
      <c r="B24" s="246" t="s">
        <v>58</v>
      </c>
      <c r="C24" s="163">
        <f t="shared" ref="C24:Z24" si="14">+C25+C30</f>
        <v>1835.2</v>
      </c>
      <c r="D24" s="163">
        <f t="shared" si="14"/>
        <v>1346.8000000000002</v>
      </c>
      <c r="E24" s="163">
        <f t="shared" si="14"/>
        <v>1373.4</v>
      </c>
      <c r="F24" s="163">
        <f t="shared" si="14"/>
        <v>1322.7</v>
      </c>
      <c r="G24" s="163">
        <f t="shared" si="14"/>
        <v>1469.3</v>
      </c>
      <c r="H24" s="163">
        <f t="shared" si="14"/>
        <v>1352</v>
      </c>
      <c r="I24" s="163">
        <f t="shared" si="14"/>
        <v>1434.3000000000002</v>
      </c>
      <c r="J24" s="163">
        <f t="shared" si="14"/>
        <v>1628.8999999999999</v>
      </c>
      <c r="K24" s="163">
        <f t="shared" si="14"/>
        <v>1394.8999999999999</v>
      </c>
      <c r="L24" s="163">
        <f t="shared" si="14"/>
        <v>1391.6</v>
      </c>
      <c r="M24" s="163">
        <f t="shared" si="14"/>
        <v>1311.8000000000002</v>
      </c>
      <c r="N24" s="160">
        <f t="shared" si="14"/>
        <v>15860.9</v>
      </c>
      <c r="O24" s="163">
        <f t="shared" si="14"/>
        <v>1839.3999999999999</v>
      </c>
      <c r="P24" s="163">
        <f t="shared" si="14"/>
        <v>1336.9</v>
      </c>
      <c r="Q24" s="163">
        <f t="shared" si="14"/>
        <v>1775</v>
      </c>
      <c r="R24" s="163">
        <f t="shared" si="14"/>
        <v>1716.9</v>
      </c>
      <c r="S24" s="163">
        <f t="shared" si="14"/>
        <v>1826.3</v>
      </c>
      <c r="T24" s="163">
        <f t="shared" si="14"/>
        <v>1482.1999999999998</v>
      </c>
      <c r="U24" s="163">
        <f t="shared" si="14"/>
        <v>1667.5</v>
      </c>
      <c r="V24" s="163">
        <f t="shared" si="14"/>
        <v>1714.1000000000001</v>
      </c>
      <c r="W24" s="163">
        <f t="shared" si="14"/>
        <v>1525.6</v>
      </c>
      <c r="X24" s="163">
        <f t="shared" si="14"/>
        <v>1455.4</v>
      </c>
      <c r="Y24" s="163">
        <f t="shared" si="14"/>
        <v>1296.3999999999999</v>
      </c>
      <c r="Z24" s="160">
        <f t="shared" si="14"/>
        <v>17635.699999999997</v>
      </c>
      <c r="AA24" s="163">
        <f t="shared" si="1"/>
        <v>1774.7999999999975</v>
      </c>
      <c r="AB24" s="160">
        <f t="shared" si="13"/>
        <v>11.189781159959383</v>
      </c>
      <c r="AC24" s="65"/>
      <c r="AD24" s="65"/>
      <c r="AE24" s="65"/>
      <c r="AF24" s="65"/>
      <c r="AG24" s="2"/>
      <c r="AH24" s="2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</row>
    <row r="25" spans="1:60" ht="18" customHeight="1">
      <c r="A25" s="142"/>
      <c r="B25" s="247" t="s">
        <v>59</v>
      </c>
      <c r="C25" s="163">
        <f t="shared" ref="C25:Z25" si="15">SUM(C26:C29)</f>
        <v>89.9</v>
      </c>
      <c r="D25" s="163">
        <f t="shared" ref="D25:M25" si="16">SUM(D26:D29)</f>
        <v>85.5</v>
      </c>
      <c r="E25" s="163">
        <f t="shared" si="16"/>
        <v>105.3</v>
      </c>
      <c r="F25" s="163">
        <f t="shared" si="16"/>
        <v>79.400000000000006</v>
      </c>
      <c r="G25" s="163">
        <f t="shared" si="16"/>
        <v>94.1</v>
      </c>
      <c r="H25" s="163">
        <f t="shared" si="16"/>
        <v>78.300000000000011</v>
      </c>
      <c r="I25" s="163">
        <f t="shared" si="16"/>
        <v>83.4</v>
      </c>
      <c r="J25" s="163">
        <f t="shared" si="16"/>
        <v>120.7</v>
      </c>
      <c r="K25" s="163">
        <f t="shared" si="16"/>
        <v>89.3</v>
      </c>
      <c r="L25" s="163">
        <f t="shared" si="16"/>
        <v>124</v>
      </c>
      <c r="M25" s="163">
        <f t="shared" si="16"/>
        <v>112.39999999999999</v>
      </c>
      <c r="N25" s="160">
        <f t="shared" si="15"/>
        <v>1062.3</v>
      </c>
      <c r="O25" s="163">
        <f t="shared" si="15"/>
        <v>107.8</v>
      </c>
      <c r="P25" s="163">
        <f t="shared" ref="P25:Y25" si="17">SUM(P26:P29)</f>
        <v>81.099999999999994</v>
      </c>
      <c r="Q25" s="163">
        <f t="shared" si="17"/>
        <v>112.60000000000001</v>
      </c>
      <c r="R25" s="163">
        <f t="shared" si="17"/>
        <v>92</v>
      </c>
      <c r="S25" s="163">
        <f t="shared" si="17"/>
        <v>110.60000000000001</v>
      </c>
      <c r="T25" s="163">
        <f t="shared" si="17"/>
        <v>114.1</v>
      </c>
      <c r="U25" s="163">
        <f t="shared" si="17"/>
        <v>104.19999999999999</v>
      </c>
      <c r="V25" s="163">
        <f t="shared" si="17"/>
        <v>72.5</v>
      </c>
      <c r="W25" s="163">
        <f t="shared" si="17"/>
        <v>85.5</v>
      </c>
      <c r="X25" s="163">
        <f t="shared" si="17"/>
        <v>114.9</v>
      </c>
      <c r="Y25" s="163">
        <f t="shared" si="17"/>
        <v>93.100000000000009</v>
      </c>
      <c r="Z25" s="160">
        <f t="shared" si="15"/>
        <v>1088.3999999999999</v>
      </c>
      <c r="AA25" s="163">
        <f t="shared" si="1"/>
        <v>26.099999999999909</v>
      </c>
      <c r="AB25" s="160">
        <f t="shared" si="13"/>
        <v>2.4569330697542981</v>
      </c>
      <c r="AC25" s="65"/>
      <c r="AD25" s="65"/>
      <c r="AE25" s="65"/>
      <c r="AF25" s="65"/>
      <c r="AG25" s="2"/>
      <c r="AH25" s="2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</row>
    <row r="26" spans="1:60" ht="18" customHeight="1">
      <c r="A26" s="142"/>
      <c r="B26" s="248" t="s">
        <v>122</v>
      </c>
      <c r="C26" s="233">
        <f>+[1]PP!C62</f>
        <v>86.3</v>
      </c>
      <c r="D26" s="233">
        <f>+[1]PP!D62</f>
        <v>81.099999999999994</v>
      </c>
      <c r="E26" s="233">
        <f>+[1]PP!E62</f>
        <v>90.5</v>
      </c>
      <c r="F26" s="233">
        <f>+[1]PP!F62</f>
        <v>74.900000000000006</v>
      </c>
      <c r="G26" s="233">
        <f>+[1]PP!G62</f>
        <v>80.8</v>
      </c>
      <c r="H26" s="233">
        <f>+[1]PP!H62</f>
        <v>74.400000000000006</v>
      </c>
      <c r="I26" s="233">
        <f>+[1]PP!I62</f>
        <v>79.2</v>
      </c>
      <c r="J26" s="233">
        <v>86.4</v>
      </c>
      <c r="K26" s="233">
        <f>+[1]PP!K62</f>
        <v>85.8</v>
      </c>
      <c r="L26" s="233">
        <f>+[1]PP!L62</f>
        <v>109.3</v>
      </c>
      <c r="M26" s="233">
        <f>+[1]PP!M62</f>
        <v>98.5</v>
      </c>
      <c r="N26" s="229">
        <f>SUM(C26:M26)</f>
        <v>947.19999999999993</v>
      </c>
      <c r="O26" s="233">
        <f>+[1]PP!O62</f>
        <v>81.8</v>
      </c>
      <c r="P26" s="233">
        <f>+[1]PP!P62</f>
        <v>78.3</v>
      </c>
      <c r="Q26" s="233">
        <f>+[1]PP!Q62</f>
        <v>99.8</v>
      </c>
      <c r="R26" s="233">
        <f>+[1]PP!R62</f>
        <v>89.2</v>
      </c>
      <c r="S26" s="233">
        <f>+[1]PP!S62</f>
        <v>107.8</v>
      </c>
      <c r="T26" s="233">
        <f>+[1]PP!T62</f>
        <v>86</v>
      </c>
      <c r="U26" s="233">
        <f>+[1]PP!U62</f>
        <v>101.3</v>
      </c>
      <c r="V26" s="233">
        <f>+[1]PP!V62</f>
        <v>69.8</v>
      </c>
      <c r="W26" s="233">
        <f>+[1]PP!W62</f>
        <v>82.9</v>
      </c>
      <c r="X26" s="233">
        <f>+[1]PP!X62</f>
        <v>102.3</v>
      </c>
      <c r="Y26" s="233">
        <f>+[1]PP!Y62</f>
        <v>80.7</v>
      </c>
      <c r="Z26" s="229">
        <f>SUM(O26:Y26)</f>
        <v>979.89999999999986</v>
      </c>
      <c r="AA26" s="188">
        <f t="shared" si="1"/>
        <v>32.699999999999932</v>
      </c>
      <c r="AB26" s="229">
        <f t="shared" si="13"/>
        <v>3.4522804054053986</v>
      </c>
      <c r="AC26" s="65"/>
      <c r="AD26" s="65"/>
      <c r="AE26" s="65"/>
      <c r="AF26" s="65"/>
      <c r="AG26" s="2"/>
      <c r="AH26" s="2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</row>
    <row r="27" spans="1:60" ht="18" customHeight="1">
      <c r="A27" s="142"/>
      <c r="B27" s="248" t="s">
        <v>123</v>
      </c>
      <c r="C27" s="233">
        <f>+[1]PP!C63</f>
        <v>1.4</v>
      </c>
      <c r="D27" s="233">
        <f>+[1]PP!D63</f>
        <v>2.7</v>
      </c>
      <c r="E27" s="233">
        <f>+[1]PP!E63</f>
        <v>2.7</v>
      </c>
      <c r="F27" s="233">
        <f>+[1]PP!F63</f>
        <v>2.9</v>
      </c>
      <c r="G27" s="233">
        <f>+[1]PP!G63</f>
        <v>3.1</v>
      </c>
      <c r="H27" s="233">
        <f>+[1]PP!H63</f>
        <v>2.5</v>
      </c>
      <c r="I27" s="233">
        <f>+[1]PP!I63</f>
        <v>2.7</v>
      </c>
      <c r="J27" s="233">
        <v>2.8</v>
      </c>
      <c r="K27" s="233">
        <f>+[1]PP!K63</f>
        <v>2.4</v>
      </c>
      <c r="L27" s="233">
        <f>+[1]PP!L63</f>
        <v>3</v>
      </c>
      <c r="M27" s="233">
        <f>+[1]PP!M63</f>
        <v>2.8</v>
      </c>
      <c r="N27" s="229">
        <f>SUM(C27:M27)</f>
        <v>29</v>
      </c>
      <c r="O27" s="233">
        <f>+[1]PP!O63</f>
        <v>1.2</v>
      </c>
      <c r="P27" s="233">
        <f>+[1]PP!P63</f>
        <v>2.1</v>
      </c>
      <c r="Q27" s="233">
        <f>+[1]PP!Q63</f>
        <v>2.4</v>
      </c>
      <c r="R27" s="233">
        <f>+[1]PP!R63</f>
        <v>2</v>
      </c>
      <c r="S27" s="233">
        <f>+[1]PP!S63</f>
        <v>2.4</v>
      </c>
      <c r="T27" s="233">
        <f>+[1]PP!T63</f>
        <v>2</v>
      </c>
      <c r="U27" s="233">
        <f>+[1]PP!U63</f>
        <v>2.6</v>
      </c>
      <c r="V27" s="233">
        <f>+[1]PP!V63</f>
        <v>2.2999999999999998</v>
      </c>
      <c r="W27" s="233">
        <f>+[1]PP!W63</f>
        <v>2.1</v>
      </c>
      <c r="X27" s="233">
        <f>+[1]PP!X63</f>
        <v>2.2000000000000002</v>
      </c>
      <c r="Y27" s="233">
        <f>+[1]PP!Y63</f>
        <v>1.9</v>
      </c>
      <c r="Z27" s="229">
        <f>SUM(O27:Y27)</f>
        <v>23.2</v>
      </c>
      <c r="AA27" s="188">
        <f t="shared" si="1"/>
        <v>-5.8000000000000007</v>
      </c>
      <c r="AB27" s="229">
        <f t="shared" si="13"/>
        <v>-20</v>
      </c>
      <c r="AC27" s="65"/>
      <c r="AD27" s="65"/>
      <c r="AE27" s="65"/>
      <c r="AF27" s="65"/>
      <c r="AG27" s="2"/>
      <c r="AH27" s="2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</row>
    <row r="28" spans="1:60" ht="18" customHeight="1">
      <c r="A28" s="142"/>
      <c r="B28" s="249" t="s">
        <v>124</v>
      </c>
      <c r="C28" s="238">
        <f>+[1]PP!C64</f>
        <v>2.2000000000000002</v>
      </c>
      <c r="D28" s="238">
        <f>+[1]PP!D64</f>
        <v>1.7</v>
      </c>
      <c r="E28" s="238">
        <f>+[1]PP!E64</f>
        <v>12.1</v>
      </c>
      <c r="F28" s="238">
        <f>+[1]PP!F64</f>
        <v>1.6</v>
      </c>
      <c r="G28" s="238">
        <f>+[1]PP!G64</f>
        <v>10.199999999999999</v>
      </c>
      <c r="H28" s="238">
        <f>+[1]PP!H64</f>
        <v>1.4</v>
      </c>
      <c r="I28" s="238">
        <f>+[1]PP!I64</f>
        <v>1.5</v>
      </c>
      <c r="J28" s="238">
        <v>31.5</v>
      </c>
      <c r="K28" s="238">
        <f>+[1]PP!K64</f>
        <v>1.1000000000000001</v>
      </c>
      <c r="L28" s="238">
        <f>+[1]PP!L64</f>
        <v>11.7</v>
      </c>
      <c r="M28" s="238">
        <f>+[1]PP!M64</f>
        <v>11.1</v>
      </c>
      <c r="N28" s="239">
        <f>SUM(C28:M28)</f>
        <v>86.1</v>
      </c>
      <c r="O28" s="238">
        <f>+[1]PP!O64</f>
        <v>24.8</v>
      </c>
      <c r="P28" s="238">
        <f>+[1]PP!P64</f>
        <v>0.7</v>
      </c>
      <c r="Q28" s="238">
        <f>+[1]PP!Q64</f>
        <v>10.4</v>
      </c>
      <c r="R28" s="238">
        <f>+[1]PP!R64</f>
        <v>0.8</v>
      </c>
      <c r="S28" s="238">
        <f>+[1]PP!S64</f>
        <v>0.4</v>
      </c>
      <c r="T28" s="238">
        <f>+[1]PP!T64</f>
        <v>26.1</v>
      </c>
      <c r="U28" s="238">
        <f>+[1]PP!U64</f>
        <v>0.3</v>
      </c>
      <c r="V28" s="238">
        <f>+[1]PP!V64</f>
        <v>0.4</v>
      </c>
      <c r="W28" s="238">
        <f>+[1]PP!W64</f>
        <v>0.5</v>
      </c>
      <c r="X28" s="238">
        <f>+[1]PP!X64</f>
        <v>10.4</v>
      </c>
      <c r="Y28" s="238">
        <f>+[1]PP!Y64</f>
        <v>10.5</v>
      </c>
      <c r="Z28" s="239">
        <f>SUM(O28:Y28)</f>
        <v>85.3</v>
      </c>
      <c r="AA28" s="241">
        <f t="shared" si="1"/>
        <v>-0.79999999999999716</v>
      </c>
      <c r="AB28" s="239">
        <f t="shared" si="13"/>
        <v>-0.92915214866434048</v>
      </c>
      <c r="AC28" s="65"/>
      <c r="AD28" s="65"/>
      <c r="AE28" s="65"/>
      <c r="AF28" s="65"/>
      <c r="AG28" s="2"/>
      <c r="AH28" s="2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</row>
    <row r="29" spans="1:60" ht="18" customHeight="1">
      <c r="A29" s="142"/>
      <c r="B29" s="248" t="s">
        <v>125</v>
      </c>
      <c r="C29" s="198">
        <v>0</v>
      </c>
      <c r="D29" s="198">
        <v>0</v>
      </c>
      <c r="E29" s="198">
        <v>0</v>
      </c>
      <c r="F29" s="198">
        <v>0</v>
      </c>
      <c r="G29" s="198">
        <v>0</v>
      </c>
      <c r="H29" s="198">
        <v>0</v>
      </c>
      <c r="I29" s="198">
        <v>0</v>
      </c>
      <c r="J29" s="198">
        <v>0</v>
      </c>
      <c r="K29" s="198">
        <v>0</v>
      </c>
      <c r="L29" s="198">
        <v>0</v>
      </c>
      <c r="M29" s="198">
        <v>0</v>
      </c>
      <c r="N29" s="229">
        <f>SUM(C29:M29)</f>
        <v>0</v>
      </c>
      <c r="O29" s="198">
        <v>0</v>
      </c>
      <c r="P29" s="198">
        <v>0</v>
      </c>
      <c r="Q29" s="198">
        <v>0</v>
      </c>
      <c r="R29" s="198">
        <v>0</v>
      </c>
      <c r="S29" s="198">
        <v>0</v>
      </c>
      <c r="T29" s="198">
        <v>0</v>
      </c>
      <c r="U29" s="198">
        <v>0</v>
      </c>
      <c r="V29" s="198">
        <v>0</v>
      </c>
      <c r="W29" s="198">
        <v>0</v>
      </c>
      <c r="X29" s="198">
        <v>0</v>
      </c>
      <c r="Y29" s="198">
        <v>0</v>
      </c>
      <c r="Z29" s="229">
        <f>SUM(O29:Y29)</f>
        <v>0</v>
      </c>
      <c r="AA29" s="250">
        <f t="shared" si="1"/>
        <v>0</v>
      </c>
      <c r="AB29" s="236">
        <v>0</v>
      </c>
      <c r="AC29" s="65"/>
      <c r="AD29" s="65"/>
      <c r="AE29" s="65"/>
      <c r="AF29" s="65"/>
      <c r="AG29" s="2"/>
      <c r="AH29" s="2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</row>
    <row r="30" spans="1:60" ht="18" customHeight="1">
      <c r="A30" s="142"/>
      <c r="B30" s="247" t="s">
        <v>60</v>
      </c>
      <c r="C30" s="163">
        <f t="shared" ref="C30:Z30" si="18">SUM(C31:C33)</f>
        <v>1745.3</v>
      </c>
      <c r="D30" s="163">
        <f t="shared" si="18"/>
        <v>1261.3000000000002</v>
      </c>
      <c r="E30" s="163">
        <f t="shared" si="18"/>
        <v>1268.1000000000001</v>
      </c>
      <c r="F30" s="163">
        <f t="shared" si="18"/>
        <v>1243.3</v>
      </c>
      <c r="G30" s="163">
        <f t="shared" si="18"/>
        <v>1375.2</v>
      </c>
      <c r="H30" s="163">
        <f t="shared" si="18"/>
        <v>1273.7</v>
      </c>
      <c r="I30" s="163">
        <f t="shared" si="18"/>
        <v>1350.9</v>
      </c>
      <c r="J30" s="163">
        <f t="shared" si="18"/>
        <v>1508.1999999999998</v>
      </c>
      <c r="K30" s="163">
        <f t="shared" si="18"/>
        <v>1305.5999999999999</v>
      </c>
      <c r="L30" s="163">
        <f t="shared" si="18"/>
        <v>1267.5999999999999</v>
      </c>
      <c r="M30" s="163">
        <f>SUM(M31:M33)</f>
        <v>1199.4000000000001</v>
      </c>
      <c r="N30" s="163">
        <f t="shared" si="18"/>
        <v>14798.6</v>
      </c>
      <c r="O30" s="163">
        <f t="shared" si="18"/>
        <v>1731.6</v>
      </c>
      <c r="P30" s="163">
        <f t="shared" si="18"/>
        <v>1255.8000000000002</v>
      </c>
      <c r="Q30" s="163">
        <f t="shared" si="18"/>
        <v>1662.4</v>
      </c>
      <c r="R30" s="163">
        <f t="shared" si="18"/>
        <v>1624.9</v>
      </c>
      <c r="S30" s="163">
        <f t="shared" si="18"/>
        <v>1715.7</v>
      </c>
      <c r="T30" s="163">
        <f t="shared" si="18"/>
        <v>1368.1</v>
      </c>
      <c r="U30" s="163">
        <f t="shared" si="18"/>
        <v>1563.3</v>
      </c>
      <c r="V30" s="163">
        <f t="shared" si="18"/>
        <v>1641.6000000000001</v>
      </c>
      <c r="W30" s="163">
        <f t="shared" si="18"/>
        <v>1440.1</v>
      </c>
      <c r="X30" s="163">
        <f t="shared" si="18"/>
        <v>1340.5</v>
      </c>
      <c r="Y30" s="163">
        <f t="shared" si="18"/>
        <v>1203.3</v>
      </c>
      <c r="Z30" s="163">
        <f t="shared" si="18"/>
        <v>16547.299999999996</v>
      </c>
      <c r="AA30" s="163">
        <f t="shared" si="1"/>
        <v>1748.6999999999953</v>
      </c>
      <c r="AB30" s="160">
        <f>+AA30/N30*100</f>
        <v>11.816658332544938</v>
      </c>
      <c r="AC30" s="65"/>
      <c r="AD30" s="65"/>
      <c r="AE30" s="65"/>
      <c r="AF30" s="65"/>
      <c r="AG30" s="2"/>
      <c r="AH30" s="2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</row>
    <row r="31" spans="1:60" ht="18" customHeight="1">
      <c r="A31" s="142"/>
      <c r="B31" s="248" t="s">
        <v>126</v>
      </c>
      <c r="C31" s="233">
        <f>+[1]PP!C67</f>
        <v>24.6</v>
      </c>
      <c r="D31" s="233">
        <f>+[1]PP!D67</f>
        <v>19.899999999999999</v>
      </c>
      <c r="E31" s="233">
        <f>+[1]PP!E67</f>
        <v>17.399999999999999</v>
      </c>
      <c r="F31" s="233">
        <f>+[1]PP!F67</f>
        <v>16.3</v>
      </c>
      <c r="G31" s="233">
        <f>+[1]PP!G67</f>
        <v>23</v>
      </c>
      <c r="H31" s="233">
        <f>+[1]PP!H67</f>
        <v>19</v>
      </c>
      <c r="I31" s="233">
        <f>+[1]PP!I67</f>
        <v>20.7</v>
      </c>
      <c r="J31" s="233">
        <f>+[1]PP!J67</f>
        <v>21.1</v>
      </c>
      <c r="K31" s="233">
        <f>+[1]PP!K67</f>
        <v>17.100000000000001</v>
      </c>
      <c r="L31" s="233">
        <f>+[1]PP!L67</f>
        <v>16</v>
      </c>
      <c r="M31" s="233">
        <f>+[1]PP!M67</f>
        <v>20.2</v>
      </c>
      <c r="N31" s="229">
        <f>SUM(C31:M31)</f>
        <v>215.29999999999998</v>
      </c>
      <c r="O31" s="233">
        <f>+[1]PP!O67</f>
        <v>28.3</v>
      </c>
      <c r="P31" s="233">
        <f>+[1]PP!P67</f>
        <v>25.9</v>
      </c>
      <c r="Q31" s="233">
        <f>+[1]PP!Q67</f>
        <v>23.9</v>
      </c>
      <c r="R31" s="233">
        <f>+[1]PP!R67</f>
        <v>22.2</v>
      </c>
      <c r="S31" s="233">
        <f>+[1]PP!S67</f>
        <v>23.5</v>
      </c>
      <c r="T31" s="233">
        <f>+[1]PP!T67</f>
        <v>18</v>
      </c>
      <c r="U31" s="233">
        <f>+[1]PP!U67</f>
        <v>22.5</v>
      </c>
      <c r="V31" s="233">
        <f>+[1]PP!V67</f>
        <v>18.899999999999999</v>
      </c>
      <c r="W31" s="233">
        <f>+[1]PP!W67</f>
        <v>18.8</v>
      </c>
      <c r="X31" s="233">
        <f>+[1]PP!X67</f>
        <v>22.2</v>
      </c>
      <c r="Y31" s="233">
        <f>+[1]PP!Y67</f>
        <v>24</v>
      </c>
      <c r="Z31" s="229">
        <f>SUM(O31:Y31)</f>
        <v>248.20000000000002</v>
      </c>
      <c r="AA31" s="188">
        <f t="shared" si="1"/>
        <v>32.900000000000034</v>
      </c>
      <c r="AB31" s="229">
        <f>+AA31/N31*100</f>
        <v>15.281003251277307</v>
      </c>
      <c r="AC31" s="65"/>
      <c r="AD31" s="65"/>
      <c r="AE31" s="65"/>
      <c r="AF31" s="65"/>
      <c r="AG31" s="2"/>
      <c r="AH31" s="2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:60" ht="18" customHeight="1">
      <c r="A32" s="142"/>
      <c r="B32" s="249" t="s">
        <v>127</v>
      </c>
      <c r="C32" s="238">
        <f>+[1]PP!C68</f>
        <v>1720.7</v>
      </c>
      <c r="D32" s="238">
        <f>+[1]PP!D68</f>
        <v>1241.4000000000001</v>
      </c>
      <c r="E32" s="238">
        <f>+[1]PP!E68</f>
        <v>1250.7</v>
      </c>
      <c r="F32" s="238">
        <f>+[1]PP!F68</f>
        <v>1227</v>
      </c>
      <c r="G32" s="238">
        <f>+[1]PP!G68</f>
        <v>1352.2</v>
      </c>
      <c r="H32" s="238">
        <f>+[1]PP!H68</f>
        <v>1254.7</v>
      </c>
      <c r="I32" s="238">
        <f>+[1]PP!I68</f>
        <v>1330.2</v>
      </c>
      <c r="J32" s="238">
        <f>+[1]PP!J68</f>
        <v>1487.1</v>
      </c>
      <c r="K32" s="238">
        <f>+[1]PP!K68</f>
        <v>1288.5</v>
      </c>
      <c r="L32" s="238">
        <f>+[1]PP!L68</f>
        <v>1251.5999999999999</v>
      </c>
      <c r="M32" s="238">
        <f>+[1]PP!M68</f>
        <v>1179.2</v>
      </c>
      <c r="N32" s="239">
        <f>SUM(C32:M32)</f>
        <v>14583.300000000001</v>
      </c>
      <c r="O32" s="238">
        <f>+[1]PP!O68</f>
        <v>1702.3</v>
      </c>
      <c r="P32" s="238">
        <f>+[1]PP!P68</f>
        <v>1229.2</v>
      </c>
      <c r="Q32" s="238">
        <f>+[1]PP!Q68</f>
        <v>1637.8</v>
      </c>
      <c r="R32" s="238">
        <f>+[1]PP!R68</f>
        <v>1602.5</v>
      </c>
      <c r="S32" s="238">
        <f>+[1]PP!S68</f>
        <v>1692.2</v>
      </c>
      <c r="T32" s="238">
        <f>+[1]PP!T68</f>
        <v>1350.1</v>
      </c>
      <c r="U32" s="238">
        <f>+[1]PP!U68</f>
        <v>1540.8</v>
      </c>
      <c r="V32" s="238">
        <f>+[1]PP!V68</f>
        <v>1622.7</v>
      </c>
      <c r="W32" s="238">
        <f>+[1]PP!W68</f>
        <v>1421.3</v>
      </c>
      <c r="X32" s="238">
        <f>+[1]PP!X68</f>
        <v>1318.3</v>
      </c>
      <c r="Y32" s="238">
        <f>+[1]PP!Y68</f>
        <v>1179.3</v>
      </c>
      <c r="Z32" s="239">
        <f>SUM(O32:Y32)</f>
        <v>16296.499999999998</v>
      </c>
      <c r="AA32" s="241">
        <f t="shared" si="1"/>
        <v>1713.1999999999971</v>
      </c>
      <c r="AB32" s="239">
        <f>+AA32/N32*100</f>
        <v>11.747683994706252</v>
      </c>
      <c r="AC32" s="65"/>
      <c r="AD32" s="65"/>
      <c r="AE32" s="65"/>
      <c r="AF32" s="65"/>
      <c r="AG32" s="2"/>
      <c r="AH32" s="2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</row>
    <row r="33" spans="1:60" ht="18" customHeight="1">
      <c r="A33" s="142"/>
      <c r="B33" s="248" t="s">
        <v>34</v>
      </c>
      <c r="C33" s="233">
        <v>0</v>
      </c>
      <c r="D33" s="233">
        <v>0</v>
      </c>
      <c r="E33" s="233">
        <v>0</v>
      </c>
      <c r="F33" s="233">
        <v>0</v>
      </c>
      <c r="G33" s="233">
        <v>0</v>
      </c>
      <c r="H33" s="233">
        <v>0</v>
      </c>
      <c r="I33" s="233">
        <v>0</v>
      </c>
      <c r="J33" s="233">
        <v>0</v>
      </c>
      <c r="K33" s="233">
        <v>0</v>
      </c>
      <c r="L33" s="233">
        <v>0</v>
      </c>
      <c r="M33" s="233">
        <v>0</v>
      </c>
      <c r="N33" s="229">
        <f>SUM(C33:M33)</f>
        <v>0</v>
      </c>
      <c r="O33" s="233">
        <v>1</v>
      </c>
      <c r="P33" s="233">
        <v>0.7</v>
      </c>
      <c r="Q33" s="233">
        <v>0.7</v>
      </c>
      <c r="R33" s="233">
        <v>0.2</v>
      </c>
      <c r="S33" s="233">
        <v>0</v>
      </c>
      <c r="T33" s="233">
        <v>0</v>
      </c>
      <c r="U33" s="233">
        <v>0</v>
      </c>
      <c r="V33" s="233">
        <v>0</v>
      </c>
      <c r="W33" s="233">
        <v>0</v>
      </c>
      <c r="X33" s="233">
        <v>0</v>
      </c>
      <c r="Y33" s="233">
        <v>0</v>
      </c>
      <c r="Z33" s="229">
        <f>SUM(O33:Y33)</f>
        <v>2.6</v>
      </c>
      <c r="AA33" s="188">
        <f t="shared" si="1"/>
        <v>2.6</v>
      </c>
      <c r="AB33" s="236">
        <v>0</v>
      </c>
      <c r="AC33" s="65"/>
      <c r="AD33" s="65"/>
      <c r="AE33" s="65"/>
      <c r="AF33" s="65"/>
      <c r="AG33" s="2"/>
      <c r="AH33" s="2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</row>
    <row r="34" spans="1:60" ht="18" customHeight="1">
      <c r="A34" s="142"/>
      <c r="B34" s="247" t="s">
        <v>62</v>
      </c>
      <c r="C34" s="193">
        <f t="shared" ref="C34:Z34" si="19">+C35+C36</f>
        <v>84.4</v>
      </c>
      <c r="D34" s="193">
        <f t="shared" si="19"/>
        <v>65.3</v>
      </c>
      <c r="E34" s="193">
        <f t="shared" si="19"/>
        <v>77.5</v>
      </c>
      <c r="F34" s="193">
        <f t="shared" si="19"/>
        <v>72.900000000000006</v>
      </c>
      <c r="G34" s="193">
        <f t="shared" si="19"/>
        <v>76.900000000000006</v>
      </c>
      <c r="H34" s="193">
        <f t="shared" si="19"/>
        <v>67.599999999999994</v>
      </c>
      <c r="I34" s="193">
        <f t="shared" si="19"/>
        <v>75.400000000000006</v>
      </c>
      <c r="J34" s="193">
        <f t="shared" si="19"/>
        <v>70.599999999999994</v>
      </c>
      <c r="K34" s="193">
        <f t="shared" si="19"/>
        <v>55.7</v>
      </c>
      <c r="L34" s="193">
        <f t="shared" si="19"/>
        <v>69.400000000000006</v>
      </c>
      <c r="M34" s="193">
        <f t="shared" si="19"/>
        <v>55.4</v>
      </c>
      <c r="N34" s="194">
        <f t="shared" si="19"/>
        <v>771.1</v>
      </c>
      <c r="O34" s="193">
        <f t="shared" si="19"/>
        <v>79.400000000000006</v>
      </c>
      <c r="P34" s="193">
        <f t="shared" si="19"/>
        <v>63.8</v>
      </c>
      <c r="Q34" s="193">
        <f t="shared" si="19"/>
        <v>72.5</v>
      </c>
      <c r="R34" s="193">
        <f t="shared" si="19"/>
        <v>69</v>
      </c>
      <c r="S34" s="193">
        <f t="shared" si="19"/>
        <v>68.7</v>
      </c>
      <c r="T34" s="193">
        <f t="shared" si="19"/>
        <v>61.9</v>
      </c>
      <c r="U34" s="193">
        <f t="shared" si="19"/>
        <v>75.099999999999994</v>
      </c>
      <c r="V34" s="193">
        <f t="shared" si="19"/>
        <v>52.7</v>
      </c>
      <c r="W34" s="193">
        <f t="shared" si="19"/>
        <v>43.2</v>
      </c>
      <c r="X34" s="193">
        <f t="shared" si="19"/>
        <v>49.3</v>
      </c>
      <c r="Y34" s="193">
        <f t="shared" si="19"/>
        <v>37.4</v>
      </c>
      <c r="Z34" s="194">
        <f t="shared" si="19"/>
        <v>673</v>
      </c>
      <c r="AA34" s="193">
        <f t="shared" si="1"/>
        <v>-98.100000000000023</v>
      </c>
      <c r="AB34" s="194">
        <f>+AA34/N34*100</f>
        <v>-12.722085332641683</v>
      </c>
      <c r="AC34" s="65"/>
      <c r="AD34" s="65"/>
      <c r="AE34" s="65"/>
      <c r="AF34" s="65"/>
      <c r="AG34" s="2"/>
      <c r="AH34" s="2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</row>
    <row r="35" spans="1:60" ht="18" customHeight="1">
      <c r="A35" s="142"/>
      <c r="B35" s="248" t="s">
        <v>128</v>
      </c>
      <c r="C35" s="233">
        <f>+[1]PP!C72</f>
        <v>84.4</v>
      </c>
      <c r="D35" s="233">
        <f>+[1]PP!D72</f>
        <v>65.3</v>
      </c>
      <c r="E35" s="233">
        <f>+[1]PP!E72</f>
        <v>77.5</v>
      </c>
      <c r="F35" s="233">
        <f>+[1]PP!F72</f>
        <v>72.900000000000006</v>
      </c>
      <c r="G35" s="233">
        <f>+[1]PP!G72</f>
        <v>76.900000000000006</v>
      </c>
      <c r="H35" s="233">
        <f>+[1]PP!H72</f>
        <v>67.599999999999994</v>
      </c>
      <c r="I35" s="233">
        <f>+[1]PP!I72</f>
        <v>75.400000000000006</v>
      </c>
      <c r="J35" s="233">
        <v>70.599999999999994</v>
      </c>
      <c r="K35" s="233">
        <f>+[1]PP!K72</f>
        <v>55.7</v>
      </c>
      <c r="L35" s="233">
        <f>+[1]PP!L72</f>
        <v>69.400000000000006</v>
      </c>
      <c r="M35" s="233">
        <f>+[1]PP!M72</f>
        <v>55.4</v>
      </c>
      <c r="N35" s="229">
        <f>SUM(C35:M35)</f>
        <v>771.1</v>
      </c>
      <c r="O35" s="233">
        <f>+[1]PP!O72</f>
        <v>79.400000000000006</v>
      </c>
      <c r="P35" s="233">
        <f>+[1]PP!P72</f>
        <v>63.8</v>
      </c>
      <c r="Q35" s="233">
        <f>+[1]PP!Q72</f>
        <v>72.5</v>
      </c>
      <c r="R35" s="233">
        <f>+[1]PP!R72</f>
        <v>69</v>
      </c>
      <c r="S35" s="233">
        <f>+[1]PP!S72</f>
        <v>68.7</v>
      </c>
      <c r="T35" s="233">
        <f>+[1]PP!T72</f>
        <v>61.9</v>
      </c>
      <c r="U35" s="233">
        <f>+[1]PP!U72</f>
        <v>75.099999999999994</v>
      </c>
      <c r="V35" s="233">
        <f>+[1]PP!V72</f>
        <v>52.7</v>
      </c>
      <c r="W35" s="233">
        <f>+[1]PP!W72</f>
        <v>43.2</v>
      </c>
      <c r="X35" s="233">
        <f>+[1]PP!X72</f>
        <v>49.3</v>
      </c>
      <c r="Y35" s="233">
        <f>+[1]PP!Y72</f>
        <v>37.4</v>
      </c>
      <c r="Z35" s="229">
        <f>SUM(O35:Y35)</f>
        <v>673</v>
      </c>
      <c r="AA35" s="188">
        <f t="shared" si="1"/>
        <v>-98.100000000000023</v>
      </c>
      <c r="AB35" s="229">
        <f>+AA35/N35*100</f>
        <v>-12.722085332641683</v>
      </c>
      <c r="AC35" s="65"/>
      <c r="AD35" s="65"/>
      <c r="AE35" s="65"/>
      <c r="AF35" s="65"/>
      <c r="AG35" s="2"/>
      <c r="AH35" s="2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</row>
    <row r="36" spans="1:60" ht="18" customHeight="1">
      <c r="A36" s="142"/>
      <c r="B36" s="248" t="s">
        <v>34</v>
      </c>
      <c r="C36" s="198">
        <v>0</v>
      </c>
      <c r="D36" s="198">
        <v>0</v>
      </c>
      <c r="E36" s="198">
        <v>0</v>
      </c>
      <c r="F36" s="198">
        <v>0</v>
      </c>
      <c r="G36" s="198">
        <v>0</v>
      </c>
      <c r="H36" s="198">
        <v>0</v>
      </c>
      <c r="I36" s="198">
        <v>0</v>
      </c>
      <c r="J36" s="198">
        <v>0</v>
      </c>
      <c r="K36" s="198">
        <v>0</v>
      </c>
      <c r="L36" s="198">
        <v>0</v>
      </c>
      <c r="M36" s="198">
        <v>0</v>
      </c>
      <c r="N36" s="229">
        <f>SUM(C36:M36)</f>
        <v>0</v>
      </c>
      <c r="O36" s="198">
        <v>0</v>
      </c>
      <c r="P36" s="198">
        <v>0</v>
      </c>
      <c r="Q36" s="198">
        <v>0</v>
      </c>
      <c r="R36" s="198">
        <v>0</v>
      </c>
      <c r="S36" s="198">
        <v>0</v>
      </c>
      <c r="T36" s="198">
        <v>0</v>
      </c>
      <c r="U36" s="198">
        <v>0</v>
      </c>
      <c r="V36" s="198">
        <v>0</v>
      </c>
      <c r="W36" s="198">
        <v>0</v>
      </c>
      <c r="X36" s="198">
        <v>0</v>
      </c>
      <c r="Y36" s="198">
        <v>0</v>
      </c>
      <c r="Z36" s="229">
        <f>SUM(O36:Y36)</f>
        <v>0</v>
      </c>
      <c r="AA36" s="250">
        <f t="shared" si="1"/>
        <v>0</v>
      </c>
      <c r="AB36" s="236">
        <v>0</v>
      </c>
      <c r="AC36" s="65"/>
      <c r="AD36" s="65"/>
      <c r="AE36" s="65"/>
      <c r="AF36" s="65"/>
      <c r="AG36" s="2"/>
      <c r="AH36" s="2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</row>
    <row r="37" spans="1:60" ht="18" customHeight="1">
      <c r="A37" s="142"/>
      <c r="B37" s="247" t="s">
        <v>64</v>
      </c>
      <c r="C37" s="163">
        <f>+C38+C39</f>
        <v>0</v>
      </c>
      <c r="D37" s="163">
        <f t="shared" ref="D37:Z37" si="20">+D38+D39</f>
        <v>0</v>
      </c>
      <c r="E37" s="163">
        <f t="shared" si="20"/>
        <v>0</v>
      </c>
      <c r="F37" s="163">
        <f t="shared" si="20"/>
        <v>0</v>
      </c>
      <c r="G37" s="163">
        <f t="shared" si="20"/>
        <v>0</v>
      </c>
      <c r="H37" s="163">
        <f t="shared" si="20"/>
        <v>0</v>
      </c>
      <c r="I37" s="163">
        <f t="shared" si="20"/>
        <v>0</v>
      </c>
      <c r="J37" s="163">
        <f t="shared" si="20"/>
        <v>0</v>
      </c>
      <c r="K37" s="163">
        <f t="shared" si="20"/>
        <v>0</v>
      </c>
      <c r="L37" s="163">
        <f t="shared" si="20"/>
        <v>5.5</v>
      </c>
      <c r="M37" s="163">
        <f t="shared" si="20"/>
        <v>11</v>
      </c>
      <c r="N37" s="163">
        <f t="shared" si="20"/>
        <v>16.5</v>
      </c>
      <c r="O37" s="163">
        <f t="shared" si="20"/>
        <v>5.5</v>
      </c>
      <c r="P37" s="163">
        <f t="shared" si="20"/>
        <v>0</v>
      </c>
      <c r="Q37" s="163">
        <f t="shared" si="20"/>
        <v>0</v>
      </c>
      <c r="R37" s="163">
        <f t="shared" si="20"/>
        <v>0</v>
      </c>
      <c r="S37" s="163">
        <f t="shared" si="20"/>
        <v>33.900000000000006</v>
      </c>
      <c r="T37" s="163">
        <f t="shared" si="20"/>
        <v>31.3</v>
      </c>
      <c r="U37" s="163">
        <f t="shared" si="20"/>
        <v>0</v>
      </c>
      <c r="V37" s="163">
        <f t="shared" si="20"/>
        <v>11.8</v>
      </c>
      <c r="W37" s="163">
        <f t="shared" si="20"/>
        <v>720.8</v>
      </c>
      <c r="X37" s="163">
        <f t="shared" si="20"/>
        <v>317.29999999999995</v>
      </c>
      <c r="Y37" s="163">
        <f t="shared" si="20"/>
        <v>0</v>
      </c>
      <c r="Z37" s="163">
        <f t="shared" si="20"/>
        <v>1120.5999999999999</v>
      </c>
      <c r="AA37" s="186">
        <f t="shared" si="1"/>
        <v>1104.0999999999999</v>
      </c>
      <c r="AB37" s="251">
        <v>0</v>
      </c>
      <c r="AC37" s="65"/>
      <c r="AD37" s="65"/>
      <c r="AE37" s="65"/>
      <c r="AF37" s="65"/>
      <c r="AG37" s="2"/>
      <c r="AH37" s="2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18" customHeight="1">
      <c r="A38" s="142"/>
      <c r="B38" s="249" t="s">
        <v>127</v>
      </c>
      <c r="C38" s="252">
        <v>0</v>
      </c>
      <c r="D38" s="252">
        <v>0</v>
      </c>
      <c r="E38" s="252">
        <v>0</v>
      </c>
      <c r="F38" s="252">
        <v>0</v>
      </c>
      <c r="G38" s="252">
        <v>0</v>
      </c>
      <c r="H38" s="252">
        <v>0</v>
      </c>
      <c r="I38" s="252">
        <v>0</v>
      </c>
      <c r="J38" s="252">
        <v>0</v>
      </c>
      <c r="K38" s="252">
        <v>0</v>
      </c>
      <c r="L38" s="252">
        <v>5.5</v>
      </c>
      <c r="M38" s="252">
        <v>11</v>
      </c>
      <c r="N38" s="239">
        <f>SUM(C38:M38)</f>
        <v>16.5</v>
      </c>
      <c r="O38" s="252">
        <v>5.5</v>
      </c>
      <c r="P38" s="252">
        <v>0</v>
      </c>
      <c r="Q38" s="252">
        <v>0</v>
      </c>
      <c r="R38" s="252">
        <v>0</v>
      </c>
      <c r="S38" s="252">
        <v>22.1</v>
      </c>
      <c r="T38" s="252">
        <v>0</v>
      </c>
      <c r="U38" s="252">
        <v>0</v>
      </c>
      <c r="V38" s="252">
        <v>0</v>
      </c>
      <c r="W38" s="252">
        <v>5.9</v>
      </c>
      <c r="X38" s="252">
        <v>5.9</v>
      </c>
      <c r="Y38" s="252">
        <v>0</v>
      </c>
      <c r="Z38" s="239">
        <f>SUM(O38:Y38)</f>
        <v>39.4</v>
      </c>
      <c r="AA38" s="241">
        <f t="shared" si="1"/>
        <v>22.9</v>
      </c>
      <c r="AB38" s="242">
        <v>0</v>
      </c>
      <c r="AC38" s="65"/>
      <c r="AD38" s="65"/>
      <c r="AE38" s="65"/>
      <c r="AF38" s="65"/>
      <c r="AG38" s="2"/>
      <c r="AH38" s="2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18" customHeight="1">
      <c r="A39" s="142"/>
      <c r="B39" s="249" t="s">
        <v>129</v>
      </c>
      <c r="C39" s="252">
        <v>0</v>
      </c>
      <c r="D39" s="252">
        <v>0</v>
      </c>
      <c r="E39" s="252">
        <v>0</v>
      </c>
      <c r="F39" s="252">
        <v>0</v>
      </c>
      <c r="G39" s="252">
        <v>0</v>
      </c>
      <c r="H39" s="252">
        <v>0</v>
      </c>
      <c r="I39" s="252">
        <v>0</v>
      </c>
      <c r="J39" s="252">
        <v>0</v>
      </c>
      <c r="K39" s="252">
        <v>0</v>
      </c>
      <c r="L39" s="252">
        <v>0</v>
      </c>
      <c r="M39" s="252">
        <v>0</v>
      </c>
      <c r="N39" s="239">
        <f>SUM(C39:M39)</f>
        <v>0</v>
      </c>
      <c r="O39" s="252">
        <v>0</v>
      </c>
      <c r="P39" s="252">
        <v>0</v>
      </c>
      <c r="Q39" s="252">
        <v>0</v>
      </c>
      <c r="R39" s="252">
        <v>0</v>
      </c>
      <c r="S39" s="252">
        <v>11.8</v>
      </c>
      <c r="T39" s="252">
        <v>31.3</v>
      </c>
      <c r="U39" s="252">
        <v>0</v>
      </c>
      <c r="V39" s="252">
        <v>11.8</v>
      </c>
      <c r="W39" s="252">
        <v>714.9</v>
      </c>
      <c r="X39" s="252">
        <v>311.39999999999998</v>
      </c>
      <c r="Y39" s="252">
        <v>0</v>
      </c>
      <c r="Z39" s="239">
        <f>SUM(O39:Y39)</f>
        <v>1081.1999999999998</v>
      </c>
      <c r="AA39" s="241">
        <f t="shared" si="1"/>
        <v>1081.1999999999998</v>
      </c>
      <c r="AB39" s="242">
        <v>0</v>
      </c>
      <c r="AC39" s="65"/>
      <c r="AD39" s="65"/>
      <c r="AE39" s="65"/>
      <c r="AF39" s="65"/>
      <c r="AG39" s="2"/>
      <c r="AH39" s="2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18" customHeight="1">
      <c r="A40" s="142"/>
      <c r="B40" s="245" t="s">
        <v>130</v>
      </c>
      <c r="C40" s="163">
        <f t="shared" ref="C40:Z40" si="21">+C41+C54+C55</f>
        <v>1587</v>
      </c>
      <c r="D40" s="163">
        <f t="shared" si="21"/>
        <v>325.40000000000003</v>
      </c>
      <c r="E40" s="163">
        <f t="shared" si="21"/>
        <v>0</v>
      </c>
      <c r="F40" s="163">
        <f t="shared" si="21"/>
        <v>30.2</v>
      </c>
      <c r="G40" s="163">
        <f t="shared" si="21"/>
        <v>0</v>
      </c>
      <c r="H40" s="163">
        <f t="shared" si="21"/>
        <v>2700</v>
      </c>
      <c r="I40" s="163">
        <f t="shared" si="21"/>
        <v>40.299999999999997</v>
      </c>
      <c r="J40" s="163">
        <f t="shared" si="21"/>
        <v>154.5</v>
      </c>
      <c r="K40" s="163">
        <f t="shared" si="21"/>
        <v>1023.3</v>
      </c>
      <c r="L40" s="163">
        <f t="shared" si="21"/>
        <v>211.9</v>
      </c>
      <c r="M40" s="163">
        <f t="shared" si="21"/>
        <v>123.8</v>
      </c>
      <c r="N40" s="160">
        <f>+N41+N54+N55</f>
        <v>6196.4</v>
      </c>
      <c r="O40" s="163">
        <f t="shared" si="21"/>
        <v>474.20000000000005</v>
      </c>
      <c r="P40" s="163">
        <f t="shared" si="21"/>
        <v>880.9</v>
      </c>
      <c r="Q40" s="163">
        <f t="shared" si="21"/>
        <v>191.9</v>
      </c>
      <c r="R40" s="163">
        <f t="shared" si="21"/>
        <v>646.70000000000005</v>
      </c>
      <c r="S40" s="163">
        <f t="shared" si="21"/>
        <v>1351.5</v>
      </c>
      <c r="T40" s="163">
        <f t="shared" si="21"/>
        <v>3346.6</v>
      </c>
      <c r="U40" s="163">
        <f t="shared" si="21"/>
        <v>133.30000000000001</v>
      </c>
      <c r="V40" s="163">
        <f t="shared" si="21"/>
        <v>4.7</v>
      </c>
      <c r="W40" s="163">
        <f t="shared" si="21"/>
        <v>358.5</v>
      </c>
      <c r="X40" s="163">
        <f t="shared" si="21"/>
        <v>20.9</v>
      </c>
      <c r="Y40" s="163">
        <f t="shared" si="21"/>
        <v>655.80000000000007</v>
      </c>
      <c r="Z40" s="160">
        <f t="shared" si="21"/>
        <v>8065</v>
      </c>
      <c r="AA40" s="163">
        <f t="shared" si="1"/>
        <v>1868.6000000000004</v>
      </c>
      <c r="AB40" s="187">
        <f>+AA40/N40*100</f>
        <v>30.156219740494489</v>
      </c>
      <c r="AC40" s="65"/>
      <c r="AD40" s="65"/>
      <c r="AE40" s="65"/>
      <c r="AF40" s="65"/>
      <c r="AG40" s="2"/>
      <c r="AH40" s="2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ht="18" customHeight="1">
      <c r="A41" s="142"/>
      <c r="B41" s="225" t="s">
        <v>131</v>
      </c>
      <c r="C41" s="163">
        <f t="shared" ref="C41:Z41" si="22">+C42+C46+C53</f>
        <v>1586.9</v>
      </c>
      <c r="D41" s="163">
        <f t="shared" si="22"/>
        <v>325.3</v>
      </c>
      <c r="E41" s="163">
        <f t="shared" si="22"/>
        <v>0</v>
      </c>
      <c r="F41" s="163">
        <f t="shared" si="22"/>
        <v>30.2</v>
      </c>
      <c r="G41" s="163">
        <f t="shared" si="22"/>
        <v>0</v>
      </c>
      <c r="H41" s="163">
        <f t="shared" si="22"/>
        <v>2700</v>
      </c>
      <c r="I41" s="163">
        <f t="shared" si="22"/>
        <v>40.299999999999997</v>
      </c>
      <c r="J41" s="163">
        <f t="shared" si="22"/>
        <v>154.5</v>
      </c>
      <c r="K41" s="163">
        <f t="shared" si="22"/>
        <v>1023.3</v>
      </c>
      <c r="L41" s="163">
        <f t="shared" si="22"/>
        <v>211.9</v>
      </c>
      <c r="M41" s="163">
        <f t="shared" si="22"/>
        <v>123.8</v>
      </c>
      <c r="N41" s="160">
        <f t="shared" si="22"/>
        <v>6196.2</v>
      </c>
      <c r="O41" s="163">
        <f t="shared" si="22"/>
        <v>474.20000000000005</v>
      </c>
      <c r="P41" s="163">
        <f t="shared" si="22"/>
        <v>880.9</v>
      </c>
      <c r="Q41" s="163">
        <f t="shared" si="22"/>
        <v>191.9</v>
      </c>
      <c r="R41" s="163">
        <f t="shared" si="22"/>
        <v>646.70000000000005</v>
      </c>
      <c r="S41" s="163">
        <f t="shared" si="22"/>
        <v>1351.5</v>
      </c>
      <c r="T41" s="163">
        <f t="shared" si="22"/>
        <v>3346.6</v>
      </c>
      <c r="U41" s="163">
        <f t="shared" si="22"/>
        <v>133.30000000000001</v>
      </c>
      <c r="V41" s="163">
        <f t="shared" si="22"/>
        <v>4.7</v>
      </c>
      <c r="W41" s="163">
        <f t="shared" si="22"/>
        <v>358.5</v>
      </c>
      <c r="X41" s="163">
        <f t="shared" si="22"/>
        <v>20.9</v>
      </c>
      <c r="Y41" s="163">
        <f t="shared" si="22"/>
        <v>655.80000000000007</v>
      </c>
      <c r="Z41" s="160">
        <f t="shared" si="22"/>
        <v>8065</v>
      </c>
      <c r="AA41" s="163">
        <f t="shared" si="1"/>
        <v>1868.8000000000002</v>
      </c>
      <c r="AB41" s="187">
        <f>+AA41/N41*100</f>
        <v>30.160420903134185</v>
      </c>
      <c r="AC41" s="65"/>
      <c r="AD41" s="65"/>
      <c r="AE41" s="65"/>
      <c r="AF41" s="65"/>
      <c r="AG41" s="2"/>
      <c r="AH41" s="2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ht="18" customHeight="1">
      <c r="A42" s="142"/>
      <c r="B42" s="253" t="s">
        <v>132</v>
      </c>
      <c r="C42" s="163">
        <f t="shared" ref="C42:Z42" si="23">SUM(C43:C45)</f>
        <v>0</v>
      </c>
      <c r="D42" s="163">
        <f t="shared" ref="D42:M42" si="24">SUM(D43:D45)</f>
        <v>0</v>
      </c>
      <c r="E42" s="163">
        <f t="shared" si="24"/>
        <v>0</v>
      </c>
      <c r="F42" s="163">
        <f t="shared" si="24"/>
        <v>0</v>
      </c>
      <c r="G42" s="163">
        <f t="shared" si="24"/>
        <v>0</v>
      </c>
      <c r="H42" s="163">
        <f t="shared" si="24"/>
        <v>2700</v>
      </c>
      <c r="I42" s="163">
        <f t="shared" si="24"/>
        <v>0</v>
      </c>
      <c r="J42" s="163">
        <f t="shared" si="24"/>
        <v>0</v>
      </c>
      <c r="K42" s="163">
        <f t="shared" si="24"/>
        <v>1023.3</v>
      </c>
      <c r="L42" s="163">
        <f t="shared" si="24"/>
        <v>0</v>
      </c>
      <c r="M42" s="163">
        <f t="shared" si="24"/>
        <v>17.2</v>
      </c>
      <c r="N42" s="160">
        <f t="shared" si="23"/>
        <v>3740.5</v>
      </c>
      <c r="O42" s="163">
        <f t="shared" si="23"/>
        <v>0</v>
      </c>
      <c r="P42" s="163">
        <f t="shared" ref="P42:Y42" si="25">SUM(P43:P45)</f>
        <v>0</v>
      </c>
      <c r="Q42" s="163">
        <f t="shared" si="25"/>
        <v>0</v>
      </c>
      <c r="R42" s="163">
        <f t="shared" si="25"/>
        <v>0</v>
      </c>
      <c r="S42" s="163">
        <f t="shared" si="25"/>
        <v>0</v>
      </c>
      <c r="T42" s="163">
        <f t="shared" si="25"/>
        <v>3150</v>
      </c>
      <c r="U42" s="163">
        <f t="shared" si="25"/>
        <v>0</v>
      </c>
      <c r="V42" s="163">
        <f t="shared" si="25"/>
        <v>0</v>
      </c>
      <c r="W42" s="163">
        <f t="shared" si="25"/>
        <v>0</v>
      </c>
      <c r="X42" s="163">
        <f t="shared" si="25"/>
        <v>0</v>
      </c>
      <c r="Y42" s="163">
        <f t="shared" si="25"/>
        <v>0</v>
      </c>
      <c r="Z42" s="163">
        <f t="shared" si="23"/>
        <v>3150</v>
      </c>
      <c r="AA42" s="163">
        <f t="shared" si="1"/>
        <v>-590.5</v>
      </c>
      <c r="AB42" s="187">
        <f t="shared" ref="AB42:AB43" si="26">+AA42/N42*100</f>
        <v>-15.786659537494987</v>
      </c>
      <c r="AC42" s="65"/>
      <c r="AD42" s="65"/>
      <c r="AE42" s="65"/>
      <c r="AF42" s="65"/>
      <c r="AG42" s="2"/>
      <c r="AH42" s="2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ht="18" customHeight="1">
      <c r="A43" s="142"/>
      <c r="B43" s="231" t="s">
        <v>133</v>
      </c>
      <c r="C43" s="233">
        <v>0</v>
      </c>
      <c r="D43" s="233">
        <v>0</v>
      </c>
      <c r="E43" s="233">
        <v>0</v>
      </c>
      <c r="F43" s="233">
        <v>0</v>
      </c>
      <c r="G43" s="233">
        <v>0</v>
      </c>
      <c r="H43" s="233">
        <v>2700</v>
      </c>
      <c r="I43" s="233">
        <v>0</v>
      </c>
      <c r="J43" s="233">
        <v>0</v>
      </c>
      <c r="K43" s="233">
        <v>0</v>
      </c>
      <c r="L43" s="233">
        <v>0</v>
      </c>
      <c r="M43" s="233">
        <v>0</v>
      </c>
      <c r="N43" s="229">
        <f>SUM(C43:M43)</f>
        <v>2700</v>
      </c>
      <c r="O43" s="233">
        <v>0</v>
      </c>
      <c r="P43" s="233">
        <v>0</v>
      </c>
      <c r="Q43" s="233">
        <v>0</v>
      </c>
      <c r="R43" s="233">
        <v>0</v>
      </c>
      <c r="S43" s="233">
        <v>0</v>
      </c>
      <c r="T43" s="233">
        <f>+[1]PP!T79</f>
        <v>3150</v>
      </c>
      <c r="U43" s="233">
        <f>+[1]PP!U79</f>
        <v>0</v>
      </c>
      <c r="V43" s="233">
        <v>0</v>
      </c>
      <c r="W43" s="233">
        <v>0</v>
      </c>
      <c r="X43" s="233">
        <v>0</v>
      </c>
      <c r="Y43" s="233">
        <v>0</v>
      </c>
      <c r="Z43" s="229">
        <f>SUM(O43:Y43)</f>
        <v>3150</v>
      </c>
      <c r="AA43" s="188">
        <f t="shared" si="1"/>
        <v>450</v>
      </c>
      <c r="AB43" s="229">
        <f t="shared" si="26"/>
        <v>16.666666666666664</v>
      </c>
      <c r="AC43" s="65"/>
      <c r="AD43" s="65"/>
      <c r="AE43" s="65"/>
      <c r="AF43" s="65"/>
      <c r="AG43" s="2"/>
      <c r="AH43" s="2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ht="18" customHeight="1">
      <c r="A44" s="142"/>
      <c r="B44" s="231" t="s">
        <v>134</v>
      </c>
      <c r="C44" s="233">
        <v>0</v>
      </c>
      <c r="D44" s="233">
        <v>0</v>
      </c>
      <c r="E44" s="233">
        <v>0</v>
      </c>
      <c r="F44" s="233">
        <v>0</v>
      </c>
      <c r="G44" s="233">
        <v>0</v>
      </c>
      <c r="H44" s="233">
        <v>0</v>
      </c>
      <c r="I44" s="233">
        <v>0</v>
      </c>
      <c r="J44" s="233">
        <v>0</v>
      </c>
      <c r="K44" s="233">
        <v>0</v>
      </c>
      <c r="L44" s="233">
        <v>0</v>
      </c>
      <c r="M44" s="233">
        <v>0</v>
      </c>
      <c r="N44" s="229">
        <f>SUM(C44:M44)</f>
        <v>0</v>
      </c>
      <c r="O44" s="233">
        <f>+[1]PP!O79</f>
        <v>0</v>
      </c>
      <c r="P44" s="233">
        <f>+[1]PP!P79</f>
        <v>0</v>
      </c>
      <c r="Q44" s="233">
        <f>+[1]PP!Q79</f>
        <v>0</v>
      </c>
      <c r="R44" s="233">
        <f>+[1]PP!R79</f>
        <v>0</v>
      </c>
      <c r="S44" s="233">
        <f>+[1]PP!S79</f>
        <v>0</v>
      </c>
      <c r="T44" s="233">
        <v>0</v>
      </c>
      <c r="U44" s="233">
        <f>+[1]PP!U79</f>
        <v>0</v>
      </c>
      <c r="V44" s="233">
        <f>+[1]PP!V79</f>
        <v>0</v>
      </c>
      <c r="W44" s="233">
        <f>+[1]PP!W79</f>
        <v>0</v>
      </c>
      <c r="X44" s="233">
        <f>+[1]PP!X79</f>
        <v>0</v>
      </c>
      <c r="Y44" s="233">
        <f>+[1]PP!Y79</f>
        <v>0</v>
      </c>
      <c r="Z44" s="229">
        <f>SUM(O44:Y44)</f>
        <v>0</v>
      </c>
      <c r="AA44" s="188">
        <f t="shared" si="1"/>
        <v>0</v>
      </c>
      <c r="AB44" s="251">
        <v>0</v>
      </c>
      <c r="AC44" s="65"/>
      <c r="AD44" s="65"/>
      <c r="AE44" s="65"/>
      <c r="AF44" s="65"/>
      <c r="AG44" s="2"/>
      <c r="AH44" s="2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18" customHeight="1">
      <c r="A45" s="142"/>
      <c r="B45" s="231" t="s">
        <v>135</v>
      </c>
      <c r="C45" s="233">
        <v>0</v>
      </c>
      <c r="D45" s="233">
        <v>0</v>
      </c>
      <c r="E45" s="233">
        <v>0</v>
      </c>
      <c r="F45" s="233">
        <v>0</v>
      </c>
      <c r="G45" s="233">
        <v>0</v>
      </c>
      <c r="H45" s="233">
        <v>0</v>
      </c>
      <c r="I45" s="233">
        <v>0</v>
      </c>
      <c r="J45" s="233">
        <v>0</v>
      </c>
      <c r="K45" s="233">
        <v>1023.3</v>
      </c>
      <c r="L45" s="233">
        <v>0</v>
      </c>
      <c r="M45" s="233">
        <v>17.2</v>
      </c>
      <c r="N45" s="229">
        <f>SUM(C45:M45)</f>
        <v>1040.5</v>
      </c>
      <c r="O45" s="233">
        <v>0</v>
      </c>
      <c r="P45" s="233">
        <v>0</v>
      </c>
      <c r="Q45" s="233">
        <v>0</v>
      </c>
      <c r="R45" s="233">
        <v>0</v>
      </c>
      <c r="S45" s="233">
        <v>0</v>
      </c>
      <c r="T45" s="233">
        <v>0</v>
      </c>
      <c r="U45" s="233">
        <v>0</v>
      </c>
      <c r="V45" s="233">
        <v>0</v>
      </c>
      <c r="W45" s="233">
        <v>0</v>
      </c>
      <c r="X45" s="233">
        <v>0</v>
      </c>
      <c r="Y45" s="233">
        <v>0</v>
      </c>
      <c r="Z45" s="229">
        <f>SUM(O45:Y45)</f>
        <v>0</v>
      </c>
      <c r="AA45" s="188">
        <f t="shared" si="1"/>
        <v>-1040.5</v>
      </c>
      <c r="AB45" s="251">
        <v>0</v>
      </c>
      <c r="AC45" s="65"/>
      <c r="AD45" s="65"/>
      <c r="AE45" s="65"/>
      <c r="AF45" s="65"/>
      <c r="AG45" s="2"/>
      <c r="AH45" s="2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ht="18" customHeight="1">
      <c r="A46" s="142"/>
      <c r="B46" s="226" t="s">
        <v>136</v>
      </c>
      <c r="C46" s="163">
        <f t="shared" ref="C46:Z46" si="27">SUM(C47:C52)</f>
        <v>1586.9</v>
      </c>
      <c r="D46" s="163">
        <f t="shared" si="27"/>
        <v>325.3</v>
      </c>
      <c r="E46" s="163">
        <f t="shared" si="27"/>
        <v>0</v>
      </c>
      <c r="F46" s="163">
        <f t="shared" si="27"/>
        <v>30.2</v>
      </c>
      <c r="G46" s="163">
        <f t="shared" si="27"/>
        <v>0</v>
      </c>
      <c r="H46" s="163">
        <f t="shared" si="27"/>
        <v>0</v>
      </c>
      <c r="I46" s="163">
        <f t="shared" si="27"/>
        <v>40.299999999999997</v>
      </c>
      <c r="J46" s="163">
        <f t="shared" si="27"/>
        <v>154.5</v>
      </c>
      <c r="K46" s="163">
        <f t="shared" si="27"/>
        <v>0</v>
      </c>
      <c r="L46" s="163">
        <f t="shared" si="27"/>
        <v>211.9</v>
      </c>
      <c r="M46" s="163">
        <f t="shared" si="27"/>
        <v>106.6</v>
      </c>
      <c r="N46" s="163">
        <f>SUM(N47:N52)</f>
        <v>2455.6999999999998</v>
      </c>
      <c r="O46" s="163">
        <f t="shared" si="27"/>
        <v>474.20000000000005</v>
      </c>
      <c r="P46" s="163">
        <f t="shared" si="27"/>
        <v>880.9</v>
      </c>
      <c r="Q46" s="163">
        <f t="shared" si="27"/>
        <v>191.9</v>
      </c>
      <c r="R46" s="163">
        <f t="shared" si="27"/>
        <v>646.70000000000005</v>
      </c>
      <c r="S46" s="163">
        <f t="shared" si="27"/>
        <v>1351.5</v>
      </c>
      <c r="T46" s="163">
        <f t="shared" si="27"/>
        <v>196.6</v>
      </c>
      <c r="U46" s="163">
        <f t="shared" si="27"/>
        <v>133.30000000000001</v>
      </c>
      <c r="V46" s="163">
        <f t="shared" si="27"/>
        <v>4.7</v>
      </c>
      <c r="W46" s="163">
        <f t="shared" si="27"/>
        <v>358.5</v>
      </c>
      <c r="X46" s="163">
        <f t="shared" si="27"/>
        <v>20.9</v>
      </c>
      <c r="Y46" s="163">
        <f t="shared" si="27"/>
        <v>655.80000000000007</v>
      </c>
      <c r="Z46" s="163">
        <f t="shared" si="27"/>
        <v>4915</v>
      </c>
      <c r="AA46" s="163">
        <f t="shared" si="1"/>
        <v>2459.3000000000002</v>
      </c>
      <c r="AB46" s="187">
        <f>+AA46/N46*100</f>
        <v>100.14659771144684</v>
      </c>
      <c r="AC46" s="65"/>
      <c r="AD46" s="65"/>
      <c r="AE46" s="65"/>
      <c r="AF46" s="65"/>
      <c r="AG46" s="2"/>
      <c r="AH46" s="2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ht="18" customHeight="1">
      <c r="A47" s="142"/>
      <c r="B47" s="231" t="s">
        <v>137</v>
      </c>
      <c r="C47" s="254">
        <v>303.2</v>
      </c>
      <c r="D47" s="254">
        <v>2.5</v>
      </c>
      <c r="E47" s="254">
        <v>0</v>
      </c>
      <c r="F47" s="254">
        <v>0</v>
      </c>
      <c r="G47" s="254">
        <v>0</v>
      </c>
      <c r="H47" s="254">
        <v>0</v>
      </c>
      <c r="I47" s="254">
        <v>0</v>
      </c>
      <c r="J47" s="254">
        <v>0</v>
      </c>
      <c r="K47" s="254">
        <v>0</v>
      </c>
      <c r="L47" s="254">
        <v>50.7</v>
      </c>
      <c r="M47" s="254">
        <v>43.7</v>
      </c>
      <c r="N47" s="229">
        <f t="shared" ref="N47:N55" si="28">SUM(C47:M47)</f>
        <v>400.09999999999997</v>
      </c>
      <c r="O47" s="254">
        <v>0</v>
      </c>
      <c r="P47" s="254">
        <v>158.6</v>
      </c>
      <c r="Q47" s="254">
        <v>0</v>
      </c>
      <c r="R47" s="254">
        <v>149.69999999999999</v>
      </c>
      <c r="S47" s="254">
        <v>314.60000000000002</v>
      </c>
      <c r="T47" s="254">
        <v>51.7</v>
      </c>
      <c r="U47" s="254">
        <v>42.7</v>
      </c>
      <c r="V47" s="254">
        <v>0</v>
      </c>
      <c r="W47" s="254">
        <v>33.1</v>
      </c>
      <c r="X47" s="254">
        <v>0</v>
      </c>
      <c r="Y47" s="254">
        <v>60.5</v>
      </c>
      <c r="Z47" s="229">
        <f t="shared" ref="Z47:Z52" si="29">SUM(O47:Y47)</f>
        <v>810.90000000000009</v>
      </c>
      <c r="AA47" s="188">
        <f t="shared" si="1"/>
        <v>410.80000000000013</v>
      </c>
      <c r="AB47" s="188">
        <f>+AA47/N47*100</f>
        <v>102.67433141714575</v>
      </c>
      <c r="AC47" s="65"/>
      <c r="AD47" s="65"/>
      <c r="AE47" s="65"/>
      <c r="AF47" s="65"/>
      <c r="AG47" s="2"/>
      <c r="AH47" s="2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ht="18" customHeight="1">
      <c r="A48" s="142"/>
      <c r="B48" s="231" t="s">
        <v>138</v>
      </c>
      <c r="C48" s="254">
        <v>0</v>
      </c>
      <c r="D48" s="254">
        <v>0</v>
      </c>
      <c r="E48" s="254">
        <v>0</v>
      </c>
      <c r="F48" s="254">
        <v>30.2</v>
      </c>
      <c r="G48" s="254">
        <v>0</v>
      </c>
      <c r="H48" s="254">
        <v>0</v>
      </c>
      <c r="I48" s="254">
        <v>40.299999999999997</v>
      </c>
      <c r="J48" s="254">
        <v>0</v>
      </c>
      <c r="K48" s="254">
        <v>0</v>
      </c>
      <c r="L48" s="254">
        <v>45.2</v>
      </c>
      <c r="M48" s="254">
        <v>0</v>
      </c>
      <c r="N48" s="229">
        <f t="shared" si="28"/>
        <v>115.7</v>
      </c>
      <c r="O48" s="254">
        <v>5.0999999999999996</v>
      </c>
      <c r="P48" s="254">
        <v>28.3</v>
      </c>
      <c r="Q48" s="254">
        <v>191.9</v>
      </c>
      <c r="R48" s="254">
        <v>60.2</v>
      </c>
      <c r="S48" s="254">
        <v>130.69999999999999</v>
      </c>
      <c r="T48" s="254">
        <v>16.8</v>
      </c>
      <c r="U48" s="254">
        <v>13</v>
      </c>
      <c r="V48" s="254">
        <v>4.7</v>
      </c>
      <c r="W48" s="254">
        <v>9.3000000000000007</v>
      </c>
      <c r="X48" s="254">
        <v>20.9</v>
      </c>
      <c r="Y48" s="254">
        <v>1.6</v>
      </c>
      <c r="Z48" s="229">
        <f t="shared" si="29"/>
        <v>482.5</v>
      </c>
      <c r="AA48" s="250">
        <f t="shared" si="1"/>
        <v>366.8</v>
      </c>
      <c r="AB48" s="188">
        <f>+AA48/N48*100</f>
        <v>317.02679343128779</v>
      </c>
      <c r="AC48" s="65"/>
      <c r="AD48" s="65"/>
      <c r="AE48" s="65"/>
      <c r="AF48" s="65"/>
      <c r="AG48" s="2"/>
      <c r="AH48" s="2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ht="18" customHeight="1">
      <c r="A49" s="142"/>
      <c r="B49" s="231" t="s">
        <v>139</v>
      </c>
      <c r="C49" s="254">
        <v>1283.7</v>
      </c>
      <c r="D49" s="254">
        <v>322.8</v>
      </c>
      <c r="E49" s="254">
        <v>0</v>
      </c>
      <c r="F49" s="254">
        <v>0</v>
      </c>
      <c r="G49" s="254">
        <v>0</v>
      </c>
      <c r="H49" s="254">
        <v>0</v>
      </c>
      <c r="I49" s="254">
        <v>0</v>
      </c>
      <c r="J49" s="254">
        <v>154.5</v>
      </c>
      <c r="K49" s="254">
        <v>0</v>
      </c>
      <c r="L49" s="254">
        <v>116</v>
      </c>
      <c r="M49" s="254">
        <v>62.9</v>
      </c>
      <c r="N49" s="229">
        <f t="shared" si="28"/>
        <v>1939.9</v>
      </c>
      <c r="O49" s="254">
        <v>469.1</v>
      </c>
      <c r="P49" s="254">
        <v>694</v>
      </c>
      <c r="Q49" s="254">
        <v>0</v>
      </c>
      <c r="R49" s="254">
        <v>436.8</v>
      </c>
      <c r="S49" s="254">
        <v>906.2</v>
      </c>
      <c r="T49" s="254">
        <v>128.1</v>
      </c>
      <c r="U49" s="254">
        <v>77.599999999999994</v>
      </c>
      <c r="V49" s="254">
        <v>0</v>
      </c>
      <c r="W49" s="254">
        <v>316.10000000000002</v>
      </c>
      <c r="X49" s="254">
        <v>0</v>
      </c>
      <c r="Y49" s="254">
        <v>593.70000000000005</v>
      </c>
      <c r="Z49" s="229">
        <f t="shared" si="29"/>
        <v>3621.5999999999995</v>
      </c>
      <c r="AA49" s="188">
        <f t="shared" si="1"/>
        <v>1681.6999999999994</v>
      </c>
      <c r="AB49" s="188">
        <f>+AA49/N49*100</f>
        <v>86.690035568843712</v>
      </c>
      <c r="AC49" s="65"/>
      <c r="AD49" s="65"/>
      <c r="AE49" s="65"/>
      <c r="AF49" s="65"/>
      <c r="AG49" s="2"/>
      <c r="AH49" s="2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ht="18" customHeight="1">
      <c r="A50" s="142"/>
      <c r="B50" s="231" t="s">
        <v>140</v>
      </c>
      <c r="C50" s="254">
        <v>0</v>
      </c>
      <c r="D50" s="254">
        <v>0</v>
      </c>
      <c r="E50" s="254">
        <v>0</v>
      </c>
      <c r="F50" s="254">
        <v>0</v>
      </c>
      <c r="G50" s="254">
        <v>0</v>
      </c>
      <c r="H50" s="254">
        <v>0</v>
      </c>
      <c r="I50" s="254">
        <v>0</v>
      </c>
      <c r="J50" s="254">
        <v>0</v>
      </c>
      <c r="K50" s="254">
        <v>0</v>
      </c>
      <c r="L50" s="254">
        <v>0</v>
      </c>
      <c r="M50" s="254">
        <v>0</v>
      </c>
      <c r="N50" s="229">
        <f t="shared" si="28"/>
        <v>0</v>
      </c>
      <c r="O50" s="254">
        <v>0</v>
      </c>
      <c r="P50" s="254">
        <v>0</v>
      </c>
      <c r="Q50" s="254">
        <v>0</v>
      </c>
      <c r="R50" s="254">
        <v>0</v>
      </c>
      <c r="S50" s="254">
        <v>0</v>
      </c>
      <c r="T50" s="254">
        <v>0</v>
      </c>
      <c r="U50" s="254">
        <v>0</v>
      </c>
      <c r="V50" s="254">
        <v>0</v>
      </c>
      <c r="W50" s="254">
        <v>0</v>
      </c>
      <c r="X50" s="254">
        <v>0</v>
      </c>
      <c r="Y50" s="254">
        <v>0</v>
      </c>
      <c r="Z50" s="229">
        <f t="shared" si="29"/>
        <v>0</v>
      </c>
      <c r="AA50" s="250">
        <f t="shared" si="1"/>
        <v>0</v>
      </c>
      <c r="AB50" s="250">
        <v>0</v>
      </c>
      <c r="AC50" s="65"/>
      <c r="AD50" s="65"/>
      <c r="AE50" s="65"/>
      <c r="AF50" s="65"/>
      <c r="AG50" s="2"/>
      <c r="AH50" s="2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ht="18" customHeight="1">
      <c r="A51" s="142"/>
      <c r="B51" s="231" t="s">
        <v>141</v>
      </c>
      <c r="C51" s="254">
        <v>0</v>
      </c>
      <c r="D51" s="254">
        <v>0</v>
      </c>
      <c r="E51" s="254">
        <v>0</v>
      </c>
      <c r="F51" s="254">
        <v>0</v>
      </c>
      <c r="G51" s="254">
        <v>0</v>
      </c>
      <c r="H51" s="254">
        <v>0</v>
      </c>
      <c r="I51" s="254">
        <v>0</v>
      </c>
      <c r="J51" s="254">
        <v>0</v>
      </c>
      <c r="K51" s="254">
        <v>0</v>
      </c>
      <c r="L51" s="254">
        <v>0</v>
      </c>
      <c r="M51" s="254">
        <v>0</v>
      </c>
      <c r="N51" s="229">
        <f t="shared" si="28"/>
        <v>0</v>
      </c>
      <c r="O51" s="254">
        <v>0</v>
      </c>
      <c r="P51" s="254">
        <v>0</v>
      </c>
      <c r="Q51" s="254">
        <v>0</v>
      </c>
      <c r="R51" s="254">
        <v>0</v>
      </c>
      <c r="S51" s="254">
        <v>0</v>
      </c>
      <c r="T51" s="254">
        <v>0</v>
      </c>
      <c r="U51" s="254">
        <v>0</v>
      </c>
      <c r="V51" s="254">
        <v>0</v>
      </c>
      <c r="W51" s="254">
        <v>0</v>
      </c>
      <c r="X51" s="254">
        <v>0</v>
      </c>
      <c r="Y51" s="254">
        <v>0</v>
      </c>
      <c r="Z51" s="229">
        <f t="shared" si="29"/>
        <v>0</v>
      </c>
      <c r="AA51" s="250">
        <f t="shared" si="1"/>
        <v>0</v>
      </c>
      <c r="AB51" s="250">
        <v>0</v>
      </c>
      <c r="AC51" s="65"/>
      <c r="AD51" s="65"/>
      <c r="AE51" s="65"/>
      <c r="AF51" s="65"/>
      <c r="AG51" s="2"/>
      <c r="AH51" s="2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1:60" ht="18" customHeight="1">
      <c r="A52" s="142"/>
      <c r="B52" s="231" t="s">
        <v>142</v>
      </c>
      <c r="C52" s="254">
        <v>0</v>
      </c>
      <c r="D52" s="254">
        <v>0</v>
      </c>
      <c r="E52" s="254">
        <v>0</v>
      </c>
      <c r="F52" s="254">
        <v>0</v>
      </c>
      <c r="G52" s="254">
        <v>0</v>
      </c>
      <c r="H52" s="254">
        <v>0</v>
      </c>
      <c r="I52" s="254">
        <v>0</v>
      </c>
      <c r="J52" s="254">
        <v>0</v>
      </c>
      <c r="K52" s="254">
        <v>0</v>
      </c>
      <c r="L52" s="254">
        <v>0</v>
      </c>
      <c r="M52" s="254">
        <v>0</v>
      </c>
      <c r="N52" s="229">
        <f t="shared" si="28"/>
        <v>0</v>
      </c>
      <c r="O52" s="254">
        <v>0</v>
      </c>
      <c r="P52" s="254">
        <v>0</v>
      </c>
      <c r="Q52" s="254">
        <v>0</v>
      </c>
      <c r="R52" s="254">
        <v>0</v>
      </c>
      <c r="S52" s="254">
        <v>0</v>
      </c>
      <c r="T52" s="254">
        <v>0</v>
      </c>
      <c r="U52" s="254">
        <v>0</v>
      </c>
      <c r="V52" s="254">
        <v>0</v>
      </c>
      <c r="W52" s="254">
        <v>0</v>
      </c>
      <c r="X52" s="254">
        <v>0</v>
      </c>
      <c r="Y52" s="254">
        <v>0</v>
      </c>
      <c r="Z52" s="229">
        <f t="shared" si="29"/>
        <v>0</v>
      </c>
      <c r="AA52" s="250">
        <f t="shared" si="1"/>
        <v>0</v>
      </c>
      <c r="AB52" s="236">
        <v>0</v>
      </c>
      <c r="AC52" s="65"/>
      <c r="AD52" s="65"/>
      <c r="AE52" s="65"/>
      <c r="AF52" s="65"/>
      <c r="AG52" s="2"/>
      <c r="AH52" s="2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ht="18" customHeight="1">
      <c r="A53" s="142"/>
      <c r="B53" s="226" t="s">
        <v>67</v>
      </c>
      <c r="C53" s="255">
        <v>0</v>
      </c>
      <c r="D53" s="255">
        <v>0</v>
      </c>
      <c r="E53" s="255">
        <v>0</v>
      </c>
      <c r="F53" s="255">
        <v>0</v>
      </c>
      <c r="G53" s="255">
        <v>0</v>
      </c>
      <c r="H53" s="255">
        <v>0</v>
      </c>
      <c r="I53" s="255">
        <v>0</v>
      </c>
      <c r="J53" s="255">
        <v>0</v>
      </c>
      <c r="K53" s="255">
        <v>0</v>
      </c>
      <c r="L53" s="255">
        <v>0</v>
      </c>
      <c r="M53" s="255">
        <v>0</v>
      </c>
      <c r="N53" s="187">
        <f t="shared" si="28"/>
        <v>0</v>
      </c>
      <c r="O53" s="255">
        <v>0</v>
      </c>
      <c r="P53" s="255">
        <v>0</v>
      </c>
      <c r="Q53" s="255">
        <v>0</v>
      </c>
      <c r="R53" s="255">
        <v>0</v>
      </c>
      <c r="S53" s="255">
        <v>0</v>
      </c>
      <c r="T53" s="255">
        <v>0</v>
      </c>
      <c r="U53" s="255">
        <v>0</v>
      </c>
      <c r="V53" s="255">
        <v>0</v>
      </c>
      <c r="W53" s="255">
        <v>0</v>
      </c>
      <c r="X53" s="255">
        <v>0</v>
      </c>
      <c r="Y53" s="255">
        <v>0</v>
      </c>
      <c r="Z53" s="256">
        <v>0</v>
      </c>
      <c r="AA53" s="257">
        <f t="shared" si="1"/>
        <v>0</v>
      </c>
      <c r="AB53" s="236">
        <v>0</v>
      </c>
      <c r="AC53" s="65"/>
      <c r="AD53" s="65"/>
      <c r="AE53" s="65"/>
      <c r="AF53" s="65"/>
      <c r="AG53" s="2"/>
      <c r="AH53" s="2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ht="18" customHeight="1">
      <c r="A54" s="142"/>
      <c r="B54" s="245" t="s">
        <v>70</v>
      </c>
      <c r="C54" s="184">
        <v>0.1</v>
      </c>
      <c r="D54" s="184">
        <v>0.1</v>
      </c>
      <c r="E54" s="184">
        <v>0</v>
      </c>
      <c r="F54" s="184">
        <v>0</v>
      </c>
      <c r="G54" s="184">
        <v>0</v>
      </c>
      <c r="H54" s="184">
        <v>0</v>
      </c>
      <c r="I54" s="184">
        <v>0</v>
      </c>
      <c r="J54" s="184">
        <v>0</v>
      </c>
      <c r="K54" s="184">
        <v>0</v>
      </c>
      <c r="L54" s="184">
        <v>0</v>
      </c>
      <c r="M54" s="184">
        <v>0</v>
      </c>
      <c r="N54" s="187">
        <f t="shared" si="28"/>
        <v>0.2</v>
      </c>
      <c r="O54" s="184">
        <v>0</v>
      </c>
      <c r="P54" s="184">
        <v>0</v>
      </c>
      <c r="Q54" s="184">
        <v>0</v>
      </c>
      <c r="R54" s="184">
        <v>0</v>
      </c>
      <c r="S54" s="184">
        <v>0</v>
      </c>
      <c r="T54" s="184">
        <v>0</v>
      </c>
      <c r="U54" s="184">
        <v>0</v>
      </c>
      <c r="V54" s="184">
        <v>0</v>
      </c>
      <c r="W54" s="184">
        <v>0</v>
      </c>
      <c r="X54" s="184">
        <v>0</v>
      </c>
      <c r="Y54" s="184">
        <v>0</v>
      </c>
      <c r="Z54" s="187">
        <f>SUM(O54:Y54)</f>
        <v>0</v>
      </c>
      <c r="AA54" s="258">
        <f t="shared" si="1"/>
        <v>-0.2</v>
      </c>
      <c r="AB54" s="187">
        <f>+AA49/N49*100</f>
        <v>86.690035568843712</v>
      </c>
      <c r="AC54" s="65"/>
      <c r="AD54" s="65"/>
      <c r="AE54" s="65"/>
      <c r="AF54" s="65"/>
      <c r="AG54" s="2"/>
      <c r="AH54" s="2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18" customHeight="1">
      <c r="A55" s="142"/>
      <c r="B55" s="245" t="s">
        <v>71</v>
      </c>
      <c r="C55" s="193">
        <v>0</v>
      </c>
      <c r="D55" s="193">
        <v>0</v>
      </c>
      <c r="E55" s="193">
        <v>0</v>
      </c>
      <c r="F55" s="193">
        <v>0</v>
      </c>
      <c r="G55" s="193">
        <v>0</v>
      </c>
      <c r="H55" s="193">
        <v>0</v>
      </c>
      <c r="I55" s="193">
        <v>0</v>
      </c>
      <c r="J55" s="193">
        <v>0</v>
      </c>
      <c r="K55" s="193">
        <v>0</v>
      </c>
      <c r="L55" s="193">
        <v>0</v>
      </c>
      <c r="M55" s="193">
        <v>0</v>
      </c>
      <c r="N55" s="187">
        <f t="shared" si="28"/>
        <v>0</v>
      </c>
      <c r="O55" s="193">
        <v>0</v>
      </c>
      <c r="P55" s="193">
        <v>0</v>
      </c>
      <c r="Q55" s="193">
        <v>0</v>
      </c>
      <c r="R55" s="193">
        <v>0</v>
      </c>
      <c r="S55" s="193">
        <v>0</v>
      </c>
      <c r="T55" s="193">
        <v>0</v>
      </c>
      <c r="U55" s="193">
        <v>0</v>
      </c>
      <c r="V55" s="193">
        <v>0</v>
      </c>
      <c r="W55" s="193">
        <v>0</v>
      </c>
      <c r="X55" s="193">
        <v>0</v>
      </c>
      <c r="Y55" s="193">
        <v>0</v>
      </c>
      <c r="Z55" s="187">
        <f>SUM(O55:Y55)</f>
        <v>0</v>
      </c>
      <c r="AA55" s="259">
        <f t="shared" si="1"/>
        <v>0</v>
      </c>
      <c r="AB55" s="236">
        <v>0</v>
      </c>
      <c r="AC55" s="65"/>
      <c r="AD55" s="65"/>
      <c r="AE55" s="65"/>
      <c r="AF55" s="65"/>
      <c r="AG55" s="2"/>
      <c r="AH55" s="2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18" customHeight="1">
      <c r="A56" s="142"/>
      <c r="B56" s="245" t="s">
        <v>74</v>
      </c>
      <c r="C56" s="163">
        <f>+C57+C58</f>
        <v>0</v>
      </c>
      <c r="D56" s="163">
        <f t="shared" ref="D56:Z56" si="30">+D57+D58</f>
        <v>0</v>
      </c>
      <c r="E56" s="163">
        <f t="shared" si="30"/>
        <v>6.7</v>
      </c>
      <c r="F56" s="163">
        <f t="shared" si="30"/>
        <v>0</v>
      </c>
      <c r="G56" s="163">
        <f t="shared" si="30"/>
        <v>1.1000000000000001</v>
      </c>
      <c r="H56" s="163">
        <f t="shared" si="30"/>
        <v>0.2</v>
      </c>
      <c r="I56" s="163">
        <f t="shared" si="30"/>
        <v>0</v>
      </c>
      <c r="J56" s="163">
        <f t="shared" si="30"/>
        <v>0</v>
      </c>
      <c r="K56" s="163">
        <f t="shared" si="30"/>
        <v>11.6</v>
      </c>
      <c r="L56" s="163">
        <f t="shared" si="30"/>
        <v>999.7</v>
      </c>
      <c r="M56" s="163">
        <f t="shared" si="30"/>
        <v>1001.6</v>
      </c>
      <c r="N56" s="163">
        <f t="shared" si="30"/>
        <v>2020.8999999999999</v>
      </c>
      <c r="O56" s="163">
        <f t="shared" si="30"/>
        <v>0</v>
      </c>
      <c r="P56" s="163">
        <f t="shared" si="30"/>
        <v>0</v>
      </c>
      <c r="Q56" s="163">
        <f t="shared" si="30"/>
        <v>0</v>
      </c>
      <c r="R56" s="163">
        <f t="shared" si="30"/>
        <v>0</v>
      </c>
      <c r="S56" s="163">
        <f t="shared" si="30"/>
        <v>0</v>
      </c>
      <c r="T56" s="163">
        <f t="shared" si="30"/>
        <v>11.4</v>
      </c>
      <c r="U56" s="163">
        <f t="shared" si="30"/>
        <v>7.7</v>
      </c>
      <c r="V56" s="163">
        <f t="shared" si="30"/>
        <v>0.3</v>
      </c>
      <c r="W56" s="163">
        <f t="shared" si="30"/>
        <v>0</v>
      </c>
      <c r="X56" s="163">
        <f t="shared" si="30"/>
        <v>0</v>
      </c>
      <c r="Y56" s="163">
        <f t="shared" si="30"/>
        <v>0.1</v>
      </c>
      <c r="Z56" s="163">
        <f t="shared" si="30"/>
        <v>19.500000000000004</v>
      </c>
      <c r="AA56" s="163">
        <f t="shared" si="1"/>
        <v>-2001.3999999999999</v>
      </c>
      <c r="AB56" s="236">
        <v>0</v>
      </c>
      <c r="AC56" s="65"/>
      <c r="AD56" s="65"/>
      <c r="AE56" s="65"/>
      <c r="AF56" s="65"/>
      <c r="AG56" s="2"/>
      <c r="AH56" s="2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18" customHeight="1">
      <c r="A57" s="142"/>
      <c r="B57" s="260" t="s">
        <v>143</v>
      </c>
      <c r="C57" s="198">
        <f>+[1]PP!C87</f>
        <v>0</v>
      </c>
      <c r="D57" s="198">
        <f>+[1]PP!D87</f>
        <v>0</v>
      </c>
      <c r="E57" s="198">
        <f>+[1]PP!E87</f>
        <v>6.7</v>
      </c>
      <c r="F57" s="198">
        <f>+[1]PP!F87</f>
        <v>0</v>
      </c>
      <c r="G57" s="198">
        <f>+[1]PP!G87</f>
        <v>1.1000000000000001</v>
      </c>
      <c r="H57" s="198">
        <f>+[1]PP!H87</f>
        <v>0.2</v>
      </c>
      <c r="I57" s="198">
        <f>+[1]PP!I87</f>
        <v>0</v>
      </c>
      <c r="J57" s="198">
        <f>+[1]PP!J87</f>
        <v>0</v>
      </c>
      <c r="K57" s="198">
        <f>+[1]PP!K87</f>
        <v>11.6</v>
      </c>
      <c r="L57" s="198">
        <f>+[1]PP!L87</f>
        <v>0.7</v>
      </c>
      <c r="M57" s="198">
        <f>+[1]PP!M87</f>
        <v>0</v>
      </c>
      <c r="N57" s="198">
        <f>+[1]PP!N87</f>
        <v>20.3</v>
      </c>
      <c r="O57" s="198">
        <f>+[1]PP!O87</f>
        <v>0</v>
      </c>
      <c r="P57" s="198">
        <f>+[1]PP!P87</f>
        <v>0</v>
      </c>
      <c r="Q57" s="198">
        <f>+[1]PP!Q87</f>
        <v>0</v>
      </c>
      <c r="R57" s="198">
        <f>+[1]PP!R87</f>
        <v>0</v>
      </c>
      <c r="S57" s="198">
        <f>+[1]PP!S87</f>
        <v>0</v>
      </c>
      <c r="T57" s="198">
        <f>+[1]PP!T87</f>
        <v>11.4</v>
      </c>
      <c r="U57" s="198">
        <f>+[1]PP!U87</f>
        <v>7.7</v>
      </c>
      <c r="V57" s="198">
        <f>+[1]PP!V87</f>
        <v>0.3</v>
      </c>
      <c r="W57" s="198">
        <f>+[1]PP!W87</f>
        <v>0</v>
      </c>
      <c r="X57" s="198">
        <f>+[1]PP!X87</f>
        <v>0</v>
      </c>
      <c r="Y57" s="198">
        <v>0.1</v>
      </c>
      <c r="Z57" s="229">
        <f t="shared" ref="Z57:Z58" si="31">SUM(O57:Y57)</f>
        <v>19.500000000000004</v>
      </c>
      <c r="AA57" s="188">
        <f t="shared" si="1"/>
        <v>-0.79999999999999716</v>
      </c>
      <c r="AB57" s="236">
        <v>0</v>
      </c>
      <c r="AC57" s="65"/>
      <c r="AD57" s="65"/>
      <c r="AE57" s="65"/>
      <c r="AF57" s="65"/>
      <c r="AG57" s="2"/>
      <c r="AH57" s="2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18" customHeight="1">
      <c r="A58" s="142"/>
      <c r="B58" s="261" t="s">
        <v>144</v>
      </c>
      <c r="C58" s="198">
        <f>+[1]PP!C88</f>
        <v>0</v>
      </c>
      <c r="D58" s="198">
        <f>+[1]PP!D88</f>
        <v>0</v>
      </c>
      <c r="E58" s="198">
        <f>+[1]PP!E88</f>
        <v>0</v>
      </c>
      <c r="F58" s="198">
        <f>+[1]PP!F88</f>
        <v>0</v>
      </c>
      <c r="G58" s="198">
        <f>+[1]PP!G88</f>
        <v>0</v>
      </c>
      <c r="H58" s="198">
        <f>+[1]PP!H88</f>
        <v>0</v>
      </c>
      <c r="I58" s="198">
        <f>+[1]PP!I88</f>
        <v>0</v>
      </c>
      <c r="J58" s="198">
        <f>+[1]PP!J88</f>
        <v>0</v>
      </c>
      <c r="K58" s="198">
        <f>+[1]PP!K88</f>
        <v>0</v>
      </c>
      <c r="L58" s="198">
        <f>+[1]PP!L88</f>
        <v>999</v>
      </c>
      <c r="M58" s="198">
        <f>+[1]PP!M88</f>
        <v>1001.6</v>
      </c>
      <c r="N58" s="198">
        <f>+[1]PP!N88</f>
        <v>2000.6</v>
      </c>
      <c r="O58" s="198">
        <f>+[1]PP!O88</f>
        <v>0</v>
      </c>
      <c r="P58" s="198">
        <f>+[1]PP!P88</f>
        <v>0</v>
      </c>
      <c r="Q58" s="198">
        <f>+[1]PP!Q88</f>
        <v>0</v>
      </c>
      <c r="R58" s="198">
        <f>+[1]PP!R88</f>
        <v>0</v>
      </c>
      <c r="S58" s="198">
        <f>+[1]PP!S88</f>
        <v>0</v>
      </c>
      <c r="T58" s="198">
        <f>+[1]PP!T88</f>
        <v>0</v>
      </c>
      <c r="U58" s="198">
        <f>+[1]PP!U88</f>
        <v>0</v>
      </c>
      <c r="V58" s="198">
        <f>+[1]PP!V88</f>
        <v>0</v>
      </c>
      <c r="W58" s="198">
        <f>+[1]PP!W88</f>
        <v>0</v>
      </c>
      <c r="X58" s="198">
        <f>+[1]PP!X88</f>
        <v>0</v>
      </c>
      <c r="Y58" s="198">
        <f>+[1]PP!X88</f>
        <v>0</v>
      </c>
      <c r="Z58" s="229">
        <f t="shared" si="31"/>
        <v>0</v>
      </c>
      <c r="AA58" s="188">
        <f t="shared" si="1"/>
        <v>-2000.6</v>
      </c>
      <c r="AB58" s="236">
        <v>0</v>
      </c>
      <c r="AC58" s="65"/>
      <c r="AD58" s="65"/>
      <c r="AE58" s="65"/>
      <c r="AF58" s="65"/>
      <c r="AG58" s="2"/>
      <c r="AH58" s="2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21" customHeight="1" thickBot="1">
      <c r="A59" s="142"/>
      <c r="B59" s="262" t="s">
        <v>145</v>
      </c>
      <c r="C59" s="263">
        <f t="shared" ref="C59:Y59" si="32">+C56+C8</f>
        <v>3846.2000000000003</v>
      </c>
      <c r="D59" s="263">
        <f t="shared" si="32"/>
        <v>2157.9</v>
      </c>
      <c r="E59" s="263">
        <f t="shared" si="32"/>
        <v>1883.4</v>
      </c>
      <c r="F59" s="263">
        <f t="shared" si="32"/>
        <v>1763.1000000000001</v>
      </c>
      <c r="G59" s="263">
        <f t="shared" si="32"/>
        <v>1995.1</v>
      </c>
      <c r="H59" s="263">
        <f t="shared" si="32"/>
        <v>4529</v>
      </c>
      <c r="I59" s="263">
        <f t="shared" si="32"/>
        <v>1971.1000000000001</v>
      </c>
      <c r="J59" s="263">
        <f t="shared" si="32"/>
        <v>2337.5</v>
      </c>
      <c r="K59" s="263">
        <f t="shared" si="32"/>
        <v>2886.9999999999995</v>
      </c>
      <c r="L59" s="263">
        <f t="shared" si="32"/>
        <v>3098.7</v>
      </c>
      <c r="M59" s="263">
        <f t="shared" si="32"/>
        <v>2943.1000000000004</v>
      </c>
      <c r="N59" s="263">
        <f t="shared" si="32"/>
        <v>29412.100000000006</v>
      </c>
      <c r="O59" s="263">
        <f t="shared" si="32"/>
        <v>2624.3999999999996</v>
      </c>
      <c r="P59" s="263">
        <f t="shared" si="32"/>
        <v>2657.2000000000003</v>
      </c>
      <c r="Q59" s="263">
        <f t="shared" si="32"/>
        <v>2394.8000000000002</v>
      </c>
      <c r="R59" s="263">
        <f t="shared" si="32"/>
        <v>2644.5</v>
      </c>
      <c r="S59" s="263">
        <f t="shared" si="32"/>
        <v>3660.2000000000003</v>
      </c>
      <c r="T59" s="263">
        <f t="shared" si="32"/>
        <v>5530.6999999999989</v>
      </c>
      <c r="U59" s="263">
        <f t="shared" si="32"/>
        <v>2277.8999999999996</v>
      </c>
      <c r="V59" s="263">
        <f t="shared" si="32"/>
        <v>2089.3000000000002</v>
      </c>
      <c r="W59" s="263">
        <f t="shared" si="32"/>
        <v>2873.2</v>
      </c>
      <c r="X59" s="263">
        <f t="shared" si="32"/>
        <v>2159</v>
      </c>
      <c r="Y59" s="263">
        <f t="shared" si="32"/>
        <v>2334.6</v>
      </c>
      <c r="Z59" s="263">
        <f>+Z56+Z8</f>
        <v>31245.799999999996</v>
      </c>
      <c r="AA59" s="263">
        <f t="shared" si="1"/>
        <v>1833.6999999999898</v>
      </c>
      <c r="AB59" s="264">
        <f>+AA59/N59*100</f>
        <v>6.2345089265982008</v>
      </c>
      <c r="AC59" s="65"/>
      <c r="AD59" s="65"/>
      <c r="AE59" s="65"/>
      <c r="AF59" s="65"/>
      <c r="AG59" s="2"/>
      <c r="AH59" s="2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18" customHeight="1" thickTop="1">
      <c r="A60" s="142"/>
      <c r="B60" s="225" t="s">
        <v>146</v>
      </c>
      <c r="C60" s="163">
        <f>+[1]PP!C90</f>
        <v>41.1</v>
      </c>
      <c r="D60" s="163">
        <f>+[1]PP!D90</f>
        <v>29</v>
      </c>
      <c r="E60" s="163">
        <f>+[1]PP!E90</f>
        <v>68.599999999999994</v>
      </c>
      <c r="F60" s="163">
        <f>+[1]PP!F90</f>
        <v>7.6</v>
      </c>
      <c r="G60" s="163">
        <f>+[1]PP!G90</f>
        <v>23.2</v>
      </c>
      <c r="H60" s="163">
        <f>+[1]PP!H90</f>
        <v>44.9</v>
      </c>
      <c r="I60" s="163">
        <f>+[1]PP!I90</f>
        <v>14</v>
      </c>
      <c r="J60" s="163">
        <f>+[1]PP!J90</f>
        <v>62.3</v>
      </c>
      <c r="K60" s="163">
        <f>+[1]PP!K90</f>
        <v>5.9</v>
      </c>
      <c r="L60" s="163">
        <f>+[1]PP!L90</f>
        <v>60.6</v>
      </c>
      <c r="M60" s="163">
        <f>+[1]PP!M90</f>
        <v>2.2999999999999998</v>
      </c>
      <c r="N60" s="187">
        <f>SUM(C60:M60)</f>
        <v>359.5</v>
      </c>
      <c r="O60" s="163">
        <f>+[1]PP!O90</f>
        <v>33.1</v>
      </c>
      <c r="P60" s="163">
        <f>+[1]PP!P90</f>
        <v>31.7</v>
      </c>
      <c r="Q60" s="163">
        <f>+[1]PP!Q90</f>
        <v>42</v>
      </c>
      <c r="R60" s="163">
        <f>+[1]PP!R90</f>
        <v>160.9</v>
      </c>
      <c r="S60" s="163">
        <f>+[1]PP!S90</f>
        <v>8.9</v>
      </c>
      <c r="T60" s="163">
        <f>+[1]PP!T90</f>
        <v>11.1</v>
      </c>
      <c r="U60" s="163">
        <f>+[1]PP!U90</f>
        <v>92.7</v>
      </c>
      <c r="V60" s="163">
        <f>+[1]PP!V90</f>
        <v>49.8</v>
      </c>
      <c r="W60" s="163">
        <f>+[1]PP!W90</f>
        <v>211.4</v>
      </c>
      <c r="X60" s="163">
        <f>+[1]PP!X90</f>
        <v>50.6</v>
      </c>
      <c r="Y60" s="163">
        <f>+[1]PP!Y90</f>
        <v>28.6</v>
      </c>
      <c r="Z60" s="187">
        <f>SUM(O60:Y60)</f>
        <v>720.80000000000007</v>
      </c>
      <c r="AA60" s="186">
        <f t="shared" si="1"/>
        <v>361.30000000000007</v>
      </c>
      <c r="AB60" s="187">
        <f>+AA60/N60*100</f>
        <v>100.5006954102921</v>
      </c>
      <c r="AC60" s="65"/>
      <c r="AD60" s="65"/>
      <c r="AE60" s="65"/>
      <c r="AF60" s="65"/>
      <c r="AG60" s="65"/>
      <c r="AH60" s="2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18" customHeight="1">
      <c r="A61" s="142"/>
      <c r="B61" s="225" t="s">
        <v>147</v>
      </c>
      <c r="C61" s="265">
        <f t="shared" ref="C61:Z61" si="33">+C65+C62</f>
        <v>7393.4</v>
      </c>
      <c r="D61" s="265">
        <f t="shared" si="33"/>
        <v>90867.299999999988</v>
      </c>
      <c r="E61" s="265">
        <f t="shared" si="33"/>
        <v>230.5</v>
      </c>
      <c r="F61" s="265">
        <f t="shared" si="33"/>
        <v>172.1</v>
      </c>
      <c r="G61" s="265">
        <f t="shared" si="33"/>
        <v>712.19999999999993</v>
      </c>
      <c r="H61" s="265">
        <f t="shared" si="33"/>
        <v>223.70000000000002</v>
      </c>
      <c r="I61" s="265">
        <f t="shared" si="33"/>
        <v>65497.599999999999</v>
      </c>
      <c r="J61" s="265">
        <f t="shared" si="33"/>
        <v>10094.5</v>
      </c>
      <c r="K61" s="265">
        <f t="shared" si="33"/>
        <v>393</v>
      </c>
      <c r="L61" s="265">
        <f t="shared" si="33"/>
        <v>5378.3</v>
      </c>
      <c r="M61" s="265">
        <f t="shared" si="33"/>
        <v>6543.2</v>
      </c>
      <c r="N61" s="265">
        <f t="shared" si="33"/>
        <v>187505.80000000002</v>
      </c>
      <c r="O61" s="265">
        <f t="shared" si="33"/>
        <v>23722</v>
      </c>
      <c r="P61" s="265">
        <f t="shared" si="33"/>
        <v>19857.099999999999</v>
      </c>
      <c r="Q61" s="265">
        <f t="shared" si="33"/>
        <v>154.19999999999999</v>
      </c>
      <c r="R61" s="265">
        <f t="shared" si="33"/>
        <v>9388.9</v>
      </c>
      <c r="S61" s="265">
        <f t="shared" si="33"/>
        <v>12570.3</v>
      </c>
      <c r="T61" s="265">
        <f t="shared" si="33"/>
        <v>127735.7</v>
      </c>
      <c r="U61" s="265">
        <f t="shared" si="33"/>
        <v>1109.8</v>
      </c>
      <c r="V61" s="265">
        <f t="shared" si="33"/>
        <v>622.5</v>
      </c>
      <c r="W61" s="265">
        <f t="shared" si="33"/>
        <v>5920.7999999999993</v>
      </c>
      <c r="X61" s="265">
        <f t="shared" si="33"/>
        <v>533.80000000000007</v>
      </c>
      <c r="Y61" s="265">
        <f t="shared" si="33"/>
        <v>15098.300000000001</v>
      </c>
      <c r="Z61" s="265">
        <f t="shared" si="33"/>
        <v>216713.4</v>
      </c>
      <c r="AA61" s="265">
        <f t="shared" si="1"/>
        <v>29207.599999999977</v>
      </c>
      <c r="AB61" s="266">
        <f>+AA61/N61*100</f>
        <v>15.57690482107752</v>
      </c>
      <c r="AC61" s="65"/>
      <c r="AD61" s="65"/>
      <c r="AE61" s="65"/>
      <c r="AF61" s="65"/>
      <c r="AG61" s="2"/>
      <c r="AH61" s="2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18" customHeight="1">
      <c r="A62" s="142"/>
      <c r="B62" s="267" t="s">
        <v>148</v>
      </c>
      <c r="C62" s="268">
        <f t="shared" ref="C62:Y62" si="34">+C63</f>
        <v>0</v>
      </c>
      <c r="D62" s="268">
        <f t="shared" si="34"/>
        <v>32.9</v>
      </c>
      <c r="E62" s="268">
        <f t="shared" si="34"/>
        <v>0</v>
      </c>
      <c r="F62" s="268">
        <f t="shared" si="34"/>
        <v>0</v>
      </c>
      <c r="G62" s="268">
        <f t="shared" si="34"/>
        <v>0</v>
      </c>
      <c r="H62" s="268">
        <f t="shared" si="34"/>
        <v>0</v>
      </c>
      <c r="I62" s="268">
        <f t="shared" si="34"/>
        <v>30.7</v>
      </c>
      <c r="J62" s="268">
        <f t="shared" si="34"/>
        <v>31.6</v>
      </c>
      <c r="K62" s="268">
        <f t="shared" si="34"/>
        <v>42.5</v>
      </c>
      <c r="L62" s="268">
        <f t="shared" si="34"/>
        <v>31</v>
      </c>
      <c r="M62" s="268">
        <f t="shared" si="34"/>
        <v>0</v>
      </c>
      <c r="N62" s="268">
        <f t="shared" si="34"/>
        <v>168.7</v>
      </c>
      <c r="O62" s="268">
        <f t="shared" si="34"/>
        <v>0</v>
      </c>
      <c r="P62" s="268">
        <f t="shared" si="34"/>
        <v>32.1</v>
      </c>
      <c r="Q62" s="268">
        <f t="shared" si="34"/>
        <v>0</v>
      </c>
      <c r="R62" s="268">
        <f t="shared" si="34"/>
        <v>91.3</v>
      </c>
      <c r="S62" s="268">
        <f t="shared" si="34"/>
        <v>0</v>
      </c>
      <c r="T62" s="268">
        <f t="shared" si="34"/>
        <v>0</v>
      </c>
      <c r="U62" s="268">
        <f t="shared" si="34"/>
        <v>0</v>
      </c>
      <c r="V62" s="268">
        <f t="shared" si="34"/>
        <v>30.3</v>
      </c>
      <c r="W62" s="268">
        <f t="shared" si="34"/>
        <v>0</v>
      </c>
      <c r="X62" s="268">
        <f t="shared" si="34"/>
        <v>92.7</v>
      </c>
      <c r="Y62" s="268">
        <f t="shared" si="34"/>
        <v>22.7</v>
      </c>
      <c r="Z62" s="268">
        <f>+Z63+Z64</f>
        <v>269.10000000000002</v>
      </c>
      <c r="AA62" s="268">
        <f t="shared" si="1"/>
        <v>100.40000000000003</v>
      </c>
      <c r="AB62" s="269">
        <f>+AA62/N62*100</f>
        <v>59.513930053349164</v>
      </c>
      <c r="AC62" s="65"/>
      <c r="AD62" s="65"/>
      <c r="AE62" s="65"/>
      <c r="AF62" s="65"/>
      <c r="AG62" s="65"/>
      <c r="AH62" s="2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18" customHeight="1">
      <c r="A63" s="142"/>
      <c r="B63" s="270" t="s">
        <v>149</v>
      </c>
      <c r="C63" s="271">
        <f>+[1]PP!C93</f>
        <v>0</v>
      </c>
      <c r="D63" s="271">
        <f>+[1]PP!D93</f>
        <v>32.9</v>
      </c>
      <c r="E63" s="271">
        <f>+[1]PP!E93</f>
        <v>0</v>
      </c>
      <c r="F63" s="271">
        <f>+[1]PP!F93</f>
        <v>0</v>
      </c>
      <c r="G63" s="271">
        <f>+[1]PP!G93</f>
        <v>0</v>
      </c>
      <c r="H63" s="271">
        <f>+[1]PP!H93</f>
        <v>0</v>
      </c>
      <c r="I63" s="271">
        <f>+[1]PP!I93</f>
        <v>30.7</v>
      </c>
      <c r="J63" s="271">
        <f>+[1]PP!J93</f>
        <v>31.6</v>
      </c>
      <c r="K63" s="271">
        <f>+[1]PP!K93</f>
        <v>42.5</v>
      </c>
      <c r="L63" s="271">
        <f>+[1]PP!L93</f>
        <v>31</v>
      </c>
      <c r="M63" s="271">
        <f>+[1]PP!M93</f>
        <v>0</v>
      </c>
      <c r="N63" s="272">
        <f>SUM(C63:M63)</f>
        <v>168.7</v>
      </c>
      <c r="O63" s="271">
        <f>+[1]PP!O93</f>
        <v>0</v>
      </c>
      <c r="P63" s="271">
        <f>+[1]PP!P93</f>
        <v>32.1</v>
      </c>
      <c r="Q63" s="271">
        <f>+[1]PP!Q93</f>
        <v>0</v>
      </c>
      <c r="R63" s="271">
        <f>+[1]PP!R93</f>
        <v>91.3</v>
      </c>
      <c r="S63" s="271">
        <f>+[1]PP!S93</f>
        <v>0</v>
      </c>
      <c r="T63" s="271">
        <f>+[1]PP!T93</f>
        <v>0</v>
      </c>
      <c r="U63" s="271">
        <f>+[1]PP!U93</f>
        <v>0</v>
      </c>
      <c r="V63" s="271">
        <f>+[1]PP!V93</f>
        <v>30.3</v>
      </c>
      <c r="W63" s="271">
        <f>+[1]PP!W93</f>
        <v>0</v>
      </c>
      <c r="X63" s="271">
        <f>+[1]PP!X93</f>
        <v>92.7</v>
      </c>
      <c r="Y63" s="271">
        <f>+[1]PP!Y93</f>
        <v>22.7</v>
      </c>
      <c r="Z63" s="272">
        <f>SUM(O63:Y63)</f>
        <v>269.10000000000002</v>
      </c>
      <c r="AA63" s="271">
        <f t="shared" si="1"/>
        <v>100.40000000000003</v>
      </c>
      <c r="AB63" s="272">
        <f>+AA63/N63*100</f>
        <v>59.513930053349164</v>
      </c>
      <c r="AC63" s="65"/>
      <c r="AD63" s="65"/>
      <c r="AE63" s="65"/>
      <c r="AF63" s="65"/>
      <c r="AG63" s="2"/>
      <c r="AH63" s="2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18" customHeight="1">
      <c r="A64" s="142"/>
      <c r="B64" s="270" t="s">
        <v>150</v>
      </c>
      <c r="C64" s="271">
        <f>+[1]PP!C94</f>
        <v>0</v>
      </c>
      <c r="D64" s="271">
        <f>+[1]PP!D94</f>
        <v>0</v>
      </c>
      <c r="E64" s="271">
        <f>+[1]PP!E94</f>
        <v>0</v>
      </c>
      <c r="F64" s="271">
        <f>+[1]PP!F94</f>
        <v>0</v>
      </c>
      <c r="G64" s="271">
        <f>+[1]PP!G94</f>
        <v>0</v>
      </c>
      <c r="H64" s="271">
        <f>+[1]PP!H94</f>
        <v>0</v>
      </c>
      <c r="I64" s="271">
        <f>+[1]PP!I94</f>
        <v>0</v>
      </c>
      <c r="J64" s="271">
        <f>+[1]PP!J94</f>
        <v>0</v>
      </c>
      <c r="K64" s="271">
        <f>+[1]PP!K94</f>
        <v>0</v>
      </c>
      <c r="L64" s="271">
        <f>+[1]PP!L94</f>
        <v>0</v>
      </c>
      <c r="M64" s="271">
        <f>+[1]PP!M94</f>
        <v>0</v>
      </c>
      <c r="N64" s="272">
        <f>SUM(C64:M64)</f>
        <v>0</v>
      </c>
      <c r="O64" s="271">
        <f>+[1]PP!O94</f>
        <v>0</v>
      </c>
      <c r="P64" s="271">
        <f>+[1]PP!P94</f>
        <v>0</v>
      </c>
      <c r="Q64" s="271">
        <f>+[1]PP!Q94</f>
        <v>0</v>
      </c>
      <c r="R64" s="271">
        <f>+[1]PP!R94</f>
        <v>0</v>
      </c>
      <c r="S64" s="271">
        <f>+[1]PP!S94</f>
        <v>0</v>
      </c>
      <c r="T64" s="271">
        <f>+[1]PP!T94</f>
        <v>0</v>
      </c>
      <c r="U64" s="271">
        <f>+[1]PP!U94</f>
        <v>0</v>
      </c>
      <c r="V64" s="271">
        <f>+[1]PP!V94</f>
        <v>0</v>
      </c>
      <c r="W64" s="271">
        <f>+[1]PP!W94</f>
        <v>0</v>
      </c>
      <c r="X64" s="271">
        <f>+[1]PP!X94</f>
        <v>0</v>
      </c>
      <c r="Y64" s="271">
        <f>+[1]PP!Y94</f>
        <v>0</v>
      </c>
      <c r="Z64" s="272">
        <f>SUM(O64:Y64)</f>
        <v>0</v>
      </c>
      <c r="AA64" s="271">
        <f t="shared" si="1"/>
        <v>0</v>
      </c>
      <c r="AB64" s="236">
        <v>0</v>
      </c>
      <c r="AC64" s="65"/>
      <c r="AD64" s="65"/>
      <c r="AE64" s="65"/>
      <c r="AF64" s="65"/>
      <c r="AG64" s="2"/>
      <c r="AH64" s="2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18" customHeight="1">
      <c r="A65" s="142"/>
      <c r="B65" s="267" t="s">
        <v>151</v>
      </c>
      <c r="C65" s="268">
        <f t="shared" ref="C65:Z65" si="35">+C66+C68</f>
        <v>7393.4</v>
      </c>
      <c r="D65" s="268">
        <f t="shared" si="35"/>
        <v>90834.4</v>
      </c>
      <c r="E65" s="268">
        <f t="shared" si="35"/>
        <v>230.5</v>
      </c>
      <c r="F65" s="268">
        <f t="shared" si="35"/>
        <v>172.1</v>
      </c>
      <c r="G65" s="268">
        <f t="shared" si="35"/>
        <v>712.19999999999993</v>
      </c>
      <c r="H65" s="268">
        <f t="shared" si="35"/>
        <v>223.70000000000002</v>
      </c>
      <c r="I65" s="268">
        <f t="shared" si="35"/>
        <v>65466.9</v>
      </c>
      <c r="J65" s="268">
        <f t="shared" si="35"/>
        <v>10062.9</v>
      </c>
      <c r="K65" s="268">
        <f t="shared" si="35"/>
        <v>350.5</v>
      </c>
      <c r="L65" s="268">
        <f t="shared" si="35"/>
        <v>5347.3</v>
      </c>
      <c r="M65" s="268">
        <f t="shared" si="35"/>
        <v>6543.2</v>
      </c>
      <c r="N65" s="268">
        <f t="shared" si="35"/>
        <v>187337.1</v>
      </c>
      <c r="O65" s="268">
        <f t="shared" si="35"/>
        <v>23722</v>
      </c>
      <c r="P65" s="268">
        <f t="shared" si="35"/>
        <v>19825</v>
      </c>
      <c r="Q65" s="268">
        <f t="shared" si="35"/>
        <v>154.19999999999999</v>
      </c>
      <c r="R65" s="268">
        <f t="shared" si="35"/>
        <v>9297.6</v>
      </c>
      <c r="S65" s="268">
        <f t="shared" si="35"/>
        <v>12570.3</v>
      </c>
      <c r="T65" s="268">
        <f t="shared" si="35"/>
        <v>127735.7</v>
      </c>
      <c r="U65" s="268">
        <f t="shared" si="35"/>
        <v>1109.8</v>
      </c>
      <c r="V65" s="268">
        <f t="shared" si="35"/>
        <v>592.20000000000005</v>
      </c>
      <c r="W65" s="268">
        <f t="shared" si="35"/>
        <v>5920.7999999999993</v>
      </c>
      <c r="X65" s="268">
        <f t="shared" si="35"/>
        <v>441.1</v>
      </c>
      <c r="Y65" s="268">
        <f t="shared" si="35"/>
        <v>15075.6</v>
      </c>
      <c r="Z65" s="268">
        <f t="shared" si="35"/>
        <v>216444.3</v>
      </c>
      <c r="AA65" s="268">
        <f t="shared" si="1"/>
        <v>29107.199999999983</v>
      </c>
      <c r="AB65" s="272">
        <f>+AA65/N65*100</f>
        <v>15.537338839984169</v>
      </c>
      <c r="AC65" s="65"/>
      <c r="AD65" s="65"/>
      <c r="AE65" s="65"/>
      <c r="AF65" s="65"/>
      <c r="AG65" s="65"/>
      <c r="AH65" s="2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18" customHeight="1">
      <c r="A66" s="142"/>
      <c r="B66" s="273" t="s">
        <v>152</v>
      </c>
      <c r="C66" s="274">
        <f t="shared" ref="C66:Z66" si="36">+C67</f>
        <v>0</v>
      </c>
      <c r="D66" s="274">
        <f t="shared" si="36"/>
        <v>0</v>
      </c>
      <c r="E66" s="274">
        <f t="shared" si="36"/>
        <v>0</v>
      </c>
      <c r="F66" s="274">
        <f t="shared" si="36"/>
        <v>0</v>
      </c>
      <c r="G66" s="274">
        <f t="shared" si="36"/>
        <v>0</v>
      </c>
      <c r="H66" s="274">
        <f t="shared" si="36"/>
        <v>0</v>
      </c>
      <c r="I66" s="274">
        <f t="shared" si="36"/>
        <v>0</v>
      </c>
      <c r="J66" s="274">
        <f t="shared" si="36"/>
        <v>0</v>
      </c>
      <c r="K66" s="274">
        <f t="shared" si="36"/>
        <v>0</v>
      </c>
      <c r="L66" s="274">
        <f t="shared" si="36"/>
        <v>0</v>
      </c>
      <c r="M66" s="274">
        <f t="shared" si="36"/>
        <v>0</v>
      </c>
      <c r="N66" s="274">
        <f t="shared" si="36"/>
        <v>0</v>
      </c>
      <c r="O66" s="274">
        <f t="shared" si="36"/>
        <v>0</v>
      </c>
      <c r="P66" s="274">
        <f t="shared" si="36"/>
        <v>0</v>
      </c>
      <c r="Q66" s="274">
        <f t="shared" si="36"/>
        <v>0</v>
      </c>
      <c r="R66" s="274">
        <f t="shared" si="36"/>
        <v>0</v>
      </c>
      <c r="S66" s="274">
        <f t="shared" si="36"/>
        <v>0</v>
      </c>
      <c r="T66" s="274">
        <f t="shared" si="36"/>
        <v>0</v>
      </c>
      <c r="U66" s="274">
        <f t="shared" si="36"/>
        <v>0</v>
      </c>
      <c r="V66" s="274">
        <f t="shared" si="36"/>
        <v>0</v>
      </c>
      <c r="W66" s="274">
        <f t="shared" si="36"/>
        <v>0</v>
      </c>
      <c r="X66" s="274">
        <f t="shared" si="36"/>
        <v>0</v>
      </c>
      <c r="Y66" s="274">
        <f t="shared" si="36"/>
        <v>0</v>
      </c>
      <c r="Z66" s="274">
        <f t="shared" si="36"/>
        <v>0</v>
      </c>
      <c r="AA66" s="275">
        <f t="shared" si="1"/>
        <v>0</v>
      </c>
      <c r="AB66" s="236">
        <v>0</v>
      </c>
      <c r="AC66" s="65"/>
      <c r="AD66" s="65"/>
      <c r="AE66" s="65"/>
      <c r="AF66" s="65"/>
      <c r="AG66" s="2"/>
      <c r="AH66" s="2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ht="18" customHeight="1">
      <c r="A67" s="142"/>
      <c r="B67" s="231" t="s">
        <v>153</v>
      </c>
      <c r="C67" s="271">
        <f>+[1]PP!C97</f>
        <v>0</v>
      </c>
      <c r="D67" s="271">
        <f>+[1]PP!D97</f>
        <v>0</v>
      </c>
      <c r="E67" s="271">
        <f>+[1]PP!E97</f>
        <v>0</v>
      </c>
      <c r="F67" s="271">
        <f>+[1]PP!F97</f>
        <v>0</v>
      </c>
      <c r="G67" s="271">
        <f>+[1]PP!G97</f>
        <v>0</v>
      </c>
      <c r="H67" s="271">
        <f>+[1]PP!H97</f>
        <v>0</v>
      </c>
      <c r="I67" s="271">
        <f>+[1]PP!I97</f>
        <v>0</v>
      </c>
      <c r="J67" s="271">
        <f>+[1]PP!J97</f>
        <v>0</v>
      </c>
      <c r="K67" s="271">
        <f>+[1]PP!K97</f>
        <v>0</v>
      </c>
      <c r="L67" s="271">
        <f>+[1]PP!L97</f>
        <v>0</v>
      </c>
      <c r="M67" s="271">
        <f>+[1]PP!M97</f>
        <v>0</v>
      </c>
      <c r="N67" s="272">
        <f>SUM(C67:M67)</f>
        <v>0</v>
      </c>
      <c r="O67" s="271">
        <f>+[1]PP!O97</f>
        <v>0</v>
      </c>
      <c r="P67" s="271">
        <f>+[1]PP!P97</f>
        <v>0</v>
      </c>
      <c r="Q67" s="271">
        <f>+[1]PP!Q97</f>
        <v>0</v>
      </c>
      <c r="R67" s="271">
        <f>+[1]PP!R97</f>
        <v>0</v>
      </c>
      <c r="S67" s="271">
        <f>+[1]PP!S97</f>
        <v>0</v>
      </c>
      <c r="T67" s="271">
        <f>+[1]PP!T97</f>
        <v>0</v>
      </c>
      <c r="U67" s="271">
        <f>+[1]PP!U97</f>
        <v>0</v>
      </c>
      <c r="V67" s="271">
        <f>+[1]PP!V97</f>
        <v>0</v>
      </c>
      <c r="W67" s="271">
        <f>+[1]PP!W97</f>
        <v>0</v>
      </c>
      <c r="X67" s="271">
        <f>+[1]PP!X97</f>
        <v>0</v>
      </c>
      <c r="Y67" s="271">
        <f>+[1]PP!Y97</f>
        <v>0</v>
      </c>
      <c r="Z67" s="272">
        <f>SUM(O67:Y67)</f>
        <v>0</v>
      </c>
      <c r="AA67" s="188">
        <f t="shared" si="1"/>
        <v>0</v>
      </c>
      <c r="AB67" s="236">
        <v>0</v>
      </c>
      <c r="AC67" s="65"/>
      <c r="AD67" s="65"/>
      <c r="AE67" s="65"/>
      <c r="AF67" s="65"/>
      <c r="AG67" s="65"/>
      <c r="AH67" s="2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ht="18" customHeight="1">
      <c r="A68" s="142"/>
      <c r="B68" s="273" t="s">
        <v>154</v>
      </c>
      <c r="C68" s="274">
        <f t="shared" ref="C68:M68" si="37">+C71+C74</f>
        <v>7393.4</v>
      </c>
      <c r="D68" s="274">
        <f t="shared" si="37"/>
        <v>90834.4</v>
      </c>
      <c r="E68" s="274">
        <f t="shared" si="37"/>
        <v>230.5</v>
      </c>
      <c r="F68" s="274">
        <f t="shared" si="37"/>
        <v>172.1</v>
      </c>
      <c r="G68" s="274">
        <f t="shared" si="37"/>
        <v>712.19999999999993</v>
      </c>
      <c r="H68" s="274">
        <f t="shared" si="37"/>
        <v>223.70000000000002</v>
      </c>
      <c r="I68" s="274">
        <f t="shared" si="37"/>
        <v>65466.9</v>
      </c>
      <c r="J68" s="274">
        <f t="shared" si="37"/>
        <v>10062.9</v>
      </c>
      <c r="K68" s="274">
        <f t="shared" si="37"/>
        <v>350.5</v>
      </c>
      <c r="L68" s="274">
        <f t="shared" si="37"/>
        <v>5347.3</v>
      </c>
      <c r="M68" s="274">
        <f t="shared" si="37"/>
        <v>6543.2</v>
      </c>
      <c r="N68" s="274">
        <f>+N71+N74+N70</f>
        <v>187337.1</v>
      </c>
      <c r="O68" s="274">
        <f t="shared" ref="O68:Z68" si="38">+O71+O74</f>
        <v>23722</v>
      </c>
      <c r="P68" s="274">
        <f t="shared" si="38"/>
        <v>19825</v>
      </c>
      <c r="Q68" s="274">
        <f t="shared" si="38"/>
        <v>154.19999999999999</v>
      </c>
      <c r="R68" s="274">
        <f t="shared" si="38"/>
        <v>9297.6</v>
      </c>
      <c r="S68" s="274">
        <f t="shared" si="38"/>
        <v>12570.3</v>
      </c>
      <c r="T68" s="274">
        <f t="shared" si="38"/>
        <v>127735.7</v>
      </c>
      <c r="U68" s="274">
        <f t="shared" si="38"/>
        <v>1109.8</v>
      </c>
      <c r="V68" s="274">
        <f t="shared" si="38"/>
        <v>592.20000000000005</v>
      </c>
      <c r="W68" s="274">
        <f t="shared" si="38"/>
        <v>5920.7999999999993</v>
      </c>
      <c r="X68" s="274">
        <f t="shared" si="38"/>
        <v>441.1</v>
      </c>
      <c r="Y68" s="274">
        <f t="shared" si="38"/>
        <v>15075.6</v>
      </c>
      <c r="Z68" s="274">
        <f t="shared" si="38"/>
        <v>216444.3</v>
      </c>
      <c r="AA68" s="275">
        <f t="shared" si="1"/>
        <v>29107.199999999983</v>
      </c>
      <c r="AB68" s="276">
        <f>+AA68/N68*100</f>
        <v>15.537338839984169</v>
      </c>
      <c r="AC68" s="65"/>
      <c r="AD68" s="65"/>
      <c r="AE68" s="65"/>
      <c r="AF68" s="65"/>
      <c r="AG68" s="2"/>
      <c r="AH68" s="2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ht="18" hidden="1" customHeight="1">
      <c r="A69" s="142"/>
      <c r="B69" s="277" t="s">
        <v>155</v>
      </c>
      <c r="C69" s="265">
        <v>0</v>
      </c>
      <c r="D69" s="265">
        <v>1</v>
      </c>
      <c r="E69" s="265">
        <v>2</v>
      </c>
      <c r="F69" s="265">
        <v>3</v>
      </c>
      <c r="G69" s="265">
        <v>-1</v>
      </c>
      <c r="H69" s="265">
        <v>-1</v>
      </c>
      <c r="I69" s="265">
        <v>0</v>
      </c>
      <c r="J69" s="265">
        <v>1</v>
      </c>
      <c r="K69" s="265">
        <v>2</v>
      </c>
      <c r="L69" s="265">
        <v>3</v>
      </c>
      <c r="M69" s="265">
        <v>2</v>
      </c>
      <c r="N69" s="265">
        <v>0</v>
      </c>
      <c r="O69" s="265">
        <v>0</v>
      </c>
      <c r="P69" s="265">
        <v>0</v>
      </c>
      <c r="Q69" s="265">
        <v>0</v>
      </c>
      <c r="R69" s="265">
        <v>0</v>
      </c>
      <c r="S69" s="265">
        <v>0</v>
      </c>
      <c r="T69" s="265">
        <v>0</v>
      </c>
      <c r="U69" s="265">
        <v>0</v>
      </c>
      <c r="V69" s="265">
        <v>0</v>
      </c>
      <c r="W69" s="265">
        <v>0</v>
      </c>
      <c r="X69" s="265">
        <v>0</v>
      </c>
      <c r="Y69" s="265">
        <v>0</v>
      </c>
      <c r="Z69" s="187">
        <f>SUM(O69:Y69)</f>
        <v>0</v>
      </c>
      <c r="AA69" s="186">
        <f t="shared" si="1"/>
        <v>0</v>
      </c>
      <c r="AB69" s="272" t="e">
        <f>+AA69/N69*100</f>
        <v>#DIV/0!</v>
      </c>
      <c r="AC69" s="65"/>
      <c r="AD69" s="65"/>
      <c r="AE69" s="65"/>
      <c r="AF69" s="65"/>
      <c r="AG69" s="2"/>
      <c r="AH69" s="2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ht="18" customHeight="1">
      <c r="A70" s="142"/>
      <c r="B70" s="277" t="s">
        <v>155</v>
      </c>
      <c r="C70" s="265">
        <f>+[1]PP!C99</f>
        <v>0</v>
      </c>
      <c r="D70" s="265">
        <f>+[1]PP!D99</f>
        <v>0</v>
      </c>
      <c r="E70" s="265">
        <f>+[1]PP!E99</f>
        <v>0</v>
      </c>
      <c r="F70" s="265">
        <f>+[1]PP!F99</f>
        <v>0</v>
      </c>
      <c r="G70" s="265">
        <f>+[1]PP!G99</f>
        <v>0</v>
      </c>
      <c r="H70" s="265">
        <f>+[1]PP!H99</f>
        <v>0</v>
      </c>
      <c r="I70" s="265">
        <f>+[1]PP!I99</f>
        <v>0</v>
      </c>
      <c r="J70" s="265">
        <f>+[1]PP!J99</f>
        <v>0</v>
      </c>
      <c r="K70" s="265">
        <f>+[1]PP!K99</f>
        <v>0</v>
      </c>
      <c r="L70" s="265">
        <f>+[1]PP!L99</f>
        <v>0</v>
      </c>
      <c r="M70" s="265">
        <f>+[1]PP!M99</f>
        <v>0</v>
      </c>
      <c r="N70" s="187">
        <f>SUM(C70:M70)</f>
        <v>0</v>
      </c>
      <c r="O70" s="265">
        <v>0</v>
      </c>
      <c r="P70" s="265">
        <v>0</v>
      </c>
      <c r="Q70" s="265">
        <v>0</v>
      </c>
      <c r="R70" s="265">
        <v>0</v>
      </c>
      <c r="S70" s="265">
        <v>0</v>
      </c>
      <c r="T70" s="265">
        <v>0</v>
      </c>
      <c r="U70" s="265">
        <v>0</v>
      </c>
      <c r="V70" s="265">
        <v>0</v>
      </c>
      <c r="W70" s="265">
        <v>0</v>
      </c>
      <c r="X70" s="265">
        <v>0</v>
      </c>
      <c r="Y70" s="265">
        <v>0</v>
      </c>
      <c r="Z70" s="187">
        <f>SUM(O70:Y70)</f>
        <v>0</v>
      </c>
      <c r="AA70" s="186">
        <f t="shared" si="1"/>
        <v>0</v>
      </c>
      <c r="AB70" s="278" t="s">
        <v>61</v>
      </c>
      <c r="AC70" s="65"/>
      <c r="AD70" s="65"/>
      <c r="AE70" s="65"/>
      <c r="AF70" s="65"/>
      <c r="AG70" s="2"/>
      <c r="AH70" s="2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ht="18" customHeight="1">
      <c r="A71" s="142"/>
      <c r="B71" s="277" t="s">
        <v>156</v>
      </c>
      <c r="C71" s="265">
        <f t="shared" ref="C71:Z71" si="39">+C72+C73</f>
        <v>7149.7</v>
      </c>
      <c r="D71" s="265">
        <f t="shared" si="39"/>
        <v>90774.5</v>
      </c>
      <c r="E71" s="265">
        <f t="shared" si="39"/>
        <v>43.9</v>
      </c>
      <c r="F71" s="265">
        <f t="shared" si="39"/>
        <v>0</v>
      </c>
      <c r="G71" s="265">
        <f t="shared" si="39"/>
        <v>0</v>
      </c>
      <c r="H71" s="265">
        <f t="shared" si="39"/>
        <v>0</v>
      </c>
      <c r="I71" s="265">
        <f t="shared" si="39"/>
        <v>64366.8</v>
      </c>
      <c r="J71" s="265">
        <f t="shared" si="39"/>
        <v>10000</v>
      </c>
      <c r="K71" s="265">
        <f t="shared" si="39"/>
        <v>45</v>
      </c>
      <c r="L71" s="265">
        <f t="shared" si="39"/>
        <v>4771.3</v>
      </c>
      <c r="M71" s="265">
        <f t="shared" si="39"/>
        <v>4600</v>
      </c>
      <c r="N71" s="265">
        <f t="shared" si="39"/>
        <v>181751.2</v>
      </c>
      <c r="O71" s="265">
        <f t="shared" si="39"/>
        <v>23507.7</v>
      </c>
      <c r="P71" s="265">
        <f t="shared" si="39"/>
        <v>18774.3</v>
      </c>
      <c r="Q71" s="265">
        <f t="shared" si="39"/>
        <v>0</v>
      </c>
      <c r="R71" s="265">
        <f t="shared" si="39"/>
        <v>9118</v>
      </c>
      <c r="S71" s="265">
        <f t="shared" si="39"/>
        <v>12000</v>
      </c>
      <c r="T71" s="265">
        <f t="shared" si="39"/>
        <v>126817.3</v>
      </c>
      <c r="U71" s="265">
        <f t="shared" si="39"/>
        <v>1000</v>
      </c>
      <c r="V71" s="265">
        <f t="shared" si="39"/>
        <v>0</v>
      </c>
      <c r="W71" s="265">
        <f t="shared" si="39"/>
        <v>4160.2</v>
      </c>
      <c r="X71" s="265">
        <f t="shared" si="39"/>
        <v>0</v>
      </c>
      <c r="Y71" s="265">
        <f t="shared" si="39"/>
        <v>14800</v>
      </c>
      <c r="Z71" s="265">
        <f t="shared" si="39"/>
        <v>210177.5</v>
      </c>
      <c r="AA71" s="186">
        <f t="shared" si="1"/>
        <v>28426.299999999988</v>
      </c>
      <c r="AB71" s="266">
        <f>+AA71/N71*100</f>
        <v>15.64022685957506</v>
      </c>
      <c r="AC71" s="65"/>
      <c r="AD71" s="65"/>
      <c r="AE71" s="65"/>
      <c r="AF71" s="65"/>
      <c r="AG71" s="2"/>
      <c r="AH71" s="2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ht="18" customHeight="1">
      <c r="A72" s="142"/>
      <c r="B72" s="279" t="s">
        <v>157</v>
      </c>
      <c r="C72" s="271">
        <f>+[1]PP!C101</f>
        <v>7149.7</v>
      </c>
      <c r="D72" s="271">
        <f>+[1]PP!D101</f>
        <v>2000</v>
      </c>
      <c r="E72" s="271">
        <f>+[1]PP!E101</f>
        <v>0</v>
      </c>
      <c r="F72" s="271">
        <f>+[1]PP!F101</f>
        <v>0</v>
      </c>
      <c r="G72" s="271">
        <f>+[1]PP!G101</f>
        <v>0</v>
      </c>
      <c r="H72" s="271">
        <f>+[1]PP!H101</f>
        <v>0</v>
      </c>
      <c r="I72" s="271">
        <f>+[1]PP!I101</f>
        <v>0</v>
      </c>
      <c r="J72" s="271">
        <f>+[1]PP!J101</f>
        <v>10000</v>
      </c>
      <c r="K72" s="271">
        <f>+[1]PP!K101</f>
        <v>0</v>
      </c>
      <c r="L72" s="271">
        <f>+[1]PP!L101</f>
        <v>4771.3</v>
      </c>
      <c r="M72" s="271">
        <f>+[1]PP!M101</f>
        <v>4600</v>
      </c>
      <c r="N72" s="229">
        <f>SUM(C72:M72)</f>
        <v>28521</v>
      </c>
      <c r="O72" s="271">
        <f>+[1]PP!O101</f>
        <v>23507.7</v>
      </c>
      <c r="P72" s="271">
        <f>+[1]PP!P101</f>
        <v>18774.3</v>
      </c>
      <c r="Q72" s="271">
        <f>+[1]PP!Q101</f>
        <v>0</v>
      </c>
      <c r="R72" s="271">
        <f>+[1]PP!R101</f>
        <v>9118</v>
      </c>
      <c r="S72" s="271">
        <f>+[1]PP!S101</f>
        <v>12000</v>
      </c>
      <c r="T72" s="271">
        <f>+[1]PP!T101</f>
        <v>1500</v>
      </c>
      <c r="U72" s="271">
        <f>+[1]PP!U101</f>
        <v>1000</v>
      </c>
      <c r="V72" s="271">
        <f>+[1]PP!V101</f>
        <v>0</v>
      </c>
      <c r="W72" s="271">
        <f>+[1]PP!W101</f>
        <v>4160.2</v>
      </c>
      <c r="X72" s="271">
        <f>+[1]PP!X101</f>
        <v>0</v>
      </c>
      <c r="Y72" s="271">
        <f>+[1]PP!Y101</f>
        <v>14800</v>
      </c>
      <c r="Z72" s="229">
        <f>SUM(O72:Y72)</f>
        <v>84860.2</v>
      </c>
      <c r="AA72" s="188">
        <f t="shared" ref="AA72:AA104" si="40">+Z72-N72</f>
        <v>56339.199999999997</v>
      </c>
      <c r="AB72" s="272">
        <f>+AA72/N72*100</f>
        <v>197.53585077662072</v>
      </c>
      <c r="AC72" s="65"/>
      <c r="AD72" s="65"/>
      <c r="AE72" s="65"/>
      <c r="AF72" s="65"/>
      <c r="AG72" s="2"/>
      <c r="AH72" s="2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ht="18" customHeight="1">
      <c r="A73" s="142"/>
      <c r="B73" s="279" t="s">
        <v>158</v>
      </c>
      <c r="C73" s="271">
        <f>+[1]PP!C102</f>
        <v>0</v>
      </c>
      <c r="D73" s="271">
        <f>+[1]PP!D102</f>
        <v>88774.5</v>
      </c>
      <c r="E73" s="271">
        <f>+[1]PP!E102</f>
        <v>43.9</v>
      </c>
      <c r="F73" s="271">
        <f>+[1]PP!F102</f>
        <v>0</v>
      </c>
      <c r="G73" s="271">
        <f>+[1]PP!G102</f>
        <v>0</v>
      </c>
      <c r="H73" s="271">
        <f>+[1]PP!H102</f>
        <v>0</v>
      </c>
      <c r="I73" s="271">
        <f>+[1]PP!I102</f>
        <v>64366.8</v>
      </c>
      <c r="J73" s="271">
        <f>+[1]PP!J102</f>
        <v>0</v>
      </c>
      <c r="K73" s="271">
        <f>+[1]PP!K102</f>
        <v>45</v>
      </c>
      <c r="L73" s="271">
        <f>+[1]PP!L102</f>
        <v>0</v>
      </c>
      <c r="M73" s="271">
        <f>+[1]PP!M102</f>
        <v>0</v>
      </c>
      <c r="N73" s="229">
        <f>SUM(C73:M73)</f>
        <v>153230.20000000001</v>
      </c>
      <c r="O73" s="271">
        <f>+[1]PP!O102</f>
        <v>0</v>
      </c>
      <c r="P73" s="271">
        <f>+[1]PP!P102</f>
        <v>0</v>
      </c>
      <c r="Q73" s="271">
        <f>+[1]PP!Q102</f>
        <v>0</v>
      </c>
      <c r="R73" s="271">
        <f>+[1]PP!R102</f>
        <v>0</v>
      </c>
      <c r="S73" s="271">
        <f>+[1]PP!S102</f>
        <v>0</v>
      </c>
      <c r="T73" s="271">
        <f>+[1]PP!T102</f>
        <v>125317.3</v>
      </c>
      <c r="U73" s="271">
        <f>+[1]PP!U102</f>
        <v>0</v>
      </c>
      <c r="V73" s="271">
        <f>+[1]PP!V102</f>
        <v>0</v>
      </c>
      <c r="W73" s="271">
        <f>+[1]PP!W102</f>
        <v>0</v>
      </c>
      <c r="X73" s="271">
        <f>+[1]PP!X102</f>
        <v>0</v>
      </c>
      <c r="Y73" s="271">
        <f>+[1]PP!Y102</f>
        <v>0</v>
      </c>
      <c r="Z73" s="229">
        <f>SUM(O73:Y73)</f>
        <v>125317.3</v>
      </c>
      <c r="AA73" s="188">
        <f t="shared" si="40"/>
        <v>-27912.900000000009</v>
      </c>
      <c r="AB73" s="272">
        <f>+AA73/N73*100</f>
        <v>-18.216317671059628</v>
      </c>
      <c r="AC73" s="65"/>
      <c r="AD73" s="65"/>
      <c r="AE73" s="65"/>
      <c r="AF73" s="65"/>
      <c r="AG73" s="2"/>
      <c r="AH73" s="2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ht="18" customHeight="1">
      <c r="A74" s="142"/>
      <c r="B74" s="277" t="s">
        <v>159</v>
      </c>
      <c r="C74" s="265">
        <f t="shared" ref="C74:Z74" si="41">+C75+C76</f>
        <v>243.7</v>
      </c>
      <c r="D74" s="265">
        <f t="shared" si="41"/>
        <v>59.9</v>
      </c>
      <c r="E74" s="265">
        <f t="shared" si="41"/>
        <v>186.6</v>
      </c>
      <c r="F74" s="265">
        <f t="shared" si="41"/>
        <v>172.1</v>
      </c>
      <c r="G74" s="265">
        <f t="shared" si="41"/>
        <v>712.19999999999993</v>
      </c>
      <c r="H74" s="265">
        <f t="shared" si="41"/>
        <v>223.70000000000002</v>
      </c>
      <c r="I74" s="265">
        <f t="shared" si="41"/>
        <v>1100.0999999999999</v>
      </c>
      <c r="J74" s="265">
        <f t="shared" si="41"/>
        <v>62.9</v>
      </c>
      <c r="K74" s="265">
        <f t="shared" si="41"/>
        <v>305.5</v>
      </c>
      <c r="L74" s="265">
        <f t="shared" si="41"/>
        <v>576</v>
      </c>
      <c r="M74" s="265">
        <f t="shared" si="41"/>
        <v>1943.2</v>
      </c>
      <c r="N74" s="265">
        <f t="shared" si="41"/>
        <v>5585.9000000000005</v>
      </c>
      <c r="O74" s="265">
        <f t="shared" si="41"/>
        <v>214.3</v>
      </c>
      <c r="P74" s="265">
        <f t="shared" si="41"/>
        <v>1050.7</v>
      </c>
      <c r="Q74" s="265">
        <f t="shared" si="41"/>
        <v>154.19999999999999</v>
      </c>
      <c r="R74" s="265">
        <f t="shared" si="41"/>
        <v>179.6</v>
      </c>
      <c r="S74" s="265">
        <f t="shared" si="41"/>
        <v>570.29999999999995</v>
      </c>
      <c r="T74" s="265">
        <f t="shared" si="41"/>
        <v>918.4</v>
      </c>
      <c r="U74" s="265">
        <f t="shared" si="41"/>
        <v>109.8</v>
      </c>
      <c r="V74" s="265">
        <f t="shared" si="41"/>
        <v>592.20000000000005</v>
      </c>
      <c r="W74" s="265">
        <f t="shared" si="41"/>
        <v>1760.6</v>
      </c>
      <c r="X74" s="265">
        <f t="shared" si="41"/>
        <v>441.1</v>
      </c>
      <c r="Y74" s="265">
        <f t="shared" si="41"/>
        <v>275.60000000000002</v>
      </c>
      <c r="Z74" s="265">
        <f t="shared" si="41"/>
        <v>6266.8000000000011</v>
      </c>
      <c r="AA74" s="186">
        <f t="shared" si="40"/>
        <v>680.90000000000055</v>
      </c>
      <c r="AB74" s="266">
        <f>+AA74/N74*100</f>
        <v>12.18962029395443</v>
      </c>
      <c r="AC74" s="65"/>
      <c r="AD74" s="65"/>
      <c r="AE74" s="65"/>
      <c r="AF74" s="65"/>
      <c r="AG74" s="2"/>
      <c r="AH74" s="2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ht="18" customHeight="1">
      <c r="A75" s="142"/>
      <c r="B75" s="279" t="s">
        <v>160</v>
      </c>
      <c r="C75" s="271">
        <f>+[1]PP!C104</f>
        <v>0</v>
      </c>
      <c r="D75" s="271">
        <f>+[1]PP!D104</f>
        <v>0</v>
      </c>
      <c r="E75" s="271">
        <f>+[1]PP!E104</f>
        <v>0</v>
      </c>
      <c r="F75" s="271">
        <f>+[1]PP!F104</f>
        <v>0</v>
      </c>
      <c r="G75" s="271">
        <f>+[1]PP!G104</f>
        <v>0</v>
      </c>
      <c r="H75" s="271">
        <f>+[1]PP!H104</f>
        <v>0</v>
      </c>
      <c r="I75" s="271">
        <f>+[1]PP!I104</f>
        <v>0</v>
      </c>
      <c r="J75" s="271">
        <f>+[1]PP!J104</f>
        <v>0</v>
      </c>
      <c r="K75" s="271">
        <f>+[1]PP!K104</f>
        <v>0</v>
      </c>
      <c r="L75" s="271">
        <f>+[1]PP!L104</f>
        <v>0</v>
      </c>
      <c r="M75" s="271">
        <f>+[1]PP!M104</f>
        <v>0</v>
      </c>
      <c r="N75" s="229">
        <f>SUM(C75:M75)</f>
        <v>0</v>
      </c>
      <c r="O75" s="271">
        <v>0</v>
      </c>
      <c r="P75" s="271">
        <v>0</v>
      </c>
      <c r="Q75" s="271">
        <v>0</v>
      </c>
      <c r="R75" s="271">
        <v>0</v>
      </c>
      <c r="S75" s="271">
        <v>0</v>
      </c>
      <c r="T75" s="271">
        <v>0</v>
      </c>
      <c r="U75" s="271">
        <v>0</v>
      </c>
      <c r="V75" s="271">
        <v>0</v>
      </c>
      <c r="W75" s="271">
        <v>0</v>
      </c>
      <c r="X75" s="271">
        <v>0</v>
      </c>
      <c r="Y75" s="271">
        <v>0</v>
      </c>
      <c r="Z75" s="229">
        <f>SUM(O75:Y75)</f>
        <v>0</v>
      </c>
      <c r="AA75" s="250">
        <f t="shared" si="40"/>
        <v>0</v>
      </c>
      <c r="AB75" s="278" t="s">
        <v>61</v>
      </c>
      <c r="AC75" s="65"/>
      <c r="AD75" s="65"/>
      <c r="AE75" s="65"/>
      <c r="AF75" s="65"/>
      <c r="AG75" s="2"/>
      <c r="AH75" s="2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ht="18" customHeight="1">
      <c r="A76" s="142"/>
      <c r="B76" s="279" t="s">
        <v>161</v>
      </c>
      <c r="C76" s="271">
        <f t="shared" ref="C76:Z76" si="42">+C77+C78</f>
        <v>243.7</v>
      </c>
      <c r="D76" s="271">
        <f t="shared" si="42"/>
        <v>59.9</v>
      </c>
      <c r="E76" s="271">
        <f t="shared" si="42"/>
        <v>186.6</v>
      </c>
      <c r="F76" s="271">
        <f t="shared" si="42"/>
        <v>172.1</v>
      </c>
      <c r="G76" s="271">
        <f t="shared" si="42"/>
        <v>712.19999999999993</v>
      </c>
      <c r="H76" s="271">
        <f t="shared" si="42"/>
        <v>223.70000000000002</v>
      </c>
      <c r="I76" s="271">
        <f t="shared" si="42"/>
        <v>1100.0999999999999</v>
      </c>
      <c r="J76" s="271">
        <f t="shared" si="42"/>
        <v>62.9</v>
      </c>
      <c r="K76" s="271">
        <f t="shared" si="42"/>
        <v>305.5</v>
      </c>
      <c r="L76" s="271">
        <f t="shared" si="42"/>
        <v>576</v>
      </c>
      <c r="M76" s="271">
        <f t="shared" si="42"/>
        <v>1943.2</v>
      </c>
      <c r="N76" s="271">
        <f t="shared" si="42"/>
        <v>5585.9000000000005</v>
      </c>
      <c r="O76" s="271">
        <f t="shared" si="42"/>
        <v>214.3</v>
      </c>
      <c r="P76" s="271">
        <f t="shared" si="42"/>
        <v>1050.7</v>
      </c>
      <c r="Q76" s="271">
        <f t="shared" si="42"/>
        <v>154.19999999999999</v>
      </c>
      <c r="R76" s="271">
        <f t="shared" si="42"/>
        <v>179.6</v>
      </c>
      <c r="S76" s="271">
        <f t="shared" si="42"/>
        <v>570.29999999999995</v>
      </c>
      <c r="T76" s="271">
        <f t="shared" si="42"/>
        <v>918.4</v>
      </c>
      <c r="U76" s="271">
        <f t="shared" si="42"/>
        <v>109.8</v>
      </c>
      <c r="V76" s="271">
        <f t="shared" si="42"/>
        <v>592.20000000000005</v>
      </c>
      <c r="W76" s="271">
        <f t="shared" si="42"/>
        <v>1760.6</v>
      </c>
      <c r="X76" s="271">
        <f t="shared" si="42"/>
        <v>441.1</v>
      </c>
      <c r="Y76" s="271">
        <f t="shared" si="42"/>
        <v>275.60000000000002</v>
      </c>
      <c r="Z76" s="271">
        <f t="shared" si="42"/>
        <v>6266.8000000000011</v>
      </c>
      <c r="AA76" s="188">
        <f t="shared" si="40"/>
        <v>680.90000000000055</v>
      </c>
      <c r="AB76" s="272">
        <f t="shared" ref="AB76:AB82" si="43">+AA76/N76*100</f>
        <v>12.18962029395443</v>
      </c>
      <c r="AC76" s="65"/>
      <c r="AD76" s="65"/>
      <c r="AE76" s="65"/>
      <c r="AF76" s="65"/>
      <c r="AG76" s="2"/>
      <c r="AH76" s="2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ht="18" customHeight="1">
      <c r="A77" s="142"/>
      <c r="B77" s="280" t="s">
        <v>162</v>
      </c>
      <c r="C77" s="271">
        <f>+[1]PP!C106</f>
        <v>0</v>
      </c>
      <c r="D77" s="271">
        <f>+[1]PP!D106</f>
        <v>0</v>
      </c>
      <c r="E77" s="271">
        <f>+[1]PP!E106</f>
        <v>1.7</v>
      </c>
      <c r="F77" s="271">
        <f>+[1]PP!F106</f>
        <v>2.9</v>
      </c>
      <c r="G77" s="271">
        <f>+[1]PP!G106</f>
        <v>1.4</v>
      </c>
      <c r="H77" s="271">
        <f>+[1]PP!H106</f>
        <v>1.8</v>
      </c>
      <c r="I77" s="271">
        <f>+[1]PP!I106</f>
        <v>0</v>
      </c>
      <c r="J77" s="271">
        <f>+[1]PP!J106</f>
        <v>0</v>
      </c>
      <c r="K77" s="271">
        <f>+[1]PP!K106</f>
        <v>0</v>
      </c>
      <c r="L77" s="271">
        <f>+[1]PP!L106</f>
        <v>0</v>
      </c>
      <c r="M77" s="271">
        <f>+[1]PP!M106</f>
        <v>0.5</v>
      </c>
      <c r="N77" s="229">
        <f>SUM(C77:M77)</f>
        <v>8.3000000000000007</v>
      </c>
      <c r="O77" s="271">
        <f>+[1]PP!O106</f>
        <v>0</v>
      </c>
      <c r="P77" s="271">
        <f>+[1]PP!P106</f>
        <v>0</v>
      </c>
      <c r="Q77" s="271">
        <f>+[1]PP!Q106</f>
        <v>0</v>
      </c>
      <c r="R77" s="271">
        <f>+[1]PP!R106</f>
        <v>0</v>
      </c>
      <c r="S77" s="271">
        <f>+[1]PP!S106</f>
        <v>0</v>
      </c>
      <c r="T77" s="271">
        <f>+[1]PP!T106</f>
        <v>0</v>
      </c>
      <c r="U77" s="271">
        <f>+[1]PP!U106</f>
        <v>0</v>
      </c>
      <c r="V77" s="271">
        <f>+[1]PP!V106</f>
        <v>0</v>
      </c>
      <c r="W77" s="271">
        <f>+[1]PP!W106</f>
        <v>0</v>
      </c>
      <c r="X77" s="271">
        <f>+[1]PP!X106</f>
        <v>0</v>
      </c>
      <c r="Y77" s="271">
        <f>+[1]PP!Y106</f>
        <v>0</v>
      </c>
      <c r="Z77" s="229">
        <f>SUM(O77:Y77)</f>
        <v>0</v>
      </c>
      <c r="AA77" s="188">
        <f t="shared" si="40"/>
        <v>-8.3000000000000007</v>
      </c>
      <c r="AB77" s="272">
        <f t="shared" si="43"/>
        <v>-100</v>
      </c>
      <c r="AC77" s="65"/>
      <c r="AD77" s="65"/>
      <c r="AE77" s="65"/>
      <c r="AF77" s="65"/>
      <c r="AG77" s="2"/>
      <c r="AH77" s="2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ht="18" customHeight="1">
      <c r="A78" s="142"/>
      <c r="B78" s="280" t="s">
        <v>34</v>
      </c>
      <c r="C78" s="271">
        <f>+[1]PP!C107</f>
        <v>243.7</v>
      </c>
      <c r="D78" s="271">
        <f>+[1]PP!D107</f>
        <v>59.9</v>
      </c>
      <c r="E78" s="271">
        <f>+[1]PP!E107</f>
        <v>184.9</v>
      </c>
      <c r="F78" s="271">
        <f>+[1]PP!F107</f>
        <v>169.2</v>
      </c>
      <c r="G78" s="271">
        <f>+[1]PP!G107</f>
        <v>710.8</v>
      </c>
      <c r="H78" s="271">
        <f>+[1]PP!H107</f>
        <v>221.9</v>
      </c>
      <c r="I78" s="271">
        <f>+[1]PP!I107</f>
        <v>1100.0999999999999</v>
      </c>
      <c r="J78" s="271">
        <f>+[1]PP!J107</f>
        <v>62.9</v>
      </c>
      <c r="K78" s="271">
        <f>+[1]PP!K107</f>
        <v>305.5</v>
      </c>
      <c r="L78" s="271">
        <f>+[1]PP!L107</f>
        <v>576</v>
      </c>
      <c r="M78" s="271">
        <f>+[1]PP!M107</f>
        <v>1942.7</v>
      </c>
      <c r="N78" s="229">
        <f>SUM(C78:M78)</f>
        <v>5577.6</v>
      </c>
      <c r="O78" s="271">
        <f>+[1]PP!O107</f>
        <v>214.3</v>
      </c>
      <c r="P78" s="271">
        <f>+[1]PP!P107</f>
        <v>1050.7</v>
      </c>
      <c r="Q78" s="271">
        <f>+[1]PP!Q107</f>
        <v>154.19999999999999</v>
      </c>
      <c r="R78" s="271">
        <f>+[1]PP!R107</f>
        <v>179.6</v>
      </c>
      <c r="S78" s="271">
        <f>+[1]PP!S107</f>
        <v>570.29999999999995</v>
      </c>
      <c r="T78" s="271">
        <f>+[1]PP!T107</f>
        <v>918.4</v>
      </c>
      <c r="U78" s="271">
        <f>+[1]PP!U107</f>
        <v>109.8</v>
      </c>
      <c r="V78" s="271">
        <f>+[1]PP!V107</f>
        <v>592.20000000000005</v>
      </c>
      <c r="W78" s="271">
        <f>+[1]PP!W107</f>
        <v>1760.6</v>
      </c>
      <c r="X78" s="271">
        <f>+[1]PP!X107</f>
        <v>441.1</v>
      </c>
      <c r="Y78" s="271">
        <f>+[1]PP!Y107</f>
        <v>275.60000000000002</v>
      </c>
      <c r="Z78" s="229">
        <f>SUM(O78:Y78)</f>
        <v>6266.8000000000011</v>
      </c>
      <c r="AA78" s="188">
        <f t="shared" si="40"/>
        <v>689.20000000000073</v>
      </c>
      <c r="AB78" s="272">
        <f t="shared" si="43"/>
        <v>12.35656913367758</v>
      </c>
      <c r="AC78" s="65"/>
      <c r="AD78" s="65"/>
      <c r="AE78" s="65"/>
      <c r="AF78" s="65"/>
      <c r="AG78" s="2"/>
      <c r="AH78" s="2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ht="18" customHeight="1">
      <c r="A79" s="142"/>
      <c r="B79" s="225" t="s">
        <v>163</v>
      </c>
      <c r="C79" s="266">
        <f t="shared" ref="C79:Z79" si="44">+C80</f>
        <v>11.4</v>
      </c>
      <c r="D79" s="266">
        <f t="shared" si="44"/>
        <v>31.8</v>
      </c>
      <c r="E79" s="266">
        <f t="shared" si="44"/>
        <v>6</v>
      </c>
      <c r="F79" s="266">
        <f t="shared" si="44"/>
        <v>62.2</v>
      </c>
      <c r="G79" s="266">
        <f t="shared" si="44"/>
        <v>23.8</v>
      </c>
      <c r="H79" s="266">
        <f t="shared" si="44"/>
        <v>17.7</v>
      </c>
      <c r="I79" s="266">
        <f t="shared" si="44"/>
        <v>11</v>
      </c>
      <c r="J79" s="266">
        <f t="shared" si="44"/>
        <v>29.8</v>
      </c>
      <c r="K79" s="266">
        <f t="shared" si="44"/>
        <v>36.5</v>
      </c>
      <c r="L79" s="266">
        <f t="shared" si="44"/>
        <v>247.7</v>
      </c>
      <c r="M79" s="266">
        <f t="shared" si="44"/>
        <v>15.1</v>
      </c>
      <c r="N79" s="266">
        <f t="shared" si="44"/>
        <v>493</v>
      </c>
      <c r="O79" s="266">
        <f t="shared" si="44"/>
        <v>16</v>
      </c>
      <c r="P79" s="266">
        <f t="shared" si="44"/>
        <v>3.3</v>
      </c>
      <c r="Q79" s="266">
        <f t="shared" si="44"/>
        <v>6</v>
      </c>
      <c r="R79" s="266">
        <f t="shared" si="44"/>
        <v>2.1</v>
      </c>
      <c r="S79" s="266">
        <f t="shared" si="44"/>
        <v>6.7</v>
      </c>
      <c r="T79" s="266">
        <f t="shared" si="44"/>
        <v>2.4</v>
      </c>
      <c r="U79" s="266">
        <f t="shared" si="44"/>
        <v>3.9</v>
      </c>
      <c r="V79" s="266">
        <f t="shared" si="44"/>
        <v>4.8</v>
      </c>
      <c r="W79" s="266">
        <f t="shared" si="44"/>
        <v>2.4</v>
      </c>
      <c r="X79" s="266">
        <f t="shared" si="44"/>
        <v>9</v>
      </c>
      <c r="Y79" s="266">
        <f t="shared" si="44"/>
        <v>0.7</v>
      </c>
      <c r="Z79" s="266">
        <f t="shared" si="44"/>
        <v>57.3</v>
      </c>
      <c r="AA79" s="186">
        <f t="shared" si="40"/>
        <v>-435.7</v>
      </c>
      <c r="AB79" s="266">
        <f t="shared" si="43"/>
        <v>-88.377281947261665</v>
      </c>
      <c r="AC79" s="65"/>
      <c r="AD79" s="65"/>
      <c r="AE79" s="65"/>
      <c r="AF79" s="65"/>
      <c r="AG79" s="2"/>
      <c r="AH79" s="2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ht="15" customHeight="1">
      <c r="A80" s="142"/>
      <c r="B80" s="231" t="s">
        <v>164</v>
      </c>
      <c r="C80" s="272">
        <f>+[1]PP!C109</f>
        <v>11.4</v>
      </c>
      <c r="D80" s="272">
        <f>+[1]PP!D109</f>
        <v>31.8</v>
      </c>
      <c r="E80" s="272">
        <f>+[1]PP!E109</f>
        <v>6</v>
      </c>
      <c r="F80" s="272">
        <f>+[1]PP!F109</f>
        <v>62.2</v>
      </c>
      <c r="G80" s="272">
        <f>+[1]PP!G109</f>
        <v>23.8</v>
      </c>
      <c r="H80" s="272">
        <f>+[1]PP!H109</f>
        <v>17.7</v>
      </c>
      <c r="I80" s="272">
        <f>+[1]PP!I109</f>
        <v>11</v>
      </c>
      <c r="J80" s="272">
        <f>+[1]PP!J109</f>
        <v>29.8</v>
      </c>
      <c r="K80" s="272">
        <f>+[1]PP!K109</f>
        <v>36.5</v>
      </c>
      <c r="L80" s="272">
        <f>+[1]PP!L109</f>
        <v>247.7</v>
      </c>
      <c r="M80" s="272">
        <f>+[1]PP!M109</f>
        <v>15.1</v>
      </c>
      <c r="N80" s="229">
        <f>SUM(C80:M80)</f>
        <v>493</v>
      </c>
      <c r="O80" s="272">
        <f>+[1]PP!O109</f>
        <v>16</v>
      </c>
      <c r="P80" s="272">
        <f>+[1]PP!P109</f>
        <v>3.3</v>
      </c>
      <c r="Q80" s="272">
        <f>+[1]PP!Q109</f>
        <v>6</v>
      </c>
      <c r="R80" s="272">
        <f>+[1]PP!R109</f>
        <v>2.1</v>
      </c>
      <c r="S80" s="272">
        <f>+[1]PP!S109</f>
        <v>6.7</v>
      </c>
      <c r="T80" s="272">
        <f>+[1]PP!T109</f>
        <v>2.4</v>
      </c>
      <c r="U80" s="272">
        <f>+[1]PP!U109</f>
        <v>3.9</v>
      </c>
      <c r="V80" s="272">
        <f>+[1]PP!V109</f>
        <v>4.8</v>
      </c>
      <c r="W80" s="272">
        <f>+[1]PP!W109</f>
        <v>2.4</v>
      </c>
      <c r="X80" s="272">
        <f>+[1]PP!X109</f>
        <v>9</v>
      </c>
      <c r="Y80" s="272">
        <f>+[1]PP!Y109</f>
        <v>0.7</v>
      </c>
      <c r="Z80" s="229">
        <f>SUM(O80:Y80)</f>
        <v>57.3</v>
      </c>
      <c r="AA80" s="188">
        <f t="shared" si="40"/>
        <v>-435.7</v>
      </c>
      <c r="AB80" s="272">
        <f t="shared" si="43"/>
        <v>-88.377281947261665</v>
      </c>
      <c r="AC80" s="65"/>
      <c r="AD80" s="65"/>
      <c r="AE80" s="65"/>
      <c r="AF80" s="65"/>
      <c r="AG80" s="2"/>
      <c r="AH80" s="2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60" ht="23.25" customHeight="1" thickBot="1">
      <c r="A81" s="142"/>
      <c r="B81" s="281" t="s">
        <v>104</v>
      </c>
      <c r="C81" s="282">
        <f t="shared" ref="C81:Z81" si="45">+C79+C61+C60+C59</f>
        <v>11292.1</v>
      </c>
      <c r="D81" s="282">
        <f t="shared" si="45"/>
        <v>93085.999999999985</v>
      </c>
      <c r="E81" s="282">
        <f t="shared" si="45"/>
        <v>2188.5</v>
      </c>
      <c r="F81" s="282">
        <f t="shared" si="45"/>
        <v>2005.0000000000002</v>
      </c>
      <c r="G81" s="282">
        <f t="shared" si="45"/>
        <v>2754.2999999999997</v>
      </c>
      <c r="H81" s="282">
        <f t="shared" si="45"/>
        <v>4815.3</v>
      </c>
      <c r="I81" s="282">
        <f t="shared" si="45"/>
        <v>67493.7</v>
      </c>
      <c r="J81" s="282">
        <f t="shared" si="45"/>
        <v>12524.099999999999</v>
      </c>
      <c r="K81" s="282">
        <f t="shared" si="45"/>
        <v>3322.3999999999996</v>
      </c>
      <c r="L81" s="282">
        <f t="shared" si="45"/>
        <v>8785.2999999999993</v>
      </c>
      <c r="M81" s="282">
        <f t="shared" si="45"/>
        <v>9503.7000000000007</v>
      </c>
      <c r="N81" s="282">
        <f t="shared" si="45"/>
        <v>217770.40000000002</v>
      </c>
      <c r="O81" s="282">
        <f t="shared" si="45"/>
        <v>26395.5</v>
      </c>
      <c r="P81" s="282">
        <f t="shared" si="45"/>
        <v>22549.3</v>
      </c>
      <c r="Q81" s="282">
        <f t="shared" si="45"/>
        <v>2597</v>
      </c>
      <c r="R81" s="282">
        <f t="shared" si="45"/>
        <v>12196.4</v>
      </c>
      <c r="S81" s="282">
        <f t="shared" si="45"/>
        <v>16246.1</v>
      </c>
      <c r="T81" s="282">
        <f t="shared" si="45"/>
        <v>133279.9</v>
      </c>
      <c r="U81" s="282">
        <f t="shared" si="45"/>
        <v>3484.2999999999997</v>
      </c>
      <c r="V81" s="282">
        <f t="shared" si="45"/>
        <v>2766.4</v>
      </c>
      <c r="W81" s="282">
        <f t="shared" si="45"/>
        <v>9007.7999999999993</v>
      </c>
      <c r="X81" s="282">
        <f t="shared" si="45"/>
        <v>2752.4</v>
      </c>
      <c r="Y81" s="282">
        <f t="shared" si="45"/>
        <v>17462.2</v>
      </c>
      <c r="Z81" s="282">
        <f t="shared" si="45"/>
        <v>248737.29999999996</v>
      </c>
      <c r="AA81" s="282">
        <f t="shared" si="40"/>
        <v>30966.899999999936</v>
      </c>
      <c r="AB81" s="283">
        <f t="shared" si="43"/>
        <v>14.219976635943146</v>
      </c>
      <c r="AC81" s="65"/>
      <c r="AD81" s="65"/>
      <c r="AE81" s="65"/>
      <c r="AF81" s="65"/>
      <c r="AG81" s="2"/>
      <c r="AH81" s="2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ht="18" customHeight="1" thickTop="1">
      <c r="A82" s="142"/>
      <c r="B82" s="284" t="s">
        <v>77</v>
      </c>
      <c r="C82" s="285">
        <v>291.2</v>
      </c>
      <c r="D82" s="285">
        <v>278.39999999999998</v>
      </c>
      <c r="E82" s="285">
        <v>278</v>
      </c>
      <c r="F82" s="285">
        <v>282.8</v>
      </c>
      <c r="G82" s="285">
        <v>324.7</v>
      </c>
      <c r="H82" s="285">
        <v>324</v>
      </c>
      <c r="I82" s="285">
        <v>295.5</v>
      </c>
      <c r="J82" s="285">
        <v>315.39999999999998</v>
      </c>
      <c r="K82" s="285">
        <v>293.2</v>
      </c>
      <c r="L82" s="285">
        <v>312.39999999999998</v>
      </c>
      <c r="M82" s="286">
        <v>300.7</v>
      </c>
      <c r="N82" s="285">
        <f>SUM(C82:M82)</f>
        <v>3296.2999999999997</v>
      </c>
      <c r="O82" s="287">
        <v>357.5</v>
      </c>
      <c r="P82" s="287">
        <v>315.39999999999998</v>
      </c>
      <c r="Q82" s="287">
        <v>339.3</v>
      </c>
      <c r="R82" s="287">
        <v>340.8</v>
      </c>
      <c r="S82" s="287">
        <v>374.8</v>
      </c>
      <c r="T82" s="287">
        <v>331.6</v>
      </c>
      <c r="U82" s="287">
        <v>340</v>
      </c>
      <c r="V82" s="287">
        <v>329.9</v>
      </c>
      <c r="W82" s="287">
        <v>337.9</v>
      </c>
      <c r="X82" s="287">
        <v>333.3</v>
      </c>
      <c r="Y82" s="287">
        <v>323.5</v>
      </c>
      <c r="Z82" s="288">
        <f>SUM(O82:Y82)</f>
        <v>3724.0000000000005</v>
      </c>
      <c r="AA82" s="287">
        <f t="shared" si="40"/>
        <v>427.70000000000073</v>
      </c>
      <c r="AB82" s="287">
        <f t="shared" si="43"/>
        <v>12.97515396050119</v>
      </c>
      <c r="AC82" s="65"/>
      <c r="AD82" s="65"/>
      <c r="AE82" s="65"/>
      <c r="AF82" s="65"/>
      <c r="AG82" s="2"/>
      <c r="AH82" s="2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</row>
    <row r="83" spans="1:60" ht="18" customHeight="1">
      <c r="A83" s="142"/>
      <c r="B83" s="289" t="s">
        <v>165</v>
      </c>
      <c r="C83" s="290">
        <v>0</v>
      </c>
      <c r="D83" s="290">
        <v>0</v>
      </c>
      <c r="E83" s="290">
        <v>0</v>
      </c>
      <c r="F83" s="290">
        <v>0</v>
      </c>
      <c r="G83" s="290">
        <v>0</v>
      </c>
      <c r="H83" s="290">
        <v>0</v>
      </c>
      <c r="I83" s="290">
        <v>0</v>
      </c>
      <c r="J83" s="290">
        <v>0</v>
      </c>
      <c r="K83" s="290">
        <v>0</v>
      </c>
      <c r="L83" s="290">
        <v>0</v>
      </c>
      <c r="M83" s="102">
        <v>0</v>
      </c>
      <c r="N83" s="288">
        <f>SUM(C83:M83)</f>
        <v>0</v>
      </c>
      <c r="O83" s="290">
        <v>0</v>
      </c>
      <c r="P83" s="288">
        <v>0</v>
      </c>
      <c r="Q83" s="288">
        <v>0</v>
      </c>
      <c r="R83" s="288">
        <v>0</v>
      </c>
      <c r="S83" s="288">
        <v>0</v>
      </c>
      <c r="T83" s="288">
        <v>0</v>
      </c>
      <c r="U83" s="288">
        <v>0</v>
      </c>
      <c r="V83" s="288">
        <v>0</v>
      </c>
      <c r="W83" s="288">
        <v>0</v>
      </c>
      <c r="X83" s="288">
        <v>0</v>
      </c>
      <c r="Y83" s="288">
        <v>0</v>
      </c>
      <c r="Z83" s="288">
        <f>SUM(O83:Y83)</f>
        <v>0</v>
      </c>
      <c r="AA83" s="288">
        <f t="shared" si="40"/>
        <v>0</v>
      </c>
      <c r="AB83" s="229">
        <v>0</v>
      </c>
      <c r="AC83" s="65"/>
      <c r="AD83" s="65"/>
      <c r="AE83" s="65"/>
      <c r="AF83" s="65"/>
      <c r="AG83" s="2"/>
      <c r="AH83" s="2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</row>
    <row r="84" spans="1:60" ht="18" customHeight="1">
      <c r="A84" s="142"/>
      <c r="B84" s="291" t="s">
        <v>166</v>
      </c>
      <c r="C84" s="290">
        <v>58.5</v>
      </c>
      <c r="D84" s="290">
        <v>43.7</v>
      </c>
      <c r="E84" s="290">
        <v>66.400000000000006</v>
      </c>
      <c r="F84" s="290">
        <v>60.7</v>
      </c>
      <c r="G84" s="290">
        <v>73.400000000000006</v>
      </c>
      <c r="H84" s="290">
        <v>69.599999999999994</v>
      </c>
      <c r="I84" s="290">
        <v>69.900000000000006</v>
      </c>
      <c r="J84" s="290">
        <v>58</v>
      </c>
      <c r="K84" s="290">
        <v>62.3</v>
      </c>
      <c r="L84" s="290">
        <v>82.6</v>
      </c>
      <c r="M84" s="102">
        <v>62.6</v>
      </c>
      <c r="N84" s="290">
        <f>SUM(C84:M84)</f>
        <v>707.7</v>
      </c>
      <c r="O84" s="288">
        <v>75.8</v>
      </c>
      <c r="P84" s="288">
        <v>78.8</v>
      </c>
      <c r="Q84" s="288">
        <v>82.5</v>
      </c>
      <c r="R84" s="288">
        <v>82.4</v>
      </c>
      <c r="S84" s="288">
        <v>88.2</v>
      </c>
      <c r="T84" s="288">
        <v>103.3</v>
      </c>
      <c r="U84" s="288">
        <v>79.400000000000006</v>
      </c>
      <c r="V84" s="288">
        <v>91.4</v>
      </c>
      <c r="W84" s="288">
        <v>71.3</v>
      </c>
      <c r="X84" s="288">
        <v>94.8</v>
      </c>
      <c r="Y84" s="288">
        <v>264.89999999999998</v>
      </c>
      <c r="Z84" s="288">
        <f>SUM(O84:Y84)</f>
        <v>1112.7999999999997</v>
      </c>
      <c r="AA84" s="288">
        <f t="shared" si="40"/>
        <v>405.09999999999968</v>
      </c>
      <c r="AB84" s="288">
        <f>+AA84/N84*100</f>
        <v>57.241769111205265</v>
      </c>
      <c r="AC84" s="65"/>
      <c r="AD84" s="65"/>
      <c r="AE84" s="65"/>
      <c r="AF84" s="65"/>
      <c r="AG84" s="2"/>
      <c r="AH84" s="2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</row>
    <row r="85" spans="1:60" ht="22.5" customHeight="1" thickBot="1">
      <c r="A85" s="142"/>
      <c r="B85" s="292" t="s">
        <v>80</v>
      </c>
      <c r="C85" s="282">
        <f t="shared" ref="C85:Z85" si="46">+C84+C83+C82+C81</f>
        <v>11641.800000000001</v>
      </c>
      <c r="D85" s="282">
        <f t="shared" si="46"/>
        <v>93408.099999999991</v>
      </c>
      <c r="E85" s="282">
        <f t="shared" si="46"/>
        <v>2532.9</v>
      </c>
      <c r="F85" s="282">
        <f t="shared" si="46"/>
        <v>2348.5</v>
      </c>
      <c r="G85" s="282">
        <f t="shared" si="46"/>
        <v>3152.3999999999996</v>
      </c>
      <c r="H85" s="282">
        <f t="shared" si="46"/>
        <v>5208.9000000000005</v>
      </c>
      <c r="I85" s="282">
        <f t="shared" si="46"/>
        <v>67859.099999999991</v>
      </c>
      <c r="J85" s="282">
        <f t="shared" si="46"/>
        <v>12897.499999999998</v>
      </c>
      <c r="K85" s="282">
        <f t="shared" si="46"/>
        <v>3677.8999999999996</v>
      </c>
      <c r="L85" s="282">
        <f t="shared" si="46"/>
        <v>9180.2999999999993</v>
      </c>
      <c r="M85" s="282">
        <f t="shared" si="46"/>
        <v>9867</v>
      </c>
      <c r="N85" s="282">
        <f t="shared" si="46"/>
        <v>221774.40000000002</v>
      </c>
      <c r="O85" s="282">
        <f t="shared" si="46"/>
        <v>26828.799999999999</v>
      </c>
      <c r="P85" s="282">
        <f t="shared" si="46"/>
        <v>22943.5</v>
      </c>
      <c r="Q85" s="282">
        <f t="shared" si="46"/>
        <v>3018.8</v>
      </c>
      <c r="R85" s="282">
        <f t="shared" si="46"/>
        <v>12619.6</v>
      </c>
      <c r="S85" s="282">
        <f t="shared" si="46"/>
        <v>16709.099999999999</v>
      </c>
      <c r="T85" s="282">
        <f t="shared" si="46"/>
        <v>133714.79999999999</v>
      </c>
      <c r="U85" s="282">
        <f t="shared" si="46"/>
        <v>3903.7</v>
      </c>
      <c r="V85" s="282">
        <f t="shared" si="46"/>
        <v>3187.7</v>
      </c>
      <c r="W85" s="282">
        <f t="shared" si="46"/>
        <v>9417</v>
      </c>
      <c r="X85" s="282">
        <f t="shared" si="46"/>
        <v>3180.5</v>
      </c>
      <c r="Y85" s="282">
        <f t="shared" si="46"/>
        <v>18050.600000000002</v>
      </c>
      <c r="Z85" s="282">
        <f t="shared" si="46"/>
        <v>253574.09999999995</v>
      </c>
      <c r="AA85" s="282">
        <f t="shared" si="40"/>
        <v>31799.699999999924</v>
      </c>
      <c r="AB85" s="283">
        <f>+AA85/N85*100</f>
        <v>14.338760470099309</v>
      </c>
      <c r="AC85" s="65"/>
      <c r="AD85" s="65"/>
      <c r="AE85" s="65"/>
      <c r="AF85" s="65"/>
      <c r="AG85" s="2"/>
      <c r="AH85" s="2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</row>
    <row r="86" spans="1:60" ht="18" customHeight="1" thickTop="1">
      <c r="A86" s="142"/>
      <c r="B86" s="116" t="s">
        <v>81</v>
      </c>
      <c r="C86" s="293"/>
      <c r="D86" s="293"/>
      <c r="E86" s="293"/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93"/>
      <c r="U86" s="294"/>
      <c r="V86" s="293"/>
      <c r="W86" s="293"/>
      <c r="X86" s="293"/>
      <c r="Y86" s="293"/>
      <c r="Z86" s="293"/>
      <c r="AA86" s="293"/>
      <c r="AB86" s="293"/>
      <c r="AC86" s="65"/>
      <c r="AD86" s="65"/>
      <c r="AE86" s="65"/>
      <c r="AF86" s="65"/>
      <c r="AG86" s="2"/>
      <c r="AH86" s="2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</row>
    <row r="87" spans="1:60" ht="13.5" customHeight="1">
      <c r="A87" s="142"/>
      <c r="B87" s="120" t="s">
        <v>82</v>
      </c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2"/>
      <c r="AD87" s="2"/>
      <c r="AE87" s="2"/>
      <c r="AF87" s="2"/>
      <c r="AG87" s="2"/>
      <c r="AH87" s="2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</row>
    <row r="88" spans="1:60" ht="19.5" customHeight="1">
      <c r="A88" s="142"/>
      <c r="B88" s="124" t="s">
        <v>83</v>
      </c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2"/>
      <c r="AD88" s="2"/>
      <c r="AE88" s="2"/>
      <c r="AF88" s="2"/>
      <c r="AG88" s="2"/>
      <c r="AH88" s="2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</row>
    <row r="89" spans="1:60" ht="15" customHeight="1">
      <c r="A89" s="142"/>
      <c r="B89" s="124" t="s">
        <v>167</v>
      </c>
      <c r="C89" s="296"/>
      <c r="D89" s="296"/>
      <c r="E89" s="296"/>
      <c r="F89" s="296"/>
      <c r="G89" s="296"/>
      <c r="H89" s="296"/>
      <c r="I89" s="296"/>
      <c r="J89" s="296"/>
      <c r="K89" s="296"/>
      <c r="L89" s="296"/>
      <c r="M89" s="296"/>
      <c r="N89" s="297"/>
      <c r="O89" s="298"/>
      <c r="P89" s="299"/>
      <c r="Q89" s="299"/>
      <c r="R89" s="299"/>
      <c r="S89" s="299"/>
      <c r="T89" s="299"/>
      <c r="U89" s="299"/>
      <c r="V89" s="299"/>
      <c r="W89" s="299"/>
      <c r="X89" s="299"/>
      <c r="Y89" s="299"/>
      <c r="Z89" s="299"/>
      <c r="AA89" s="296"/>
      <c r="AB89" s="296"/>
      <c r="AC89" s="2"/>
      <c r="AD89" s="2"/>
      <c r="AE89" s="2"/>
      <c r="AF89" s="2"/>
      <c r="AG89" s="2"/>
      <c r="AH89" s="2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</row>
    <row r="90" spans="1:60" ht="14.25">
      <c r="A90" s="142"/>
      <c r="B90" s="124" t="s">
        <v>168</v>
      </c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1"/>
      <c r="O90" s="135"/>
      <c r="Y90" s="135"/>
      <c r="Z90" s="135"/>
      <c r="AA90" s="135"/>
      <c r="AB90" s="135"/>
      <c r="AC90" s="2"/>
      <c r="AD90" s="2"/>
      <c r="AE90" s="2"/>
      <c r="AF90" s="2"/>
      <c r="AG90" s="2"/>
      <c r="AH90" s="2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</row>
    <row r="91" spans="1:60" ht="14.25">
      <c r="A91" s="142"/>
      <c r="B91" s="133" t="s">
        <v>86</v>
      </c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02"/>
      <c r="Z91" s="132"/>
      <c r="AA91" s="132"/>
      <c r="AB91" s="132"/>
      <c r="AC91" s="2"/>
      <c r="AD91" s="2"/>
      <c r="AE91" s="2"/>
      <c r="AF91" s="2"/>
      <c r="AG91" s="2"/>
      <c r="AH91" s="2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</row>
    <row r="92" spans="1:60" ht="14.25">
      <c r="B92" s="303"/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217"/>
      <c r="AA92" s="217"/>
      <c r="AB92" s="217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</row>
    <row r="93" spans="1:60" ht="14.25">
      <c r="B93" s="217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217"/>
      <c r="AA93" s="217"/>
      <c r="AB93" s="217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</row>
    <row r="94" spans="1:60" ht="14.25">
      <c r="B94" s="217"/>
      <c r="C94" s="302"/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17"/>
      <c r="AA94" s="217"/>
      <c r="AB94" s="217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</row>
    <row r="95" spans="1:60" ht="14.25">
      <c r="B95" s="304"/>
      <c r="C95" s="298"/>
      <c r="D95" s="298"/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305"/>
      <c r="AA95" s="217"/>
      <c r="AB95" s="217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</row>
    <row r="96" spans="1:60" ht="14.25">
      <c r="B96" s="304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32"/>
      <c r="O96" s="306"/>
      <c r="P96" s="306"/>
      <c r="Q96" s="306"/>
      <c r="R96" s="306"/>
      <c r="S96" s="306"/>
      <c r="T96" s="307"/>
      <c r="U96" s="308"/>
      <c r="V96" s="307"/>
      <c r="W96" s="307"/>
      <c r="X96" s="307"/>
      <c r="Y96" s="307"/>
      <c r="Z96" s="217"/>
      <c r="AA96" s="217"/>
      <c r="AB96" s="217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</row>
    <row r="97" spans="2:60" ht="14.25">
      <c r="B97" s="304"/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298"/>
      <c r="P97" s="298"/>
      <c r="Q97" s="309"/>
      <c r="R97" s="298"/>
      <c r="S97" s="298"/>
      <c r="T97" s="298"/>
      <c r="U97" s="298"/>
      <c r="V97" s="298"/>
      <c r="W97" s="298"/>
      <c r="X97" s="298"/>
      <c r="Y97" s="309"/>
      <c r="Z97" s="217"/>
      <c r="AA97" s="217"/>
      <c r="AB97" s="217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</row>
    <row r="98" spans="2:60" ht="14.25">
      <c r="B98" s="304"/>
      <c r="C98" s="310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1"/>
      <c r="T98" s="310"/>
      <c r="U98" s="310"/>
      <c r="V98" s="310"/>
      <c r="W98" s="310"/>
      <c r="X98" s="310"/>
      <c r="Y98" s="217"/>
      <c r="Z98" s="217"/>
      <c r="AA98" s="217"/>
      <c r="AB98" s="217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</row>
    <row r="99" spans="2:60" ht="14.25">
      <c r="B99" s="304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311"/>
      <c r="T99" s="217"/>
      <c r="U99" s="217"/>
      <c r="V99" s="217"/>
      <c r="W99" s="217"/>
      <c r="X99" s="217"/>
      <c r="Y99" s="217"/>
      <c r="Z99" s="217"/>
      <c r="AA99" s="217"/>
      <c r="AB99" s="217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</row>
    <row r="100" spans="2:60" ht="14.25"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312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</row>
    <row r="101" spans="2:60" ht="14.25">
      <c r="B101" s="217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</row>
    <row r="102" spans="2:60" ht="14.25"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</row>
    <row r="103" spans="2:60" ht="14.25"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</row>
    <row r="104" spans="2:60" ht="14.25"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</row>
    <row r="105" spans="2:60" ht="14.25">
      <c r="B105" s="304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7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</row>
    <row r="106" spans="2:60" ht="14.25">
      <c r="B106" s="304"/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</row>
    <row r="107" spans="2:60" ht="14.25"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  <c r="AA107" s="217"/>
      <c r="AB107" s="217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</row>
    <row r="108" spans="2:60" ht="14.25">
      <c r="B108" s="304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</row>
    <row r="109" spans="2:60" ht="14.25">
      <c r="B109" s="304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</row>
    <row r="110" spans="2:60" ht="14.25">
      <c r="B110" s="304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</row>
    <row r="111" spans="2:60" ht="14.25"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</row>
    <row r="112" spans="2:60" ht="14.25">
      <c r="B112" s="304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</row>
    <row r="113" spans="2:60" ht="14.25">
      <c r="B113" s="304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</row>
    <row r="114" spans="2:60" ht="14.25">
      <c r="B114" s="304"/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</row>
    <row r="115" spans="2:60" ht="14.25"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</row>
    <row r="116" spans="2:60" ht="14.25">
      <c r="B116" s="304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</row>
    <row r="117" spans="2:60" ht="14.25">
      <c r="B117" s="304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</row>
    <row r="118" spans="2:60" ht="14.25">
      <c r="B118" s="304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</row>
    <row r="119" spans="2:60" ht="14.25">
      <c r="B119" s="304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</row>
    <row r="120" spans="2:60" ht="14.25"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</row>
    <row r="121" spans="2:60" ht="14.25"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</row>
    <row r="122" spans="2:60" ht="14.25"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</row>
    <row r="123" spans="2:60" ht="14.25"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  <c r="AA123" s="217"/>
      <c r="AB123" s="217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</row>
    <row r="124" spans="2:60" ht="14.25"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</row>
    <row r="125" spans="2:60" ht="14.25"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</row>
    <row r="126" spans="2:60" ht="14.25"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  <c r="AA126" s="217"/>
      <c r="AB126" s="217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</row>
    <row r="127" spans="2:60" ht="14.25"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</row>
    <row r="128" spans="2:60" ht="14.25"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</row>
    <row r="129" spans="2:60" ht="14.25"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</row>
    <row r="130" spans="2:60" ht="14.25"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  <c r="AA130" s="217"/>
      <c r="AB130" s="217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</row>
    <row r="131" spans="2:60" ht="14.25"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  <c r="AA131" s="217"/>
      <c r="AB131" s="217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</row>
    <row r="132" spans="2:60" ht="14.25"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  <c r="W132" s="217"/>
      <c r="X132" s="217"/>
      <c r="Y132" s="217"/>
      <c r="Z132" s="217"/>
      <c r="AA132" s="217"/>
      <c r="AB132" s="217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</row>
    <row r="133" spans="2:60" ht="14.25"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217"/>
      <c r="AB133" s="217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</row>
    <row r="134" spans="2:60" ht="14.25"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</row>
    <row r="135" spans="2:60" ht="14.25"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</row>
    <row r="136" spans="2:60" ht="14.25"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</row>
    <row r="137" spans="2:60" ht="14.25"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  <c r="AA137" s="217"/>
      <c r="AB137" s="217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</row>
    <row r="138" spans="2:60" ht="14.25"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217"/>
      <c r="Y138" s="217"/>
      <c r="Z138" s="217"/>
      <c r="AA138" s="217"/>
      <c r="AB138" s="217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</row>
    <row r="139" spans="2:60" ht="14.25"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  <c r="AA139" s="217"/>
      <c r="AB139" s="217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</row>
    <row r="140" spans="2:60" ht="14.25"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  <c r="AB140" s="217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</row>
    <row r="141" spans="2:60" ht="14.25"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  <c r="AA141" s="217"/>
      <c r="AB141" s="217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</row>
    <row r="142" spans="2:60" ht="14.25"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217"/>
      <c r="AB142" s="217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</row>
    <row r="143" spans="2:60" ht="14.25"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7"/>
      <c r="Z143" s="217"/>
      <c r="AA143" s="217"/>
      <c r="AB143" s="217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</row>
    <row r="144" spans="2:60" ht="14.25"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17"/>
      <c r="Y144" s="217"/>
      <c r="Z144" s="217"/>
      <c r="AA144" s="217"/>
      <c r="AB144" s="217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</row>
    <row r="145" spans="2:60" ht="14.25"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217"/>
      <c r="X145" s="217"/>
      <c r="Y145" s="217"/>
      <c r="Z145" s="217"/>
      <c r="AA145" s="217"/>
      <c r="AB145" s="217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</row>
    <row r="146" spans="2:60" ht="14.25">
      <c r="B146" s="217"/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7"/>
      <c r="U146" s="217"/>
      <c r="V146" s="217"/>
      <c r="W146" s="217"/>
      <c r="X146" s="217"/>
      <c r="Y146" s="217"/>
      <c r="Z146" s="217"/>
      <c r="AA146" s="217"/>
      <c r="AB146" s="217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</row>
    <row r="147" spans="2:60" ht="14.25"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  <c r="W147" s="217"/>
      <c r="X147" s="217"/>
      <c r="Y147" s="217"/>
      <c r="Z147" s="217"/>
      <c r="AA147" s="217"/>
      <c r="AB147" s="217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</row>
    <row r="148" spans="2:60" ht="14.25"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  <c r="AA148" s="217"/>
      <c r="AB148" s="217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</row>
    <row r="149" spans="2:60" ht="14.25"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</row>
    <row r="150" spans="2:60" ht="14.25"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17"/>
      <c r="Y150" s="217"/>
      <c r="Z150" s="217"/>
      <c r="AA150" s="217"/>
      <c r="AB150" s="217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</row>
    <row r="151" spans="2:60" ht="14.25"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  <c r="AA151" s="217"/>
      <c r="AB151" s="217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</row>
    <row r="152" spans="2:60" ht="14.25"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217"/>
      <c r="Z152" s="217"/>
      <c r="AA152" s="217"/>
      <c r="AB152" s="217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</row>
    <row r="153" spans="2:60" ht="14.25"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</row>
    <row r="154" spans="2:60" ht="14.25"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</row>
    <row r="155" spans="2:60" ht="14.25"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</row>
    <row r="156" spans="2:60" ht="14.25"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  <c r="AA156" s="217"/>
      <c r="AB156" s="217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</row>
    <row r="157" spans="2:60" ht="14.25">
      <c r="B157" s="217"/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</row>
    <row r="158" spans="2:60" ht="14.25"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</row>
    <row r="159" spans="2:60" ht="14.25"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</row>
    <row r="160" spans="2:60" ht="14.25"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</row>
    <row r="161" spans="2:60" ht="14.25"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217"/>
      <c r="AB161" s="217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</row>
    <row r="162" spans="2:60" ht="14.25"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17"/>
      <c r="AB162" s="217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</row>
    <row r="163" spans="2:60" ht="14.25"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  <c r="AA163" s="217"/>
      <c r="AB163" s="217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</row>
    <row r="164" spans="2:60" ht="14.25"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</row>
    <row r="165" spans="2:60" ht="14.25">
      <c r="B165" s="217"/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</row>
    <row r="166" spans="2:60" ht="14.25">
      <c r="B166" s="217"/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</row>
    <row r="167" spans="2:60" ht="14.25">
      <c r="B167" s="217"/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7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</row>
    <row r="168" spans="2:60" ht="14.25">
      <c r="B168" s="217"/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7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</row>
    <row r="169" spans="2:60" ht="14.25">
      <c r="B169" s="217"/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  <c r="AA169" s="217"/>
      <c r="AB169" s="217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</row>
    <row r="170" spans="2:60" ht="14.25">
      <c r="B170" s="217"/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  <c r="AA170" s="217"/>
      <c r="AB170" s="217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</row>
    <row r="171" spans="2:60" ht="14.25">
      <c r="B171" s="217"/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</row>
    <row r="172" spans="2:60" ht="14.25">
      <c r="B172" s="217"/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17"/>
      <c r="X172" s="217"/>
      <c r="Y172" s="217"/>
      <c r="Z172" s="217"/>
      <c r="AA172" s="217"/>
      <c r="AB172" s="217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</row>
    <row r="173" spans="2:60" ht="14.25">
      <c r="B173" s="217"/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  <c r="AA173" s="217"/>
      <c r="AB173" s="217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</row>
    <row r="174" spans="2:60" ht="14.25">
      <c r="B174" s="217"/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217"/>
      <c r="AB174" s="217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</row>
    <row r="175" spans="2:60" ht="14.25">
      <c r="B175" s="217"/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  <c r="AA175" s="217"/>
      <c r="AB175" s="217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</row>
    <row r="176" spans="2:60" ht="14.25"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  <c r="W176" s="217"/>
      <c r="X176" s="217"/>
      <c r="Y176" s="217"/>
      <c r="Z176" s="217"/>
      <c r="AA176" s="217"/>
      <c r="AB176" s="217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</row>
    <row r="177" spans="2:60" ht="14.25">
      <c r="B177" s="217"/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17"/>
      <c r="X177" s="217"/>
      <c r="Y177" s="217"/>
      <c r="Z177" s="217"/>
      <c r="AA177" s="217"/>
      <c r="AB177" s="217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</row>
    <row r="178" spans="2:60" ht="14.25">
      <c r="B178" s="217"/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  <c r="Z178" s="217"/>
      <c r="AA178" s="217"/>
      <c r="AB178" s="217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</row>
    <row r="179" spans="2:60" ht="14.25">
      <c r="B179" s="217"/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  <c r="AA179" s="217"/>
      <c r="AB179" s="217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</row>
    <row r="180" spans="2:60" ht="14.25">
      <c r="B180" s="217"/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217"/>
      <c r="Y180" s="217"/>
      <c r="Z180" s="217"/>
      <c r="AA180" s="217"/>
      <c r="AB180" s="217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</row>
    <row r="181" spans="2:60" ht="14.25">
      <c r="B181" s="217"/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  <c r="W181" s="217"/>
      <c r="X181" s="217"/>
      <c r="Y181" s="217"/>
      <c r="Z181" s="217"/>
      <c r="AA181" s="217"/>
      <c r="AB181" s="217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</row>
    <row r="182" spans="2:60" ht="14.25">
      <c r="B182" s="217"/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17"/>
      <c r="Y182" s="217"/>
      <c r="Z182" s="217"/>
      <c r="AA182" s="217"/>
      <c r="AB182" s="217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</row>
    <row r="183" spans="2:60" ht="14.25">
      <c r="B183" s="217"/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</row>
    <row r="184" spans="2:60" ht="14.25">
      <c r="B184" s="217"/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  <c r="AA184" s="217"/>
      <c r="AB184" s="217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</row>
    <row r="185" spans="2:60" ht="14.25">
      <c r="B185" s="217"/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17"/>
      <c r="W185" s="217"/>
      <c r="X185" s="217"/>
      <c r="Y185" s="217"/>
      <c r="Z185" s="217"/>
      <c r="AA185" s="217"/>
      <c r="AB185" s="217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</row>
    <row r="186" spans="2:60" ht="14.25">
      <c r="B186" s="217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  <c r="AA186" s="217"/>
      <c r="AB186" s="217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</row>
    <row r="187" spans="2:60" ht="14.25">
      <c r="B187" s="217"/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217"/>
      <c r="W187" s="217"/>
      <c r="X187" s="217"/>
      <c r="Y187" s="217"/>
      <c r="Z187" s="217"/>
      <c r="AA187" s="217"/>
      <c r="AB187" s="217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</row>
    <row r="188" spans="2:60" ht="14.25">
      <c r="B188" s="217"/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17"/>
      <c r="U188" s="217"/>
      <c r="V188" s="217"/>
      <c r="W188" s="217"/>
      <c r="X188" s="217"/>
      <c r="Y188" s="217"/>
      <c r="Z188" s="217"/>
      <c r="AA188" s="217"/>
      <c r="AB188" s="217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</row>
    <row r="189" spans="2:60" ht="14.25">
      <c r="B189" s="217"/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17"/>
      <c r="U189" s="217"/>
      <c r="V189" s="217"/>
      <c r="W189" s="217"/>
      <c r="X189" s="217"/>
      <c r="Y189" s="217"/>
      <c r="Z189" s="217"/>
      <c r="AA189" s="217"/>
      <c r="AB189" s="217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</row>
    <row r="190" spans="2:60" ht="14.25">
      <c r="B190" s="217"/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  <c r="T190" s="217"/>
      <c r="U190" s="217"/>
      <c r="V190" s="217"/>
      <c r="W190" s="217"/>
      <c r="X190" s="217"/>
      <c r="Y190" s="217"/>
      <c r="Z190" s="217"/>
      <c r="AA190" s="217"/>
      <c r="AB190" s="217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</row>
    <row r="191" spans="2:60" ht="14.25">
      <c r="B191" s="217"/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17"/>
      <c r="U191" s="217"/>
      <c r="V191" s="217"/>
      <c r="W191" s="217"/>
      <c r="X191" s="217"/>
      <c r="Y191" s="217"/>
      <c r="Z191" s="217"/>
      <c r="AA191" s="217"/>
      <c r="AB191" s="217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</row>
    <row r="192" spans="2:60" ht="14.25">
      <c r="B192" s="217"/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  <c r="W192" s="217"/>
      <c r="X192" s="217"/>
      <c r="Y192" s="217"/>
      <c r="Z192" s="217"/>
      <c r="AA192" s="217"/>
      <c r="AB192" s="217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</row>
    <row r="193" spans="2:60" ht="14.25">
      <c r="B193" s="217"/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217"/>
      <c r="W193" s="217"/>
      <c r="X193" s="217"/>
      <c r="Y193" s="217"/>
      <c r="Z193" s="217"/>
      <c r="AA193" s="217"/>
      <c r="AB193" s="217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</row>
    <row r="194" spans="2:60" ht="14.25">
      <c r="B194" s="217"/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  <c r="T194" s="217"/>
      <c r="U194" s="217"/>
      <c r="V194" s="217"/>
      <c r="W194" s="217"/>
      <c r="X194" s="217"/>
      <c r="Y194" s="217"/>
      <c r="Z194" s="217"/>
      <c r="AA194" s="217"/>
      <c r="AB194" s="217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</row>
    <row r="195" spans="2:60" ht="14.25">
      <c r="B195" s="217"/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17"/>
      <c r="U195" s="217"/>
      <c r="V195" s="217"/>
      <c r="W195" s="217"/>
      <c r="X195" s="217"/>
      <c r="Y195" s="217"/>
      <c r="Z195" s="217"/>
      <c r="AA195" s="217"/>
      <c r="AB195" s="217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</row>
    <row r="196" spans="2:60" ht="14.25">
      <c r="B196" s="217"/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17"/>
      <c r="U196" s="217"/>
      <c r="V196" s="217"/>
      <c r="W196" s="217"/>
      <c r="X196" s="217"/>
      <c r="Y196" s="217"/>
      <c r="Z196" s="217"/>
      <c r="AA196" s="217"/>
      <c r="AB196" s="217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</row>
    <row r="197" spans="2:60" ht="14.25"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217"/>
      <c r="X197" s="217"/>
      <c r="Y197" s="217"/>
      <c r="Z197" s="217"/>
      <c r="AA197" s="217"/>
      <c r="AB197" s="217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</row>
    <row r="198" spans="2:60" ht="14.25">
      <c r="B198" s="217"/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  <c r="V198" s="217"/>
      <c r="W198" s="217"/>
      <c r="X198" s="217"/>
      <c r="Y198" s="217"/>
      <c r="Z198" s="217"/>
      <c r="AA198" s="217"/>
      <c r="AB198" s="217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</row>
    <row r="199" spans="2:60" ht="14.25">
      <c r="B199" s="217"/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217"/>
      <c r="W199" s="217"/>
      <c r="X199" s="217"/>
      <c r="Y199" s="217"/>
      <c r="Z199" s="217"/>
      <c r="AA199" s="217"/>
      <c r="AB199" s="217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</row>
    <row r="200" spans="2:60" ht="14.25">
      <c r="B200" s="217"/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17"/>
      <c r="U200" s="217"/>
      <c r="V200" s="217"/>
      <c r="W200" s="217"/>
      <c r="X200" s="217"/>
      <c r="Y200" s="217"/>
      <c r="Z200" s="217"/>
      <c r="AA200" s="217"/>
      <c r="AB200" s="217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</row>
    <row r="201" spans="2:60" ht="14.25">
      <c r="B201" s="217"/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17"/>
      <c r="U201" s="217"/>
      <c r="V201" s="217"/>
      <c r="W201" s="217"/>
      <c r="X201" s="217"/>
      <c r="Y201" s="217"/>
      <c r="Z201" s="217"/>
      <c r="AA201" s="217"/>
      <c r="AB201" s="217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</row>
    <row r="202" spans="2:60" ht="14.25">
      <c r="B202" s="217"/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17"/>
      <c r="U202" s="217"/>
      <c r="V202" s="217"/>
      <c r="W202" s="217"/>
      <c r="X202" s="217"/>
      <c r="Y202" s="217"/>
      <c r="Z202" s="217"/>
      <c r="AA202" s="217"/>
      <c r="AB202" s="217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</row>
    <row r="203" spans="2:60" ht="14.25">
      <c r="B203" s="217"/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  <c r="T203" s="217"/>
      <c r="U203" s="217"/>
      <c r="V203" s="217"/>
      <c r="W203" s="217"/>
      <c r="X203" s="217"/>
      <c r="Y203" s="217"/>
      <c r="Z203" s="217"/>
      <c r="AA203" s="217"/>
      <c r="AB203" s="217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</row>
    <row r="204" spans="2:60" ht="14.25">
      <c r="B204" s="217"/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17"/>
      <c r="U204" s="217"/>
      <c r="V204" s="217"/>
      <c r="W204" s="217"/>
      <c r="X204" s="217"/>
      <c r="Y204" s="217"/>
      <c r="Z204" s="217"/>
      <c r="AA204" s="217"/>
      <c r="AB204" s="217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</row>
    <row r="205" spans="2:60" ht="14.25">
      <c r="B205" s="217"/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  <c r="O205" s="217"/>
      <c r="P205" s="217"/>
      <c r="Q205" s="217"/>
      <c r="R205" s="217"/>
      <c r="S205" s="217"/>
      <c r="T205" s="217"/>
      <c r="U205" s="217"/>
      <c r="V205" s="217"/>
      <c r="W205" s="217"/>
      <c r="X205" s="217"/>
      <c r="Y205" s="217"/>
      <c r="Z205" s="217"/>
      <c r="AA205" s="217"/>
      <c r="AB205" s="217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</row>
    <row r="206" spans="2:60" ht="14.25">
      <c r="B206" s="217"/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217"/>
      <c r="R206" s="217"/>
      <c r="S206" s="217"/>
      <c r="T206" s="217"/>
      <c r="U206" s="217"/>
      <c r="V206" s="217"/>
      <c r="W206" s="217"/>
      <c r="X206" s="217"/>
      <c r="Y206" s="217"/>
      <c r="Z206" s="217"/>
      <c r="AA206" s="217"/>
      <c r="AB206" s="217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</row>
    <row r="207" spans="2:60" ht="14.25">
      <c r="B207" s="217"/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17"/>
      <c r="U207" s="217"/>
      <c r="V207" s="217"/>
      <c r="W207" s="217"/>
      <c r="X207" s="217"/>
      <c r="Y207" s="217"/>
      <c r="Z207" s="217"/>
      <c r="AA207" s="217"/>
      <c r="AB207" s="217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</row>
    <row r="208" spans="2:60" ht="14.25">
      <c r="B208" s="217"/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17"/>
      <c r="U208" s="217"/>
      <c r="V208" s="217"/>
      <c r="W208" s="217"/>
      <c r="X208" s="217"/>
      <c r="Y208" s="217"/>
      <c r="Z208" s="217"/>
      <c r="AA208" s="217"/>
      <c r="AB208" s="217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</row>
    <row r="209" spans="2:60" ht="14.25">
      <c r="B209" s="217"/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17"/>
      <c r="U209" s="217"/>
      <c r="V209" s="217"/>
      <c r="W209" s="217"/>
      <c r="X209" s="217"/>
      <c r="Y209" s="217"/>
      <c r="Z209" s="217"/>
      <c r="AA209" s="217"/>
      <c r="AB209" s="217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</row>
    <row r="210" spans="2:60" ht="14.25">
      <c r="B210" s="217"/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  <c r="O210" s="217"/>
      <c r="P210" s="217"/>
      <c r="Q210" s="217"/>
      <c r="R210" s="217"/>
      <c r="S210" s="217"/>
      <c r="T210" s="217"/>
      <c r="U210" s="217"/>
      <c r="V210" s="217"/>
      <c r="W210" s="217"/>
      <c r="X210" s="217"/>
      <c r="Y210" s="217"/>
      <c r="Z210" s="217"/>
      <c r="AA210" s="217"/>
      <c r="AB210" s="217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</row>
    <row r="211" spans="2:60" ht="14.25">
      <c r="B211" s="217"/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  <c r="O211" s="217"/>
      <c r="P211" s="217"/>
      <c r="Q211" s="217"/>
      <c r="R211" s="217"/>
      <c r="S211" s="217"/>
      <c r="T211" s="217"/>
      <c r="U211" s="217"/>
      <c r="V211" s="217"/>
      <c r="W211" s="217"/>
      <c r="X211" s="217"/>
      <c r="Y211" s="217"/>
      <c r="Z211" s="217"/>
      <c r="AA211" s="217"/>
      <c r="AB211" s="217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</row>
    <row r="212" spans="2:60" ht="14.25">
      <c r="B212" s="217"/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217"/>
      <c r="S212" s="217"/>
      <c r="T212" s="217"/>
      <c r="U212" s="217"/>
      <c r="V212" s="217"/>
      <c r="W212" s="217"/>
      <c r="X212" s="217"/>
      <c r="Y212" s="217"/>
      <c r="Z212" s="217"/>
      <c r="AA212" s="217"/>
      <c r="AB212" s="217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</row>
    <row r="213" spans="2:60" ht="14.25">
      <c r="B213" s="217"/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  <c r="R213" s="217"/>
      <c r="S213" s="217"/>
      <c r="T213" s="217"/>
      <c r="U213" s="217"/>
      <c r="V213" s="217"/>
      <c r="W213" s="217"/>
      <c r="X213" s="217"/>
      <c r="Y213" s="217"/>
      <c r="Z213" s="217"/>
      <c r="AA213" s="217"/>
      <c r="AB213" s="217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</row>
    <row r="214" spans="2:60" ht="14.25">
      <c r="B214" s="217"/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  <c r="O214" s="217"/>
      <c r="P214" s="217"/>
      <c r="Q214" s="217"/>
      <c r="R214" s="217"/>
      <c r="S214" s="217"/>
      <c r="T214" s="217"/>
      <c r="U214" s="217"/>
      <c r="V214" s="217"/>
      <c r="W214" s="217"/>
      <c r="X214" s="217"/>
      <c r="Y214" s="217"/>
      <c r="Z214" s="217"/>
      <c r="AA214" s="217"/>
      <c r="AB214" s="217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</row>
    <row r="215" spans="2:60" ht="14.25">
      <c r="B215" s="217"/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  <c r="T215" s="217"/>
      <c r="U215" s="217"/>
      <c r="V215" s="217"/>
      <c r="W215" s="217"/>
      <c r="X215" s="217"/>
      <c r="Y215" s="217"/>
      <c r="Z215" s="217"/>
      <c r="AA215" s="217"/>
      <c r="AB215" s="217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</row>
    <row r="216" spans="2:60" ht="14.25">
      <c r="B216" s="217"/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217"/>
      <c r="U216" s="217"/>
      <c r="V216" s="217"/>
      <c r="W216" s="217"/>
      <c r="X216" s="217"/>
      <c r="Y216" s="217"/>
      <c r="Z216" s="217"/>
      <c r="AA216" s="217"/>
      <c r="AB216" s="217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</row>
    <row r="217" spans="2:60" ht="14.25">
      <c r="B217" s="217"/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  <c r="O217" s="217"/>
      <c r="P217" s="217"/>
      <c r="Q217" s="217"/>
      <c r="R217" s="217"/>
      <c r="S217" s="217"/>
      <c r="T217" s="217"/>
      <c r="U217" s="217"/>
      <c r="V217" s="217"/>
      <c r="W217" s="217"/>
      <c r="X217" s="217"/>
      <c r="Y217" s="217"/>
      <c r="Z217" s="217"/>
      <c r="AA217" s="217"/>
      <c r="AB217" s="217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</row>
    <row r="218" spans="2:60" ht="14.25">
      <c r="B218" s="217"/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17"/>
      <c r="U218" s="217"/>
      <c r="V218" s="217"/>
      <c r="W218" s="217"/>
      <c r="X218" s="217"/>
      <c r="Y218" s="217"/>
      <c r="Z218" s="217"/>
      <c r="AA218" s="217"/>
      <c r="AB218" s="217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</row>
    <row r="219" spans="2:60" ht="14.25">
      <c r="B219" s="217"/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  <c r="T219" s="217"/>
      <c r="U219" s="217"/>
      <c r="V219" s="217"/>
      <c r="W219" s="217"/>
      <c r="X219" s="217"/>
      <c r="Y219" s="217"/>
      <c r="Z219" s="217"/>
      <c r="AA219" s="217"/>
      <c r="AB219" s="217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</row>
    <row r="220" spans="2:60" ht="14.25">
      <c r="B220" s="217"/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7"/>
      <c r="P220" s="217"/>
      <c r="Q220" s="217"/>
      <c r="R220" s="217"/>
      <c r="S220" s="217"/>
      <c r="T220" s="217"/>
      <c r="U220" s="217"/>
      <c r="V220" s="217"/>
      <c r="W220" s="217"/>
      <c r="X220" s="217"/>
      <c r="Y220" s="217"/>
      <c r="Z220" s="217"/>
      <c r="AA220" s="217"/>
      <c r="AB220" s="217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</row>
    <row r="221" spans="2:60" ht="14.25">
      <c r="B221" s="217"/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  <c r="O221" s="217"/>
      <c r="P221" s="217"/>
      <c r="Q221" s="217"/>
      <c r="R221" s="217"/>
      <c r="S221" s="217"/>
      <c r="T221" s="217"/>
      <c r="U221" s="217"/>
      <c r="V221" s="217"/>
      <c r="W221" s="217"/>
      <c r="X221" s="217"/>
      <c r="Y221" s="217"/>
      <c r="Z221" s="217"/>
      <c r="AA221" s="217"/>
      <c r="AB221" s="217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</row>
    <row r="222" spans="2:60" ht="14.25">
      <c r="B222" s="217"/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217"/>
      <c r="S222" s="217"/>
      <c r="T222" s="217"/>
      <c r="U222" s="217"/>
      <c r="V222" s="217"/>
      <c r="W222" s="217"/>
      <c r="X222" s="217"/>
      <c r="Y222" s="217"/>
      <c r="Z222" s="217"/>
      <c r="AA222" s="217"/>
      <c r="AB222" s="217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</row>
    <row r="223" spans="2:60" ht="14.25">
      <c r="B223" s="217"/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  <c r="O223" s="217"/>
      <c r="P223" s="217"/>
      <c r="Q223" s="217"/>
      <c r="R223" s="217"/>
      <c r="S223" s="217"/>
      <c r="T223" s="217"/>
      <c r="U223" s="217"/>
      <c r="V223" s="217"/>
      <c r="W223" s="217"/>
      <c r="X223" s="217"/>
      <c r="Y223" s="217"/>
      <c r="Z223" s="217"/>
      <c r="AA223" s="217"/>
      <c r="AB223" s="217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</row>
    <row r="224" spans="2:60" ht="14.25">
      <c r="B224" s="217"/>
      <c r="C224" s="217"/>
      <c r="D224" s="217"/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  <c r="O224" s="217"/>
      <c r="P224" s="217"/>
      <c r="Q224" s="217"/>
      <c r="R224" s="217"/>
      <c r="S224" s="217"/>
      <c r="T224" s="217"/>
      <c r="U224" s="217"/>
      <c r="V224" s="217"/>
      <c r="W224" s="217"/>
      <c r="X224" s="217"/>
      <c r="Y224" s="217"/>
      <c r="Z224" s="217"/>
      <c r="AA224" s="217"/>
      <c r="AB224" s="217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</row>
    <row r="225" spans="2:60" ht="14.25">
      <c r="B225" s="217"/>
      <c r="C225" s="217"/>
      <c r="D225" s="217"/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  <c r="O225" s="217"/>
      <c r="P225" s="217"/>
      <c r="Q225" s="217"/>
      <c r="R225" s="217"/>
      <c r="S225" s="217"/>
      <c r="T225" s="217"/>
      <c r="U225" s="217"/>
      <c r="V225" s="217"/>
      <c r="W225" s="217"/>
      <c r="X225" s="217"/>
      <c r="Y225" s="217"/>
      <c r="Z225" s="217"/>
      <c r="AA225" s="217"/>
      <c r="AB225" s="217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</row>
    <row r="226" spans="2:60" ht="14.25">
      <c r="B226" s="217"/>
      <c r="C226" s="217"/>
      <c r="D226" s="21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  <c r="O226" s="217"/>
      <c r="P226" s="217"/>
      <c r="Q226" s="217"/>
      <c r="R226" s="217"/>
      <c r="S226" s="217"/>
      <c r="T226" s="217"/>
      <c r="U226" s="217"/>
      <c r="V226" s="217"/>
      <c r="W226" s="217"/>
      <c r="X226" s="217"/>
      <c r="Y226" s="217"/>
      <c r="Z226" s="217"/>
      <c r="AA226" s="217"/>
      <c r="AB226" s="217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</row>
    <row r="227" spans="2:60" ht="14.25">
      <c r="B227" s="217"/>
      <c r="C227" s="217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  <c r="O227" s="217"/>
      <c r="P227" s="217"/>
      <c r="Q227" s="217"/>
      <c r="R227" s="217"/>
      <c r="S227" s="217"/>
      <c r="T227" s="217"/>
      <c r="U227" s="217"/>
      <c r="V227" s="217"/>
      <c r="W227" s="217"/>
      <c r="X227" s="217"/>
      <c r="Y227" s="217"/>
      <c r="Z227" s="217"/>
      <c r="AA227" s="217"/>
      <c r="AB227" s="217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</row>
    <row r="228" spans="2:60" ht="14.25">
      <c r="B228" s="217"/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  <c r="O228" s="217"/>
      <c r="P228" s="217"/>
      <c r="Q228" s="217"/>
      <c r="R228" s="217"/>
      <c r="S228" s="217"/>
      <c r="T228" s="217"/>
      <c r="U228" s="217"/>
      <c r="V228" s="217"/>
      <c r="W228" s="217"/>
      <c r="X228" s="217"/>
      <c r="Y228" s="217"/>
      <c r="Z228" s="217"/>
      <c r="AA228" s="217"/>
      <c r="AB228" s="217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</row>
    <row r="229" spans="2:60" ht="14.25">
      <c r="B229" s="217"/>
      <c r="C229" s="217"/>
      <c r="D229" s="217"/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  <c r="O229" s="217"/>
      <c r="P229" s="217"/>
      <c r="Q229" s="217"/>
      <c r="R229" s="217"/>
      <c r="S229" s="217"/>
      <c r="T229" s="217"/>
      <c r="U229" s="217"/>
      <c r="V229" s="217"/>
      <c r="W229" s="217"/>
      <c r="X229" s="217"/>
      <c r="Y229" s="217"/>
      <c r="Z229" s="217"/>
      <c r="AA229" s="217"/>
      <c r="AB229" s="217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</row>
    <row r="230" spans="2:60" ht="14.25">
      <c r="B230" s="217"/>
      <c r="C230" s="217"/>
      <c r="D230" s="217"/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  <c r="O230" s="217"/>
      <c r="P230" s="217"/>
      <c r="Q230" s="217"/>
      <c r="R230" s="217"/>
      <c r="S230" s="217"/>
      <c r="T230" s="217"/>
      <c r="U230" s="217"/>
      <c r="V230" s="217"/>
      <c r="W230" s="217"/>
      <c r="X230" s="217"/>
      <c r="Y230" s="217"/>
      <c r="Z230" s="217"/>
      <c r="AA230" s="217"/>
      <c r="AB230" s="217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</row>
    <row r="231" spans="2:60" ht="14.25">
      <c r="B231" s="217"/>
      <c r="C231" s="217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  <c r="O231" s="217"/>
      <c r="P231" s="217"/>
      <c r="Q231" s="217"/>
      <c r="R231" s="217"/>
      <c r="S231" s="217"/>
      <c r="T231" s="217"/>
      <c r="U231" s="217"/>
      <c r="V231" s="217"/>
      <c r="W231" s="217"/>
      <c r="X231" s="217"/>
      <c r="Y231" s="217"/>
      <c r="Z231" s="217"/>
      <c r="AA231" s="217"/>
      <c r="AB231" s="217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</row>
    <row r="232" spans="2:60" ht="14.25">
      <c r="B232" s="217"/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  <c r="O232" s="217"/>
      <c r="P232" s="217"/>
      <c r="Q232" s="217"/>
      <c r="R232" s="217"/>
      <c r="S232" s="217"/>
      <c r="T232" s="217"/>
      <c r="U232" s="217"/>
      <c r="V232" s="217"/>
      <c r="W232" s="217"/>
      <c r="X232" s="217"/>
      <c r="Y232" s="217"/>
      <c r="Z232" s="217"/>
      <c r="AA232" s="217"/>
      <c r="AB232" s="217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</row>
    <row r="233" spans="2:60" ht="14.25">
      <c r="B233" s="217"/>
      <c r="C233" s="217"/>
      <c r="D233" s="217"/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  <c r="O233" s="217"/>
      <c r="P233" s="217"/>
      <c r="Q233" s="217"/>
      <c r="R233" s="217"/>
      <c r="S233" s="217"/>
      <c r="T233" s="217"/>
      <c r="U233" s="217"/>
      <c r="V233" s="217"/>
      <c r="W233" s="217"/>
      <c r="X233" s="217"/>
      <c r="Y233" s="217"/>
      <c r="Z233" s="217"/>
      <c r="AA233" s="217"/>
      <c r="AB233" s="217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</row>
    <row r="234" spans="2:60" ht="14.25">
      <c r="B234" s="217"/>
      <c r="C234" s="217"/>
      <c r="D234" s="217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17"/>
      <c r="U234" s="217"/>
      <c r="V234" s="217"/>
      <c r="W234" s="217"/>
      <c r="X234" s="217"/>
      <c r="Y234" s="217"/>
      <c r="Z234" s="217"/>
      <c r="AA234" s="217"/>
      <c r="AB234" s="217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</row>
    <row r="235" spans="2:60" ht="14.25">
      <c r="B235" s="217"/>
      <c r="C235" s="217"/>
      <c r="D235" s="217"/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17"/>
      <c r="U235" s="217"/>
      <c r="V235" s="217"/>
      <c r="W235" s="217"/>
      <c r="X235" s="217"/>
      <c r="Y235" s="217"/>
      <c r="Z235" s="217"/>
      <c r="AA235" s="217"/>
      <c r="AB235" s="217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</row>
    <row r="236" spans="2:60" ht="14.25">
      <c r="B236" s="217"/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17"/>
      <c r="U236" s="217"/>
      <c r="V236" s="217"/>
      <c r="W236" s="217"/>
      <c r="X236" s="217"/>
      <c r="Y236" s="217"/>
      <c r="Z236" s="217"/>
      <c r="AA236" s="217"/>
      <c r="AB236" s="217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</row>
    <row r="237" spans="2:60" ht="14.25">
      <c r="B237" s="217"/>
      <c r="C237" s="217"/>
      <c r="D237" s="217"/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17"/>
      <c r="U237" s="217"/>
      <c r="V237" s="217"/>
      <c r="W237" s="217"/>
      <c r="X237" s="217"/>
      <c r="Y237" s="217"/>
      <c r="Z237" s="217"/>
      <c r="AA237" s="217"/>
      <c r="AB237" s="217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</row>
    <row r="238" spans="2:60" ht="14.25">
      <c r="B238" s="217"/>
      <c r="C238" s="217"/>
      <c r="D238" s="217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  <c r="O238" s="217"/>
      <c r="P238" s="217"/>
      <c r="Q238" s="217"/>
      <c r="R238" s="217"/>
      <c r="S238" s="217"/>
      <c r="T238" s="217"/>
      <c r="U238" s="217"/>
      <c r="V238" s="217"/>
      <c r="W238" s="217"/>
      <c r="X238" s="217"/>
      <c r="Y238" s="217"/>
      <c r="Z238" s="217"/>
      <c r="AA238" s="217"/>
      <c r="AB238" s="217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</row>
    <row r="239" spans="2:60" ht="14.25">
      <c r="B239" s="217"/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  <c r="O239" s="217"/>
      <c r="P239" s="217"/>
      <c r="Q239" s="217"/>
      <c r="R239" s="217"/>
      <c r="S239" s="217"/>
      <c r="T239" s="217"/>
      <c r="U239" s="217"/>
      <c r="V239" s="217"/>
      <c r="W239" s="217"/>
      <c r="X239" s="217"/>
      <c r="Y239" s="217"/>
      <c r="Z239" s="217"/>
      <c r="AA239" s="217"/>
      <c r="AB239" s="217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</row>
    <row r="240" spans="2:60" ht="14.25">
      <c r="B240" s="217"/>
      <c r="C240" s="217"/>
      <c r="D240" s="217"/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17"/>
      <c r="U240" s="217"/>
      <c r="V240" s="217"/>
      <c r="W240" s="217"/>
      <c r="X240" s="217"/>
      <c r="Y240" s="217"/>
      <c r="Z240" s="217"/>
      <c r="AA240" s="217"/>
      <c r="AB240" s="217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</row>
    <row r="241" spans="2:60" ht="14.25">
      <c r="B241" s="217"/>
      <c r="C241" s="217"/>
      <c r="D241" s="217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17"/>
      <c r="U241" s="217"/>
      <c r="V241" s="217"/>
      <c r="W241" s="217"/>
      <c r="X241" s="217"/>
      <c r="Y241" s="217"/>
      <c r="Z241" s="217"/>
      <c r="AA241" s="217"/>
      <c r="AB241" s="217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</row>
    <row r="242" spans="2:60" ht="14.25">
      <c r="B242" s="217"/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17"/>
      <c r="U242" s="217"/>
      <c r="V242" s="217"/>
      <c r="W242" s="217"/>
      <c r="X242" s="217"/>
      <c r="Y242" s="217"/>
      <c r="Z242" s="217"/>
      <c r="AA242" s="217"/>
      <c r="AB242" s="217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</row>
    <row r="243" spans="2:60" ht="14.25">
      <c r="B243" s="217"/>
      <c r="C243" s="217"/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17"/>
      <c r="U243" s="217"/>
      <c r="V243" s="217"/>
      <c r="W243" s="217"/>
      <c r="X243" s="217"/>
      <c r="Y243" s="217"/>
      <c r="Z243" s="217"/>
      <c r="AA243" s="217"/>
      <c r="AB243" s="217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</row>
    <row r="244" spans="2:60" ht="14.25">
      <c r="B244" s="217"/>
      <c r="C244" s="217"/>
      <c r="D244" s="217"/>
      <c r="E244" s="217"/>
      <c r="F244" s="217"/>
      <c r="G244" s="217"/>
      <c r="H244" s="217"/>
      <c r="I244" s="217"/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17"/>
      <c r="U244" s="217"/>
      <c r="V244" s="217"/>
      <c r="W244" s="217"/>
      <c r="X244" s="217"/>
      <c r="Y244" s="217"/>
      <c r="Z244" s="217"/>
      <c r="AA244" s="217"/>
      <c r="AB244" s="217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</row>
    <row r="245" spans="2:60" ht="14.25">
      <c r="B245" s="217"/>
      <c r="C245" s="217"/>
      <c r="D245" s="217"/>
      <c r="E245" s="217"/>
      <c r="F245" s="217"/>
      <c r="G245" s="217"/>
      <c r="H245" s="217"/>
      <c r="I245" s="217"/>
      <c r="J245" s="217"/>
      <c r="K245" s="217"/>
      <c r="L245" s="217"/>
      <c r="M245" s="217"/>
      <c r="N245" s="217"/>
      <c r="O245" s="217"/>
      <c r="P245" s="217"/>
      <c r="Q245" s="217"/>
      <c r="R245" s="217"/>
      <c r="S245" s="217"/>
      <c r="T245" s="217"/>
      <c r="U245" s="217"/>
      <c r="V245" s="217"/>
      <c r="W245" s="217"/>
      <c r="X245" s="217"/>
      <c r="Y245" s="217"/>
      <c r="Z245" s="217"/>
      <c r="AA245" s="217"/>
      <c r="AB245" s="217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</row>
    <row r="246" spans="2:60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</row>
    <row r="247" spans="2:60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</row>
    <row r="248" spans="2:60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</row>
    <row r="249" spans="2:60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</row>
    <row r="250" spans="2:60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</row>
    <row r="251" spans="2:60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</row>
    <row r="252" spans="2:60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</row>
    <row r="253" spans="2:60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</row>
    <row r="254" spans="2:60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</row>
    <row r="255" spans="2:60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</row>
    <row r="256" spans="2:60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</row>
    <row r="257" spans="2:60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</row>
    <row r="258" spans="2:60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</row>
    <row r="259" spans="2:60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</row>
    <row r="260" spans="2:60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</row>
    <row r="261" spans="2:60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</row>
    <row r="262" spans="2:60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</row>
    <row r="263" spans="2:60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</row>
    <row r="264" spans="2:60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</row>
    <row r="265" spans="2:60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</row>
    <row r="266" spans="2:60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</row>
    <row r="267" spans="2:60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</row>
    <row r="268" spans="2:60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4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</row>
    <row r="269" spans="2:60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4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</row>
    <row r="270" spans="2:60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4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</row>
    <row r="271" spans="2:60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4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</row>
    <row r="272" spans="2:60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4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</row>
    <row r="273" spans="2:60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4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</row>
    <row r="274" spans="2:60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4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</row>
    <row r="275" spans="2:60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4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</row>
    <row r="276" spans="2:60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4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</row>
    <row r="277" spans="2:60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4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</row>
    <row r="278" spans="2:60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4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</row>
    <row r="279" spans="2:60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4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</row>
    <row r="280" spans="2:60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4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</row>
    <row r="281" spans="2:60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4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</row>
    <row r="282" spans="2:60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4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</row>
    <row r="283" spans="2:60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4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</row>
    <row r="284" spans="2:60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4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</row>
    <row r="285" spans="2:60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4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</row>
    <row r="286" spans="2:60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4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</row>
    <row r="287" spans="2:60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4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</row>
    <row r="288" spans="2:60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4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</row>
    <row r="289" spans="2:60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4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</row>
    <row r="290" spans="2:60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4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</row>
    <row r="291" spans="2:60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4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</row>
    <row r="292" spans="2:60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4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</row>
    <row r="293" spans="2:60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4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</row>
    <row r="294" spans="2:60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4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</row>
    <row r="295" spans="2:60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4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</row>
    <row r="296" spans="2:60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4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</row>
    <row r="297" spans="2:60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4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</row>
    <row r="298" spans="2:60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4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</row>
    <row r="299" spans="2:60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4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</row>
    <row r="300" spans="2:60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4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</row>
    <row r="301" spans="2:60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4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</row>
    <row r="302" spans="2:60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4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</row>
    <row r="303" spans="2:60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4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</row>
    <row r="304" spans="2:60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4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</row>
    <row r="305" spans="2:60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4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</row>
    <row r="306" spans="2:60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4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</row>
    <row r="307" spans="2:60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4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</row>
    <row r="308" spans="2:60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4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</row>
    <row r="309" spans="2:60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4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</row>
    <row r="310" spans="2:60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4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</row>
    <row r="311" spans="2:60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4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</row>
    <row r="312" spans="2:60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4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</row>
    <row r="313" spans="2:60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4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</row>
    <row r="314" spans="2:60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4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</row>
    <row r="315" spans="2:60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4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</row>
    <row r="316" spans="2:60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4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</row>
    <row r="317" spans="2:60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4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</row>
    <row r="318" spans="2:60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4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</row>
    <row r="319" spans="2:60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4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</row>
    <row r="320" spans="2:60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4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</row>
    <row r="321" spans="2:60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4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</row>
    <row r="322" spans="2:60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4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</row>
    <row r="323" spans="2:60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4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</row>
    <row r="324" spans="2:60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4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</row>
    <row r="325" spans="2:60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4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</row>
    <row r="326" spans="2:60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4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</row>
    <row r="327" spans="2:60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4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</row>
    <row r="328" spans="2:60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4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</row>
    <row r="329" spans="2:60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4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</row>
    <row r="330" spans="2:60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4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</row>
    <row r="331" spans="2:60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4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</row>
    <row r="332" spans="2:60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4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</row>
    <row r="333" spans="2:60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4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</row>
    <row r="334" spans="2:60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4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</row>
    <row r="335" spans="2:60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4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</row>
    <row r="336" spans="2:60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4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</row>
  </sheetData>
  <mergeCells count="10">
    <mergeCell ref="B1:AB1"/>
    <mergeCell ref="B3:AB3"/>
    <mergeCell ref="B4:AB4"/>
    <mergeCell ref="B5:AB5"/>
    <mergeCell ref="B6:B7"/>
    <mergeCell ref="C6:M6"/>
    <mergeCell ref="N6:N7"/>
    <mergeCell ref="O6:Y6"/>
    <mergeCell ref="Z6:Z7"/>
    <mergeCell ref="AA6:AB6"/>
  </mergeCells>
  <printOptions horizontalCentered="1"/>
  <pageMargins left="0" right="0" top="0.39370078740157483" bottom="0.39370078740157483" header="0" footer="0"/>
  <pageSetup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DGII</vt:lpstr>
      <vt:lpstr>DGA</vt:lpstr>
      <vt:lpstr>TESORERIA</vt:lpstr>
      <vt:lpstr>DGA!Área_de_impresión</vt:lpstr>
      <vt:lpstr>DGII!Área_de_impresión</vt:lpstr>
      <vt:lpstr>TESORERIA!Área_de_impresión</vt:lpstr>
      <vt:lpstr>DGII!Títulos_a_imprimir</vt:lpstr>
      <vt:lpstr>TESORERIA!Títulos_a_imprimir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2019-12-23T14:52:57Z</dcterms:created>
  <dcterms:modified xsi:type="dcterms:W3CDTF">2019-12-23T14:57:53Z</dcterms:modified>
</cp:coreProperties>
</file>