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DGA!$B$3:$Z$36</definedName>
    <definedName name="_xlnm.Print_Area" localSheetId="0">DGII!$B$4:$Z$72</definedName>
    <definedName name="_xlnm.Print_Area" localSheetId="2">TESORERIA!$B$3:$Z$84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45621"/>
</workbook>
</file>

<file path=xl/calcChain.xml><?xml version="1.0" encoding="utf-8"?>
<calcChain xmlns="http://schemas.openxmlformats.org/spreadsheetml/2006/main">
  <c r="X83" i="3" l="1"/>
  <c r="Y83" i="3" s="1"/>
  <c r="Z83" i="3" s="1"/>
  <c r="M83" i="3"/>
  <c r="Y82" i="3"/>
  <c r="X82" i="3"/>
  <c r="M82" i="3"/>
  <c r="Y81" i="3"/>
  <c r="Z81" i="3" s="1"/>
  <c r="X81" i="3"/>
  <c r="M81" i="3"/>
  <c r="W79" i="3"/>
  <c r="V79" i="3"/>
  <c r="U79" i="3"/>
  <c r="T79" i="3"/>
  <c r="S79" i="3"/>
  <c r="R79" i="3"/>
  <c r="Q79" i="3"/>
  <c r="P79" i="3"/>
  <c r="O79" i="3"/>
  <c r="X79" i="3" s="1"/>
  <c r="N79" i="3"/>
  <c r="L79" i="3"/>
  <c r="K79" i="3"/>
  <c r="J79" i="3"/>
  <c r="I79" i="3"/>
  <c r="H79" i="3"/>
  <c r="G79" i="3"/>
  <c r="F79" i="3"/>
  <c r="E79" i="3"/>
  <c r="D79" i="3"/>
  <c r="C79" i="3"/>
  <c r="M79" i="3" s="1"/>
  <c r="M78" i="3" s="1"/>
  <c r="W78" i="3"/>
  <c r="V78" i="3"/>
  <c r="U78" i="3"/>
  <c r="U80" i="3" s="1"/>
  <c r="U84" i="3" s="1"/>
  <c r="T78" i="3"/>
  <c r="T80" i="3" s="1"/>
  <c r="T84" i="3" s="1"/>
  <c r="S78" i="3"/>
  <c r="R78" i="3"/>
  <c r="Q78" i="3"/>
  <c r="P78" i="3"/>
  <c r="O78" i="3"/>
  <c r="O80" i="3" s="1"/>
  <c r="O84" i="3" s="1"/>
  <c r="N78" i="3"/>
  <c r="N80" i="3" s="1"/>
  <c r="N84" i="3" s="1"/>
  <c r="L78" i="3"/>
  <c r="K78" i="3"/>
  <c r="J78" i="3"/>
  <c r="I78" i="3"/>
  <c r="H78" i="3"/>
  <c r="G78" i="3"/>
  <c r="G80" i="3" s="1"/>
  <c r="G84" i="3" s="1"/>
  <c r="F78" i="3"/>
  <c r="F80" i="3" s="1"/>
  <c r="F84" i="3" s="1"/>
  <c r="E78" i="3"/>
  <c r="D78" i="3"/>
  <c r="C78" i="3"/>
  <c r="W77" i="3"/>
  <c r="V77" i="3"/>
  <c r="U77" i="3"/>
  <c r="T77" i="3"/>
  <c r="S77" i="3"/>
  <c r="R77" i="3"/>
  <c r="Q77" i="3"/>
  <c r="X77" i="3" s="1"/>
  <c r="P77" i="3"/>
  <c r="O77" i="3"/>
  <c r="N77" i="3"/>
  <c r="L77" i="3"/>
  <c r="K77" i="3"/>
  <c r="J77" i="3"/>
  <c r="I77" i="3"/>
  <c r="H77" i="3"/>
  <c r="G77" i="3"/>
  <c r="F77" i="3"/>
  <c r="E77" i="3"/>
  <c r="D77" i="3"/>
  <c r="C77" i="3"/>
  <c r="M77" i="3" s="1"/>
  <c r="W76" i="3"/>
  <c r="V76" i="3"/>
  <c r="U76" i="3"/>
  <c r="T76" i="3"/>
  <c r="S76" i="3"/>
  <c r="R76" i="3"/>
  <c r="Q76" i="3"/>
  <c r="P76" i="3"/>
  <c r="O76" i="3"/>
  <c r="N76" i="3"/>
  <c r="X76" i="3" s="1"/>
  <c r="L76" i="3"/>
  <c r="K76" i="3"/>
  <c r="J76" i="3"/>
  <c r="I76" i="3"/>
  <c r="H76" i="3"/>
  <c r="G76" i="3"/>
  <c r="F76" i="3"/>
  <c r="E76" i="3"/>
  <c r="D76" i="3"/>
  <c r="C76" i="3"/>
  <c r="M76" i="3" s="1"/>
  <c r="W75" i="3"/>
  <c r="V75" i="3"/>
  <c r="U75" i="3"/>
  <c r="T75" i="3"/>
  <c r="S75" i="3"/>
  <c r="R75" i="3"/>
  <c r="Q75" i="3"/>
  <c r="P75" i="3"/>
  <c r="O75" i="3"/>
  <c r="N75" i="3"/>
  <c r="L75" i="3"/>
  <c r="K75" i="3"/>
  <c r="J75" i="3"/>
  <c r="I75" i="3"/>
  <c r="H75" i="3"/>
  <c r="G75" i="3"/>
  <c r="F75" i="3"/>
  <c r="E75" i="3"/>
  <c r="D75" i="3"/>
  <c r="C75" i="3"/>
  <c r="X74" i="3"/>
  <c r="L74" i="3"/>
  <c r="K74" i="3"/>
  <c r="J74" i="3"/>
  <c r="I74" i="3"/>
  <c r="H74" i="3"/>
  <c r="G74" i="3"/>
  <c r="F74" i="3"/>
  <c r="E74" i="3"/>
  <c r="D74" i="3"/>
  <c r="C74" i="3"/>
  <c r="M74" i="3" s="1"/>
  <c r="W73" i="3"/>
  <c r="V73" i="3"/>
  <c r="U73" i="3"/>
  <c r="T73" i="3"/>
  <c r="S73" i="3"/>
  <c r="R73" i="3"/>
  <c r="Q73" i="3"/>
  <c r="P73" i="3"/>
  <c r="O73" i="3"/>
  <c r="N73" i="3"/>
  <c r="L73" i="3"/>
  <c r="K73" i="3"/>
  <c r="J73" i="3"/>
  <c r="I73" i="3"/>
  <c r="H73" i="3"/>
  <c r="G73" i="3"/>
  <c r="F73" i="3"/>
  <c r="E73" i="3"/>
  <c r="D73" i="3"/>
  <c r="C73" i="3"/>
  <c r="W72" i="3"/>
  <c r="V72" i="3"/>
  <c r="U72" i="3"/>
  <c r="T72" i="3"/>
  <c r="S72" i="3"/>
  <c r="R72" i="3"/>
  <c r="Q72" i="3"/>
  <c r="P72" i="3"/>
  <c r="O72" i="3"/>
  <c r="N72" i="3"/>
  <c r="X72" i="3" s="1"/>
  <c r="Y72" i="3" s="1"/>
  <c r="Z72" i="3" s="1"/>
  <c r="L72" i="3"/>
  <c r="K72" i="3"/>
  <c r="J72" i="3"/>
  <c r="I72" i="3"/>
  <c r="H72" i="3"/>
  <c r="G72" i="3"/>
  <c r="F72" i="3"/>
  <c r="E72" i="3"/>
  <c r="D72" i="3"/>
  <c r="C72" i="3"/>
  <c r="M72" i="3" s="1"/>
  <c r="W71" i="3"/>
  <c r="V71" i="3"/>
  <c r="U71" i="3"/>
  <c r="T71" i="3"/>
  <c r="S71" i="3"/>
  <c r="R71" i="3"/>
  <c r="Q71" i="3"/>
  <c r="P71" i="3"/>
  <c r="O71" i="3"/>
  <c r="N71" i="3"/>
  <c r="X71" i="3" s="1"/>
  <c r="L71" i="3"/>
  <c r="K71" i="3"/>
  <c r="J71" i="3"/>
  <c r="I71" i="3"/>
  <c r="H71" i="3"/>
  <c r="G71" i="3"/>
  <c r="M71" i="3" s="1"/>
  <c r="F71" i="3"/>
  <c r="E71" i="3"/>
  <c r="D71" i="3"/>
  <c r="C71" i="3"/>
  <c r="W70" i="3"/>
  <c r="V70" i="3"/>
  <c r="U70" i="3"/>
  <c r="T70" i="3"/>
  <c r="S70" i="3"/>
  <c r="R70" i="3"/>
  <c r="Q70" i="3"/>
  <c r="P70" i="3"/>
  <c r="O70" i="3"/>
  <c r="N70" i="3"/>
  <c r="L70" i="3"/>
  <c r="K70" i="3"/>
  <c r="J70" i="3"/>
  <c r="I70" i="3"/>
  <c r="H70" i="3"/>
  <c r="G70" i="3"/>
  <c r="F70" i="3"/>
  <c r="E70" i="3"/>
  <c r="D70" i="3"/>
  <c r="C70" i="3"/>
  <c r="X69" i="3"/>
  <c r="Y69" i="3" s="1"/>
  <c r="L69" i="3"/>
  <c r="K69" i="3"/>
  <c r="J69" i="3"/>
  <c r="I69" i="3"/>
  <c r="H69" i="3"/>
  <c r="G69" i="3"/>
  <c r="F69" i="3"/>
  <c r="E69" i="3"/>
  <c r="D69" i="3"/>
  <c r="C69" i="3"/>
  <c r="M69" i="3" s="1"/>
  <c r="X68" i="3"/>
  <c r="Y68" i="3" s="1"/>
  <c r="Z68" i="3" s="1"/>
  <c r="W67" i="3"/>
  <c r="V67" i="3"/>
  <c r="U67" i="3"/>
  <c r="T67" i="3"/>
  <c r="S67" i="3"/>
  <c r="R67" i="3"/>
  <c r="Q67" i="3"/>
  <c r="P67" i="3"/>
  <c r="O67" i="3"/>
  <c r="N67" i="3"/>
  <c r="L67" i="3"/>
  <c r="K67" i="3"/>
  <c r="J67" i="3"/>
  <c r="I67" i="3"/>
  <c r="H67" i="3"/>
  <c r="G67" i="3"/>
  <c r="F67" i="3"/>
  <c r="E67" i="3"/>
  <c r="D67" i="3"/>
  <c r="C67" i="3"/>
  <c r="W66" i="3"/>
  <c r="V66" i="3"/>
  <c r="U66" i="3"/>
  <c r="T66" i="3"/>
  <c r="S66" i="3"/>
  <c r="R66" i="3"/>
  <c r="Q66" i="3"/>
  <c r="P66" i="3"/>
  <c r="O66" i="3"/>
  <c r="N66" i="3"/>
  <c r="X66" i="3" s="1"/>
  <c r="L66" i="3"/>
  <c r="K66" i="3"/>
  <c r="J66" i="3"/>
  <c r="I66" i="3"/>
  <c r="H66" i="3"/>
  <c r="G66" i="3"/>
  <c r="F66" i="3"/>
  <c r="E66" i="3"/>
  <c r="D66" i="3"/>
  <c r="C66" i="3"/>
  <c r="M66" i="3" s="1"/>
  <c r="M65" i="3" s="1"/>
  <c r="W65" i="3"/>
  <c r="V65" i="3"/>
  <c r="U65" i="3"/>
  <c r="T65" i="3"/>
  <c r="S65" i="3"/>
  <c r="R65" i="3"/>
  <c r="Q65" i="3"/>
  <c r="P65" i="3"/>
  <c r="O65" i="3"/>
  <c r="N65" i="3"/>
  <c r="L65" i="3"/>
  <c r="K65" i="3"/>
  <c r="J65" i="3"/>
  <c r="I65" i="3"/>
  <c r="H65" i="3"/>
  <c r="G65" i="3"/>
  <c r="F65" i="3"/>
  <c r="E65" i="3"/>
  <c r="D65" i="3"/>
  <c r="C65" i="3"/>
  <c r="W64" i="3"/>
  <c r="V64" i="3"/>
  <c r="U64" i="3"/>
  <c r="T64" i="3"/>
  <c r="S64" i="3"/>
  <c r="R64" i="3"/>
  <c r="Q64" i="3"/>
  <c r="P64" i="3"/>
  <c r="O64" i="3"/>
  <c r="N64" i="3"/>
  <c r="L64" i="3"/>
  <c r="K64" i="3"/>
  <c r="J64" i="3"/>
  <c r="I64" i="3"/>
  <c r="H64" i="3"/>
  <c r="G64" i="3"/>
  <c r="F64" i="3"/>
  <c r="E64" i="3"/>
  <c r="D64" i="3"/>
  <c r="C64" i="3"/>
  <c r="W63" i="3"/>
  <c r="V63" i="3"/>
  <c r="U63" i="3"/>
  <c r="T63" i="3"/>
  <c r="S63" i="3"/>
  <c r="R63" i="3"/>
  <c r="Q63" i="3"/>
  <c r="P63" i="3"/>
  <c r="O63" i="3"/>
  <c r="N63" i="3"/>
  <c r="X63" i="3" s="1"/>
  <c r="L63" i="3"/>
  <c r="K63" i="3"/>
  <c r="J63" i="3"/>
  <c r="I63" i="3"/>
  <c r="H63" i="3"/>
  <c r="G63" i="3"/>
  <c r="F63" i="3"/>
  <c r="E63" i="3"/>
  <c r="D63" i="3"/>
  <c r="C63" i="3"/>
  <c r="M63" i="3" s="1"/>
  <c r="W62" i="3"/>
  <c r="V62" i="3"/>
  <c r="U62" i="3"/>
  <c r="T62" i="3"/>
  <c r="S62" i="3"/>
  <c r="R62" i="3"/>
  <c r="Q62" i="3"/>
  <c r="P62" i="3"/>
  <c r="O62" i="3"/>
  <c r="N62" i="3"/>
  <c r="X62" i="3" s="1"/>
  <c r="L62" i="3"/>
  <c r="K62" i="3"/>
  <c r="J62" i="3"/>
  <c r="I62" i="3"/>
  <c r="H62" i="3"/>
  <c r="G62" i="3"/>
  <c r="F62" i="3"/>
  <c r="E62" i="3"/>
  <c r="D62" i="3"/>
  <c r="C62" i="3"/>
  <c r="M62" i="3" s="1"/>
  <c r="M61" i="3" s="1"/>
  <c r="W61" i="3"/>
  <c r="V61" i="3"/>
  <c r="U61" i="3"/>
  <c r="T61" i="3"/>
  <c r="S61" i="3"/>
  <c r="R61" i="3"/>
  <c r="Q61" i="3"/>
  <c r="P61" i="3"/>
  <c r="O61" i="3"/>
  <c r="N61" i="3"/>
  <c r="L61" i="3"/>
  <c r="K61" i="3"/>
  <c r="J61" i="3"/>
  <c r="I61" i="3"/>
  <c r="H61" i="3"/>
  <c r="G61" i="3"/>
  <c r="F61" i="3"/>
  <c r="E61" i="3"/>
  <c r="D61" i="3"/>
  <c r="C61" i="3"/>
  <c r="W60" i="3"/>
  <c r="V60" i="3"/>
  <c r="U60" i="3"/>
  <c r="T60" i="3"/>
  <c r="S60" i="3"/>
  <c r="R60" i="3"/>
  <c r="Q60" i="3"/>
  <c r="P60" i="3"/>
  <c r="O60" i="3"/>
  <c r="N60" i="3"/>
  <c r="L60" i="3"/>
  <c r="K60" i="3"/>
  <c r="J60" i="3"/>
  <c r="I60" i="3"/>
  <c r="H60" i="3"/>
  <c r="G60" i="3"/>
  <c r="F60" i="3"/>
  <c r="E60" i="3"/>
  <c r="D60" i="3"/>
  <c r="C60" i="3"/>
  <c r="W59" i="3"/>
  <c r="V59" i="3"/>
  <c r="U59" i="3"/>
  <c r="T59" i="3"/>
  <c r="S59" i="3"/>
  <c r="R59" i="3"/>
  <c r="Q59" i="3"/>
  <c r="P59" i="3"/>
  <c r="O59" i="3"/>
  <c r="N59" i="3"/>
  <c r="X59" i="3" s="1"/>
  <c r="Y59" i="3" s="1"/>
  <c r="Z59" i="3" s="1"/>
  <c r="L59" i="3"/>
  <c r="K59" i="3"/>
  <c r="J59" i="3"/>
  <c r="I59" i="3"/>
  <c r="H59" i="3"/>
  <c r="G59" i="3"/>
  <c r="F59" i="3"/>
  <c r="E59" i="3"/>
  <c r="D59" i="3"/>
  <c r="C59" i="3"/>
  <c r="M59" i="3" s="1"/>
  <c r="X57" i="3"/>
  <c r="Y57" i="3" s="1"/>
  <c r="M57" i="3"/>
  <c r="M56" i="3" s="1"/>
  <c r="W56" i="3"/>
  <c r="W58" i="3" s="1"/>
  <c r="V56" i="3"/>
  <c r="V58" i="3" s="1"/>
  <c r="U56" i="3"/>
  <c r="U58" i="3" s="1"/>
  <c r="T56" i="3"/>
  <c r="T58" i="3" s="1"/>
  <c r="S56" i="3"/>
  <c r="S58" i="3" s="1"/>
  <c r="R56" i="3"/>
  <c r="R58" i="3" s="1"/>
  <c r="Q56" i="3"/>
  <c r="Q58" i="3" s="1"/>
  <c r="P56" i="3"/>
  <c r="P58" i="3" s="1"/>
  <c r="O56" i="3"/>
  <c r="O58" i="3" s="1"/>
  <c r="N56" i="3"/>
  <c r="N58" i="3" s="1"/>
  <c r="L56" i="3"/>
  <c r="L58" i="3" s="1"/>
  <c r="K56" i="3"/>
  <c r="K58" i="3" s="1"/>
  <c r="I56" i="3"/>
  <c r="I58" i="3" s="1"/>
  <c r="H56" i="3"/>
  <c r="H58" i="3" s="1"/>
  <c r="G56" i="3"/>
  <c r="G58" i="3" s="1"/>
  <c r="F56" i="3"/>
  <c r="F58" i="3" s="1"/>
  <c r="E56" i="3"/>
  <c r="E58" i="3" s="1"/>
  <c r="D56" i="3"/>
  <c r="D58" i="3" s="1"/>
  <c r="C56" i="3"/>
  <c r="C58" i="3" s="1"/>
  <c r="X55" i="3"/>
  <c r="Y55" i="3" s="1"/>
  <c r="M55" i="3"/>
  <c r="X54" i="3"/>
  <c r="Y54" i="3" s="1"/>
  <c r="M54" i="3"/>
  <c r="M53" i="3"/>
  <c r="Y53" i="3" s="1"/>
  <c r="X52" i="3"/>
  <c r="Y52" i="3" s="1"/>
  <c r="M52" i="3"/>
  <c r="X51" i="3"/>
  <c r="Y51" i="3" s="1"/>
  <c r="M51" i="3"/>
  <c r="X50" i="3"/>
  <c r="Y50" i="3" s="1"/>
  <c r="M50" i="3"/>
  <c r="X49" i="3"/>
  <c r="Y49" i="3" s="1"/>
  <c r="M49" i="3"/>
  <c r="Y48" i="3"/>
  <c r="Z48" i="3" s="1"/>
  <c r="X48" i="3"/>
  <c r="M48" i="3"/>
  <c r="X47" i="3"/>
  <c r="Y47" i="3" s="1"/>
  <c r="Z47" i="3" s="1"/>
  <c r="M47" i="3"/>
  <c r="X46" i="3"/>
  <c r="Y46" i="3" s="1"/>
  <c r="Z46" i="3" s="1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X45" i="3"/>
  <c r="Y45" i="3" s="1"/>
  <c r="M45" i="3"/>
  <c r="W44" i="3"/>
  <c r="V44" i="3"/>
  <c r="U44" i="3"/>
  <c r="T44" i="3"/>
  <c r="R44" i="3"/>
  <c r="Q44" i="3"/>
  <c r="P44" i="3"/>
  <c r="O44" i="3"/>
  <c r="N44" i="3"/>
  <c r="X44" i="3" s="1"/>
  <c r="M44" i="3"/>
  <c r="X43" i="3"/>
  <c r="Y43" i="3" s="1"/>
  <c r="Z43" i="3" s="1"/>
  <c r="T43" i="3"/>
  <c r="S43" i="3"/>
  <c r="M43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X39" i="3"/>
  <c r="Y39" i="3" s="1"/>
  <c r="M39" i="3"/>
  <c r="X38" i="3"/>
  <c r="Y38" i="3" s="1"/>
  <c r="M38" i="3"/>
  <c r="X37" i="3"/>
  <c r="Y37" i="3" s="1"/>
  <c r="W37" i="3"/>
  <c r="V37" i="3"/>
  <c r="U37" i="3"/>
  <c r="T37" i="3"/>
  <c r="S37" i="3"/>
  <c r="R37" i="3"/>
  <c r="N37" i="3"/>
  <c r="M37" i="3"/>
  <c r="L37" i="3"/>
  <c r="X36" i="3"/>
  <c r="Y36" i="3" s="1"/>
  <c r="M36" i="3"/>
  <c r="W35" i="3"/>
  <c r="V35" i="3"/>
  <c r="U35" i="3"/>
  <c r="T35" i="3"/>
  <c r="S35" i="3"/>
  <c r="R35" i="3"/>
  <c r="Q35" i="3"/>
  <c r="P35" i="3"/>
  <c r="O35" i="3"/>
  <c r="N35" i="3"/>
  <c r="X35" i="3" s="1"/>
  <c r="L35" i="3"/>
  <c r="K35" i="3"/>
  <c r="I35" i="3"/>
  <c r="H35" i="3"/>
  <c r="G35" i="3"/>
  <c r="F35" i="3"/>
  <c r="E35" i="3"/>
  <c r="D35" i="3"/>
  <c r="C35" i="3"/>
  <c r="M35" i="3" s="1"/>
  <c r="M34" i="3" s="1"/>
  <c r="W34" i="3"/>
  <c r="V34" i="3"/>
  <c r="U34" i="3"/>
  <c r="T34" i="3"/>
  <c r="S34" i="3"/>
  <c r="R34" i="3"/>
  <c r="Q34" i="3"/>
  <c r="P34" i="3"/>
  <c r="O34" i="3"/>
  <c r="N34" i="3"/>
  <c r="L34" i="3"/>
  <c r="K34" i="3"/>
  <c r="J34" i="3"/>
  <c r="I34" i="3"/>
  <c r="H34" i="3"/>
  <c r="G34" i="3"/>
  <c r="F34" i="3"/>
  <c r="E34" i="3"/>
  <c r="D34" i="3"/>
  <c r="C34" i="3"/>
  <c r="X33" i="3"/>
  <c r="Y33" i="3" s="1"/>
  <c r="M33" i="3"/>
  <c r="W32" i="3"/>
  <c r="V32" i="3"/>
  <c r="U32" i="3"/>
  <c r="T32" i="3"/>
  <c r="S32" i="3"/>
  <c r="R32" i="3"/>
  <c r="Q32" i="3"/>
  <c r="P32" i="3"/>
  <c r="O32" i="3"/>
  <c r="N32" i="3"/>
  <c r="X32" i="3" s="1"/>
  <c r="L32" i="3"/>
  <c r="K32" i="3"/>
  <c r="J32" i="3"/>
  <c r="I32" i="3"/>
  <c r="H32" i="3"/>
  <c r="G32" i="3"/>
  <c r="F32" i="3"/>
  <c r="E32" i="3"/>
  <c r="D32" i="3"/>
  <c r="C32" i="3"/>
  <c r="M32" i="3" s="1"/>
  <c r="W31" i="3"/>
  <c r="V31" i="3"/>
  <c r="U31" i="3"/>
  <c r="T31" i="3"/>
  <c r="S31" i="3"/>
  <c r="R31" i="3"/>
  <c r="Q31" i="3"/>
  <c r="P31" i="3"/>
  <c r="O31" i="3"/>
  <c r="N31" i="3"/>
  <c r="X31" i="3" s="1"/>
  <c r="L31" i="3"/>
  <c r="K31" i="3"/>
  <c r="J31" i="3"/>
  <c r="I31" i="3"/>
  <c r="H31" i="3"/>
  <c r="G31" i="3"/>
  <c r="M31" i="3" s="1"/>
  <c r="F31" i="3"/>
  <c r="E31" i="3"/>
  <c r="D31" i="3"/>
  <c r="C31" i="3"/>
  <c r="W30" i="3"/>
  <c r="V30" i="3"/>
  <c r="U30" i="3"/>
  <c r="T30" i="3"/>
  <c r="S30" i="3"/>
  <c r="R30" i="3"/>
  <c r="Q30" i="3"/>
  <c r="P30" i="3"/>
  <c r="O30" i="3"/>
  <c r="N30" i="3"/>
  <c r="L30" i="3"/>
  <c r="K30" i="3"/>
  <c r="J30" i="3"/>
  <c r="I30" i="3"/>
  <c r="H30" i="3"/>
  <c r="G30" i="3"/>
  <c r="F30" i="3"/>
  <c r="E30" i="3"/>
  <c r="D30" i="3"/>
  <c r="C30" i="3"/>
  <c r="X29" i="3"/>
  <c r="Y29" i="3" s="1"/>
  <c r="M29" i="3"/>
  <c r="W28" i="3"/>
  <c r="V28" i="3"/>
  <c r="U28" i="3"/>
  <c r="T28" i="3"/>
  <c r="S28" i="3"/>
  <c r="R28" i="3"/>
  <c r="Q28" i="3"/>
  <c r="P28" i="3"/>
  <c r="O28" i="3"/>
  <c r="N28" i="3"/>
  <c r="X28" i="3" s="1"/>
  <c r="L28" i="3"/>
  <c r="K28" i="3"/>
  <c r="I28" i="3"/>
  <c r="H28" i="3"/>
  <c r="G28" i="3"/>
  <c r="F28" i="3"/>
  <c r="E28" i="3"/>
  <c r="D28" i="3"/>
  <c r="C28" i="3"/>
  <c r="M28" i="3" s="1"/>
  <c r="W27" i="3"/>
  <c r="V27" i="3"/>
  <c r="U27" i="3"/>
  <c r="T27" i="3"/>
  <c r="S27" i="3"/>
  <c r="R27" i="3"/>
  <c r="Q27" i="3"/>
  <c r="P27" i="3"/>
  <c r="O27" i="3"/>
  <c r="N27" i="3"/>
  <c r="X27" i="3" s="1"/>
  <c r="L27" i="3"/>
  <c r="K27" i="3"/>
  <c r="I27" i="3"/>
  <c r="H27" i="3"/>
  <c r="G27" i="3"/>
  <c r="F27" i="3"/>
  <c r="E27" i="3"/>
  <c r="D27" i="3"/>
  <c r="C27" i="3"/>
  <c r="M27" i="3" s="1"/>
  <c r="W26" i="3"/>
  <c r="V26" i="3"/>
  <c r="U26" i="3"/>
  <c r="T26" i="3"/>
  <c r="S26" i="3"/>
  <c r="R26" i="3"/>
  <c r="Q26" i="3"/>
  <c r="P26" i="3"/>
  <c r="O26" i="3"/>
  <c r="N26" i="3"/>
  <c r="X26" i="3" s="1"/>
  <c r="L26" i="3"/>
  <c r="K26" i="3"/>
  <c r="I26" i="3"/>
  <c r="H26" i="3"/>
  <c r="G26" i="3"/>
  <c r="F26" i="3"/>
  <c r="E26" i="3"/>
  <c r="D26" i="3"/>
  <c r="C26" i="3"/>
  <c r="M26" i="3" s="1"/>
  <c r="M25" i="3" s="1"/>
  <c r="W25" i="3"/>
  <c r="V25" i="3"/>
  <c r="U25" i="3"/>
  <c r="T25" i="3"/>
  <c r="S25" i="3"/>
  <c r="R25" i="3"/>
  <c r="Q25" i="3"/>
  <c r="P25" i="3"/>
  <c r="O25" i="3"/>
  <c r="N25" i="3"/>
  <c r="L25" i="3"/>
  <c r="K25" i="3"/>
  <c r="J25" i="3"/>
  <c r="I25" i="3"/>
  <c r="H25" i="3"/>
  <c r="G25" i="3"/>
  <c r="F25" i="3"/>
  <c r="E25" i="3"/>
  <c r="D25" i="3"/>
  <c r="C25" i="3"/>
  <c r="W24" i="3"/>
  <c r="V24" i="3"/>
  <c r="U24" i="3"/>
  <c r="T24" i="3"/>
  <c r="S24" i="3"/>
  <c r="R24" i="3"/>
  <c r="Q24" i="3"/>
  <c r="P24" i="3"/>
  <c r="O24" i="3"/>
  <c r="N24" i="3"/>
  <c r="L24" i="3"/>
  <c r="K24" i="3"/>
  <c r="J24" i="3"/>
  <c r="I24" i="3"/>
  <c r="H24" i="3"/>
  <c r="G24" i="3"/>
  <c r="F24" i="3"/>
  <c r="E24" i="3"/>
  <c r="D24" i="3"/>
  <c r="C24" i="3"/>
  <c r="W23" i="3"/>
  <c r="V23" i="3"/>
  <c r="U23" i="3"/>
  <c r="T23" i="3"/>
  <c r="S23" i="3"/>
  <c r="R23" i="3"/>
  <c r="Q23" i="3"/>
  <c r="P23" i="3"/>
  <c r="O23" i="3"/>
  <c r="N23" i="3"/>
  <c r="L23" i="3"/>
  <c r="K23" i="3"/>
  <c r="J23" i="3"/>
  <c r="I23" i="3"/>
  <c r="H23" i="3"/>
  <c r="G23" i="3"/>
  <c r="F23" i="3"/>
  <c r="E23" i="3"/>
  <c r="D23" i="3"/>
  <c r="C23" i="3"/>
  <c r="X22" i="3"/>
  <c r="Y22" i="3" s="1"/>
  <c r="M22" i="3"/>
  <c r="W21" i="3"/>
  <c r="V21" i="3"/>
  <c r="U21" i="3"/>
  <c r="T21" i="3"/>
  <c r="S21" i="3"/>
  <c r="R21" i="3"/>
  <c r="Q21" i="3"/>
  <c r="P21" i="3"/>
  <c r="O21" i="3"/>
  <c r="N21" i="3"/>
  <c r="X21" i="3" s="1"/>
  <c r="Y21" i="3" s="1"/>
  <c r="Z21" i="3" s="1"/>
  <c r="L21" i="3"/>
  <c r="K21" i="3"/>
  <c r="I21" i="3"/>
  <c r="H21" i="3"/>
  <c r="G21" i="3"/>
  <c r="F21" i="3"/>
  <c r="E21" i="3"/>
  <c r="D21" i="3"/>
  <c r="C21" i="3"/>
  <c r="M21" i="3" s="1"/>
  <c r="W20" i="3"/>
  <c r="V20" i="3"/>
  <c r="U20" i="3"/>
  <c r="T20" i="3"/>
  <c r="S20" i="3"/>
  <c r="R20" i="3"/>
  <c r="Q20" i="3"/>
  <c r="P20" i="3"/>
  <c r="O20" i="3"/>
  <c r="N20" i="3"/>
  <c r="X20" i="3" s="1"/>
  <c r="L20" i="3"/>
  <c r="K20" i="3"/>
  <c r="J20" i="3"/>
  <c r="I20" i="3"/>
  <c r="H20" i="3"/>
  <c r="G20" i="3"/>
  <c r="F20" i="3"/>
  <c r="E20" i="3"/>
  <c r="D20" i="3"/>
  <c r="C20" i="3"/>
  <c r="M20" i="3" s="1"/>
  <c r="M19" i="3" s="1"/>
  <c r="M9" i="3" s="1"/>
  <c r="W19" i="3"/>
  <c r="V19" i="3"/>
  <c r="U19" i="3"/>
  <c r="T19" i="3"/>
  <c r="S19" i="3"/>
  <c r="R19" i="3"/>
  <c r="Q19" i="3"/>
  <c r="P19" i="3"/>
  <c r="O19" i="3"/>
  <c r="N19" i="3"/>
  <c r="L19" i="3"/>
  <c r="K19" i="3"/>
  <c r="J19" i="3"/>
  <c r="I19" i="3"/>
  <c r="H19" i="3"/>
  <c r="G19" i="3"/>
  <c r="F19" i="3"/>
  <c r="E19" i="3"/>
  <c r="D19" i="3"/>
  <c r="C19" i="3"/>
  <c r="X18" i="3"/>
  <c r="Y18" i="3" s="1"/>
  <c r="Z18" i="3" s="1"/>
  <c r="M18" i="3"/>
  <c r="X17" i="3"/>
  <c r="Y17" i="3" s="1"/>
  <c r="M17" i="3"/>
  <c r="X16" i="3"/>
  <c r="Y16" i="3" s="1"/>
  <c r="M16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X13" i="3"/>
  <c r="Y13" i="3" s="1"/>
  <c r="Z13" i="3" s="1"/>
  <c r="M13" i="3"/>
  <c r="X12" i="3"/>
  <c r="Y12" i="3" s="1"/>
  <c r="Z12" i="3" s="1"/>
  <c r="M12" i="3"/>
  <c r="X11" i="3"/>
  <c r="Y11" i="3" s="1"/>
  <c r="Z11" i="3" s="1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W9" i="3"/>
  <c r="V9" i="3"/>
  <c r="U9" i="3"/>
  <c r="T9" i="3"/>
  <c r="S9" i="3"/>
  <c r="R9" i="3"/>
  <c r="Q9" i="3"/>
  <c r="P9" i="3"/>
  <c r="O9" i="3"/>
  <c r="N9" i="3"/>
  <c r="L9" i="3"/>
  <c r="K9" i="3"/>
  <c r="J9" i="3"/>
  <c r="I9" i="3"/>
  <c r="H9" i="3"/>
  <c r="G9" i="3"/>
  <c r="F9" i="3"/>
  <c r="E9" i="3"/>
  <c r="D9" i="3"/>
  <c r="C9" i="3"/>
  <c r="W8" i="3"/>
  <c r="V8" i="3"/>
  <c r="U8" i="3"/>
  <c r="T8" i="3"/>
  <c r="S8" i="3"/>
  <c r="R8" i="3"/>
  <c r="Q8" i="3"/>
  <c r="P8" i="3"/>
  <c r="O8" i="3"/>
  <c r="N8" i="3"/>
  <c r="L8" i="3"/>
  <c r="K8" i="3"/>
  <c r="J8" i="3"/>
  <c r="J58" i="3" s="1"/>
  <c r="I8" i="3"/>
  <c r="H8" i="3"/>
  <c r="G8" i="3"/>
  <c r="F8" i="3"/>
  <c r="E8" i="3"/>
  <c r="D8" i="3"/>
  <c r="C8" i="3"/>
  <c r="X35" i="2"/>
  <c r="Y35" i="2" s="1"/>
  <c r="X33" i="2"/>
  <c r="Y33" i="2" s="1"/>
  <c r="M33" i="2"/>
  <c r="X32" i="2"/>
  <c r="Y32" i="2" s="1"/>
  <c r="Z32" i="2" s="1"/>
  <c r="M32" i="2"/>
  <c r="M31" i="2" s="1"/>
  <c r="M30" i="2" s="1"/>
  <c r="X31" i="2"/>
  <c r="Y31" i="2" s="1"/>
  <c r="Z31" i="2" s="1"/>
  <c r="W31" i="2"/>
  <c r="V31" i="2"/>
  <c r="U31" i="2"/>
  <c r="T31" i="2"/>
  <c r="S31" i="2"/>
  <c r="R31" i="2"/>
  <c r="Q31" i="2"/>
  <c r="P31" i="2"/>
  <c r="O31" i="2"/>
  <c r="N31" i="2"/>
  <c r="L31" i="2"/>
  <c r="K31" i="2"/>
  <c r="J31" i="2"/>
  <c r="I31" i="2"/>
  <c r="H31" i="2"/>
  <c r="G31" i="2"/>
  <c r="F31" i="2"/>
  <c r="E31" i="2"/>
  <c r="D31" i="2"/>
  <c r="C31" i="2"/>
  <c r="X30" i="2"/>
  <c r="Y30" i="2" s="1"/>
  <c r="Z30" i="2" s="1"/>
  <c r="W30" i="2"/>
  <c r="V30" i="2"/>
  <c r="U30" i="2"/>
  <c r="T30" i="2"/>
  <c r="S30" i="2"/>
  <c r="R30" i="2"/>
  <c r="Q30" i="2"/>
  <c r="P30" i="2"/>
  <c r="O30" i="2"/>
  <c r="N30" i="2"/>
  <c r="L30" i="2"/>
  <c r="K30" i="2"/>
  <c r="J30" i="2"/>
  <c r="I30" i="2"/>
  <c r="H30" i="2"/>
  <c r="G30" i="2"/>
  <c r="F30" i="2"/>
  <c r="E30" i="2"/>
  <c r="D30" i="2"/>
  <c r="C30" i="2"/>
  <c r="X29" i="2"/>
  <c r="Y29" i="2" s="1"/>
  <c r="Z29" i="2" s="1"/>
  <c r="M29" i="2"/>
  <c r="X28" i="2"/>
  <c r="Y28" i="2" s="1"/>
  <c r="Z28" i="2" s="1"/>
  <c r="M28" i="2"/>
  <c r="X27" i="2"/>
  <c r="Y27" i="2" s="1"/>
  <c r="Z27" i="2" s="1"/>
  <c r="M27" i="2"/>
  <c r="M26" i="2" s="1"/>
  <c r="X26" i="2"/>
  <c r="Y26" i="2" s="1"/>
  <c r="Z26" i="2" s="1"/>
  <c r="W26" i="2"/>
  <c r="V26" i="2"/>
  <c r="V21" i="2" s="1"/>
  <c r="V8" i="2" s="1"/>
  <c r="V34" i="2" s="1"/>
  <c r="V36" i="2" s="1"/>
  <c r="U26" i="2"/>
  <c r="T26" i="2"/>
  <c r="S26" i="2"/>
  <c r="R26" i="2"/>
  <c r="R21" i="2" s="1"/>
  <c r="R8" i="2" s="1"/>
  <c r="R34" i="2" s="1"/>
  <c r="R36" i="2" s="1"/>
  <c r="Q26" i="2"/>
  <c r="P26" i="2"/>
  <c r="P21" i="2" s="1"/>
  <c r="P8" i="2" s="1"/>
  <c r="P34" i="2" s="1"/>
  <c r="P36" i="2" s="1"/>
  <c r="O26" i="2"/>
  <c r="N26" i="2"/>
  <c r="L26" i="2"/>
  <c r="L21" i="2" s="1"/>
  <c r="L8" i="2" s="1"/>
  <c r="L34" i="2" s="1"/>
  <c r="K26" i="2"/>
  <c r="J26" i="2"/>
  <c r="J21" i="2" s="1"/>
  <c r="J8" i="2" s="1"/>
  <c r="J34" i="2" s="1"/>
  <c r="I26" i="2"/>
  <c r="H26" i="2"/>
  <c r="G26" i="2"/>
  <c r="F26" i="2"/>
  <c r="F21" i="2" s="1"/>
  <c r="F8" i="2" s="1"/>
  <c r="F34" i="2" s="1"/>
  <c r="E26" i="2"/>
  <c r="D26" i="2"/>
  <c r="D21" i="2" s="1"/>
  <c r="D8" i="2" s="1"/>
  <c r="D34" i="2" s="1"/>
  <c r="C26" i="2"/>
  <c r="W25" i="2"/>
  <c r="V25" i="2"/>
  <c r="U25" i="2"/>
  <c r="T25" i="2"/>
  <c r="S25" i="2"/>
  <c r="R25" i="2"/>
  <c r="Q25" i="2"/>
  <c r="P25" i="2"/>
  <c r="O25" i="2"/>
  <c r="N25" i="2"/>
  <c r="X25" i="2" s="1"/>
  <c r="L25" i="2"/>
  <c r="K25" i="2"/>
  <c r="J25" i="2"/>
  <c r="I25" i="2"/>
  <c r="H25" i="2"/>
  <c r="G25" i="2"/>
  <c r="F25" i="2"/>
  <c r="E25" i="2"/>
  <c r="M25" i="2" s="1"/>
  <c r="D25" i="2"/>
  <c r="C25" i="2"/>
  <c r="W24" i="2"/>
  <c r="V24" i="2"/>
  <c r="U24" i="2"/>
  <c r="T24" i="2"/>
  <c r="S24" i="2"/>
  <c r="R24" i="2"/>
  <c r="Q24" i="2"/>
  <c r="P24" i="2"/>
  <c r="O24" i="2"/>
  <c r="N24" i="2"/>
  <c r="X24" i="2" s="1"/>
  <c r="Y24" i="2" s="1"/>
  <c r="Z24" i="2" s="1"/>
  <c r="L24" i="2"/>
  <c r="K24" i="2"/>
  <c r="J24" i="2"/>
  <c r="I24" i="2"/>
  <c r="H24" i="2"/>
  <c r="G24" i="2"/>
  <c r="F24" i="2"/>
  <c r="E24" i="2"/>
  <c r="M24" i="2" s="1"/>
  <c r="D24" i="2"/>
  <c r="C24" i="2"/>
  <c r="W23" i="2"/>
  <c r="V23" i="2"/>
  <c r="U23" i="2"/>
  <c r="T23" i="2"/>
  <c r="S23" i="2"/>
  <c r="R23" i="2"/>
  <c r="Q23" i="2"/>
  <c r="P23" i="2"/>
  <c r="O23" i="2"/>
  <c r="N23" i="2"/>
  <c r="X23" i="2" s="1"/>
  <c r="L23" i="2"/>
  <c r="K23" i="2"/>
  <c r="J23" i="2"/>
  <c r="I23" i="2"/>
  <c r="H23" i="2"/>
  <c r="G23" i="2"/>
  <c r="F23" i="2"/>
  <c r="E23" i="2"/>
  <c r="M23" i="2" s="1"/>
  <c r="M22" i="2" s="1"/>
  <c r="D23" i="2"/>
  <c r="C23" i="2"/>
  <c r="W22" i="2"/>
  <c r="V22" i="2"/>
  <c r="U22" i="2"/>
  <c r="T22" i="2"/>
  <c r="S22" i="2"/>
  <c r="R22" i="2"/>
  <c r="Q22" i="2"/>
  <c r="P22" i="2"/>
  <c r="O22" i="2"/>
  <c r="N22" i="2"/>
  <c r="L22" i="2"/>
  <c r="K22" i="2"/>
  <c r="J22" i="2"/>
  <c r="I22" i="2"/>
  <c r="H22" i="2"/>
  <c r="G22" i="2"/>
  <c r="F22" i="2"/>
  <c r="E22" i="2"/>
  <c r="D22" i="2"/>
  <c r="C22" i="2"/>
  <c r="W21" i="2"/>
  <c r="W8" i="2" s="1"/>
  <c r="W34" i="2" s="1"/>
  <c r="W36" i="2" s="1"/>
  <c r="U21" i="2"/>
  <c r="U8" i="2" s="1"/>
  <c r="U34" i="2" s="1"/>
  <c r="U36" i="2" s="1"/>
  <c r="T21" i="2"/>
  <c r="S21" i="2"/>
  <c r="Q21" i="2"/>
  <c r="Q8" i="2" s="1"/>
  <c r="Q34" i="2" s="1"/>
  <c r="Q36" i="2" s="1"/>
  <c r="O21" i="2"/>
  <c r="O8" i="2" s="1"/>
  <c r="O34" i="2" s="1"/>
  <c r="O36" i="2" s="1"/>
  <c r="N21" i="2"/>
  <c r="K21" i="2"/>
  <c r="K8" i="2" s="1"/>
  <c r="K34" i="2" s="1"/>
  <c r="I21" i="2"/>
  <c r="I8" i="2" s="1"/>
  <c r="I34" i="2" s="1"/>
  <c r="H21" i="2"/>
  <c r="G21" i="2"/>
  <c r="E21" i="2"/>
  <c r="E8" i="2" s="1"/>
  <c r="E34" i="2" s="1"/>
  <c r="C21" i="2"/>
  <c r="C8" i="2" s="1"/>
  <c r="C34" i="2" s="1"/>
  <c r="X20" i="2"/>
  <c r="M20" i="2"/>
  <c r="Y20" i="2" s="1"/>
  <c r="Z20" i="2" s="1"/>
  <c r="X19" i="2"/>
  <c r="Y19" i="2" s="1"/>
  <c r="M19" i="2"/>
  <c r="X18" i="2"/>
  <c r="M18" i="2"/>
  <c r="Y18" i="2" s="1"/>
  <c r="X17" i="2"/>
  <c r="M17" i="2"/>
  <c r="Y17" i="2" s="1"/>
  <c r="Z17" i="2" s="1"/>
  <c r="Y16" i="2"/>
  <c r="Z16" i="2" s="1"/>
  <c r="X16" i="2"/>
  <c r="M16" i="2"/>
  <c r="X15" i="2"/>
  <c r="M15" i="2"/>
  <c r="M12" i="2" s="1"/>
  <c r="X14" i="2"/>
  <c r="Y14" i="2" s="1"/>
  <c r="M14" i="2"/>
  <c r="X13" i="2"/>
  <c r="X12" i="2" s="1"/>
  <c r="Y12" i="2" s="1"/>
  <c r="Z12" i="2" s="1"/>
  <c r="M13" i="2"/>
  <c r="W12" i="2"/>
  <c r="V12" i="2"/>
  <c r="U12" i="2"/>
  <c r="T12" i="2"/>
  <c r="S12" i="2"/>
  <c r="R12" i="2"/>
  <c r="Q12" i="2"/>
  <c r="P12" i="2"/>
  <c r="O12" i="2"/>
  <c r="N12" i="2"/>
  <c r="L12" i="2"/>
  <c r="K12" i="2"/>
  <c r="J12" i="2"/>
  <c r="I12" i="2"/>
  <c r="H12" i="2"/>
  <c r="G12" i="2"/>
  <c r="F12" i="2"/>
  <c r="E12" i="2"/>
  <c r="D12" i="2"/>
  <c r="C12" i="2"/>
  <c r="W11" i="2"/>
  <c r="V11" i="2"/>
  <c r="U11" i="2"/>
  <c r="T11" i="2"/>
  <c r="S11" i="2"/>
  <c r="R11" i="2"/>
  <c r="Q11" i="2"/>
  <c r="P11" i="2"/>
  <c r="X11" i="2" s="1"/>
  <c r="O11" i="2"/>
  <c r="N11" i="2"/>
  <c r="L11" i="2"/>
  <c r="K11" i="2"/>
  <c r="J11" i="2"/>
  <c r="I11" i="2"/>
  <c r="H11" i="2"/>
  <c r="G11" i="2"/>
  <c r="F11" i="2"/>
  <c r="E11" i="2"/>
  <c r="D11" i="2"/>
  <c r="M11" i="2" s="1"/>
  <c r="C11" i="2"/>
  <c r="W10" i="2"/>
  <c r="V10" i="2"/>
  <c r="U10" i="2"/>
  <c r="T10" i="2"/>
  <c r="S10" i="2"/>
  <c r="R10" i="2"/>
  <c r="Q10" i="2"/>
  <c r="P10" i="2"/>
  <c r="O10" i="2"/>
  <c r="N10" i="2"/>
  <c r="L10" i="2"/>
  <c r="K10" i="2"/>
  <c r="J10" i="2"/>
  <c r="I10" i="2"/>
  <c r="H10" i="2"/>
  <c r="G10" i="2"/>
  <c r="F10" i="2"/>
  <c r="E10" i="2"/>
  <c r="D10" i="2"/>
  <c r="C10" i="2"/>
  <c r="W9" i="2"/>
  <c r="V9" i="2"/>
  <c r="U9" i="2"/>
  <c r="T9" i="2"/>
  <c r="S9" i="2"/>
  <c r="R9" i="2"/>
  <c r="Q9" i="2"/>
  <c r="P9" i="2"/>
  <c r="O9" i="2"/>
  <c r="N9" i="2"/>
  <c r="L9" i="2"/>
  <c r="K9" i="2"/>
  <c r="J9" i="2"/>
  <c r="I9" i="2"/>
  <c r="H9" i="2"/>
  <c r="G9" i="2"/>
  <c r="F9" i="2"/>
  <c r="E9" i="2"/>
  <c r="D9" i="2"/>
  <c r="C9" i="2"/>
  <c r="T8" i="2"/>
  <c r="T34" i="2" s="1"/>
  <c r="T36" i="2" s="1"/>
  <c r="S8" i="2"/>
  <c r="S34" i="2" s="1"/>
  <c r="S36" i="2" s="1"/>
  <c r="N8" i="2"/>
  <c r="N34" i="2" s="1"/>
  <c r="N36" i="2" s="1"/>
  <c r="H8" i="2"/>
  <c r="H34" i="2" s="1"/>
  <c r="G8" i="2"/>
  <c r="G34" i="2" s="1"/>
  <c r="Y71" i="1"/>
  <c r="Z71" i="1" s="1"/>
  <c r="X71" i="1"/>
  <c r="M71" i="1"/>
  <c r="W70" i="1"/>
  <c r="V70" i="1"/>
  <c r="U70" i="1"/>
  <c r="T70" i="1"/>
  <c r="S70" i="1"/>
  <c r="R70" i="1"/>
  <c r="Q70" i="1"/>
  <c r="P70" i="1"/>
  <c r="O70" i="1"/>
  <c r="X70" i="1" s="1"/>
  <c r="Y70" i="1" s="1"/>
  <c r="Z70" i="1" s="1"/>
  <c r="N70" i="1"/>
  <c r="M70" i="1"/>
  <c r="Y69" i="1"/>
  <c r="Z69" i="1" s="1"/>
  <c r="X69" i="1"/>
  <c r="M69" i="1"/>
  <c r="X66" i="1"/>
  <c r="M66" i="1"/>
  <c r="Y65" i="1"/>
  <c r="X65" i="1"/>
  <c r="W64" i="1"/>
  <c r="V64" i="1"/>
  <c r="U64" i="1"/>
  <c r="T64" i="1"/>
  <c r="S64" i="1"/>
  <c r="R64" i="1"/>
  <c r="X64" i="1" s="1"/>
  <c r="Y64" i="1" s="1"/>
  <c r="Z64" i="1" s="1"/>
  <c r="P64" i="1"/>
  <c r="O64" i="1"/>
  <c r="N64" i="1"/>
  <c r="M64" i="1"/>
  <c r="W63" i="1"/>
  <c r="W57" i="1" s="1"/>
  <c r="V63" i="1"/>
  <c r="U63" i="1"/>
  <c r="U57" i="1" s="1"/>
  <c r="T63" i="1"/>
  <c r="S63" i="1"/>
  <c r="S57" i="1" s="1"/>
  <c r="R63" i="1"/>
  <c r="X63" i="1" s="1"/>
  <c r="M63" i="1"/>
  <c r="X62" i="1"/>
  <c r="M62" i="1"/>
  <c r="Y62" i="1" s="1"/>
  <c r="Z62" i="1" s="1"/>
  <c r="Y61" i="1"/>
  <c r="Z61" i="1" s="1"/>
  <c r="X61" i="1"/>
  <c r="M61" i="1"/>
  <c r="Y60" i="1"/>
  <c r="Z60" i="1" s="1"/>
  <c r="X60" i="1"/>
  <c r="M60" i="1"/>
  <c r="M59" i="1" s="1"/>
  <c r="M58" i="1" s="1"/>
  <c r="M57" i="1" s="1"/>
  <c r="C60" i="1"/>
  <c r="X59" i="1"/>
  <c r="W59" i="1"/>
  <c r="V59" i="1"/>
  <c r="U59" i="1"/>
  <c r="T59" i="1"/>
  <c r="S59" i="1"/>
  <c r="R59" i="1"/>
  <c r="Q59" i="1"/>
  <c r="P59" i="1"/>
  <c r="O59" i="1"/>
  <c r="N59" i="1"/>
  <c r="L59" i="1"/>
  <c r="K59" i="1"/>
  <c r="J59" i="1"/>
  <c r="I59" i="1"/>
  <c r="H59" i="1"/>
  <c r="G59" i="1"/>
  <c r="F59" i="1"/>
  <c r="E59" i="1"/>
  <c r="D59" i="1"/>
  <c r="C59" i="1"/>
  <c r="X58" i="1"/>
  <c r="Y58" i="1" s="1"/>
  <c r="Z58" i="1" s="1"/>
  <c r="W58" i="1"/>
  <c r="V58" i="1"/>
  <c r="U58" i="1"/>
  <c r="T58" i="1"/>
  <c r="S58" i="1"/>
  <c r="R58" i="1"/>
  <c r="Q58" i="1"/>
  <c r="P58" i="1"/>
  <c r="O58" i="1"/>
  <c r="N58" i="1"/>
  <c r="L58" i="1"/>
  <c r="K58" i="1"/>
  <c r="J58" i="1"/>
  <c r="I58" i="1"/>
  <c r="H58" i="1"/>
  <c r="G58" i="1"/>
  <c r="F58" i="1"/>
  <c r="E58" i="1"/>
  <c r="D58" i="1"/>
  <c r="C58" i="1"/>
  <c r="V57" i="1"/>
  <c r="T57" i="1"/>
  <c r="R57" i="1"/>
  <c r="Q57" i="1"/>
  <c r="P57" i="1"/>
  <c r="O57" i="1"/>
  <c r="N57" i="1"/>
  <c r="L57" i="1"/>
  <c r="K57" i="1"/>
  <c r="J57" i="1"/>
  <c r="I57" i="1"/>
  <c r="H57" i="1"/>
  <c r="G57" i="1"/>
  <c r="F57" i="1"/>
  <c r="E57" i="1"/>
  <c r="D57" i="1"/>
  <c r="C57" i="1"/>
  <c r="X56" i="1"/>
  <c r="Y56" i="1" s="1"/>
  <c r="Z56" i="1" s="1"/>
  <c r="Q56" i="1"/>
  <c r="P56" i="1"/>
  <c r="P49" i="1" s="1"/>
  <c r="O56" i="1"/>
  <c r="L56" i="1"/>
  <c r="K56" i="1"/>
  <c r="J56" i="1"/>
  <c r="I56" i="1"/>
  <c r="H56" i="1"/>
  <c r="G56" i="1"/>
  <c r="F56" i="1"/>
  <c r="E56" i="1"/>
  <c r="D56" i="1"/>
  <c r="C56" i="1"/>
  <c r="M56" i="1" s="1"/>
  <c r="V55" i="1"/>
  <c r="V53" i="1" s="1"/>
  <c r="V49" i="1" s="1"/>
  <c r="U55" i="1"/>
  <c r="T55" i="1"/>
  <c r="T53" i="1" s="1"/>
  <c r="S55" i="1"/>
  <c r="R55" i="1"/>
  <c r="R53" i="1" s="1"/>
  <c r="R49" i="1" s="1"/>
  <c r="N55" i="1"/>
  <c r="X55" i="1" s="1"/>
  <c r="L55" i="1"/>
  <c r="K55" i="1"/>
  <c r="J55" i="1"/>
  <c r="I55" i="1"/>
  <c r="H55" i="1"/>
  <c r="G55" i="1"/>
  <c r="M55" i="1" s="1"/>
  <c r="F55" i="1"/>
  <c r="E55" i="1"/>
  <c r="D55" i="1"/>
  <c r="C55" i="1"/>
  <c r="W54" i="1"/>
  <c r="V54" i="1"/>
  <c r="U54" i="1"/>
  <c r="T54" i="1"/>
  <c r="S54" i="1"/>
  <c r="R54" i="1"/>
  <c r="Q54" i="1"/>
  <c r="P54" i="1"/>
  <c r="O54" i="1"/>
  <c r="X54" i="1" s="1"/>
  <c r="N54" i="1"/>
  <c r="L54" i="1"/>
  <c r="K54" i="1"/>
  <c r="J54" i="1"/>
  <c r="I54" i="1"/>
  <c r="H54" i="1"/>
  <c r="G54" i="1"/>
  <c r="M54" i="1" s="1"/>
  <c r="M53" i="1" s="1"/>
  <c r="M49" i="1" s="1"/>
  <c r="F54" i="1"/>
  <c r="E54" i="1"/>
  <c r="D54" i="1"/>
  <c r="C54" i="1"/>
  <c r="W53" i="1"/>
  <c r="W49" i="1" s="1"/>
  <c r="U53" i="1"/>
  <c r="U49" i="1" s="1"/>
  <c r="S53" i="1"/>
  <c r="S49" i="1" s="1"/>
  <c r="Q53" i="1"/>
  <c r="Q49" i="1" s="1"/>
  <c r="P53" i="1"/>
  <c r="O53" i="1"/>
  <c r="O49" i="1" s="1"/>
  <c r="N53" i="1"/>
  <c r="L53" i="1"/>
  <c r="K53" i="1"/>
  <c r="K49" i="1" s="1"/>
  <c r="J53" i="1"/>
  <c r="I53" i="1"/>
  <c r="I49" i="1" s="1"/>
  <c r="H53" i="1"/>
  <c r="G53" i="1"/>
  <c r="G49" i="1" s="1"/>
  <c r="F53" i="1"/>
  <c r="E53" i="1"/>
  <c r="E49" i="1" s="1"/>
  <c r="D53" i="1"/>
  <c r="C53" i="1"/>
  <c r="C49" i="1" s="1"/>
  <c r="X52" i="1"/>
  <c r="M52" i="1"/>
  <c r="X51" i="1"/>
  <c r="Y51" i="1" s="1"/>
  <c r="Z51" i="1" s="1"/>
  <c r="M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H49" i="1" s="1"/>
  <c r="G50" i="1"/>
  <c r="F50" i="1"/>
  <c r="E50" i="1"/>
  <c r="D50" i="1"/>
  <c r="C50" i="1"/>
  <c r="T49" i="1"/>
  <c r="N49" i="1"/>
  <c r="L49" i="1"/>
  <c r="J49" i="1"/>
  <c r="F49" i="1"/>
  <c r="D49" i="1"/>
  <c r="W48" i="1"/>
  <c r="V48" i="1"/>
  <c r="U48" i="1"/>
  <c r="T48" i="1"/>
  <c r="S48" i="1"/>
  <c r="R48" i="1"/>
  <c r="Q48" i="1"/>
  <c r="P48" i="1"/>
  <c r="O48" i="1"/>
  <c r="N48" i="1"/>
  <c r="L48" i="1"/>
  <c r="K48" i="1"/>
  <c r="J48" i="1"/>
  <c r="I48" i="1"/>
  <c r="H48" i="1"/>
  <c r="G48" i="1"/>
  <c r="M48" i="1" s="1"/>
  <c r="F48" i="1"/>
  <c r="E48" i="1"/>
  <c r="D48" i="1"/>
  <c r="C48" i="1"/>
  <c r="W47" i="1"/>
  <c r="V47" i="1"/>
  <c r="U47" i="1"/>
  <c r="T47" i="1"/>
  <c r="S47" i="1"/>
  <c r="R47" i="1"/>
  <c r="Q47" i="1"/>
  <c r="P47" i="1"/>
  <c r="O47" i="1"/>
  <c r="X47" i="1" s="1"/>
  <c r="Y47" i="1" s="1"/>
  <c r="Z47" i="1" s="1"/>
  <c r="N47" i="1"/>
  <c r="L47" i="1"/>
  <c r="K47" i="1"/>
  <c r="J47" i="1"/>
  <c r="I47" i="1"/>
  <c r="H47" i="1"/>
  <c r="G47" i="1"/>
  <c r="M47" i="1" s="1"/>
  <c r="F47" i="1"/>
  <c r="E47" i="1"/>
  <c r="D47" i="1"/>
  <c r="C47" i="1"/>
  <c r="Y46" i="1"/>
  <c r="Z46" i="1" s="1"/>
  <c r="X46" i="1"/>
  <c r="M46" i="1"/>
  <c r="W45" i="1"/>
  <c r="W44" i="1" s="1"/>
  <c r="V45" i="1"/>
  <c r="U45" i="1"/>
  <c r="T45" i="1"/>
  <c r="S45" i="1"/>
  <c r="R45" i="1"/>
  <c r="Q45" i="1"/>
  <c r="Q44" i="1" s="1"/>
  <c r="Q10" i="1" s="1"/>
  <c r="Q9" i="1" s="1"/>
  <c r="Q67" i="1" s="1"/>
  <c r="P45" i="1"/>
  <c r="O45" i="1"/>
  <c r="N45" i="1"/>
  <c r="L45" i="1"/>
  <c r="K45" i="1"/>
  <c r="J45" i="1"/>
  <c r="I45" i="1"/>
  <c r="H45" i="1"/>
  <c r="G45" i="1"/>
  <c r="F45" i="1"/>
  <c r="E45" i="1"/>
  <c r="D45" i="1"/>
  <c r="C45" i="1"/>
  <c r="M45" i="1" s="1"/>
  <c r="M44" i="1" s="1"/>
  <c r="V44" i="1"/>
  <c r="U44" i="1"/>
  <c r="T44" i="1"/>
  <c r="S44" i="1"/>
  <c r="R44" i="1"/>
  <c r="P44" i="1"/>
  <c r="O44" i="1"/>
  <c r="N44" i="1"/>
  <c r="L44" i="1"/>
  <c r="K44" i="1"/>
  <c r="K10" i="1" s="1"/>
  <c r="K9" i="1" s="1"/>
  <c r="K67" i="1" s="1"/>
  <c r="K72" i="1" s="1"/>
  <c r="J44" i="1"/>
  <c r="I44" i="1"/>
  <c r="H44" i="1"/>
  <c r="G44" i="1"/>
  <c r="F44" i="1"/>
  <c r="E44" i="1"/>
  <c r="D44" i="1"/>
  <c r="C44" i="1"/>
  <c r="X43" i="1"/>
  <c r="M43" i="1"/>
  <c r="Y43" i="1" s="1"/>
  <c r="Z43" i="1" s="1"/>
  <c r="W42" i="1"/>
  <c r="W38" i="1" s="1"/>
  <c r="W26" i="1" s="1"/>
  <c r="V42" i="1"/>
  <c r="U42" i="1"/>
  <c r="U38" i="1" s="1"/>
  <c r="U26" i="1" s="1"/>
  <c r="T42" i="1"/>
  <c r="S42" i="1"/>
  <c r="S38" i="1" s="1"/>
  <c r="R42" i="1"/>
  <c r="Q42" i="1"/>
  <c r="Q38" i="1" s="1"/>
  <c r="Q26" i="1" s="1"/>
  <c r="P42" i="1"/>
  <c r="O42" i="1"/>
  <c r="O38" i="1" s="1"/>
  <c r="O26" i="1" s="1"/>
  <c r="N42" i="1"/>
  <c r="L42" i="1"/>
  <c r="K42" i="1"/>
  <c r="K38" i="1" s="1"/>
  <c r="K26" i="1" s="1"/>
  <c r="J42" i="1"/>
  <c r="I42" i="1"/>
  <c r="I38" i="1" s="1"/>
  <c r="I26" i="1" s="1"/>
  <c r="H42" i="1"/>
  <c r="G42" i="1"/>
  <c r="G38" i="1" s="1"/>
  <c r="F42" i="1"/>
  <c r="E42" i="1"/>
  <c r="E38" i="1" s="1"/>
  <c r="E26" i="1" s="1"/>
  <c r="C42" i="1"/>
  <c r="W41" i="1"/>
  <c r="V41" i="1"/>
  <c r="U41" i="1"/>
  <c r="T41" i="1"/>
  <c r="S41" i="1"/>
  <c r="R41" i="1"/>
  <c r="Q41" i="1"/>
  <c r="P41" i="1"/>
  <c r="O41" i="1"/>
  <c r="N41" i="1"/>
  <c r="X41" i="1" s="1"/>
  <c r="L41" i="1"/>
  <c r="K41" i="1"/>
  <c r="J41" i="1"/>
  <c r="I41" i="1"/>
  <c r="H41" i="1"/>
  <c r="G41" i="1"/>
  <c r="F41" i="1"/>
  <c r="F38" i="1" s="1"/>
  <c r="F26" i="1" s="1"/>
  <c r="E41" i="1"/>
  <c r="D41" i="1"/>
  <c r="M41" i="1" s="1"/>
  <c r="C41" i="1"/>
  <c r="W40" i="1"/>
  <c r="V40" i="1"/>
  <c r="U40" i="1"/>
  <c r="T40" i="1"/>
  <c r="S40" i="1"/>
  <c r="R40" i="1"/>
  <c r="Q40" i="1"/>
  <c r="P40" i="1"/>
  <c r="O40" i="1"/>
  <c r="N40" i="1"/>
  <c r="X40" i="1" s="1"/>
  <c r="L40" i="1"/>
  <c r="K40" i="1"/>
  <c r="J40" i="1"/>
  <c r="I40" i="1"/>
  <c r="H40" i="1"/>
  <c r="H38" i="1" s="1"/>
  <c r="H26" i="1" s="1"/>
  <c r="H10" i="1" s="1"/>
  <c r="H9" i="1" s="1"/>
  <c r="H67" i="1" s="1"/>
  <c r="H72" i="1" s="1"/>
  <c r="G40" i="1"/>
  <c r="F40" i="1"/>
  <c r="E40" i="1"/>
  <c r="D40" i="1"/>
  <c r="C40" i="1"/>
  <c r="W39" i="1"/>
  <c r="V39" i="1"/>
  <c r="U39" i="1"/>
  <c r="T39" i="1"/>
  <c r="S39" i="1"/>
  <c r="R39" i="1"/>
  <c r="Q39" i="1"/>
  <c r="P39" i="1"/>
  <c r="O39" i="1"/>
  <c r="N39" i="1"/>
  <c r="X39" i="1" s="1"/>
  <c r="L39" i="1"/>
  <c r="K39" i="1"/>
  <c r="J39" i="1"/>
  <c r="J38" i="1" s="1"/>
  <c r="J26" i="1" s="1"/>
  <c r="I39" i="1"/>
  <c r="H39" i="1"/>
  <c r="G39" i="1"/>
  <c r="F39" i="1"/>
  <c r="E39" i="1"/>
  <c r="D39" i="1"/>
  <c r="M39" i="1" s="1"/>
  <c r="C39" i="1"/>
  <c r="V38" i="1"/>
  <c r="V26" i="1" s="1"/>
  <c r="T38" i="1"/>
  <c r="T26" i="1" s="1"/>
  <c r="T10" i="1" s="1"/>
  <c r="T9" i="1" s="1"/>
  <c r="T67" i="1" s="1"/>
  <c r="T72" i="1" s="1"/>
  <c r="R38" i="1"/>
  <c r="R26" i="1" s="1"/>
  <c r="P38" i="1"/>
  <c r="P26" i="1" s="1"/>
  <c r="L38" i="1"/>
  <c r="L26" i="1" s="1"/>
  <c r="D38" i="1"/>
  <c r="D26" i="1" s="1"/>
  <c r="C38" i="1"/>
  <c r="Z37" i="1"/>
  <c r="X37" i="1"/>
  <c r="Y37" i="1" s="1"/>
  <c r="R37" i="1"/>
  <c r="M37" i="1"/>
  <c r="W36" i="1"/>
  <c r="V36" i="1"/>
  <c r="U36" i="1"/>
  <c r="T36" i="1"/>
  <c r="S36" i="1"/>
  <c r="R36" i="1"/>
  <c r="Q36" i="1"/>
  <c r="P36" i="1"/>
  <c r="O36" i="1"/>
  <c r="N36" i="1"/>
  <c r="L36" i="1"/>
  <c r="K36" i="1"/>
  <c r="J36" i="1"/>
  <c r="I36" i="1"/>
  <c r="H36" i="1"/>
  <c r="G36" i="1"/>
  <c r="M36" i="1" s="1"/>
  <c r="F36" i="1"/>
  <c r="E36" i="1"/>
  <c r="D36" i="1"/>
  <c r="C36" i="1"/>
  <c r="W35" i="1"/>
  <c r="V35" i="1"/>
  <c r="U35" i="1"/>
  <c r="T35" i="1"/>
  <c r="S35" i="1"/>
  <c r="R35" i="1"/>
  <c r="Q35" i="1"/>
  <c r="P35" i="1"/>
  <c r="O35" i="1"/>
  <c r="X35" i="1" s="1"/>
  <c r="N35" i="1"/>
  <c r="L35" i="1"/>
  <c r="K35" i="1"/>
  <c r="J35" i="1"/>
  <c r="I35" i="1"/>
  <c r="H35" i="1"/>
  <c r="G35" i="1"/>
  <c r="M35" i="1" s="1"/>
  <c r="F35" i="1"/>
  <c r="E35" i="1"/>
  <c r="D35" i="1"/>
  <c r="C35" i="1"/>
  <c r="Y34" i="1"/>
  <c r="Z34" i="1" s="1"/>
  <c r="X34" i="1"/>
  <c r="M34" i="1"/>
  <c r="X33" i="1"/>
  <c r="M33" i="1"/>
  <c r="Y33" i="1" s="1"/>
  <c r="Z33" i="1" s="1"/>
  <c r="Y32" i="1"/>
  <c r="Z32" i="1" s="1"/>
  <c r="X32" i="1"/>
  <c r="M32" i="1"/>
  <c r="W31" i="1"/>
  <c r="V31" i="1"/>
  <c r="U31" i="1"/>
  <c r="T31" i="1"/>
  <c r="S31" i="1"/>
  <c r="R31" i="1"/>
  <c r="Q31" i="1"/>
  <c r="P31" i="1"/>
  <c r="O31" i="1"/>
  <c r="X31" i="1" s="1"/>
  <c r="N31" i="1"/>
  <c r="L31" i="1"/>
  <c r="K31" i="1"/>
  <c r="J31" i="1"/>
  <c r="I31" i="1"/>
  <c r="H31" i="1"/>
  <c r="G31" i="1"/>
  <c r="M31" i="1" s="1"/>
  <c r="F31" i="1"/>
  <c r="E31" i="1"/>
  <c r="D31" i="1"/>
  <c r="C31" i="1"/>
  <c r="W30" i="1"/>
  <c r="V30" i="1"/>
  <c r="U30" i="1"/>
  <c r="T30" i="1"/>
  <c r="S30" i="1"/>
  <c r="S29" i="1" s="1"/>
  <c r="S26" i="1" s="1"/>
  <c r="S10" i="1" s="1"/>
  <c r="S9" i="1" s="1"/>
  <c r="S67" i="1" s="1"/>
  <c r="R30" i="1"/>
  <c r="Q30" i="1"/>
  <c r="P30" i="1"/>
  <c r="O30" i="1"/>
  <c r="N30" i="1"/>
  <c r="L30" i="1"/>
  <c r="K30" i="1"/>
  <c r="J30" i="1"/>
  <c r="I30" i="1"/>
  <c r="H30" i="1"/>
  <c r="G30" i="1"/>
  <c r="G29" i="1" s="1"/>
  <c r="F30" i="1"/>
  <c r="E30" i="1"/>
  <c r="D30" i="1"/>
  <c r="C30" i="1"/>
  <c r="W29" i="1"/>
  <c r="V29" i="1"/>
  <c r="U29" i="1"/>
  <c r="T29" i="1"/>
  <c r="R29" i="1"/>
  <c r="Q29" i="1"/>
  <c r="P29" i="1"/>
  <c r="O29" i="1"/>
  <c r="N29" i="1"/>
  <c r="L29" i="1"/>
  <c r="K29" i="1"/>
  <c r="J29" i="1"/>
  <c r="I29" i="1"/>
  <c r="H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X28" i="1" s="1"/>
  <c r="X27" i="1" s="1"/>
  <c r="N28" i="1"/>
  <c r="L28" i="1"/>
  <c r="K28" i="1"/>
  <c r="J28" i="1"/>
  <c r="I28" i="1"/>
  <c r="H28" i="1"/>
  <c r="G28" i="1"/>
  <c r="M28" i="1" s="1"/>
  <c r="M27" i="1" s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L27" i="1"/>
  <c r="K27" i="1"/>
  <c r="J27" i="1"/>
  <c r="I27" i="1"/>
  <c r="H27" i="1"/>
  <c r="G27" i="1"/>
  <c r="F27" i="1"/>
  <c r="E27" i="1"/>
  <c r="D27" i="1"/>
  <c r="C27" i="1"/>
  <c r="C26" i="1"/>
  <c r="W25" i="1"/>
  <c r="V25" i="1"/>
  <c r="U25" i="1"/>
  <c r="T25" i="1"/>
  <c r="S25" i="1"/>
  <c r="S16" i="1" s="1"/>
  <c r="R25" i="1"/>
  <c r="R16" i="1" s="1"/>
  <c r="Q25" i="1"/>
  <c r="P25" i="1"/>
  <c r="O25" i="1"/>
  <c r="X25" i="1" s="1"/>
  <c r="Y25" i="1" s="1"/>
  <c r="Z25" i="1" s="1"/>
  <c r="N25" i="1"/>
  <c r="L25" i="1"/>
  <c r="L16" i="1" s="1"/>
  <c r="L10" i="1" s="1"/>
  <c r="L9" i="1" s="1"/>
  <c r="L67" i="1" s="1"/>
  <c r="L72" i="1" s="1"/>
  <c r="K25" i="1"/>
  <c r="J25" i="1"/>
  <c r="I25" i="1"/>
  <c r="H25" i="1"/>
  <c r="G25" i="1"/>
  <c r="M25" i="1" s="1"/>
  <c r="F25" i="1"/>
  <c r="F16" i="1" s="1"/>
  <c r="E25" i="1"/>
  <c r="D25" i="1"/>
  <c r="C25" i="1"/>
  <c r="Y24" i="1"/>
  <c r="Z24" i="1" s="1"/>
  <c r="X24" i="1"/>
  <c r="M24" i="1"/>
  <c r="W23" i="1"/>
  <c r="W17" i="1" s="1"/>
  <c r="W16" i="1" s="1"/>
  <c r="V23" i="1"/>
  <c r="V17" i="1" s="1"/>
  <c r="V16" i="1" s="1"/>
  <c r="V10" i="1" s="1"/>
  <c r="V9" i="1" s="1"/>
  <c r="V67" i="1" s="1"/>
  <c r="U23" i="1"/>
  <c r="T23" i="1"/>
  <c r="S23" i="1"/>
  <c r="R23" i="1"/>
  <c r="Q23" i="1"/>
  <c r="Q17" i="1" s="1"/>
  <c r="Q16" i="1" s="1"/>
  <c r="P23" i="1"/>
  <c r="P17" i="1" s="1"/>
  <c r="P16" i="1" s="1"/>
  <c r="P10" i="1" s="1"/>
  <c r="P9" i="1" s="1"/>
  <c r="P67" i="1" s="1"/>
  <c r="O23" i="1"/>
  <c r="N23" i="1"/>
  <c r="L23" i="1"/>
  <c r="K23" i="1"/>
  <c r="K17" i="1" s="1"/>
  <c r="K16" i="1" s="1"/>
  <c r="J23" i="1"/>
  <c r="J17" i="1" s="1"/>
  <c r="J16" i="1" s="1"/>
  <c r="J10" i="1" s="1"/>
  <c r="J9" i="1" s="1"/>
  <c r="J67" i="1" s="1"/>
  <c r="J72" i="1" s="1"/>
  <c r="I23" i="1"/>
  <c r="H23" i="1"/>
  <c r="G23" i="1"/>
  <c r="F23" i="1"/>
  <c r="E23" i="1"/>
  <c r="E17" i="1" s="1"/>
  <c r="E16" i="1" s="1"/>
  <c r="D23" i="1"/>
  <c r="D17" i="1" s="1"/>
  <c r="D16" i="1" s="1"/>
  <c r="D10" i="1" s="1"/>
  <c r="D9" i="1" s="1"/>
  <c r="D67" i="1" s="1"/>
  <c r="D72" i="1" s="1"/>
  <c r="C23" i="1"/>
  <c r="M23" i="1" s="1"/>
  <c r="X22" i="1"/>
  <c r="M22" i="1"/>
  <c r="Y22" i="1" s="1"/>
  <c r="Z22" i="1" s="1"/>
  <c r="W21" i="1"/>
  <c r="V21" i="1"/>
  <c r="U21" i="1"/>
  <c r="T21" i="1"/>
  <c r="S21" i="1"/>
  <c r="R21" i="1"/>
  <c r="Q21" i="1"/>
  <c r="P21" i="1"/>
  <c r="O21" i="1"/>
  <c r="N21" i="1"/>
  <c r="X21" i="1" s="1"/>
  <c r="Y21" i="1" s="1"/>
  <c r="Z21" i="1" s="1"/>
  <c r="L21" i="1"/>
  <c r="K21" i="1"/>
  <c r="J21" i="1"/>
  <c r="I21" i="1"/>
  <c r="H21" i="1"/>
  <c r="G21" i="1"/>
  <c r="F21" i="1"/>
  <c r="E21" i="1"/>
  <c r="D21" i="1"/>
  <c r="C21" i="1"/>
  <c r="M21" i="1" s="1"/>
  <c r="W20" i="1"/>
  <c r="V20" i="1"/>
  <c r="U20" i="1"/>
  <c r="T20" i="1"/>
  <c r="S20" i="1"/>
  <c r="R20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M20" i="1" s="1"/>
  <c r="W19" i="1"/>
  <c r="V19" i="1"/>
  <c r="U19" i="1"/>
  <c r="T19" i="1"/>
  <c r="S19" i="1"/>
  <c r="R19" i="1"/>
  <c r="Q19" i="1"/>
  <c r="P19" i="1"/>
  <c r="O19" i="1"/>
  <c r="N19" i="1"/>
  <c r="X19" i="1" s="1"/>
  <c r="Y19" i="1" s="1"/>
  <c r="Z19" i="1" s="1"/>
  <c r="L19" i="1"/>
  <c r="K19" i="1"/>
  <c r="J19" i="1"/>
  <c r="I19" i="1"/>
  <c r="H19" i="1"/>
  <c r="G19" i="1"/>
  <c r="F19" i="1"/>
  <c r="E19" i="1"/>
  <c r="D19" i="1"/>
  <c r="C19" i="1"/>
  <c r="M19" i="1" s="1"/>
  <c r="W18" i="1"/>
  <c r="V18" i="1"/>
  <c r="U18" i="1"/>
  <c r="T18" i="1"/>
  <c r="S18" i="1"/>
  <c r="R18" i="1"/>
  <c r="Q18" i="1"/>
  <c r="P18" i="1"/>
  <c r="O18" i="1"/>
  <c r="O17" i="1" s="1"/>
  <c r="O16" i="1" s="1"/>
  <c r="N18" i="1"/>
  <c r="X18" i="1" s="1"/>
  <c r="L18" i="1"/>
  <c r="K18" i="1"/>
  <c r="J18" i="1"/>
  <c r="I18" i="1"/>
  <c r="H18" i="1"/>
  <c r="G18" i="1"/>
  <c r="F18" i="1"/>
  <c r="E18" i="1"/>
  <c r="D18" i="1"/>
  <c r="C18" i="1"/>
  <c r="M18" i="1" s="1"/>
  <c r="U17" i="1"/>
  <c r="U16" i="1" s="1"/>
  <c r="T17" i="1"/>
  <c r="S17" i="1"/>
  <c r="R17" i="1"/>
  <c r="N17" i="1"/>
  <c r="L17" i="1"/>
  <c r="I17" i="1"/>
  <c r="I16" i="1" s="1"/>
  <c r="H17" i="1"/>
  <c r="G17" i="1"/>
  <c r="F17" i="1"/>
  <c r="T16" i="1"/>
  <c r="N16" i="1"/>
  <c r="H16" i="1"/>
  <c r="G16" i="1"/>
  <c r="W15" i="1"/>
  <c r="V15" i="1"/>
  <c r="U15" i="1"/>
  <c r="T15" i="1"/>
  <c r="S15" i="1"/>
  <c r="R15" i="1"/>
  <c r="Q15" i="1"/>
  <c r="P15" i="1"/>
  <c r="O15" i="1"/>
  <c r="N15" i="1"/>
  <c r="X15" i="1" s="1"/>
  <c r="L15" i="1"/>
  <c r="K15" i="1"/>
  <c r="J15" i="1"/>
  <c r="I15" i="1"/>
  <c r="H15" i="1"/>
  <c r="G15" i="1"/>
  <c r="M15" i="1" s="1"/>
  <c r="F15" i="1"/>
  <c r="E15" i="1"/>
  <c r="D15" i="1"/>
  <c r="C15" i="1"/>
  <c r="W14" i="1"/>
  <c r="V14" i="1"/>
  <c r="U14" i="1"/>
  <c r="T14" i="1"/>
  <c r="S14" i="1"/>
  <c r="R14" i="1"/>
  <c r="Q14" i="1"/>
  <c r="P14" i="1"/>
  <c r="O14" i="1"/>
  <c r="N14" i="1"/>
  <c r="L14" i="1"/>
  <c r="K14" i="1"/>
  <c r="J14" i="1"/>
  <c r="I14" i="1"/>
  <c r="H14" i="1"/>
  <c r="G14" i="1"/>
  <c r="M14" i="1" s="1"/>
  <c r="F14" i="1"/>
  <c r="E14" i="1"/>
  <c r="D14" i="1"/>
  <c r="C14" i="1"/>
  <c r="W13" i="1"/>
  <c r="V13" i="1"/>
  <c r="U13" i="1"/>
  <c r="T13" i="1"/>
  <c r="S13" i="1"/>
  <c r="R13" i="1"/>
  <c r="Q13" i="1"/>
  <c r="P13" i="1"/>
  <c r="O13" i="1"/>
  <c r="N13" i="1"/>
  <c r="L13" i="1"/>
  <c r="K13" i="1"/>
  <c r="J13" i="1"/>
  <c r="I13" i="1"/>
  <c r="H13" i="1"/>
  <c r="G13" i="1"/>
  <c r="F13" i="1"/>
  <c r="E13" i="1"/>
  <c r="D13" i="1"/>
  <c r="C13" i="1"/>
  <c r="M13" i="1" s="1"/>
  <c r="W12" i="1"/>
  <c r="V12" i="1"/>
  <c r="U12" i="1"/>
  <c r="U11" i="1" s="1"/>
  <c r="T12" i="1"/>
  <c r="S12" i="1"/>
  <c r="R12" i="1"/>
  <c r="Q12" i="1"/>
  <c r="P12" i="1"/>
  <c r="O12" i="1"/>
  <c r="O11" i="1" s="1"/>
  <c r="N12" i="1"/>
  <c r="X12" i="1" s="1"/>
  <c r="L12" i="1"/>
  <c r="K12" i="1"/>
  <c r="J12" i="1"/>
  <c r="I12" i="1"/>
  <c r="I11" i="1" s="1"/>
  <c r="I10" i="1" s="1"/>
  <c r="I9" i="1" s="1"/>
  <c r="I67" i="1" s="1"/>
  <c r="I72" i="1" s="1"/>
  <c r="H12" i="1"/>
  <c r="G12" i="1"/>
  <c r="G11" i="1" s="1"/>
  <c r="F12" i="1"/>
  <c r="E12" i="1"/>
  <c r="D12" i="1"/>
  <c r="C12" i="1"/>
  <c r="M12" i="1" s="1"/>
  <c r="M11" i="1" s="1"/>
  <c r="W11" i="1"/>
  <c r="V11" i="1"/>
  <c r="T11" i="1"/>
  <c r="S11" i="1"/>
  <c r="R11" i="1"/>
  <c r="Q11" i="1"/>
  <c r="P11" i="1"/>
  <c r="N11" i="1"/>
  <c r="L11" i="1"/>
  <c r="K11" i="1"/>
  <c r="J11" i="1"/>
  <c r="H11" i="1"/>
  <c r="F11" i="1"/>
  <c r="E11" i="1"/>
  <c r="D11" i="1"/>
  <c r="E10" i="1"/>
  <c r="E9" i="1"/>
  <c r="E67" i="1" s="1"/>
  <c r="E72" i="1" s="1"/>
  <c r="Y27" i="3" l="1"/>
  <c r="Z27" i="3" s="1"/>
  <c r="X42" i="3"/>
  <c r="Y44" i="3"/>
  <c r="Y63" i="3"/>
  <c r="Y66" i="3"/>
  <c r="X65" i="3"/>
  <c r="M70" i="3"/>
  <c r="Y71" i="3"/>
  <c r="Z71" i="3" s="1"/>
  <c r="X70" i="3"/>
  <c r="Y74" i="3"/>
  <c r="Y77" i="3"/>
  <c r="Z77" i="3" s="1"/>
  <c r="H80" i="3"/>
  <c r="H84" i="3" s="1"/>
  <c r="Y20" i="3"/>
  <c r="Z20" i="3" s="1"/>
  <c r="X19" i="3"/>
  <c r="Y19" i="3" s="1"/>
  <c r="Z19" i="3" s="1"/>
  <c r="Y28" i="3"/>
  <c r="Z28" i="3" s="1"/>
  <c r="M30" i="3"/>
  <c r="Y31" i="3"/>
  <c r="Z31" i="3" s="1"/>
  <c r="X30" i="3"/>
  <c r="Y76" i="3"/>
  <c r="Z76" i="3" s="1"/>
  <c r="X75" i="3"/>
  <c r="C80" i="3"/>
  <c r="C84" i="3" s="1"/>
  <c r="I80" i="3"/>
  <c r="I84" i="3" s="1"/>
  <c r="P80" i="3"/>
  <c r="P84" i="3" s="1"/>
  <c r="V80" i="3"/>
  <c r="V84" i="3" s="1"/>
  <c r="M24" i="3"/>
  <c r="M23" i="3" s="1"/>
  <c r="M8" i="3" s="1"/>
  <c r="M58" i="3" s="1"/>
  <c r="Y35" i="3"/>
  <c r="Z35" i="3" s="1"/>
  <c r="X34" i="3"/>
  <c r="Y34" i="3" s="1"/>
  <c r="Z34" i="3" s="1"/>
  <c r="D80" i="3"/>
  <c r="D84" i="3" s="1"/>
  <c r="J80" i="3"/>
  <c r="J84" i="3" s="1"/>
  <c r="Q80" i="3"/>
  <c r="Q84" i="3" s="1"/>
  <c r="W80" i="3"/>
  <c r="W84" i="3" s="1"/>
  <c r="Y79" i="3"/>
  <c r="Z79" i="3" s="1"/>
  <c r="X78" i="3"/>
  <c r="Y32" i="3"/>
  <c r="Z32" i="3" s="1"/>
  <c r="Z49" i="3"/>
  <c r="Z54" i="3"/>
  <c r="M75" i="3"/>
  <c r="M73" i="3" s="1"/>
  <c r="E80" i="3"/>
  <c r="E84" i="3" s="1"/>
  <c r="K80" i="3"/>
  <c r="K84" i="3" s="1"/>
  <c r="R80" i="3"/>
  <c r="R84" i="3" s="1"/>
  <c r="Y62" i="3"/>
  <c r="Z62" i="3" s="1"/>
  <c r="X61" i="3"/>
  <c r="Y61" i="3" s="1"/>
  <c r="Z61" i="3" s="1"/>
  <c r="L80" i="3"/>
  <c r="L84" i="3" s="1"/>
  <c r="S80" i="3"/>
  <c r="S84" i="3" s="1"/>
  <c r="Y26" i="3"/>
  <c r="Z26" i="3" s="1"/>
  <c r="X25" i="3"/>
  <c r="X15" i="3"/>
  <c r="X56" i="3"/>
  <c r="M10" i="2"/>
  <c r="M9" i="2"/>
  <c r="M8" i="2" s="1"/>
  <c r="M34" i="2" s="1"/>
  <c r="M36" i="2" s="1"/>
  <c r="I36" i="2"/>
  <c r="D36" i="2"/>
  <c r="J36" i="2"/>
  <c r="K36" i="2"/>
  <c r="M21" i="2"/>
  <c r="Y25" i="2"/>
  <c r="G36" i="2"/>
  <c r="C36" i="2"/>
  <c r="F36" i="2"/>
  <c r="L36" i="2"/>
  <c r="H36" i="2"/>
  <c r="E36" i="2"/>
  <c r="Y23" i="2"/>
  <c r="Z23" i="2" s="1"/>
  <c r="X22" i="2"/>
  <c r="Y11" i="2"/>
  <c r="Z11" i="2" s="1"/>
  <c r="X10" i="2"/>
  <c r="Y13" i="2"/>
  <c r="Z13" i="2" s="1"/>
  <c r="Y15" i="2"/>
  <c r="Z15" i="2" s="1"/>
  <c r="Y35" i="1"/>
  <c r="Z35" i="1" s="1"/>
  <c r="G26" i="1"/>
  <c r="G10" i="1" s="1"/>
  <c r="G9" i="1" s="1"/>
  <c r="G67" i="1" s="1"/>
  <c r="G72" i="1" s="1"/>
  <c r="Y31" i="1"/>
  <c r="Z31" i="1" s="1"/>
  <c r="Y15" i="1"/>
  <c r="Z15" i="1" s="1"/>
  <c r="O10" i="1"/>
  <c r="O9" i="1" s="1"/>
  <c r="O67" i="1" s="1"/>
  <c r="O72" i="1" s="1"/>
  <c r="U10" i="1"/>
  <c r="U9" i="1" s="1"/>
  <c r="U67" i="1" s="1"/>
  <c r="U72" i="1" s="1"/>
  <c r="Y27" i="1"/>
  <c r="Z27" i="1" s="1"/>
  <c r="M17" i="1"/>
  <c r="M16" i="1" s="1"/>
  <c r="F10" i="1"/>
  <c r="F9" i="1" s="1"/>
  <c r="F67" i="1" s="1"/>
  <c r="F72" i="1" s="1"/>
  <c r="R10" i="1"/>
  <c r="R9" i="1" s="1"/>
  <c r="R67" i="1" s="1"/>
  <c r="X30" i="1"/>
  <c r="Y41" i="1"/>
  <c r="Z41" i="1" s="1"/>
  <c r="C11" i="1"/>
  <c r="C10" i="1" s="1"/>
  <c r="C9" i="1" s="1"/>
  <c r="C67" i="1" s="1"/>
  <c r="C72" i="1" s="1"/>
  <c r="Y28" i="1"/>
  <c r="Z28" i="1" s="1"/>
  <c r="Y12" i="1"/>
  <c r="Z12" i="1" s="1"/>
  <c r="X13" i="1"/>
  <c r="Y13" i="1" s="1"/>
  <c r="Z13" i="1" s="1"/>
  <c r="X20" i="1"/>
  <c r="Y20" i="1" s="1"/>
  <c r="Z20" i="1" s="1"/>
  <c r="X23" i="1"/>
  <c r="Y23" i="1" s="1"/>
  <c r="Z23" i="1" s="1"/>
  <c r="X36" i="1"/>
  <c r="Y36" i="1" s="1"/>
  <c r="Z36" i="1" s="1"/>
  <c r="N38" i="1"/>
  <c r="N26" i="1" s="1"/>
  <c r="N10" i="1" s="1"/>
  <c r="N9" i="1" s="1"/>
  <c r="N67" i="1" s="1"/>
  <c r="N72" i="1" s="1"/>
  <c r="X42" i="1"/>
  <c r="Y42" i="1" s="1"/>
  <c r="Z42" i="1" s="1"/>
  <c r="X45" i="1"/>
  <c r="X50" i="1"/>
  <c r="Y52" i="1"/>
  <c r="Y55" i="1"/>
  <c r="Z55" i="1" s="1"/>
  <c r="Y59" i="1"/>
  <c r="Z59" i="1" s="1"/>
  <c r="M38" i="1"/>
  <c r="M26" i="1" s="1"/>
  <c r="P72" i="1"/>
  <c r="V72" i="1"/>
  <c r="Y18" i="1"/>
  <c r="Z18" i="1" s="1"/>
  <c r="X17" i="1"/>
  <c r="M30" i="1"/>
  <c r="M29" i="1" s="1"/>
  <c r="Q72" i="1"/>
  <c r="W10" i="1"/>
  <c r="W9" i="1" s="1"/>
  <c r="W67" i="1" s="1"/>
  <c r="W72" i="1" s="1"/>
  <c r="R72" i="1"/>
  <c r="X14" i="1"/>
  <c r="Y14" i="1" s="1"/>
  <c r="Z14" i="1" s="1"/>
  <c r="C17" i="1"/>
  <c r="C16" i="1" s="1"/>
  <c r="Y39" i="1"/>
  <c r="Z39" i="1" s="1"/>
  <c r="M40" i="1"/>
  <c r="Y40" i="1" s="1"/>
  <c r="Z40" i="1" s="1"/>
  <c r="S72" i="1"/>
  <c r="X48" i="1"/>
  <c r="Y48" i="1" s="1"/>
  <c r="X53" i="1"/>
  <c r="Y53" i="1" s="1"/>
  <c r="Z53" i="1" s="1"/>
  <c r="Y54" i="1"/>
  <c r="Z54" i="1" s="1"/>
  <c r="Y63" i="1"/>
  <c r="Z63" i="1" s="1"/>
  <c r="X57" i="1"/>
  <c r="Y57" i="1" s="1"/>
  <c r="Z57" i="1" s="1"/>
  <c r="Y66" i="1"/>
  <c r="M42" i="1"/>
  <c r="Y56" i="3" l="1"/>
  <c r="Y30" i="3"/>
  <c r="Z30" i="3" s="1"/>
  <c r="Y65" i="3"/>
  <c r="Y15" i="3"/>
  <c r="Z15" i="3" s="1"/>
  <c r="X14" i="3"/>
  <c r="Y78" i="3"/>
  <c r="Z78" i="3" s="1"/>
  <c r="Y25" i="3"/>
  <c r="Z25" i="3" s="1"/>
  <c r="X24" i="3"/>
  <c r="Y70" i="3"/>
  <c r="Z70" i="3" s="1"/>
  <c r="Y75" i="3"/>
  <c r="Z75" i="3" s="1"/>
  <c r="X73" i="3"/>
  <c r="Y73" i="3" s="1"/>
  <c r="Z73" i="3" s="1"/>
  <c r="Y42" i="3"/>
  <c r="Z42" i="3" s="1"/>
  <c r="X41" i="3"/>
  <c r="M67" i="3"/>
  <c r="M64" i="3" s="1"/>
  <c r="M60" i="3" s="1"/>
  <c r="M80" i="3" s="1"/>
  <c r="M84" i="3" s="1"/>
  <c r="Y22" i="2"/>
  <c r="Z22" i="2" s="1"/>
  <c r="X21" i="2"/>
  <c r="Y21" i="2" s="1"/>
  <c r="Z21" i="2" s="1"/>
  <c r="Y10" i="2"/>
  <c r="Z10" i="2" s="1"/>
  <c r="X9" i="2"/>
  <c r="M10" i="1"/>
  <c r="M9" i="1" s="1"/>
  <c r="M67" i="1" s="1"/>
  <c r="M72" i="1" s="1"/>
  <c r="Y45" i="1"/>
  <c r="Z45" i="1" s="1"/>
  <c r="X44" i="1"/>
  <c r="Y44" i="1" s="1"/>
  <c r="Z44" i="1" s="1"/>
  <c r="X29" i="1"/>
  <c r="Y30" i="1"/>
  <c r="Z30" i="1" s="1"/>
  <c r="Y17" i="1"/>
  <c r="Z17" i="1" s="1"/>
  <c r="X16" i="1"/>
  <c r="Y16" i="1" s="1"/>
  <c r="Z16" i="1" s="1"/>
  <c r="X38" i="1"/>
  <c r="Y38" i="1" s="1"/>
  <c r="Z38" i="1" s="1"/>
  <c r="X11" i="1"/>
  <c r="Y50" i="1"/>
  <c r="Z50" i="1" s="1"/>
  <c r="X49" i="1"/>
  <c r="Y49" i="1" s="1"/>
  <c r="Z49" i="1" s="1"/>
  <c r="Y41" i="3" l="1"/>
  <c r="Z41" i="3" s="1"/>
  <c r="X40" i="3"/>
  <c r="Y40" i="3" s="1"/>
  <c r="Z40" i="3" s="1"/>
  <c r="Y24" i="3"/>
  <c r="Z24" i="3" s="1"/>
  <c r="X23" i="3"/>
  <c r="Y23" i="3" s="1"/>
  <c r="Z23" i="3" s="1"/>
  <c r="X10" i="3"/>
  <c r="Y14" i="3"/>
  <c r="Z14" i="3" s="1"/>
  <c r="X67" i="3"/>
  <c r="Y9" i="2"/>
  <c r="Z9" i="2" s="1"/>
  <c r="X8" i="2"/>
  <c r="Y29" i="1"/>
  <c r="Z29" i="1" s="1"/>
  <c r="X26" i="1"/>
  <c r="Y26" i="1" s="1"/>
  <c r="Z26" i="1" s="1"/>
  <c r="X10" i="1"/>
  <c r="Y11" i="1"/>
  <c r="Z11" i="1" s="1"/>
  <c r="Y10" i="3" l="1"/>
  <c r="Z10" i="3" s="1"/>
  <c r="X9" i="3"/>
  <c r="Y67" i="3"/>
  <c r="Z67" i="3" s="1"/>
  <c r="X64" i="3"/>
  <c r="Y8" i="2"/>
  <c r="Z8" i="2" s="1"/>
  <c r="X34" i="2"/>
  <c r="X9" i="1"/>
  <c r="Y10" i="1"/>
  <c r="Z10" i="1" s="1"/>
  <c r="Y64" i="3" l="1"/>
  <c r="Z64" i="3" s="1"/>
  <c r="X60" i="3"/>
  <c r="Y9" i="3"/>
  <c r="Z9" i="3" s="1"/>
  <c r="X8" i="3"/>
  <c r="Y34" i="2"/>
  <c r="Z34" i="2" s="1"/>
  <c r="X36" i="2"/>
  <c r="Y36" i="2" s="1"/>
  <c r="Z36" i="2" s="1"/>
  <c r="Y9" i="1"/>
  <c r="Z9" i="1" s="1"/>
  <c r="X67" i="1"/>
  <c r="Y8" i="3" l="1"/>
  <c r="Z8" i="3" s="1"/>
  <c r="X58" i="3"/>
  <c r="Y58" i="3" s="1"/>
  <c r="Z58" i="3" s="1"/>
  <c r="Y60" i="3"/>
  <c r="Z60" i="3" s="1"/>
  <c r="X80" i="3"/>
  <c r="Y67" i="1"/>
  <c r="Z67" i="1" s="1"/>
  <c r="X72" i="1"/>
  <c r="Y72" i="1" s="1"/>
  <c r="Z72" i="1" s="1"/>
  <c r="Y80" i="3" l="1"/>
  <c r="Z80" i="3" s="1"/>
  <c r="X84" i="3"/>
  <c r="Y84" i="3" s="1"/>
  <c r="Z84" i="3" s="1"/>
</calcChain>
</file>

<file path=xl/comments1.xml><?xml version="1.0" encoding="utf-8"?>
<comments xmlns="http://schemas.openxmlformats.org/spreadsheetml/2006/main">
  <authors>
    <author>Ingrid Rodriguez Santana</author>
  </authors>
  <commentList>
    <comment ref="B39" authorId="0">
      <text>
        <r>
          <rPr>
            <b/>
            <sz val="9"/>
            <color indexed="81"/>
            <rFont val="Tahoma"/>
            <family val="2"/>
          </rPr>
          <t>Ingrid Rodriguez Santana:</t>
        </r>
        <r>
          <rPr>
            <sz val="9"/>
            <color indexed="81"/>
            <rFont val="Tahoma"/>
            <family val="2"/>
          </rPr>
          <t xml:space="preserve">
El monto de agosto pertenece a otros registros, cntratos y cobros
</t>
        </r>
      </text>
    </comment>
  </commentList>
</comments>
</file>

<file path=xl/sharedStrings.xml><?xml version="1.0" encoding="utf-8"?>
<sst xmlns="http://schemas.openxmlformats.org/spreadsheetml/2006/main" count="434" uniqueCount="167">
  <si>
    <t xml:space="preserve"> CUADRO No.2</t>
  </si>
  <si>
    <t>INGRESOS FISCALES COMPARADOS POR PARTIDAS, DIRECCION GENERAL DE IMPUESTOS INTERNOS</t>
  </si>
  <si>
    <t>ENERO-OCTUBRE  2019/2018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</si>
  <si>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</si>
  <si>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</si>
  <si>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</si>
  <si>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</si>
  <si>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</si>
  <si>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</si>
  <si>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</si>
  <si>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</si>
  <si>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</si>
  <si>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</si>
  <si>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</si>
  <si>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</si>
  <si>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</si>
  <si>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</si>
  <si>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</si>
  <si>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</si>
  <si>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</si>
  <si>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</si>
  <si>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</si>
  <si>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</si>
  <si>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</si>
  <si>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</si>
  <si>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</si>
  <si>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</si>
  <si>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</si>
  <si>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</si>
  <si>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</si>
  <si>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</si>
  <si>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</si>
  <si>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</si>
  <si>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</si>
  <si>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</si>
  <si>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</si>
  <si>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</si>
  <si>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</si>
  <si>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</si>
  <si>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</si>
  <si>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</si>
  <si>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</si>
  <si>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</si>
  <si>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</si>
  <si>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</si>
  <si>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</si>
  <si>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</si>
  <si>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</si>
  <si>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</si>
  <si>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</si>
  <si>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</si>
  <si>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</si>
  <si>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</si>
  <si>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</si>
  <si>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</si>
  <si>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</si>
  <si>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</si>
  <si>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</si>
  <si>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</si>
  <si>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</si>
  <si>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</si>
  <si>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</si>
  <si>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</si>
  <si>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</si>
  <si>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</si>
  <si>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</si>
  <si>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</si>
  <si>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</si>
  <si>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</si>
  <si>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</si>
  <si>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</si>
  <si>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-Ingresos por diferencial del gas licuado de petróleo</t>
  </si>
  <si>
    <t>VI) INGRESOS A ESPECIFICAR</t>
  </si>
  <si>
    <t>B)  INGRESOS DE CAPITAL</t>
  </si>
  <si>
    <t xml:space="preserve">   TOTAL </t>
  </si>
  <si>
    <t>Otros Ingresos:</t>
  </si>
  <si>
    <t>Depósitos a Cargo del Estado o Fondos Especiales y de Terceros</t>
  </si>
  <si>
    <t>Devolución impuesto selectivo al consumo de combustibles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</si>
  <si>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</si>
  <si>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</si>
  <si>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</si>
  <si>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</si>
  <si>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</si>
  <si>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</si>
  <si>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</si>
  <si>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</si>
  <si>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</si>
  <si>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</si>
  <si>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ENERO-OCTUBRE 2019/2018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</si>
  <si>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</si>
  <si>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</si>
  <si>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</si>
  <si>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</si>
  <si>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</si>
  <si>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</si>
  <si>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</si>
  <si>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</si>
  <si>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</si>
  <si>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</si>
  <si>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</si>
  <si>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</si>
  <si>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</si>
  <si>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</si>
  <si>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</si>
  <si>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</si>
  <si>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</si>
  <si>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</si>
  <si>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</si>
  <si>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ENERO-OCTUBRE  2018/2019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</si>
  <si>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</si>
  <si>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</si>
  <si>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</si>
  <si>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</si>
  <si>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</si>
  <si>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</si>
  <si>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</si>
  <si>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2) IMPUESTOS SOBRE EL COMERCIO Y LAS TRANSACCIONES/COMERCIO EXTERIOR</t>
  </si>
  <si>
    <t>- Derechos Consulares</t>
  </si>
  <si>
    <t>II) CONTRIBUCIONES SOCIALES</t>
  </si>
  <si>
    <t>III) TRANSFERENCIAS CORRIENTES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</si>
  <si>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</si>
  <si>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</si>
  <si>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</si>
  <si>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</si>
  <si>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</si>
  <si>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</si>
  <si>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</si>
  <si>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</si>
  <si>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>- Licencia por subastas de productos agropecuarios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</si>
  <si>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</si>
  <si>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</si>
  <si>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</si>
  <si>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</si>
  <si>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</si>
  <si>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</si>
  <si>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</si>
  <si>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</si>
  <si>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</si>
  <si>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</si>
  <si>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</si>
  <si>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</si>
  <si>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</si>
  <si>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</si>
  <si>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</si>
  <si>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</si>
  <si>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</si>
  <si>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</si>
  <si>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</si>
  <si>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</si>
  <si>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</si>
  <si>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</si>
  <si>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</si>
  <si>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</si>
  <si>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</si>
  <si>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</si>
  <si>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</si>
  <si>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</si>
  <si>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</si>
  <si>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</si>
  <si>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</si>
  <si>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</si>
  <si>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</si>
  <si>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</t>
  </si>
  <si>
    <t>Devolución de Recursos a empleados por retenciones excesivas por TSS</t>
  </si>
  <si>
    <t>Ingresos de la CUT No Presupuestaria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</si>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</sst>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* _(#,##0.0_)\ _P_-;* \(#,##0.0\)\ _P_-;_-* &quot;-&quot;??\ _P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.00\ &quot;€&quot;_-;\-* #,##0.00\ &quot;€&quot;_-;_-* &quot;-&quot;??\ &quot;€&quot;_-;_-@_-"/>
    <numFmt numFmtId="171" formatCode="_([$€-2]* #,##0.00_);_([$€-2]* \(#,##0.00\);_([$€-2]* &quot;-&quot;??_)"/>
    <numFmt numFmtId="172" formatCode="_([$€]* #,##0.00_);_([$€]* \(#,##0.00\);_([$€]* &quot;-&quot;??_);_(@_)"/>
    <numFmt numFmtId="173" formatCode="_(&quot;RD$&quot;* #,##0.00_);_(&quot;RD$&quot;* \(#,##0.00\);_(&quot;RD$&quot;* &quot;-&quot;??_);_(@_)"/>
    <numFmt numFmtId="174" formatCode="#,##0.0"/>
    <numFmt numFmtId="175" formatCode="0.0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sz val="10"/>
      <color rgb="FFFF0000"/>
      <name val="Segoe UI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i/>
      <sz val="12"/>
      <color indexed="8"/>
      <name val="Segoe UI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sz val="10"/>
      <color rgb="FFFF0000"/>
      <name val="Arial"/>
      <family val="2"/>
    </font>
    <font>
      <b/>
      <u/>
      <sz val="9"/>
      <color indexed="8"/>
      <name val="Segoe UI"/>
      <family val="2"/>
    </font>
    <font>
      <u/>
      <sz val="9"/>
      <color indexed="8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3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9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8">
      <protection hidden="1"/>
    </xf>
    <xf numFmtId="0" fontId="29" fillId="18" borderId="8" applyNumberFormat="0" applyFont="0" applyBorder="0" applyAlignment="0" applyProtection="0">
      <protection hidden="1"/>
    </xf>
    <xf numFmtId="0" fontId="28" fillId="0" borderId="8">
      <protection hidden="1"/>
    </xf>
    <xf numFmtId="167" fontId="30" fillId="0" borderId="18" applyBorder="0">
      <alignment horizontal="center" vertical="center"/>
    </xf>
    <xf numFmtId="0" fontId="31" fillId="6" borderId="0" applyNumberFormat="0" applyBorder="0" applyAlignment="0" applyProtection="0"/>
    <xf numFmtId="0" fontId="32" fillId="18" borderId="19" applyNumberFormat="0" applyAlignment="0" applyProtection="0"/>
    <xf numFmtId="0" fontId="33" fillId="19" borderId="20" applyNumberFormat="0" applyAlignment="0" applyProtection="0"/>
    <xf numFmtId="0" fontId="34" fillId="0" borderId="21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36" fillId="9" borderId="19" applyNumberForma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7" fillId="5" borderId="0" applyNumberFormat="0" applyBorder="0" applyAlignment="0" applyProtection="0"/>
    <xf numFmtId="0" fontId="38" fillId="0" borderId="8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2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40" fillId="0" borderId="0">
      <alignment vertical="top"/>
    </xf>
    <xf numFmtId="0" fontId="2" fillId="0" borderId="0"/>
    <xf numFmtId="0" fontId="26" fillId="0" borderId="0"/>
    <xf numFmtId="0" fontId="2" fillId="0" borderId="0"/>
    <xf numFmtId="0" fontId="2" fillId="0" borderId="0"/>
    <xf numFmtId="39" fontId="4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39" fontId="10" fillId="0" borderId="0"/>
    <xf numFmtId="0" fontId="2" fillId="25" borderId="22" applyNumberFormat="0" applyFont="0" applyAlignment="0" applyProtection="0"/>
    <xf numFmtId="0" fontId="2" fillId="25" borderId="22" applyNumberFormat="0" applyFont="0" applyAlignment="0" applyProtection="0"/>
    <xf numFmtId="0" fontId="2" fillId="25" borderId="2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Border="0" applyAlignment="0" applyProtection="0">
      <protection hidden="1"/>
    </xf>
    <xf numFmtId="0" fontId="43" fillId="18" borderId="2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35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18" borderId="8"/>
    <xf numFmtId="0" fontId="50" fillId="0" borderId="27" applyNumberFormat="0" applyFill="0" applyAlignment="0" applyProtection="0"/>
  </cellStyleXfs>
  <cellXfs count="292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/>
    <xf numFmtId="0" fontId="6" fillId="0" borderId="0" xfId="0" applyFont="1" applyFill="1" applyBorder="1"/>
    <xf numFmtId="0" fontId="6" fillId="2" borderId="0" xfId="0" applyFont="1" applyFill="1" applyBorder="1"/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3" borderId="1" xfId="2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2" applyFont="1" applyFill="1" applyBorder="1" applyAlignment="1" applyProtection="1">
      <alignment horizontal="center" vertical="center"/>
    </xf>
    <xf numFmtId="0" fontId="8" fillId="3" borderId="6" xfId="2" applyFont="1" applyFill="1" applyBorder="1" applyAlignment="1" applyProtection="1">
      <alignment horizontal="center" vertical="center"/>
    </xf>
    <xf numFmtId="0" fontId="8" fillId="3" borderId="7" xfId="2" applyFont="1" applyFill="1" applyBorder="1" applyAlignment="1" applyProtection="1">
      <alignment horizontal="center" vertical="center"/>
    </xf>
    <xf numFmtId="0" fontId="8" fillId="3" borderId="1" xfId="2" applyFont="1" applyFill="1" applyBorder="1" applyAlignment="1" applyProtection="1">
      <alignment horizontal="center" vertical="center"/>
    </xf>
    <xf numFmtId="0" fontId="8" fillId="3" borderId="8" xfId="2" applyFont="1" applyFill="1" applyBorder="1" applyAlignment="1" applyProtection="1">
      <alignment horizontal="center" vertical="center"/>
    </xf>
    <xf numFmtId="0" fontId="8" fillId="3" borderId="9" xfId="2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</xf>
    <xf numFmtId="164" fontId="9" fillId="0" borderId="11" xfId="3" applyNumberFormat="1" applyFont="1" applyFill="1" applyBorder="1"/>
    <xf numFmtId="164" fontId="9" fillId="2" borderId="8" xfId="3" applyNumberFormat="1" applyFont="1" applyFill="1" applyBorder="1"/>
    <xf numFmtId="164" fontId="9" fillId="2" borderId="1" xfId="3" applyNumberFormat="1" applyFont="1" applyFill="1" applyBorder="1"/>
    <xf numFmtId="164" fontId="9" fillId="2" borderId="12" xfId="3" applyNumberFormat="1" applyFont="1" applyFill="1" applyBorder="1"/>
    <xf numFmtId="164" fontId="9" fillId="0" borderId="13" xfId="3" applyNumberFormat="1" applyFont="1" applyFill="1" applyBorder="1"/>
    <xf numFmtId="164" fontId="2" fillId="0" borderId="0" xfId="0" applyNumberFormat="1" applyFont="1" applyBorder="1"/>
    <xf numFmtId="0" fontId="9" fillId="0" borderId="8" xfId="2" applyFont="1" applyFill="1" applyBorder="1" applyAlignment="1" applyProtection="1"/>
    <xf numFmtId="164" fontId="9" fillId="0" borderId="8" xfId="2" applyNumberFormat="1" applyFont="1" applyFill="1" applyBorder="1" applyProtection="1"/>
    <xf numFmtId="164" fontId="9" fillId="0" borderId="13" xfId="2" applyNumberFormat="1" applyFont="1" applyFill="1" applyBorder="1" applyProtection="1"/>
    <xf numFmtId="164" fontId="9" fillId="2" borderId="8" xfId="2" applyNumberFormat="1" applyFont="1" applyFill="1" applyBorder="1" applyProtection="1"/>
    <xf numFmtId="164" fontId="9" fillId="2" borderId="13" xfId="2" applyNumberFormat="1" applyFont="1" applyFill="1" applyBorder="1" applyProtection="1"/>
    <xf numFmtId="164" fontId="9" fillId="0" borderId="8" xfId="2" applyNumberFormat="1" applyFont="1" applyFill="1" applyBorder="1" applyAlignment="1" applyProtection="1"/>
    <xf numFmtId="164" fontId="9" fillId="0" borderId="13" xfId="2" applyNumberFormat="1" applyFont="1" applyFill="1" applyBorder="1" applyAlignment="1" applyProtection="1"/>
    <xf numFmtId="164" fontId="9" fillId="2" borderId="8" xfId="2" applyNumberFormat="1" applyFont="1" applyFill="1" applyBorder="1" applyAlignment="1" applyProtection="1"/>
    <xf numFmtId="164" fontId="9" fillId="2" borderId="13" xfId="2" applyNumberFormat="1" applyFont="1" applyFill="1" applyBorder="1" applyAlignment="1" applyProtection="1"/>
    <xf numFmtId="49" fontId="11" fillId="0" borderId="8" xfId="4" applyNumberFormat="1" applyFont="1" applyFill="1" applyBorder="1" applyAlignment="1" applyProtection="1">
      <alignment horizontal="left" indent="1"/>
    </xf>
    <xf numFmtId="164" fontId="11" fillId="0" borderId="8" xfId="2" applyNumberFormat="1" applyFont="1" applyFill="1" applyBorder="1" applyAlignment="1" applyProtection="1"/>
    <xf numFmtId="164" fontId="11" fillId="0" borderId="13" xfId="2" applyNumberFormat="1" applyFont="1" applyFill="1" applyBorder="1" applyAlignment="1" applyProtection="1"/>
    <xf numFmtId="164" fontId="11" fillId="2" borderId="8" xfId="2" applyNumberFormat="1" applyFont="1" applyFill="1" applyBorder="1" applyAlignment="1" applyProtection="1"/>
    <xf numFmtId="164" fontId="11" fillId="2" borderId="13" xfId="2" applyNumberFormat="1" applyFont="1" applyFill="1" applyBorder="1" applyAlignment="1" applyProtection="1"/>
    <xf numFmtId="49" fontId="9" fillId="0" borderId="8" xfId="2" applyNumberFormat="1" applyFont="1" applyFill="1" applyBorder="1" applyAlignment="1" applyProtection="1">
      <alignment horizontal="left" indent="1"/>
    </xf>
    <xf numFmtId="43" fontId="2" fillId="0" borderId="0" xfId="1" applyFont="1" applyFill="1" applyBorder="1"/>
    <xf numFmtId="49" fontId="11" fillId="0" borderId="8" xfId="4" applyNumberFormat="1" applyFont="1" applyFill="1" applyBorder="1" applyAlignment="1" applyProtection="1">
      <alignment horizontal="left" indent="2"/>
    </xf>
    <xf numFmtId="164" fontId="11" fillId="0" borderId="8" xfId="2" applyNumberFormat="1" applyFont="1" applyFill="1" applyBorder="1" applyProtection="1"/>
    <xf numFmtId="164" fontId="11" fillId="2" borderId="8" xfId="2" applyNumberFormat="1" applyFont="1" applyFill="1" applyBorder="1" applyProtection="1"/>
    <xf numFmtId="164" fontId="11" fillId="2" borderId="13" xfId="2" applyNumberFormat="1" applyFont="1" applyFill="1" applyBorder="1" applyProtection="1"/>
    <xf numFmtId="43" fontId="11" fillId="0" borderId="0" xfId="1" applyFont="1" applyFill="1" applyBorder="1" applyAlignment="1" applyProtection="1"/>
    <xf numFmtId="43" fontId="2" fillId="0" borderId="0" xfId="1" applyFont="1" applyBorder="1"/>
    <xf numFmtId="43" fontId="2" fillId="0" borderId="0" xfId="1" applyFont="1"/>
    <xf numFmtId="49" fontId="11" fillId="0" borderId="8" xfId="0" applyNumberFormat="1" applyFont="1" applyFill="1" applyBorder="1" applyAlignment="1" applyProtection="1">
      <alignment horizontal="left" indent="2"/>
    </xf>
    <xf numFmtId="164" fontId="12" fillId="0" borderId="13" xfId="2" applyNumberFormat="1" applyFont="1" applyFill="1" applyBorder="1" applyProtection="1"/>
    <xf numFmtId="43" fontId="0" fillId="0" borderId="0" xfId="1" applyFont="1" applyFill="1"/>
    <xf numFmtId="165" fontId="0" fillId="0" borderId="0" xfId="1" applyNumberFormat="1" applyFont="1" applyFill="1"/>
    <xf numFmtId="0" fontId="0" fillId="0" borderId="0" xfId="0" applyBorder="1"/>
    <xf numFmtId="43" fontId="11" fillId="0" borderId="0" xfId="1" applyFont="1" applyFill="1" applyBorder="1" applyProtection="1"/>
    <xf numFmtId="164" fontId="11" fillId="0" borderId="0" xfId="0" applyNumberFormat="1" applyFont="1" applyFill="1" applyBorder="1" applyProtection="1"/>
    <xf numFmtId="49" fontId="11" fillId="0" borderId="8" xfId="2" applyNumberFormat="1" applyFont="1" applyFill="1" applyBorder="1" applyAlignment="1" applyProtection="1">
      <alignment horizontal="left" indent="2"/>
    </xf>
    <xf numFmtId="164" fontId="11" fillId="0" borderId="13" xfId="2" applyNumberFormat="1" applyFont="1" applyFill="1" applyBorder="1" applyProtection="1"/>
    <xf numFmtId="0" fontId="9" fillId="0" borderId="8" xfId="2" applyFont="1" applyFill="1" applyBorder="1" applyAlignment="1" applyProtection="1">
      <alignment horizontal="left" indent="1"/>
    </xf>
    <xf numFmtId="164" fontId="2" fillId="0" borderId="0" xfId="0" applyNumberFormat="1" applyFont="1" applyFill="1" applyBorder="1"/>
    <xf numFmtId="166" fontId="2" fillId="0" borderId="0" xfId="1" applyNumberFormat="1" applyFont="1" applyBorder="1"/>
    <xf numFmtId="166" fontId="11" fillId="0" borderId="8" xfId="2" applyNumberFormat="1" applyFont="1" applyFill="1" applyBorder="1" applyProtection="1"/>
    <xf numFmtId="166" fontId="11" fillId="2" borderId="8" xfId="2" applyNumberFormat="1" applyFont="1" applyFill="1" applyBorder="1" applyProtection="1"/>
    <xf numFmtId="10" fontId="2" fillId="0" borderId="0" xfId="0" applyNumberFormat="1" applyFont="1" applyBorder="1"/>
    <xf numFmtId="49" fontId="11" fillId="0" borderId="8" xfId="5" applyNumberFormat="1" applyFont="1" applyFill="1" applyBorder="1" applyAlignment="1" applyProtection="1">
      <alignment horizontal="left" indent="2"/>
    </xf>
    <xf numFmtId="0" fontId="13" fillId="0" borderId="8" xfId="0" applyFont="1" applyBorder="1"/>
    <xf numFmtId="0" fontId="14" fillId="0" borderId="0" xfId="0" applyFont="1"/>
    <xf numFmtId="49" fontId="9" fillId="0" borderId="8" xfId="5" applyNumberFormat="1" applyFont="1" applyFill="1" applyBorder="1" applyAlignment="1" applyProtection="1">
      <alignment horizontal="left" indent="1"/>
    </xf>
    <xf numFmtId="164" fontId="11" fillId="0" borderId="13" xfId="2" applyNumberFormat="1" applyFont="1" applyFill="1" applyBorder="1" applyAlignment="1" applyProtection="1">
      <alignment horizontal="left" indent="4"/>
    </xf>
    <xf numFmtId="0" fontId="0" fillId="0" borderId="0" xfId="0" applyAlignment="1">
      <alignment vertical="center"/>
    </xf>
    <xf numFmtId="49" fontId="9" fillId="0" borderId="8" xfId="5" applyNumberFormat="1" applyFont="1" applyFill="1" applyBorder="1" applyAlignment="1" applyProtection="1">
      <alignment horizontal="left"/>
    </xf>
    <xf numFmtId="0" fontId="15" fillId="0" borderId="0" xfId="0" applyFont="1"/>
    <xf numFmtId="0" fontId="15" fillId="0" borderId="0" xfId="0" applyFont="1" applyBorder="1"/>
    <xf numFmtId="164" fontId="11" fillId="2" borderId="10" xfId="2" applyNumberFormat="1" applyFont="1" applyFill="1" applyBorder="1" applyProtection="1"/>
    <xf numFmtId="0" fontId="16" fillId="0" borderId="0" xfId="0" applyFont="1"/>
    <xf numFmtId="0" fontId="18" fillId="0" borderId="0" xfId="6" applyFont="1" applyBorder="1" applyAlignment="1" applyProtection="1"/>
    <xf numFmtId="0" fontId="18" fillId="0" borderId="0" xfId="6" applyFont="1" applyAlignment="1" applyProtection="1"/>
    <xf numFmtId="49" fontId="9" fillId="0" borderId="8" xfId="5" applyNumberFormat="1" applyFont="1" applyFill="1" applyBorder="1" applyAlignment="1" applyProtection="1"/>
    <xf numFmtId="43" fontId="9" fillId="0" borderId="13" xfId="1" applyFont="1" applyFill="1" applyBorder="1" applyAlignment="1" applyProtection="1">
      <alignment horizontal="center"/>
    </xf>
    <xf numFmtId="164" fontId="9" fillId="0" borderId="8" xfId="5" applyNumberFormat="1" applyFont="1" applyFill="1" applyBorder="1" applyProtection="1"/>
    <xf numFmtId="43" fontId="9" fillId="0" borderId="13" xfId="1" applyFont="1" applyFill="1" applyBorder="1" applyProtection="1"/>
    <xf numFmtId="164" fontId="14" fillId="0" borderId="0" xfId="0" applyNumberFormat="1" applyFont="1" applyBorder="1"/>
    <xf numFmtId="0" fontId="8" fillId="3" borderId="6" xfId="2" applyFont="1" applyFill="1" applyBorder="1" applyAlignment="1" applyProtection="1">
      <alignment horizontal="left" vertical="center"/>
    </xf>
    <xf numFmtId="164" fontId="8" fillId="3" borderId="6" xfId="2" applyNumberFormat="1" applyFont="1" applyFill="1" applyBorder="1" applyAlignment="1" applyProtection="1">
      <alignment vertical="center"/>
    </xf>
    <xf numFmtId="164" fontId="8" fillId="3" borderId="9" xfId="2" applyNumberFormat="1" applyFont="1" applyFill="1" applyBorder="1" applyAlignment="1" applyProtection="1">
      <alignment vertical="center"/>
    </xf>
    <xf numFmtId="0" fontId="9" fillId="0" borderId="11" xfId="2" applyFont="1" applyFill="1" applyBorder="1" applyAlignment="1" applyProtection="1">
      <alignment horizontal="left" vertical="center"/>
    </xf>
    <xf numFmtId="164" fontId="9" fillId="0" borderId="13" xfId="2" applyNumberFormat="1" applyFont="1" applyFill="1" applyBorder="1" applyAlignment="1" applyProtection="1">
      <alignment vertical="center"/>
    </xf>
    <xf numFmtId="164" fontId="9" fillId="0" borderId="8" xfId="2" applyNumberFormat="1" applyFont="1" applyFill="1" applyBorder="1" applyAlignment="1" applyProtection="1">
      <alignment vertical="center"/>
    </xf>
    <xf numFmtId="164" fontId="9" fillId="2" borderId="13" xfId="2" applyNumberFormat="1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>
      <alignment horizontal="left"/>
    </xf>
    <xf numFmtId="164" fontId="11" fillId="0" borderId="13" xfId="2" applyNumberFormat="1" applyFont="1" applyFill="1" applyBorder="1" applyAlignment="1" applyProtection="1">
      <alignment vertical="center"/>
    </xf>
    <xf numFmtId="164" fontId="11" fillId="0" borderId="8" xfId="2" applyNumberFormat="1" applyFont="1" applyFill="1" applyBorder="1" applyAlignment="1" applyProtection="1">
      <alignment vertical="center"/>
    </xf>
    <xf numFmtId="164" fontId="11" fillId="2" borderId="13" xfId="2" applyNumberFormat="1" applyFont="1" applyFill="1" applyBorder="1" applyAlignment="1" applyProtection="1">
      <alignment vertical="center"/>
    </xf>
    <xf numFmtId="164" fontId="11" fillId="0" borderId="13" xfId="0" applyNumberFormat="1" applyFont="1" applyFill="1" applyBorder="1" applyAlignment="1" applyProtection="1">
      <alignment vertical="center"/>
    </xf>
    <xf numFmtId="166" fontId="11" fillId="0" borderId="13" xfId="1" applyNumberFormat="1" applyFont="1" applyFill="1" applyBorder="1" applyAlignment="1" applyProtection="1">
      <alignment vertical="center"/>
    </xf>
    <xf numFmtId="166" fontId="11" fillId="0" borderId="8" xfId="1" applyNumberFormat="1" applyFont="1" applyFill="1" applyBorder="1" applyAlignment="1" applyProtection="1">
      <alignment vertical="center"/>
    </xf>
    <xf numFmtId="166" fontId="11" fillId="2" borderId="13" xfId="1" applyNumberFormat="1" applyFont="1" applyFill="1" applyBorder="1" applyAlignment="1" applyProtection="1">
      <alignment vertical="center"/>
    </xf>
    <xf numFmtId="164" fontId="11" fillId="0" borderId="8" xfId="0" applyNumberFormat="1" applyFont="1" applyFill="1" applyBorder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horizontal="left"/>
    </xf>
    <xf numFmtId="164" fontId="11" fillId="0" borderId="14" xfId="2" applyNumberFormat="1" applyFont="1" applyFill="1" applyBorder="1" applyAlignment="1" applyProtection="1">
      <alignment vertical="center"/>
    </xf>
    <xf numFmtId="164" fontId="11" fillId="2" borderId="14" xfId="2" applyNumberFormat="1" applyFont="1" applyFill="1" applyBorder="1" applyAlignment="1" applyProtection="1">
      <alignment vertical="center"/>
    </xf>
    <xf numFmtId="164" fontId="11" fillId="0" borderId="5" xfId="2" applyNumberFormat="1" applyFont="1" applyFill="1" applyBorder="1" applyAlignment="1" applyProtection="1">
      <alignment vertical="center"/>
    </xf>
    <xf numFmtId="49" fontId="8" fillId="3" borderId="15" xfId="0" applyNumberFormat="1" applyFont="1" applyFill="1" applyBorder="1" applyAlignment="1" applyProtection="1">
      <alignment horizontal="left" vertical="center"/>
    </xf>
    <xf numFmtId="166" fontId="8" fillId="3" borderId="16" xfId="0" applyNumberFormat="1" applyFont="1" applyFill="1" applyBorder="1" applyAlignment="1" applyProtection="1">
      <alignment vertical="center"/>
    </xf>
    <xf numFmtId="166" fontId="8" fillId="3" borderId="17" xfId="0" applyNumberFormat="1" applyFont="1" applyFill="1" applyBorder="1" applyAlignment="1" applyProtection="1">
      <alignment vertical="center"/>
    </xf>
    <xf numFmtId="164" fontId="8" fillId="3" borderId="17" xfId="0" applyNumberFormat="1" applyFont="1" applyFill="1" applyBorder="1" applyAlignment="1" applyProtection="1">
      <alignment vertical="center"/>
    </xf>
    <xf numFmtId="164" fontId="19" fillId="0" borderId="0" xfId="0" applyNumberFormat="1" applyFont="1"/>
    <xf numFmtId="164" fontId="11" fillId="0" borderId="0" xfId="2" applyNumberFormat="1" applyFont="1" applyFill="1" applyBorder="1" applyAlignment="1" applyProtection="1">
      <alignment vertical="center"/>
    </xf>
    <xf numFmtId="164" fontId="11" fillId="2" borderId="0" xfId="2" applyNumberFormat="1" applyFont="1" applyFill="1" applyBorder="1" applyAlignment="1" applyProtection="1">
      <alignment vertical="center"/>
    </xf>
    <xf numFmtId="164" fontId="11" fillId="0" borderId="0" xfId="2" applyNumberFormat="1" applyFont="1" applyFill="1" applyBorder="1" applyProtection="1"/>
    <xf numFmtId="49" fontId="20" fillId="0" borderId="0" xfId="0" applyNumberFormat="1" applyFont="1" applyFill="1" applyBorder="1" applyAlignment="1" applyProtection="1"/>
    <xf numFmtId="166" fontId="9" fillId="0" borderId="0" xfId="2" applyNumberFormat="1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</xf>
    <xf numFmtId="164" fontId="9" fillId="2" borderId="0" xfId="2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/>
    <xf numFmtId="166" fontId="22" fillId="0" borderId="0" xfId="0" applyNumberFormat="1" applyFont="1" applyFill="1" applyBorder="1"/>
    <xf numFmtId="164" fontId="22" fillId="0" borderId="0" xfId="0" applyNumberFormat="1" applyFont="1" applyFill="1" applyBorder="1"/>
    <xf numFmtId="164" fontId="9" fillId="0" borderId="0" xfId="2" applyNumberFormat="1" applyFont="1" applyFill="1" applyBorder="1" applyProtection="1"/>
    <xf numFmtId="43" fontId="23" fillId="0" borderId="0" xfId="0" applyNumberFormat="1" applyFont="1" applyAlignment="1">
      <alignment horizontal="right"/>
    </xf>
    <xf numFmtId="43" fontId="23" fillId="0" borderId="0" xfId="0" applyNumberFormat="1" applyFont="1" applyFill="1" applyAlignment="1">
      <alignment horizontal="right"/>
    </xf>
    <xf numFmtId="164" fontId="11" fillId="0" borderId="0" xfId="7" applyNumberFormat="1" applyFont="1" applyFill="1" applyAlignment="1">
      <alignment horizontal="right"/>
    </xf>
    <xf numFmtId="166" fontId="13" fillId="0" borderId="0" xfId="1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Alignment="1" applyProtection="1">
      <alignment horizontal="left" indent="1"/>
    </xf>
    <xf numFmtId="164" fontId="24" fillId="0" borderId="0" xfId="0" applyNumberFormat="1" applyFont="1" applyFill="1" applyBorder="1"/>
    <xf numFmtId="166" fontId="22" fillId="0" borderId="0" xfId="1" applyNumberFormat="1" applyFont="1" applyFill="1" applyBorder="1"/>
    <xf numFmtId="164" fontId="22" fillId="0" borderId="0" xfId="7" applyNumberFormat="1" applyFont="1" applyFill="1"/>
    <xf numFmtId="37" fontId="22" fillId="0" borderId="0" xfId="0" applyNumberFormat="1" applyFont="1" applyFill="1" applyBorder="1"/>
    <xf numFmtId="166" fontId="24" fillId="0" borderId="0" xfId="0" applyNumberFormat="1" applyFont="1" applyFill="1" applyBorder="1"/>
    <xf numFmtId="43" fontId="22" fillId="0" borderId="0" xfId="1" applyFont="1" applyFill="1" applyBorder="1"/>
    <xf numFmtId="0" fontId="22" fillId="2" borderId="0" xfId="0" applyFont="1" applyFill="1" applyBorder="1"/>
    <xf numFmtId="0" fontId="25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4" fillId="0" borderId="0" xfId="0" applyFont="1" applyFill="1" applyAlignment="1" applyProtection="1">
      <alignment horizontal="center"/>
    </xf>
    <xf numFmtId="0" fontId="51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Border="1"/>
    <xf numFmtId="0" fontId="52" fillId="3" borderId="1" xfId="0" applyFont="1" applyFill="1" applyBorder="1" applyAlignment="1" applyProtection="1">
      <alignment horizontal="center" vertical="center"/>
    </xf>
    <xf numFmtId="0" fontId="52" fillId="3" borderId="2" xfId="0" applyFont="1" applyFill="1" applyBorder="1" applyAlignment="1" applyProtection="1">
      <alignment horizontal="center" vertical="center"/>
    </xf>
    <xf numFmtId="0" fontId="52" fillId="3" borderId="3" xfId="0" applyFont="1" applyFill="1" applyBorder="1" applyAlignment="1" applyProtection="1">
      <alignment horizontal="center" vertical="center"/>
    </xf>
    <xf numFmtId="0" fontId="52" fillId="3" borderId="4" xfId="0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0" fontId="52" fillId="3" borderId="5" xfId="0" applyFont="1" applyFill="1" applyBorder="1" applyAlignment="1" applyProtection="1">
      <alignment horizontal="center" vertical="center"/>
    </xf>
    <xf numFmtId="0" fontId="52" fillId="3" borderId="5" xfId="0" applyFont="1" applyFill="1" applyBorder="1" applyAlignment="1" applyProtection="1">
      <alignment horizontal="center" vertical="center"/>
    </xf>
    <xf numFmtId="0" fontId="52" fillId="3" borderId="9" xfId="0" applyFont="1" applyFill="1" applyBorder="1" applyAlignment="1" applyProtection="1">
      <alignment horizontal="center" vertical="center"/>
    </xf>
    <xf numFmtId="0" fontId="52" fillId="3" borderId="6" xfId="0" applyFont="1" applyFill="1" applyBorder="1" applyAlignment="1" applyProtection="1">
      <alignment horizontal="center" vertical="center"/>
    </xf>
    <xf numFmtId="39" fontId="20" fillId="0" borderId="8" xfId="196" applyFont="1" applyFill="1" applyBorder="1" applyAlignment="1" applyProtection="1"/>
    <xf numFmtId="164" fontId="20" fillId="0" borderId="11" xfId="2" applyNumberFormat="1" applyFont="1" applyFill="1" applyBorder="1"/>
    <xf numFmtId="164" fontId="20" fillId="0" borderId="13" xfId="2" applyNumberFormat="1" applyFont="1" applyFill="1" applyBorder="1"/>
    <xf numFmtId="164" fontId="11" fillId="0" borderId="0" xfId="0" applyNumberFormat="1" applyFont="1" applyFill="1" applyBorder="1"/>
    <xf numFmtId="49" fontId="20" fillId="0" borderId="8" xfId="196" applyNumberFormat="1" applyFont="1" applyFill="1" applyBorder="1" applyAlignment="1" applyProtection="1"/>
    <xf numFmtId="164" fontId="20" fillId="0" borderId="8" xfId="2" applyNumberFormat="1" applyFont="1" applyFill="1" applyBorder="1"/>
    <xf numFmtId="49" fontId="20" fillId="0" borderId="8" xfId="196" applyNumberFormat="1" applyFont="1" applyFill="1" applyBorder="1" applyAlignment="1" applyProtection="1">
      <alignment horizontal="left" indent="1"/>
    </xf>
    <xf numFmtId="0" fontId="53" fillId="0" borderId="8" xfId="2" applyFont="1" applyFill="1" applyBorder="1" applyAlignment="1" applyProtection="1">
      <alignment horizontal="left" indent="2"/>
    </xf>
    <xf numFmtId="164" fontId="53" fillId="0" borderId="8" xfId="2" applyNumberFormat="1" applyFont="1" applyFill="1" applyBorder="1" applyAlignment="1" applyProtection="1">
      <alignment horizontal="right"/>
    </xf>
    <xf numFmtId="164" fontId="53" fillId="0" borderId="13" xfId="2" applyNumberFormat="1" applyFont="1" applyFill="1" applyBorder="1" applyAlignment="1" applyProtection="1">
      <alignment horizontal="right"/>
    </xf>
    <xf numFmtId="49" fontId="20" fillId="0" borderId="8" xfId="2" applyNumberFormat="1" applyFont="1" applyFill="1" applyBorder="1" applyAlignment="1" applyProtection="1">
      <alignment horizontal="left" indent="1"/>
    </xf>
    <xf numFmtId="164" fontId="19" fillId="0" borderId="8" xfId="2" applyNumberFormat="1" applyFont="1" applyFill="1" applyBorder="1" applyAlignment="1" applyProtection="1">
      <alignment horizontal="right"/>
    </xf>
    <xf numFmtId="164" fontId="19" fillId="0" borderId="13" xfId="2" applyNumberFormat="1" applyFont="1" applyFill="1" applyBorder="1" applyAlignment="1" applyProtection="1">
      <alignment horizontal="right"/>
    </xf>
    <xf numFmtId="49" fontId="23" fillId="0" borderId="8" xfId="196" applyNumberFormat="1" applyFont="1" applyFill="1" applyBorder="1" applyAlignment="1" applyProtection="1">
      <alignment horizontal="left" indent="2"/>
    </xf>
    <xf numFmtId="0" fontId="54" fillId="0" borderId="0" xfId="0" applyFont="1" applyFill="1" applyBorder="1"/>
    <xf numFmtId="49" fontId="53" fillId="0" borderId="8" xfId="196" applyNumberFormat="1" applyFont="1" applyFill="1" applyBorder="1" applyAlignment="1" applyProtection="1">
      <alignment horizontal="left" indent="2"/>
    </xf>
    <xf numFmtId="43" fontId="53" fillId="0" borderId="8" xfId="1" applyFont="1" applyFill="1" applyBorder="1" applyAlignment="1" applyProtection="1">
      <alignment horizontal="right"/>
    </xf>
    <xf numFmtId="164" fontId="53" fillId="0" borderId="8" xfId="1" applyNumberFormat="1" applyFont="1" applyFill="1" applyBorder="1" applyAlignment="1" applyProtection="1">
      <alignment horizontal="right"/>
    </xf>
    <xf numFmtId="0" fontId="54" fillId="0" borderId="0" xfId="0" applyFont="1"/>
    <xf numFmtId="43" fontId="53" fillId="0" borderId="13" xfId="1" applyFont="1" applyFill="1" applyBorder="1" applyAlignment="1" applyProtection="1">
      <alignment horizontal="right"/>
    </xf>
    <xf numFmtId="0" fontId="20" fillId="0" borderId="8" xfId="196" applyNumberFormat="1" applyFont="1" applyFill="1" applyBorder="1" applyAlignment="1" applyProtection="1">
      <alignment horizontal="left" indent="1"/>
    </xf>
    <xf numFmtId="164" fontId="9" fillId="0" borderId="0" xfId="0" applyNumberFormat="1" applyFont="1" applyFill="1" applyBorder="1"/>
    <xf numFmtId="164" fontId="20" fillId="0" borderId="8" xfId="196" applyNumberFormat="1" applyFont="1" applyFill="1" applyBorder="1" applyAlignment="1" applyProtection="1">
      <alignment horizontal="left" indent="1"/>
    </xf>
    <xf numFmtId="0" fontId="19" fillId="0" borderId="8" xfId="0" applyFont="1" applyBorder="1"/>
    <xf numFmtId="49" fontId="23" fillId="0" borderId="8" xfId="2" applyNumberFormat="1" applyFont="1" applyFill="1" applyBorder="1" applyAlignment="1" applyProtection="1">
      <alignment horizontal="left" indent="2"/>
    </xf>
    <xf numFmtId="164" fontId="53" fillId="0" borderId="8" xfId="2" applyNumberFormat="1" applyFont="1" applyFill="1" applyBorder="1"/>
    <xf numFmtId="164" fontId="19" fillId="0" borderId="8" xfId="2" applyNumberFormat="1" applyFont="1" applyFill="1" applyBorder="1"/>
    <xf numFmtId="43" fontId="19" fillId="0" borderId="13" xfId="1" applyFont="1" applyFill="1" applyBorder="1" applyAlignment="1" applyProtection="1">
      <alignment horizontal="right"/>
    </xf>
    <xf numFmtId="164" fontId="20" fillId="0" borderId="8" xfId="2" applyNumberFormat="1" applyFont="1" applyFill="1" applyBorder="1" applyProtection="1"/>
    <xf numFmtId="164" fontId="20" fillId="0" borderId="13" xfId="2" applyNumberFormat="1" applyFont="1" applyFill="1" applyBorder="1" applyProtection="1"/>
    <xf numFmtId="164" fontId="23" fillId="0" borderId="8" xfId="2" applyNumberFormat="1" applyFont="1" applyFill="1" applyBorder="1" applyProtection="1"/>
    <xf numFmtId="49" fontId="53" fillId="0" borderId="8" xfId="2" applyNumberFormat="1" applyFont="1" applyFill="1" applyBorder="1" applyAlignment="1" applyProtection="1">
      <alignment horizontal="left" indent="2"/>
    </xf>
    <xf numFmtId="39" fontId="20" fillId="0" borderId="8" xfId="196" applyFont="1" applyFill="1" applyBorder="1"/>
    <xf numFmtId="49" fontId="19" fillId="0" borderId="8" xfId="2" applyNumberFormat="1" applyFont="1" applyFill="1" applyBorder="1" applyAlignment="1" applyProtection="1">
      <alignment horizontal="left"/>
    </xf>
    <xf numFmtId="164" fontId="20" fillId="0" borderId="8" xfId="2" applyNumberFormat="1" applyFont="1" applyFill="1" applyBorder="1" applyAlignment="1" applyProtection="1"/>
    <xf numFmtId="164" fontId="20" fillId="0" borderId="13" xfId="2" applyNumberFormat="1" applyFont="1" applyFill="1" applyBorder="1" applyAlignment="1" applyProtection="1"/>
    <xf numFmtId="164" fontId="14" fillId="0" borderId="0" xfId="0" applyNumberFormat="1" applyFont="1" applyFill="1" applyBorder="1"/>
    <xf numFmtId="39" fontId="20" fillId="0" borderId="8" xfId="196" applyFont="1" applyFill="1" applyBorder="1" applyAlignment="1" applyProtection="1">
      <alignment horizontal="left" indent="1"/>
    </xf>
    <xf numFmtId="39" fontId="23" fillId="0" borderId="8" xfId="196" applyFont="1" applyFill="1" applyBorder="1" applyAlignment="1" applyProtection="1">
      <alignment horizontal="left" indent="2"/>
    </xf>
    <xf numFmtId="164" fontId="23" fillId="0" borderId="8" xfId="2" applyNumberFormat="1" applyFont="1" applyFill="1" applyBorder="1"/>
    <xf numFmtId="0" fontId="30" fillId="0" borderId="0" xfId="0" applyFont="1" applyFill="1" applyBorder="1"/>
    <xf numFmtId="0" fontId="52" fillId="3" borderId="6" xfId="2" applyFont="1" applyFill="1" applyBorder="1" applyAlignment="1" applyProtection="1">
      <alignment horizontal="left" vertical="center"/>
    </xf>
    <xf numFmtId="164" fontId="52" fillId="3" borderId="6" xfId="2" applyNumberFormat="1" applyFont="1" applyFill="1" applyBorder="1" applyAlignment="1" applyProtection="1">
      <alignment vertical="center"/>
    </xf>
    <xf numFmtId="164" fontId="52" fillId="3" borderId="9" xfId="2" applyNumberFormat="1" applyFont="1" applyFill="1" applyBorder="1" applyAlignment="1" applyProtection="1">
      <alignment vertical="center"/>
    </xf>
    <xf numFmtId="0" fontId="23" fillId="0" borderId="28" xfId="2" applyFont="1" applyFill="1" applyBorder="1" applyAlignment="1" applyProtection="1">
      <alignment horizontal="left" vertical="center"/>
    </xf>
    <xf numFmtId="164" fontId="23" fillId="0" borderId="29" xfId="2" applyNumberFormat="1" applyFont="1" applyFill="1" applyBorder="1" applyAlignment="1" applyProtection="1">
      <alignment vertical="center"/>
    </xf>
    <xf numFmtId="164" fontId="23" fillId="0" borderId="30" xfId="2" applyNumberFormat="1" applyFont="1" applyFill="1" applyBorder="1" applyAlignment="1" applyProtection="1">
      <alignment vertical="center"/>
    </xf>
    <xf numFmtId="43" fontId="53" fillId="0" borderId="13" xfId="1" applyFont="1" applyFill="1" applyBorder="1" applyAlignment="1" applyProtection="1">
      <alignment horizontal="right" vertical="center"/>
    </xf>
    <xf numFmtId="49" fontId="52" fillId="3" borderId="31" xfId="0" applyNumberFormat="1" applyFont="1" applyFill="1" applyBorder="1" applyAlignment="1" applyProtection="1">
      <alignment horizontal="left" vertical="center"/>
    </xf>
    <xf numFmtId="166" fontId="52" fillId="3" borderId="29" xfId="0" applyNumberFormat="1" applyFont="1" applyFill="1" applyBorder="1" applyAlignment="1" applyProtection="1">
      <alignment vertical="center"/>
    </xf>
    <xf numFmtId="166" fontId="52" fillId="3" borderId="30" xfId="0" applyNumberFormat="1" applyFont="1" applyFill="1" applyBorder="1" applyAlignment="1" applyProtection="1">
      <alignment vertical="center"/>
    </xf>
    <xf numFmtId="164" fontId="52" fillId="3" borderId="30" xfId="0" applyNumberFormat="1" applyFont="1" applyFill="1" applyBorder="1" applyAlignment="1" applyProtection="1">
      <alignment vertical="center"/>
    </xf>
    <xf numFmtId="164" fontId="22" fillId="0" borderId="0" xfId="2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/>
    <xf numFmtId="0" fontId="22" fillId="0" borderId="0" xfId="0" applyFont="1"/>
    <xf numFmtId="0" fontId="13" fillId="0" borderId="0" xfId="0" applyFont="1" applyFill="1" applyBorder="1"/>
    <xf numFmtId="0" fontId="22" fillId="0" borderId="0" xfId="0" applyFont="1" applyBorder="1"/>
    <xf numFmtId="0" fontId="30" fillId="0" borderId="0" xfId="0" applyFont="1"/>
    <xf numFmtId="0" fontId="30" fillId="0" borderId="0" xfId="0" applyFont="1" applyBorder="1"/>
    <xf numFmtId="0" fontId="52" fillId="3" borderId="1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</xf>
    <xf numFmtId="164" fontId="20" fillId="0" borderId="11" xfId="3" applyNumberFormat="1" applyFont="1" applyFill="1" applyBorder="1"/>
    <xf numFmtId="164" fontId="20" fillId="0" borderId="13" xfId="3" applyNumberFormat="1" applyFont="1" applyFill="1" applyBorder="1"/>
    <xf numFmtId="49" fontId="20" fillId="0" borderId="8" xfId="0" applyNumberFormat="1" applyFont="1" applyFill="1" applyBorder="1" applyAlignment="1" applyProtection="1"/>
    <xf numFmtId="49" fontId="20" fillId="0" borderId="8" xfId="0" applyNumberFormat="1" applyFont="1" applyFill="1" applyBorder="1" applyAlignment="1" applyProtection="1">
      <alignment horizontal="left" indent="1"/>
    </xf>
    <xf numFmtId="0" fontId="23" fillId="0" borderId="8" xfId="0" applyFont="1" applyFill="1" applyBorder="1" applyAlignment="1" applyProtection="1">
      <alignment horizontal="left" indent="2"/>
    </xf>
    <xf numFmtId="164" fontId="23" fillId="0" borderId="13" xfId="2" applyNumberFormat="1" applyFont="1" applyFill="1" applyBorder="1" applyProtection="1"/>
    <xf numFmtId="164" fontId="23" fillId="0" borderId="13" xfId="2" applyNumberFormat="1" applyFont="1" applyFill="1" applyBorder="1"/>
    <xf numFmtId="49" fontId="23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Border="1" applyAlignment="1">
      <alignment horizontal="left" indent="1"/>
    </xf>
    <xf numFmtId="164" fontId="23" fillId="0" borderId="8" xfId="2" applyNumberFormat="1" applyFont="1" applyFill="1" applyBorder="1" applyAlignment="1" applyProtection="1"/>
    <xf numFmtId="164" fontId="23" fillId="0" borderId="8" xfId="0" applyNumberFormat="1" applyFont="1" applyFill="1" applyBorder="1" applyAlignment="1" applyProtection="1">
      <alignment horizontal="left" indent="3"/>
    </xf>
    <xf numFmtId="43" fontId="23" fillId="0" borderId="13" xfId="1" applyFont="1" applyFill="1" applyBorder="1" applyProtection="1"/>
    <xf numFmtId="49" fontId="20" fillId="0" borderId="8" xfId="3" applyNumberFormat="1" applyFont="1" applyFill="1" applyBorder="1" applyAlignment="1" applyProtection="1">
      <alignment horizontal="left"/>
    </xf>
    <xf numFmtId="164" fontId="20" fillId="0" borderId="13" xfId="3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/>
    </xf>
    <xf numFmtId="49" fontId="20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Fill="1" applyBorder="1" applyAlignment="1" applyProtection="1">
      <alignment horizontal="left" indent="3"/>
    </xf>
    <xf numFmtId="49" fontId="23" fillId="0" borderId="8" xfId="0" applyNumberFormat="1" applyFont="1" applyFill="1" applyBorder="1" applyAlignment="1" applyProtection="1">
      <alignment horizontal="left" indent="4"/>
    </xf>
    <xf numFmtId="43" fontId="23" fillId="0" borderId="8" xfId="1" applyFont="1" applyFill="1" applyBorder="1" applyProtection="1"/>
    <xf numFmtId="43" fontId="20" fillId="0" borderId="13" xfId="1" applyFont="1" applyFill="1" applyBorder="1" applyProtection="1"/>
    <xf numFmtId="49" fontId="20" fillId="0" borderId="8" xfId="0" applyNumberFormat="1" applyFont="1" applyFill="1" applyBorder="1" applyAlignment="1" applyProtection="1">
      <alignment horizontal="left" vertical="center" indent="1"/>
    </xf>
    <xf numFmtId="164" fontId="53" fillId="0" borderId="8" xfId="0" applyNumberFormat="1" applyFont="1" applyFill="1" applyBorder="1"/>
    <xf numFmtId="164" fontId="19" fillId="0" borderId="8" xfId="0" applyNumberFormat="1" applyFont="1" applyFill="1" applyBorder="1"/>
    <xf numFmtId="164" fontId="19" fillId="0" borderId="13" xfId="0" applyNumberFormat="1" applyFont="1" applyFill="1" applyBorder="1"/>
    <xf numFmtId="43" fontId="19" fillId="0" borderId="8" xfId="1" applyFont="1" applyFill="1" applyBorder="1"/>
    <xf numFmtId="166" fontId="20" fillId="0" borderId="8" xfId="1" applyNumberFormat="1" applyFont="1" applyFill="1" applyBorder="1" applyProtection="1"/>
    <xf numFmtId="43" fontId="20" fillId="0" borderId="8" xfId="1" applyFont="1" applyFill="1" applyBorder="1" applyProtection="1"/>
    <xf numFmtId="49" fontId="23" fillId="0" borderId="8" xfId="0" applyNumberFormat="1" applyFont="1" applyFill="1" applyBorder="1" applyAlignment="1" applyProtection="1">
      <alignment horizontal="left"/>
    </xf>
    <xf numFmtId="49" fontId="52" fillId="3" borderId="6" xfId="0" applyNumberFormat="1" applyFont="1" applyFill="1" applyBorder="1" applyAlignment="1" applyProtection="1">
      <alignment vertical="center"/>
    </xf>
    <xf numFmtId="164" fontId="52" fillId="3" borderId="6" xfId="2" applyNumberFormat="1" applyFont="1" applyFill="1" applyBorder="1" applyAlignment="1">
      <alignment vertical="center"/>
    </xf>
    <xf numFmtId="164" fontId="52" fillId="3" borderId="9" xfId="2" applyNumberFormat="1" applyFont="1" applyFill="1" applyBorder="1" applyAlignment="1">
      <alignment vertical="center"/>
    </xf>
    <xf numFmtId="164" fontId="20" fillId="0" borderId="8" xfId="0" applyNumberFormat="1" applyFont="1" applyFill="1" applyBorder="1" applyProtection="1"/>
    <xf numFmtId="164" fontId="20" fillId="0" borderId="13" xfId="0" applyNumberFormat="1" applyFont="1" applyFill="1" applyBorder="1" applyProtection="1"/>
    <xf numFmtId="49" fontId="55" fillId="0" borderId="8" xfId="0" applyNumberFormat="1" applyFont="1" applyFill="1" applyBorder="1" applyAlignment="1" applyProtection="1">
      <alignment horizontal="left"/>
    </xf>
    <xf numFmtId="164" fontId="55" fillId="0" borderId="8" xfId="0" applyNumberFormat="1" applyFont="1" applyFill="1" applyBorder="1" applyProtection="1"/>
    <xf numFmtId="164" fontId="55" fillId="0" borderId="13" xfId="0" applyNumberFormat="1" applyFont="1" applyFill="1" applyBorder="1" applyProtection="1"/>
    <xf numFmtId="49" fontId="23" fillId="0" borderId="8" xfId="0" applyNumberFormat="1" applyFont="1" applyFill="1" applyBorder="1" applyAlignment="1" applyProtection="1">
      <alignment horizontal="left" indent="1"/>
    </xf>
    <xf numFmtId="164" fontId="23" fillId="0" borderId="8" xfId="0" applyNumberFormat="1" applyFont="1" applyFill="1" applyBorder="1" applyProtection="1"/>
    <xf numFmtId="164" fontId="23" fillId="0" borderId="13" xfId="0" applyNumberFormat="1" applyFont="1" applyFill="1" applyBorder="1" applyProtection="1"/>
    <xf numFmtId="49" fontId="56" fillId="0" borderId="8" xfId="0" applyNumberFormat="1" applyFont="1" applyFill="1" applyBorder="1" applyAlignment="1" applyProtection="1">
      <alignment horizontal="left" indent="1"/>
    </xf>
    <xf numFmtId="164" fontId="56" fillId="0" borderId="8" xfId="0" applyNumberFormat="1" applyFont="1" applyFill="1" applyBorder="1" applyProtection="1"/>
    <xf numFmtId="164" fontId="56" fillId="0" borderId="8" xfId="2" applyNumberFormat="1" applyFont="1" applyFill="1" applyBorder="1" applyProtection="1"/>
    <xf numFmtId="164" fontId="56" fillId="0" borderId="13" xfId="0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 indent="2"/>
      <protection locked="0"/>
    </xf>
    <xf numFmtId="164" fontId="23" fillId="0" borderId="13" xfId="0" applyNumberFormat="1" applyFont="1" applyFill="1" applyBorder="1" applyAlignment="1" applyProtection="1">
      <alignment horizontal="left" indent="3"/>
    </xf>
    <xf numFmtId="49" fontId="23" fillId="0" borderId="8" xfId="0" applyNumberFormat="1" applyFont="1" applyFill="1" applyBorder="1" applyAlignment="1" applyProtection="1">
      <alignment horizontal="left" indent="2"/>
      <protection locked="0"/>
    </xf>
    <xf numFmtId="49" fontId="23" fillId="0" borderId="8" xfId="0" applyNumberFormat="1" applyFont="1" applyFill="1" applyBorder="1" applyAlignment="1" applyProtection="1">
      <alignment horizontal="left" indent="3"/>
      <protection locked="0"/>
    </xf>
    <xf numFmtId="49" fontId="52" fillId="3" borderId="6" xfId="0" applyNumberFormat="1" applyFont="1" applyFill="1" applyBorder="1" applyAlignment="1" applyProtection="1">
      <alignment horizontal="left" vertical="center"/>
    </xf>
    <xf numFmtId="164" fontId="52" fillId="3" borderId="6" xfId="0" applyNumberFormat="1" applyFont="1" applyFill="1" applyBorder="1" applyAlignment="1" applyProtection="1">
      <alignment vertical="center"/>
    </xf>
    <xf numFmtId="164" fontId="52" fillId="3" borderId="9" xfId="0" applyNumberFormat="1" applyFont="1" applyFill="1" applyBorder="1" applyAlignment="1" applyProtection="1">
      <alignment vertical="center"/>
    </xf>
    <xf numFmtId="49" fontId="23" fillId="0" borderId="32" xfId="0" applyNumberFormat="1" applyFont="1" applyFill="1" applyBorder="1" applyAlignment="1" applyProtection="1"/>
    <xf numFmtId="164" fontId="23" fillId="0" borderId="11" xfId="0" applyNumberFormat="1" applyFont="1" applyFill="1" applyBorder="1" applyProtection="1"/>
    <xf numFmtId="164" fontId="23" fillId="0" borderId="33" xfId="0" applyNumberFormat="1" applyFont="1" applyFill="1" applyBorder="1" applyProtection="1"/>
    <xf numFmtId="164" fontId="23" fillId="0" borderId="13" xfId="0" applyNumberFormat="1" applyFont="1" applyFill="1" applyBorder="1" applyAlignment="1" applyProtection="1">
      <alignment vertical="center"/>
    </xf>
    <xf numFmtId="49" fontId="23" fillId="0" borderId="8" xfId="0" applyNumberFormat="1" applyFont="1" applyFill="1" applyBorder="1" applyAlignment="1" applyProtection="1"/>
    <xf numFmtId="164" fontId="23" fillId="0" borderId="8" xfId="0" applyNumberFormat="1" applyFont="1" applyFill="1" applyBorder="1" applyAlignment="1" applyProtection="1">
      <alignment vertical="center"/>
    </xf>
    <xf numFmtId="49" fontId="23" fillId="0" borderId="10" xfId="0" applyNumberFormat="1" applyFont="1" applyFill="1" applyBorder="1" applyAlignment="1" applyProtection="1"/>
    <xf numFmtId="49" fontId="52" fillId="3" borderId="34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66" fontId="23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4" fontId="22" fillId="0" borderId="0" xfId="0" applyNumberFormat="1" applyFont="1" applyBorder="1"/>
    <xf numFmtId="164" fontId="23" fillId="0" borderId="0" xfId="0" applyNumberFormat="1" applyFont="1" applyAlignment="1">
      <alignment horizontal="right"/>
    </xf>
    <xf numFmtId="164" fontId="22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74" fontId="22" fillId="0" borderId="0" xfId="0" applyNumberFormat="1" applyFont="1" applyFill="1" applyBorder="1"/>
    <xf numFmtId="0" fontId="9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175" fontId="22" fillId="0" borderId="0" xfId="0" applyNumberFormat="1" applyFont="1" applyBorder="1"/>
    <xf numFmtId="174" fontId="54" fillId="0" borderId="0" xfId="0" applyNumberFormat="1" applyFont="1"/>
    <xf numFmtId="174" fontId="2" fillId="0" borderId="0" xfId="0" applyNumberFormat="1" applyFont="1"/>
    <xf numFmtId="174" fontId="0" fillId="0" borderId="0" xfId="0" applyNumberFormat="1"/>
    <xf numFmtId="174" fontId="24" fillId="0" borderId="0" xfId="0" applyNumberFormat="1" applyFont="1" applyBorder="1"/>
    <xf numFmtId="164" fontId="22" fillId="0" borderId="0" xfId="0" applyNumberFormat="1" applyFont="1" applyBorder="1"/>
    <xf numFmtId="43" fontId="22" fillId="0" borderId="0" xfId="1" applyFont="1" applyBorder="1"/>
    <xf numFmtId="43" fontId="22" fillId="0" borderId="0" xfId="0" applyNumberFormat="1" applyFont="1" applyBorder="1"/>
  </cellXfs>
  <cellStyles count="235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Array" xfId="26"/>
    <cellStyle name="Array Enter" xfId="27"/>
    <cellStyle name="Array_Sheet1" xfId="28"/>
    <cellStyle name="base paren" xfId="29"/>
    <cellStyle name="Buena 2" xfId="30"/>
    <cellStyle name="Cálculo 2" xfId="31"/>
    <cellStyle name="Celda de comprobación 2" xfId="32"/>
    <cellStyle name="Celda vinculada 2" xfId="33"/>
    <cellStyle name="Comma 2" xfId="34"/>
    <cellStyle name="Comma 2 2" xfId="35"/>
    <cellStyle name="Comma 2 3" xfId="36"/>
    <cellStyle name="Comma 2 3 2" xfId="37"/>
    <cellStyle name="Comma 2_Sheet1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Comma 7" xfId="47"/>
    <cellStyle name="Comma 8" xfId="48"/>
    <cellStyle name="Comma 9" xfId="49"/>
    <cellStyle name="Comma 9 2" xfId="50"/>
    <cellStyle name="Currency 2" xfId="51"/>
    <cellStyle name="Currency 2 2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uro" xfId="61"/>
    <cellStyle name="Euro 2" xfId="62"/>
    <cellStyle name="Hipervínculo" xfId="6" builtinId="8"/>
    <cellStyle name="Hipervínculo 2" xfId="63"/>
    <cellStyle name="Incorrecto 2" xfId="64"/>
    <cellStyle name="MacroCode" xfId="65"/>
    <cellStyle name="Millares" xfId="1" builtinId="3"/>
    <cellStyle name="Millares 10" xfId="66"/>
    <cellStyle name="Millares 10 10" xfId="67"/>
    <cellStyle name="Millares 10 2" xfId="68"/>
    <cellStyle name="Millares 10 2 2" xfId="69"/>
    <cellStyle name="Millares 10 3" xfId="70"/>
    <cellStyle name="Millares 10 4" xfId="71"/>
    <cellStyle name="Millares 10 5" xfId="72"/>
    <cellStyle name="Millares 10 5 2" xfId="73"/>
    <cellStyle name="Millares 10 6" xfId="74"/>
    <cellStyle name="Millares 10 7" xfId="75"/>
    <cellStyle name="Millares 10 8" xfId="76"/>
    <cellStyle name="Millares 10 9" xfId="77"/>
    <cellStyle name="Millares 11" xfId="78"/>
    <cellStyle name="Millares 11 2" xfId="79"/>
    <cellStyle name="Millares 12" xfId="80"/>
    <cellStyle name="Millares 12 2" xfId="81"/>
    <cellStyle name="Millares 13" xfId="82"/>
    <cellStyle name="Millares 13 2" xfId="83"/>
    <cellStyle name="Millares 14" xfId="84"/>
    <cellStyle name="Millares 14 2" xfId="85"/>
    <cellStyle name="Millares 15" xfId="86"/>
    <cellStyle name="Millares 16" xfId="87"/>
    <cellStyle name="Millares 17" xfId="88"/>
    <cellStyle name="Millares 17 2" xfId="89"/>
    <cellStyle name="Millares 18" xfId="90"/>
    <cellStyle name="Millares 2" xfId="91"/>
    <cellStyle name="Millares 2 2" xfId="92"/>
    <cellStyle name="Millares 2 2 2" xfId="93"/>
    <cellStyle name="Millares 2 2 3" xfId="94"/>
    <cellStyle name="Millares 2 3" xfId="95"/>
    <cellStyle name="Millares 2 3 2" xfId="96"/>
    <cellStyle name="Millares 2 4" xfId="97"/>
    <cellStyle name="Millares 2 5" xfId="98"/>
    <cellStyle name="Millares 2_DGA" xfId="99"/>
    <cellStyle name="Millares 3" xfId="100"/>
    <cellStyle name="Millares 3 2" xfId="101"/>
    <cellStyle name="Millares 3 2 2" xfId="102"/>
    <cellStyle name="Millares 3 2 2 2" xfId="103"/>
    <cellStyle name="Millares 3 2 3" xfId="104"/>
    <cellStyle name="Millares 3 3" xfId="105"/>
    <cellStyle name="Millares 3 4" xfId="106"/>
    <cellStyle name="Millares 3 5" xfId="107"/>
    <cellStyle name="Millares 3_DGA" xfId="108"/>
    <cellStyle name="Millares 4" xfId="109"/>
    <cellStyle name="Millares 4 2" xfId="110"/>
    <cellStyle name="Millares 4 3" xfId="111"/>
    <cellStyle name="Millares 4 4" xfId="112"/>
    <cellStyle name="Millares 4 5" xfId="113"/>
    <cellStyle name="Millares 4 6" xfId="114"/>
    <cellStyle name="Millares 4_DGA" xfId="115"/>
    <cellStyle name="Millares 5" xfId="116"/>
    <cellStyle name="Millares 5 2" xfId="117"/>
    <cellStyle name="Millares 5 3" xfId="118"/>
    <cellStyle name="Millares 5_DGA" xfId="119"/>
    <cellStyle name="Millares 6" xfId="120"/>
    <cellStyle name="Millares 6 2" xfId="121"/>
    <cellStyle name="Millares 6 3" xfId="122"/>
    <cellStyle name="Millares 7" xfId="123"/>
    <cellStyle name="Millares 7 2" xfId="124"/>
    <cellStyle name="Millares 8" xfId="125"/>
    <cellStyle name="Millares 8 2" xfId="126"/>
    <cellStyle name="Millares 8 3" xfId="127"/>
    <cellStyle name="Millares 8 4" xfId="128"/>
    <cellStyle name="Millares 9" xfId="129"/>
    <cellStyle name="Millares 9 2" xfId="130"/>
    <cellStyle name="Millares 9 2 2" xfId="131"/>
    <cellStyle name="Millares 9 3" xfId="132"/>
    <cellStyle name="Millares 9 4" xfId="133"/>
    <cellStyle name="Millares 9 5" xfId="134"/>
    <cellStyle name="Millares 9 6" xfId="135"/>
    <cellStyle name="Moneda 2" xfId="136"/>
    <cellStyle name="Moneda 2 2" xfId="137"/>
    <cellStyle name="Moneda 3" xfId="138"/>
    <cellStyle name="Moneda 4" xfId="139"/>
    <cellStyle name="Moneda 5" xfId="140"/>
    <cellStyle name="Moneda 5 2" xfId="141"/>
    <cellStyle name="Moneda 5 3" xfId="142"/>
    <cellStyle name="Moneda 5 3 2" xfId="143"/>
    <cellStyle name="Neutral 2" xfId="144"/>
    <cellStyle name="Normal" xfId="0" builtinId="0"/>
    <cellStyle name="Normal 10" xfId="145"/>
    <cellStyle name="Normal 10 2" xfId="146"/>
    <cellStyle name="Normal 11" xfId="147"/>
    <cellStyle name="Normal 11 2" xfId="148"/>
    <cellStyle name="Normal 12" xfId="149"/>
    <cellStyle name="Normal 12 2" xfId="150"/>
    <cellStyle name="Normal 13" xfId="151"/>
    <cellStyle name="Normal 13 2" xfId="152"/>
    <cellStyle name="Normal 14" xfId="153"/>
    <cellStyle name="Normal 14 2" xfId="154"/>
    <cellStyle name="Normal 15" xfId="155"/>
    <cellStyle name="Normal 15 2" xfId="156"/>
    <cellStyle name="Normal 16" xfId="157"/>
    <cellStyle name="Normal 2" xfId="158"/>
    <cellStyle name="Normal 2 2" xfId="159"/>
    <cellStyle name="Normal 2 2 2" xfId="3"/>
    <cellStyle name="Normal 2 2 2 2" xfId="7"/>
    <cellStyle name="Normal 2 3" xfId="160"/>
    <cellStyle name="Normal 2 3 2" xfId="161"/>
    <cellStyle name="Normal 2 4" xfId="162"/>
    <cellStyle name="Normal 2_DGA" xfId="163"/>
    <cellStyle name="Normal 3" xfId="5"/>
    <cellStyle name="Normal 3 2" xfId="164"/>
    <cellStyle name="Normal 3 3" xfId="165"/>
    <cellStyle name="Normal 3 4" xfId="166"/>
    <cellStyle name="Normal 3 5" xfId="167"/>
    <cellStyle name="Normal 3 6" xfId="168"/>
    <cellStyle name="Normal 3_Sheet1" xfId="169"/>
    <cellStyle name="Normal 4" xfId="170"/>
    <cellStyle name="Normal 4 2" xfId="171"/>
    <cellStyle name="Normal 4 3" xfId="172"/>
    <cellStyle name="Normal 5" xfId="173"/>
    <cellStyle name="Normal 5 2" xfId="174"/>
    <cellStyle name="Normal 5 3" xfId="175"/>
    <cellStyle name="Normal 5 3 2" xfId="176"/>
    <cellStyle name="Normal 5 4" xfId="177"/>
    <cellStyle name="Normal 6" xfId="178"/>
    <cellStyle name="Normal 6 2" xfId="179"/>
    <cellStyle name="Normal 6 2 2" xfId="180"/>
    <cellStyle name="Normal 6 2 3" xfId="181"/>
    <cellStyle name="Normal 6 3" xfId="182"/>
    <cellStyle name="Normal 6 4" xfId="183"/>
    <cellStyle name="Normal 7" xfId="184"/>
    <cellStyle name="Normal 7 2" xfId="185"/>
    <cellStyle name="Normal 7 2 2" xfId="186"/>
    <cellStyle name="Normal 7 3" xfId="187"/>
    <cellStyle name="Normal 7 4" xfId="188"/>
    <cellStyle name="Normal 7 5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rmal_COMPARACION 2002-2001" xfId="2"/>
    <cellStyle name="Normal_Hoja4" xfId="4"/>
    <cellStyle name="Normal_Hoja6" xfId="196"/>
    <cellStyle name="Notas 2" xfId="197"/>
    <cellStyle name="Notas 2 2" xfId="198"/>
    <cellStyle name="Notas 2_Sheet1" xfId="199"/>
    <cellStyle name="Percent 2" xfId="200"/>
    <cellStyle name="Percent 2 2" xfId="201"/>
    <cellStyle name="Percent 3" xfId="202"/>
    <cellStyle name="Percent 4" xfId="203"/>
    <cellStyle name="Percent 5" xfId="204"/>
    <cellStyle name="Percent 6" xfId="205"/>
    <cellStyle name="Percent 7" xfId="206"/>
    <cellStyle name="Percent 7 2" xfId="207"/>
    <cellStyle name="Porcentual 2" xfId="208"/>
    <cellStyle name="Porcentual 2 2" xfId="209"/>
    <cellStyle name="Porcentual 2 3" xfId="210"/>
    <cellStyle name="Porcentual 3" xfId="211"/>
    <cellStyle name="Porcentual 3 2" xfId="212"/>
    <cellStyle name="Porcentual 3 3" xfId="213"/>
    <cellStyle name="Porcentual 4" xfId="214"/>
    <cellStyle name="Porcentual 4 2" xfId="215"/>
    <cellStyle name="Porcentual 4 3" xfId="216"/>
    <cellStyle name="Porcentual 5" xfId="217"/>
    <cellStyle name="Porcentual 6" xfId="218"/>
    <cellStyle name="Porcentual 6 2" xfId="219"/>
    <cellStyle name="Porcentual 7" xfId="220"/>
    <cellStyle name="Porcentual 7 2" xfId="221"/>
    <cellStyle name="Porcentual 8" xfId="222"/>
    <cellStyle name="Porcentual 8 2" xfId="223"/>
    <cellStyle name="Porcentual 9" xfId="224"/>
    <cellStyle name="Red Text" xfId="225"/>
    <cellStyle name="Salida 2" xfId="226"/>
    <cellStyle name="Texto de advertencia 2" xfId="227"/>
    <cellStyle name="Texto explicativo 2" xfId="228"/>
    <cellStyle name="Título 1 2" xfId="229"/>
    <cellStyle name="Título 2 2" xfId="230"/>
    <cellStyle name="Título 3 2" xfId="231"/>
    <cellStyle name="Título 4" xfId="232"/>
    <cellStyle name="TopGrey" xfId="233"/>
    <cellStyle name="Total 2" xfId="2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OCTUBRE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  <sheetName val="Hoja1"/>
    </sheetNames>
    <sheetDataSet>
      <sheetData sheetId="0"/>
      <sheetData sheetId="1"/>
      <sheetData sheetId="2"/>
      <sheetData sheetId="3">
        <row r="11">
          <cell r="C11">
            <v>5329.8</v>
          </cell>
          <cell r="D11">
            <v>4292.2</v>
          </cell>
          <cell r="E11">
            <v>4423.8</v>
          </cell>
          <cell r="F11">
            <v>4560.8</v>
          </cell>
          <cell r="G11">
            <v>4709.8999999999996</v>
          </cell>
          <cell r="H11">
            <v>3870.2</v>
          </cell>
          <cell r="I11">
            <v>3778.7</v>
          </cell>
          <cell r="J11">
            <v>4431.8999999999996</v>
          </cell>
          <cell r="K11">
            <v>3908.7</v>
          </cell>
          <cell r="L11">
            <v>3687.4</v>
          </cell>
          <cell r="N11">
            <v>5895.3</v>
          </cell>
          <cell r="O11">
            <v>4890.8999999999996</v>
          </cell>
          <cell r="P11">
            <v>5026.2</v>
          </cell>
          <cell r="Q11">
            <v>5274.5</v>
          </cell>
          <cell r="R11">
            <v>5456</v>
          </cell>
          <cell r="S11">
            <v>4590.6000000000004</v>
          </cell>
          <cell r="T11">
            <v>4366.5</v>
          </cell>
          <cell r="U11">
            <v>4886.2</v>
          </cell>
          <cell r="V11">
            <v>4553.8999999999996</v>
          </cell>
          <cell r="W11">
            <v>5122.1000000000004</v>
          </cell>
        </row>
        <row r="12">
          <cell r="C12">
            <v>15498.1</v>
          </cell>
          <cell r="D12">
            <v>4884.7</v>
          </cell>
          <cell r="E12">
            <v>5045.3</v>
          </cell>
          <cell r="F12">
            <v>11730.6</v>
          </cell>
          <cell r="G12">
            <v>8477.2000000000007</v>
          </cell>
          <cell r="H12">
            <v>5132.5</v>
          </cell>
          <cell r="I12">
            <v>9271.4</v>
          </cell>
          <cell r="J12">
            <v>5046.3</v>
          </cell>
          <cell r="K12">
            <v>5152</v>
          </cell>
          <cell r="L12">
            <v>6206.3</v>
          </cell>
          <cell r="N12">
            <v>7188</v>
          </cell>
          <cell r="O12">
            <v>5148.8</v>
          </cell>
          <cell r="P12">
            <v>5868.7</v>
          </cell>
          <cell r="Q12">
            <v>19943.900000000001</v>
          </cell>
          <cell r="R12">
            <v>5717.5</v>
          </cell>
          <cell r="S12">
            <v>6223.4</v>
          </cell>
          <cell r="T12">
            <v>10609.7</v>
          </cell>
          <cell r="U12">
            <v>6457.6</v>
          </cell>
          <cell r="V12">
            <v>6137.4</v>
          </cell>
          <cell r="W12">
            <v>8486.7000000000007</v>
          </cell>
        </row>
        <row r="13">
          <cell r="C13">
            <v>2899.9</v>
          </cell>
          <cell r="D13">
            <v>1690.2</v>
          </cell>
          <cell r="E13">
            <v>1727.2</v>
          </cell>
          <cell r="F13">
            <v>2945.8</v>
          </cell>
          <cell r="G13">
            <v>2979.8</v>
          </cell>
          <cell r="H13">
            <v>2792.6</v>
          </cell>
          <cell r="I13">
            <v>2435.5</v>
          </cell>
          <cell r="J13">
            <v>2178.5</v>
          </cell>
          <cell r="K13">
            <v>2180.4</v>
          </cell>
          <cell r="L13">
            <v>2402.4</v>
          </cell>
          <cell r="N13">
            <v>4032.5</v>
          </cell>
          <cell r="O13">
            <v>2435.4</v>
          </cell>
          <cell r="P13">
            <v>3218.6</v>
          </cell>
          <cell r="Q13">
            <v>2981</v>
          </cell>
          <cell r="R13">
            <v>3446.7</v>
          </cell>
          <cell r="S13">
            <v>4111.3</v>
          </cell>
          <cell r="T13">
            <v>2881.5</v>
          </cell>
          <cell r="U13">
            <v>2536.8000000000002</v>
          </cell>
          <cell r="V13">
            <v>2702.1</v>
          </cell>
          <cell r="W13">
            <v>2968.5</v>
          </cell>
        </row>
        <row r="14">
          <cell r="C14">
            <v>91.7</v>
          </cell>
          <cell r="D14">
            <v>93.2</v>
          </cell>
          <cell r="E14">
            <v>107.7</v>
          </cell>
          <cell r="F14">
            <v>148.1</v>
          </cell>
          <cell r="G14">
            <v>177.3</v>
          </cell>
          <cell r="H14">
            <v>145.69999999999999</v>
          </cell>
          <cell r="I14">
            <v>196.4</v>
          </cell>
          <cell r="J14">
            <v>143.80000000000001</v>
          </cell>
          <cell r="K14">
            <v>143.4</v>
          </cell>
          <cell r="L14">
            <v>204.7</v>
          </cell>
          <cell r="N14">
            <v>155.9</v>
          </cell>
          <cell r="O14">
            <v>123.3</v>
          </cell>
          <cell r="P14">
            <v>197.9</v>
          </cell>
          <cell r="Q14">
            <v>184</v>
          </cell>
          <cell r="R14">
            <v>154.69999999999999</v>
          </cell>
          <cell r="S14">
            <v>159.69999999999999</v>
          </cell>
          <cell r="T14">
            <v>202.8</v>
          </cell>
          <cell r="U14">
            <v>224.7</v>
          </cell>
          <cell r="V14">
            <v>177.8</v>
          </cell>
          <cell r="W14">
            <v>196.2</v>
          </cell>
        </row>
        <row r="17">
          <cell r="C17">
            <v>57.4</v>
          </cell>
          <cell r="D17">
            <v>174.3</v>
          </cell>
          <cell r="E17">
            <v>821.6</v>
          </cell>
          <cell r="F17">
            <v>115.9</v>
          </cell>
          <cell r="G17">
            <v>102.9</v>
          </cell>
          <cell r="H17">
            <v>80.400000000000006</v>
          </cell>
          <cell r="I17">
            <v>80.3</v>
          </cell>
          <cell r="J17">
            <v>179.1</v>
          </cell>
          <cell r="K17">
            <v>707</v>
          </cell>
          <cell r="L17">
            <v>95</v>
          </cell>
          <cell r="N17">
            <v>83.8</v>
          </cell>
          <cell r="O17">
            <v>201.5</v>
          </cell>
          <cell r="P17">
            <v>951</v>
          </cell>
          <cell r="Q17">
            <v>134.5</v>
          </cell>
          <cell r="R17">
            <v>109.9</v>
          </cell>
          <cell r="S17">
            <v>92.8</v>
          </cell>
          <cell r="T17">
            <v>88.7</v>
          </cell>
          <cell r="U17">
            <v>185</v>
          </cell>
          <cell r="V17">
            <v>829.1</v>
          </cell>
          <cell r="W17">
            <v>109.3</v>
          </cell>
        </row>
        <row r="18">
          <cell r="C18">
            <v>171.2</v>
          </cell>
          <cell r="D18">
            <v>81.900000000000006</v>
          </cell>
          <cell r="E18">
            <v>96.9</v>
          </cell>
          <cell r="F18">
            <v>975.5</v>
          </cell>
          <cell r="G18">
            <v>868.2</v>
          </cell>
          <cell r="H18">
            <v>153.19999999999999</v>
          </cell>
          <cell r="I18">
            <v>208.8</v>
          </cell>
          <cell r="J18">
            <v>126.9</v>
          </cell>
          <cell r="K18">
            <v>156.5</v>
          </cell>
          <cell r="L18">
            <v>1537.5</v>
          </cell>
          <cell r="N18">
            <v>209</v>
          </cell>
          <cell r="O18">
            <v>107.1</v>
          </cell>
          <cell r="P18">
            <v>147</v>
          </cell>
          <cell r="Q18">
            <v>1812.5</v>
          </cell>
          <cell r="R18">
            <v>266.5</v>
          </cell>
          <cell r="S18">
            <v>145.9</v>
          </cell>
          <cell r="T18">
            <v>245</v>
          </cell>
          <cell r="U18">
            <v>105.7</v>
          </cell>
          <cell r="V18">
            <v>141.69999999999999</v>
          </cell>
          <cell r="W18">
            <v>1685</v>
          </cell>
        </row>
        <row r="19">
          <cell r="C19">
            <v>401.2</v>
          </cell>
          <cell r="D19">
            <v>445.9</v>
          </cell>
          <cell r="E19">
            <v>513.6</v>
          </cell>
          <cell r="F19">
            <v>499.5</v>
          </cell>
          <cell r="G19">
            <v>587.29999999999995</v>
          </cell>
          <cell r="H19">
            <v>561.79999999999995</v>
          </cell>
          <cell r="I19">
            <v>657.3</v>
          </cell>
          <cell r="J19">
            <v>592.9</v>
          </cell>
          <cell r="K19">
            <v>535.5</v>
          </cell>
          <cell r="L19">
            <v>558.29999999999995</v>
          </cell>
          <cell r="N19">
            <v>469.2</v>
          </cell>
          <cell r="O19">
            <v>510.8</v>
          </cell>
          <cell r="P19">
            <v>739</v>
          </cell>
          <cell r="Q19">
            <v>537</v>
          </cell>
          <cell r="R19">
            <v>605.70000000000005</v>
          </cell>
          <cell r="S19">
            <v>680.7</v>
          </cell>
          <cell r="T19">
            <v>728.5</v>
          </cell>
          <cell r="U19">
            <v>669.2</v>
          </cell>
          <cell r="V19">
            <v>608.79999999999995</v>
          </cell>
          <cell r="W19">
            <v>724.8</v>
          </cell>
        </row>
        <row r="20">
          <cell r="C20">
            <v>113.4</v>
          </cell>
          <cell r="D20">
            <v>97.3</v>
          </cell>
          <cell r="E20">
            <v>107.1</v>
          </cell>
          <cell r="F20">
            <v>102.5</v>
          </cell>
          <cell r="G20">
            <v>105.3</v>
          </cell>
          <cell r="H20">
            <v>94.8</v>
          </cell>
          <cell r="I20">
            <v>93.4</v>
          </cell>
          <cell r="J20">
            <v>101.4</v>
          </cell>
          <cell r="K20">
            <v>88</v>
          </cell>
          <cell r="L20">
            <v>110</v>
          </cell>
          <cell r="N20">
            <v>130.4</v>
          </cell>
          <cell r="O20">
            <v>111.2</v>
          </cell>
          <cell r="P20">
            <v>122.2</v>
          </cell>
          <cell r="Q20">
            <v>112.2</v>
          </cell>
          <cell r="R20">
            <v>132</v>
          </cell>
          <cell r="S20">
            <v>108.5</v>
          </cell>
          <cell r="T20">
            <v>126.2</v>
          </cell>
          <cell r="U20">
            <v>115.9</v>
          </cell>
          <cell r="V20">
            <v>100.8</v>
          </cell>
          <cell r="W20">
            <v>132</v>
          </cell>
        </row>
        <row r="21">
          <cell r="C21">
            <v>591.29999999999995</v>
          </cell>
          <cell r="D21">
            <v>589</v>
          </cell>
          <cell r="E21">
            <v>601.20000000000005</v>
          </cell>
          <cell r="F21">
            <v>795.9</v>
          </cell>
          <cell r="G21">
            <v>634.4</v>
          </cell>
          <cell r="H21">
            <v>768</v>
          </cell>
          <cell r="I21">
            <v>637.79999999999995</v>
          </cell>
          <cell r="J21">
            <v>769.3</v>
          </cell>
          <cell r="K21">
            <v>601.70000000000005</v>
          </cell>
          <cell r="L21">
            <v>631</v>
          </cell>
          <cell r="N21">
            <v>616.9</v>
          </cell>
          <cell r="O21">
            <v>612.79999999999995</v>
          </cell>
          <cell r="P21">
            <v>828.7</v>
          </cell>
          <cell r="Q21">
            <v>617.6</v>
          </cell>
          <cell r="R21">
            <v>830.7</v>
          </cell>
          <cell r="S21">
            <v>631.5</v>
          </cell>
          <cell r="T21">
            <v>668</v>
          </cell>
          <cell r="U21">
            <v>851.3</v>
          </cell>
          <cell r="V21">
            <v>638.6</v>
          </cell>
          <cell r="W21">
            <v>672.7</v>
          </cell>
        </row>
        <row r="23">
          <cell r="C23">
            <v>97.3</v>
          </cell>
          <cell r="D23">
            <v>107.9</v>
          </cell>
          <cell r="E23">
            <v>143.69999999999999</v>
          </cell>
          <cell r="F23">
            <v>149</v>
          </cell>
          <cell r="G23">
            <v>159.4</v>
          </cell>
          <cell r="H23">
            <v>159.30000000000001</v>
          </cell>
          <cell r="I23">
            <v>139.19999999999999</v>
          </cell>
          <cell r="J23">
            <v>149.1</v>
          </cell>
          <cell r="K23">
            <v>191.2</v>
          </cell>
          <cell r="L23">
            <v>161</v>
          </cell>
          <cell r="N23">
            <v>182.1</v>
          </cell>
          <cell r="O23">
            <v>191.7</v>
          </cell>
          <cell r="P23">
            <v>234.6</v>
          </cell>
          <cell r="Q23">
            <v>123</v>
          </cell>
          <cell r="R23">
            <v>210.3</v>
          </cell>
          <cell r="S23">
            <v>160</v>
          </cell>
          <cell r="T23">
            <v>182.2</v>
          </cell>
          <cell r="U23">
            <v>157</v>
          </cell>
          <cell r="V23">
            <v>190.3</v>
          </cell>
          <cell r="W23">
            <v>202.7</v>
          </cell>
        </row>
        <row r="26">
          <cell r="C26">
            <v>10810.3</v>
          </cell>
          <cell r="D26">
            <v>8324.9</v>
          </cell>
          <cell r="E26">
            <v>8178.3</v>
          </cell>
          <cell r="F26">
            <v>9442.2999999999993</v>
          </cell>
          <cell r="G26">
            <v>8748.7000000000007</v>
          </cell>
          <cell r="H26">
            <v>8559.1</v>
          </cell>
          <cell r="I26">
            <v>9103.6</v>
          </cell>
          <cell r="J26">
            <v>8857</v>
          </cell>
          <cell r="K26">
            <v>8857.2000000000007</v>
          </cell>
          <cell r="L26">
            <v>8001.3</v>
          </cell>
          <cell r="N26">
            <v>11907</v>
          </cell>
          <cell r="O26">
            <v>9127</v>
          </cell>
          <cell r="P26">
            <v>9509</v>
          </cell>
          <cell r="Q26">
            <v>10543.9</v>
          </cell>
          <cell r="R26">
            <v>10067.9</v>
          </cell>
          <cell r="S26">
            <v>9903.2000000000007</v>
          </cell>
          <cell r="T26">
            <v>10004.299999999999</v>
          </cell>
          <cell r="U26">
            <v>9832.5</v>
          </cell>
          <cell r="V26">
            <v>9974.2999999999993</v>
          </cell>
          <cell r="W26">
            <v>9389</v>
          </cell>
        </row>
        <row r="27">
          <cell r="C27">
            <v>6439.4</v>
          </cell>
          <cell r="D27">
            <v>6051.8</v>
          </cell>
          <cell r="E27">
            <v>6899.5</v>
          </cell>
          <cell r="F27">
            <v>6761.8</v>
          </cell>
          <cell r="G27">
            <v>7918.9</v>
          </cell>
          <cell r="H27">
            <v>7226.7</v>
          </cell>
          <cell r="I27">
            <v>7693.5</v>
          </cell>
          <cell r="J27">
            <v>7890.6</v>
          </cell>
          <cell r="K27">
            <v>6649.4</v>
          </cell>
          <cell r="L27">
            <v>8692.7999999999993</v>
          </cell>
          <cell r="N27">
            <v>7646.9</v>
          </cell>
          <cell r="O27">
            <v>6473.8</v>
          </cell>
          <cell r="P27">
            <v>7342.1</v>
          </cell>
          <cell r="Q27">
            <v>7056.6</v>
          </cell>
          <cell r="R27">
            <v>8572.4</v>
          </cell>
          <cell r="S27">
            <v>7187.8</v>
          </cell>
          <cell r="T27">
            <v>8528.7000000000007</v>
          </cell>
          <cell r="U27">
            <v>8158.9</v>
          </cell>
          <cell r="V27">
            <v>7477.5</v>
          </cell>
          <cell r="W27">
            <v>9123.1</v>
          </cell>
        </row>
        <row r="29">
          <cell r="C29">
            <v>2699.4</v>
          </cell>
          <cell r="D29">
            <v>2584.1</v>
          </cell>
          <cell r="E29">
            <v>3895.1</v>
          </cell>
          <cell r="F29">
            <v>2814.7</v>
          </cell>
          <cell r="G29">
            <v>3467.7</v>
          </cell>
          <cell r="H29">
            <v>2519.5</v>
          </cell>
          <cell r="I29">
            <v>2814.5</v>
          </cell>
          <cell r="J29">
            <v>3682</v>
          </cell>
          <cell r="K29">
            <v>2725.6</v>
          </cell>
          <cell r="L29">
            <v>2887.2</v>
          </cell>
          <cell r="N29">
            <v>3757.8</v>
          </cell>
          <cell r="O29">
            <v>3085.9</v>
          </cell>
          <cell r="P29">
            <v>2978.9</v>
          </cell>
          <cell r="Q29">
            <v>2939.9</v>
          </cell>
          <cell r="R29">
            <v>3666.4</v>
          </cell>
          <cell r="S29">
            <v>2898.9</v>
          </cell>
          <cell r="T29">
            <v>3304.2</v>
          </cell>
          <cell r="U29">
            <v>3639.2</v>
          </cell>
          <cell r="V29">
            <v>3281.1</v>
          </cell>
          <cell r="W29">
            <v>3780.7</v>
          </cell>
        </row>
        <row r="30">
          <cell r="C30">
            <v>1385.6</v>
          </cell>
          <cell r="D30">
            <v>1457.1</v>
          </cell>
          <cell r="E30">
            <v>2042</v>
          </cell>
          <cell r="F30">
            <v>1572.3</v>
          </cell>
          <cell r="G30">
            <v>1984.5</v>
          </cell>
          <cell r="H30">
            <v>1529.6</v>
          </cell>
          <cell r="I30">
            <v>1640.9</v>
          </cell>
          <cell r="J30">
            <v>2127.5</v>
          </cell>
          <cell r="K30">
            <v>1655.9</v>
          </cell>
          <cell r="L30">
            <v>1697.2</v>
          </cell>
          <cell r="N30">
            <v>1725.2</v>
          </cell>
          <cell r="O30">
            <v>1545.4</v>
          </cell>
          <cell r="P30">
            <v>1502.5</v>
          </cell>
          <cell r="Q30">
            <v>1595.9</v>
          </cell>
          <cell r="R30">
            <v>2033.7</v>
          </cell>
          <cell r="S30">
            <v>1452.9</v>
          </cell>
          <cell r="T30">
            <v>1576.9</v>
          </cell>
          <cell r="U30">
            <v>1819.8</v>
          </cell>
          <cell r="V30">
            <v>1518.1</v>
          </cell>
          <cell r="W30">
            <v>1884.8</v>
          </cell>
        </row>
        <row r="33">
          <cell r="C33">
            <v>597.29999999999995</v>
          </cell>
          <cell r="D33">
            <v>564.4</v>
          </cell>
          <cell r="E33">
            <v>564.1</v>
          </cell>
          <cell r="F33">
            <v>605.5</v>
          </cell>
          <cell r="G33">
            <v>583.9</v>
          </cell>
          <cell r="H33">
            <v>594.70000000000005</v>
          </cell>
          <cell r="I33">
            <v>578</v>
          </cell>
          <cell r="J33">
            <v>608.9</v>
          </cell>
          <cell r="K33">
            <v>679.5</v>
          </cell>
          <cell r="L33">
            <v>585.79999999999995</v>
          </cell>
          <cell r="N33">
            <v>620.79999999999995</v>
          </cell>
          <cell r="O33">
            <v>595.6</v>
          </cell>
          <cell r="P33">
            <v>595.6</v>
          </cell>
          <cell r="Q33">
            <v>616</v>
          </cell>
          <cell r="R33">
            <v>595.70000000000005</v>
          </cell>
          <cell r="S33">
            <v>619.1</v>
          </cell>
          <cell r="T33">
            <v>610.1</v>
          </cell>
          <cell r="U33">
            <v>605.9</v>
          </cell>
          <cell r="V33">
            <v>621</v>
          </cell>
          <cell r="W33">
            <v>617.6</v>
          </cell>
        </row>
        <row r="34">
          <cell r="C34">
            <v>510.6</v>
          </cell>
          <cell r="D34">
            <v>472.5</v>
          </cell>
          <cell r="E34">
            <v>436</v>
          </cell>
          <cell r="F34">
            <v>553.5</v>
          </cell>
          <cell r="G34">
            <v>504.3</v>
          </cell>
          <cell r="H34">
            <v>518.1</v>
          </cell>
          <cell r="I34">
            <v>512.79999999999995</v>
          </cell>
          <cell r="J34">
            <v>511.2</v>
          </cell>
          <cell r="K34">
            <v>503.7</v>
          </cell>
          <cell r="L34">
            <v>442.7</v>
          </cell>
          <cell r="N34">
            <v>565</v>
          </cell>
          <cell r="O34">
            <v>584.1</v>
          </cell>
          <cell r="P34">
            <v>473.3</v>
          </cell>
          <cell r="Q34">
            <v>593.20000000000005</v>
          </cell>
          <cell r="R34">
            <v>573.6</v>
          </cell>
          <cell r="S34">
            <v>642.1</v>
          </cell>
          <cell r="T34">
            <v>555.20000000000005</v>
          </cell>
          <cell r="U34">
            <v>616.5</v>
          </cell>
          <cell r="V34">
            <v>590</v>
          </cell>
          <cell r="W34">
            <v>567.1</v>
          </cell>
        </row>
        <row r="37">
          <cell r="C37">
            <v>921.6</v>
          </cell>
          <cell r="D37">
            <v>765.4</v>
          </cell>
          <cell r="E37">
            <v>836.3</v>
          </cell>
          <cell r="F37">
            <v>725.2</v>
          </cell>
          <cell r="G37">
            <v>846.4</v>
          </cell>
          <cell r="H37">
            <v>856.2</v>
          </cell>
          <cell r="I37">
            <v>763.5</v>
          </cell>
          <cell r="J37">
            <v>757.5</v>
          </cell>
          <cell r="K37">
            <v>604.70000000000005</v>
          </cell>
          <cell r="L37">
            <v>904.3</v>
          </cell>
          <cell r="N37">
            <v>994.1</v>
          </cell>
          <cell r="O37">
            <v>1039.7</v>
          </cell>
          <cell r="P37">
            <v>1023.6</v>
          </cell>
          <cell r="Q37">
            <v>834.8</v>
          </cell>
          <cell r="R37">
            <v>1013</v>
          </cell>
          <cell r="S37">
            <v>817.5</v>
          </cell>
          <cell r="T37">
            <v>911.9</v>
          </cell>
          <cell r="U37">
            <v>947.1</v>
          </cell>
          <cell r="V37">
            <v>792.6</v>
          </cell>
          <cell r="W37">
            <v>1084.5</v>
          </cell>
        </row>
        <row r="38">
          <cell r="C38">
            <v>694.6</v>
          </cell>
          <cell r="D38">
            <v>254</v>
          </cell>
          <cell r="E38">
            <v>47.2</v>
          </cell>
          <cell r="F38">
            <v>36</v>
          </cell>
          <cell r="G38">
            <v>39.5</v>
          </cell>
          <cell r="H38">
            <v>37.200000000000003</v>
          </cell>
          <cell r="I38">
            <v>35.799999999999997</v>
          </cell>
          <cell r="J38">
            <v>34.5</v>
          </cell>
          <cell r="K38">
            <v>26.2</v>
          </cell>
          <cell r="L38">
            <v>183.8</v>
          </cell>
          <cell r="N38">
            <v>1019.2</v>
          </cell>
          <cell r="O38">
            <v>59.6</v>
          </cell>
          <cell r="P38">
            <v>48.9</v>
          </cell>
          <cell r="Q38">
            <v>41.1</v>
          </cell>
          <cell r="R38">
            <v>45.7</v>
          </cell>
          <cell r="S38">
            <v>34.200000000000003</v>
          </cell>
          <cell r="T38">
            <v>39.200000000000003</v>
          </cell>
          <cell r="U38">
            <v>38.6</v>
          </cell>
          <cell r="V38">
            <v>106.1</v>
          </cell>
          <cell r="W38">
            <v>414</v>
          </cell>
        </row>
        <row r="39">
          <cell r="N39">
            <v>18.899999999999999</v>
          </cell>
        </row>
        <row r="42">
          <cell r="C42">
            <v>80.7</v>
          </cell>
          <cell r="D42">
            <v>82.6</v>
          </cell>
          <cell r="E42">
            <v>83.3</v>
          </cell>
          <cell r="F42">
            <v>77.5</v>
          </cell>
          <cell r="G42">
            <v>85.1</v>
          </cell>
          <cell r="H42">
            <v>82.2</v>
          </cell>
          <cell r="I42">
            <v>82.2</v>
          </cell>
          <cell r="J42">
            <v>87.2</v>
          </cell>
          <cell r="K42">
            <v>81</v>
          </cell>
          <cell r="L42">
            <v>85.9</v>
          </cell>
          <cell r="N42">
            <v>88.3</v>
          </cell>
          <cell r="O42">
            <v>86.2</v>
          </cell>
          <cell r="P42">
            <v>84</v>
          </cell>
          <cell r="Q42">
            <v>77.7</v>
          </cell>
          <cell r="R42">
            <v>83.9</v>
          </cell>
          <cell r="S42">
            <v>83.4</v>
          </cell>
          <cell r="T42">
            <v>80</v>
          </cell>
          <cell r="U42">
            <v>83.6</v>
          </cell>
          <cell r="V42">
            <v>80.7</v>
          </cell>
          <cell r="W42">
            <v>79.7</v>
          </cell>
        </row>
        <row r="43">
          <cell r="C43">
            <v>22.4</v>
          </cell>
          <cell r="E43">
            <v>23.4</v>
          </cell>
          <cell r="F43">
            <v>22.1</v>
          </cell>
          <cell r="G43">
            <v>23.4</v>
          </cell>
          <cell r="H43">
            <v>22.4</v>
          </cell>
          <cell r="I43">
            <v>22.7</v>
          </cell>
          <cell r="J43">
            <v>22.5</v>
          </cell>
          <cell r="K43">
            <v>23.7</v>
          </cell>
          <cell r="L43">
            <v>22.7</v>
          </cell>
          <cell r="N43">
            <v>23.4</v>
          </cell>
          <cell r="O43">
            <v>23.2</v>
          </cell>
          <cell r="P43">
            <v>24</v>
          </cell>
          <cell r="Q43">
            <v>25</v>
          </cell>
          <cell r="R43">
            <v>23.4</v>
          </cell>
          <cell r="S43">
            <v>24</v>
          </cell>
          <cell r="T43">
            <v>23.9</v>
          </cell>
          <cell r="U43">
            <v>23.3</v>
          </cell>
          <cell r="V43">
            <v>23.2</v>
          </cell>
          <cell r="W43">
            <v>23.3</v>
          </cell>
        </row>
        <row r="47">
          <cell r="C47">
            <v>2208.8000000000002</v>
          </cell>
          <cell r="D47">
            <v>2079.3000000000002</v>
          </cell>
          <cell r="E47">
            <v>2387</v>
          </cell>
          <cell r="F47">
            <v>2288.1</v>
          </cell>
          <cell r="G47">
            <v>2747.5</v>
          </cell>
          <cell r="H47">
            <v>2480.6999999999998</v>
          </cell>
          <cell r="I47">
            <v>2643.4</v>
          </cell>
          <cell r="J47">
            <v>2775.1</v>
          </cell>
          <cell r="K47">
            <v>2292</v>
          </cell>
          <cell r="L47">
            <v>3167.2</v>
          </cell>
          <cell r="N47">
            <v>2539.6999999999998</v>
          </cell>
          <cell r="O47">
            <v>2312.1999999999998</v>
          </cell>
          <cell r="P47">
            <v>2538.3000000000002</v>
          </cell>
          <cell r="Q47">
            <v>2353.5</v>
          </cell>
          <cell r="R47">
            <v>2882.7</v>
          </cell>
          <cell r="S47">
            <v>2435.1999999999998</v>
          </cell>
          <cell r="T47">
            <v>2820.8</v>
          </cell>
          <cell r="U47">
            <v>2686.1</v>
          </cell>
          <cell r="V47">
            <v>2656.7</v>
          </cell>
          <cell r="W47">
            <v>3328.3</v>
          </cell>
        </row>
        <row r="48">
          <cell r="C48">
            <v>45.5</v>
          </cell>
          <cell r="D48">
            <v>45.4</v>
          </cell>
          <cell r="E48">
            <v>89.3</v>
          </cell>
          <cell r="F48">
            <v>0</v>
          </cell>
          <cell r="G48">
            <v>0</v>
          </cell>
          <cell r="H48">
            <v>0</v>
          </cell>
          <cell r="I48">
            <v>786.8</v>
          </cell>
          <cell r="J48">
            <v>0</v>
          </cell>
          <cell r="K48">
            <v>22.6</v>
          </cell>
          <cell r="L48">
            <v>26.9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1">
          <cell r="C51">
            <v>615.6</v>
          </cell>
          <cell r="D51">
            <v>586</v>
          </cell>
          <cell r="E51">
            <v>601</v>
          </cell>
          <cell r="F51">
            <v>678.6</v>
          </cell>
          <cell r="G51">
            <v>568.29999999999995</v>
          </cell>
          <cell r="H51">
            <v>560.79999999999995</v>
          </cell>
          <cell r="I51">
            <v>626.20000000000005</v>
          </cell>
          <cell r="J51">
            <v>694</v>
          </cell>
          <cell r="K51">
            <v>573.1</v>
          </cell>
          <cell r="L51">
            <v>441.2</v>
          </cell>
          <cell r="N51">
            <v>692.8</v>
          </cell>
          <cell r="O51">
            <v>669.5</v>
          </cell>
          <cell r="P51">
            <v>676.6</v>
          </cell>
          <cell r="Q51">
            <v>703.7</v>
          </cell>
          <cell r="R51">
            <v>620.70000000000005</v>
          </cell>
          <cell r="S51">
            <v>570.29999999999995</v>
          </cell>
          <cell r="T51">
            <v>639.29999999999995</v>
          </cell>
          <cell r="U51">
            <v>637.9</v>
          </cell>
          <cell r="V51">
            <v>571</v>
          </cell>
          <cell r="W51">
            <v>427.5</v>
          </cell>
        </row>
        <row r="52">
          <cell r="C52">
            <v>13</v>
          </cell>
          <cell r="D52">
            <v>11</v>
          </cell>
          <cell r="E52">
            <v>12.5</v>
          </cell>
          <cell r="F52">
            <v>12.3</v>
          </cell>
          <cell r="G52">
            <v>13.2</v>
          </cell>
          <cell r="H52">
            <v>13.6</v>
          </cell>
          <cell r="I52">
            <v>15.2</v>
          </cell>
          <cell r="J52">
            <v>14.5</v>
          </cell>
          <cell r="K52">
            <v>12.5</v>
          </cell>
          <cell r="L52">
            <v>13.5</v>
          </cell>
          <cell r="N52">
            <v>14.2</v>
          </cell>
          <cell r="O52">
            <v>12.1</v>
          </cell>
          <cell r="P52">
            <v>13.3</v>
          </cell>
          <cell r="Q52">
            <v>11.6</v>
          </cell>
          <cell r="R52">
            <v>14.2</v>
          </cell>
          <cell r="S52">
            <v>12.6</v>
          </cell>
          <cell r="T52">
            <v>15.4</v>
          </cell>
          <cell r="U52">
            <v>13.8</v>
          </cell>
          <cell r="V52">
            <v>12.7</v>
          </cell>
          <cell r="W52">
            <v>12.6</v>
          </cell>
        </row>
        <row r="54">
          <cell r="C54">
            <v>68.8</v>
          </cell>
          <cell r="D54">
            <v>55.2</v>
          </cell>
          <cell r="E54">
            <v>61.8</v>
          </cell>
          <cell r="F54">
            <v>54.6</v>
          </cell>
          <cell r="G54">
            <v>60.7</v>
          </cell>
          <cell r="H54">
            <v>61.5</v>
          </cell>
          <cell r="I54">
            <v>58.4</v>
          </cell>
          <cell r="J54">
            <v>56.9</v>
          </cell>
          <cell r="K54">
            <v>46</v>
          </cell>
          <cell r="L54">
            <v>64</v>
          </cell>
          <cell r="N54">
            <v>70</v>
          </cell>
          <cell r="O54">
            <v>72.7</v>
          </cell>
          <cell r="P54">
            <v>74.900000000000006</v>
          </cell>
          <cell r="Q54">
            <v>59.8</v>
          </cell>
          <cell r="R54">
            <v>74.2</v>
          </cell>
          <cell r="S54">
            <v>58.4</v>
          </cell>
          <cell r="T54">
            <v>69.7</v>
          </cell>
          <cell r="U54">
            <v>73.7</v>
          </cell>
          <cell r="V54">
            <v>56.4</v>
          </cell>
          <cell r="W54">
            <v>78.599999999999994</v>
          </cell>
        </row>
        <row r="55">
          <cell r="C55">
            <v>0</v>
          </cell>
          <cell r="D55">
            <v>0.1</v>
          </cell>
          <cell r="E55">
            <v>0.1</v>
          </cell>
          <cell r="F55">
            <v>0</v>
          </cell>
          <cell r="G55">
            <v>0.1</v>
          </cell>
          <cell r="H55">
            <v>0.1</v>
          </cell>
          <cell r="I55">
            <v>0.1</v>
          </cell>
          <cell r="J55">
            <v>0.1</v>
          </cell>
          <cell r="K55">
            <v>0.2</v>
          </cell>
          <cell r="L55">
            <v>0.3</v>
          </cell>
          <cell r="N55">
            <v>0.3</v>
          </cell>
          <cell r="O55">
            <v>0</v>
          </cell>
          <cell r="P55">
            <v>0.1</v>
          </cell>
          <cell r="Q55">
            <v>0.1</v>
          </cell>
          <cell r="R55">
            <v>0.4</v>
          </cell>
          <cell r="S55">
            <v>0.1</v>
          </cell>
          <cell r="T55">
            <v>0</v>
          </cell>
          <cell r="U55">
            <v>0.1</v>
          </cell>
          <cell r="V55">
            <v>0.3</v>
          </cell>
          <cell r="W55">
            <v>0.1</v>
          </cell>
        </row>
        <row r="56">
          <cell r="C56">
            <v>314.39999999999998</v>
          </cell>
          <cell r="D56">
            <v>179.1</v>
          </cell>
          <cell r="E56">
            <v>184</v>
          </cell>
          <cell r="F56">
            <v>179.5</v>
          </cell>
          <cell r="G56">
            <v>207.5</v>
          </cell>
          <cell r="H56">
            <v>180.7</v>
          </cell>
          <cell r="I56">
            <v>182.6</v>
          </cell>
          <cell r="K56">
            <v>173.8</v>
          </cell>
          <cell r="L56">
            <v>187.6</v>
          </cell>
          <cell r="N56">
            <v>192.8</v>
          </cell>
          <cell r="O56">
            <v>176.2</v>
          </cell>
          <cell r="P56">
            <v>215.9</v>
          </cell>
          <cell r="Q56">
            <v>190.4</v>
          </cell>
          <cell r="R56">
            <v>183.8</v>
          </cell>
          <cell r="S56">
            <v>351.3</v>
          </cell>
          <cell r="T56">
            <v>254</v>
          </cell>
          <cell r="U56">
            <v>190.8</v>
          </cell>
          <cell r="V56">
            <v>201.2</v>
          </cell>
          <cell r="W56">
            <v>185.9</v>
          </cell>
        </row>
        <row r="61">
          <cell r="C61">
            <v>86.3</v>
          </cell>
          <cell r="D61">
            <v>81.099999999999994</v>
          </cell>
          <cell r="E61">
            <v>90.5</v>
          </cell>
          <cell r="F61">
            <v>74.900000000000006</v>
          </cell>
          <cell r="G61">
            <v>80.8</v>
          </cell>
          <cell r="H61">
            <v>74.400000000000006</v>
          </cell>
          <cell r="I61">
            <v>79.2</v>
          </cell>
          <cell r="K61">
            <v>85.8</v>
          </cell>
          <cell r="L61">
            <v>109.3</v>
          </cell>
          <cell r="N61">
            <v>81.8</v>
          </cell>
          <cell r="O61">
            <v>78.3</v>
          </cell>
          <cell r="P61">
            <v>99.8</v>
          </cell>
          <cell r="Q61">
            <v>89.2</v>
          </cell>
          <cell r="R61">
            <v>107.8</v>
          </cell>
          <cell r="S61">
            <v>86</v>
          </cell>
          <cell r="T61">
            <v>101.2</v>
          </cell>
          <cell r="U61">
            <v>69.8</v>
          </cell>
          <cell r="V61">
            <v>82.9</v>
          </cell>
          <cell r="W61">
            <v>102.3</v>
          </cell>
        </row>
        <row r="62">
          <cell r="C62">
            <v>1.4</v>
          </cell>
          <cell r="D62">
            <v>2.7</v>
          </cell>
          <cell r="E62">
            <v>2.7</v>
          </cell>
          <cell r="F62">
            <v>2.9</v>
          </cell>
          <cell r="G62">
            <v>3.1</v>
          </cell>
          <cell r="H62">
            <v>2.5</v>
          </cell>
          <cell r="I62">
            <v>2.7</v>
          </cell>
          <cell r="K62">
            <v>2.4</v>
          </cell>
          <cell r="L62">
            <v>3</v>
          </cell>
          <cell r="N62">
            <v>1.2</v>
          </cell>
          <cell r="O62">
            <v>2.1</v>
          </cell>
          <cell r="P62">
            <v>2.4</v>
          </cell>
          <cell r="Q62">
            <v>2</v>
          </cell>
          <cell r="R62">
            <v>2.4</v>
          </cell>
          <cell r="S62">
            <v>2</v>
          </cell>
          <cell r="T62">
            <v>2.6</v>
          </cell>
          <cell r="U62">
            <v>2.2999999999999998</v>
          </cell>
          <cell r="V62">
            <v>2.1</v>
          </cell>
          <cell r="W62">
            <v>2.2000000000000002</v>
          </cell>
        </row>
        <row r="63">
          <cell r="C63">
            <v>2.2000000000000002</v>
          </cell>
          <cell r="D63">
            <v>1.7</v>
          </cell>
          <cell r="E63">
            <v>12.1</v>
          </cell>
          <cell r="F63">
            <v>1.6</v>
          </cell>
          <cell r="G63">
            <v>10.199999999999999</v>
          </cell>
          <cell r="H63">
            <v>1.4</v>
          </cell>
          <cell r="I63">
            <v>1.5</v>
          </cell>
          <cell r="K63">
            <v>1.1000000000000001</v>
          </cell>
          <cell r="L63">
            <v>11.7</v>
          </cell>
          <cell r="N63">
            <v>24.8</v>
          </cell>
          <cell r="O63">
            <v>0.7</v>
          </cell>
          <cell r="P63">
            <v>10.4</v>
          </cell>
          <cell r="Q63">
            <v>0.8</v>
          </cell>
          <cell r="R63">
            <v>0.4</v>
          </cell>
          <cell r="S63">
            <v>26.1</v>
          </cell>
          <cell r="T63">
            <v>0.3</v>
          </cell>
          <cell r="U63">
            <v>0.4</v>
          </cell>
          <cell r="V63">
            <v>0.5</v>
          </cell>
          <cell r="W63">
            <v>10.4</v>
          </cell>
        </row>
        <row r="66">
          <cell r="C66">
            <v>24.6</v>
          </cell>
          <cell r="D66">
            <v>19.899999999999999</v>
          </cell>
          <cell r="E66">
            <v>17.399999999999999</v>
          </cell>
          <cell r="F66">
            <v>16.3</v>
          </cell>
          <cell r="G66">
            <v>23</v>
          </cell>
          <cell r="H66">
            <v>19</v>
          </cell>
          <cell r="I66">
            <v>20.7</v>
          </cell>
          <cell r="J66">
            <v>21.1</v>
          </cell>
          <cell r="K66">
            <v>17.100000000000001</v>
          </cell>
          <cell r="L66">
            <v>16</v>
          </cell>
          <cell r="N66">
            <v>28.3</v>
          </cell>
          <cell r="O66">
            <v>25.9</v>
          </cell>
          <cell r="P66">
            <v>23.9</v>
          </cell>
          <cell r="Q66">
            <v>22.2</v>
          </cell>
          <cell r="R66">
            <v>23.5</v>
          </cell>
          <cell r="S66">
            <v>18</v>
          </cell>
          <cell r="T66">
            <v>22.5</v>
          </cell>
          <cell r="U66">
            <v>18.899999999999999</v>
          </cell>
          <cell r="V66">
            <v>18.8</v>
          </cell>
          <cell r="W66">
            <v>22.2</v>
          </cell>
        </row>
        <row r="67">
          <cell r="C67">
            <v>1720.7</v>
          </cell>
          <cell r="D67">
            <v>1241.4000000000001</v>
          </cell>
          <cell r="E67">
            <v>1250.7</v>
          </cell>
          <cell r="F67">
            <v>1227</v>
          </cell>
          <cell r="G67">
            <v>1352.2</v>
          </cell>
          <cell r="H67">
            <v>1254.7</v>
          </cell>
          <cell r="I67">
            <v>1330.2</v>
          </cell>
          <cell r="J67">
            <v>1487.1</v>
          </cell>
          <cell r="K67">
            <v>1288.5</v>
          </cell>
          <cell r="L67">
            <v>1251.5999999999999</v>
          </cell>
          <cell r="N67">
            <v>1702.3</v>
          </cell>
          <cell r="O67">
            <v>1229.2</v>
          </cell>
          <cell r="P67">
            <v>1637.8</v>
          </cell>
          <cell r="Q67">
            <v>1602.6</v>
          </cell>
          <cell r="R67">
            <v>1692.2</v>
          </cell>
          <cell r="S67">
            <v>1350.1</v>
          </cell>
          <cell r="T67">
            <v>1540.8</v>
          </cell>
          <cell r="U67">
            <v>1622.7</v>
          </cell>
          <cell r="V67">
            <v>1421.4</v>
          </cell>
          <cell r="W67">
            <v>1310.9</v>
          </cell>
        </row>
        <row r="70">
          <cell r="C70">
            <v>184.2</v>
          </cell>
          <cell r="D70">
            <v>169.1</v>
          </cell>
          <cell r="E70">
            <v>248.6</v>
          </cell>
          <cell r="F70">
            <v>168.6</v>
          </cell>
          <cell r="G70">
            <v>120.9</v>
          </cell>
          <cell r="H70">
            <v>195</v>
          </cell>
          <cell r="I70">
            <v>201.9</v>
          </cell>
          <cell r="J70">
            <v>330.9</v>
          </cell>
          <cell r="K70">
            <v>245.8</v>
          </cell>
          <cell r="L70">
            <v>236.4</v>
          </cell>
          <cell r="N70">
            <v>259.3</v>
          </cell>
          <cell r="O70">
            <v>388.3</v>
          </cell>
          <cell r="P70">
            <v>352.8</v>
          </cell>
          <cell r="Q70">
            <v>380.8</v>
          </cell>
          <cell r="R70">
            <v>306</v>
          </cell>
          <cell r="S70">
            <v>286.2</v>
          </cell>
          <cell r="T70">
            <v>252.1</v>
          </cell>
          <cell r="U70">
            <v>255.7</v>
          </cell>
          <cell r="V70">
            <v>237.8</v>
          </cell>
          <cell r="W70">
            <v>234.2</v>
          </cell>
        </row>
        <row r="71">
          <cell r="C71">
            <v>84.4</v>
          </cell>
          <cell r="D71">
            <v>65.3</v>
          </cell>
          <cell r="E71">
            <v>77.5</v>
          </cell>
          <cell r="F71">
            <v>72.900000000000006</v>
          </cell>
          <cell r="G71">
            <v>76.900000000000006</v>
          </cell>
          <cell r="H71">
            <v>67.599999999999994</v>
          </cell>
          <cell r="I71">
            <v>75.400000000000006</v>
          </cell>
          <cell r="K71">
            <v>55.7</v>
          </cell>
          <cell r="L71">
            <v>69.400000000000006</v>
          </cell>
          <cell r="N71">
            <v>79.400000000000006</v>
          </cell>
          <cell r="O71">
            <v>63.8</v>
          </cell>
          <cell r="P71">
            <v>72.400000000000006</v>
          </cell>
          <cell r="Q71">
            <v>69</v>
          </cell>
          <cell r="R71">
            <v>68.599999999999994</v>
          </cell>
          <cell r="S71">
            <v>61.9</v>
          </cell>
          <cell r="T71">
            <v>75.099999999999994</v>
          </cell>
          <cell r="U71">
            <v>52.7</v>
          </cell>
          <cell r="V71">
            <v>43.2</v>
          </cell>
          <cell r="W71">
            <v>46.5</v>
          </cell>
        </row>
        <row r="72">
          <cell r="C72">
            <v>2.5</v>
          </cell>
          <cell r="D72">
            <v>2.4</v>
          </cell>
          <cell r="E72">
            <v>2.4</v>
          </cell>
          <cell r="F72">
            <v>2.6</v>
          </cell>
          <cell r="G72">
            <v>2.8</v>
          </cell>
          <cell r="H72">
            <v>2.5</v>
          </cell>
          <cell r="I72">
            <v>2.6</v>
          </cell>
          <cell r="J72">
            <v>2.7</v>
          </cell>
          <cell r="K72">
            <v>2.5</v>
          </cell>
          <cell r="L72">
            <v>2.9</v>
          </cell>
          <cell r="N72">
            <v>2.8</v>
          </cell>
          <cell r="R72">
            <v>3.2</v>
          </cell>
          <cell r="S72">
            <v>2.6</v>
          </cell>
          <cell r="T72">
            <v>2.9</v>
          </cell>
          <cell r="U72">
            <v>2.9</v>
          </cell>
          <cell r="V72">
            <v>2.6</v>
          </cell>
        </row>
        <row r="73">
          <cell r="C73">
            <v>3.6</v>
          </cell>
          <cell r="D73">
            <v>3.3</v>
          </cell>
          <cell r="E73">
            <v>3.7</v>
          </cell>
          <cell r="F73">
            <v>3.6</v>
          </cell>
          <cell r="G73">
            <v>4.0999999999999996</v>
          </cell>
          <cell r="H73">
            <v>3.7</v>
          </cell>
          <cell r="I73">
            <v>3.8</v>
          </cell>
          <cell r="J73">
            <v>3.8</v>
          </cell>
          <cell r="K73">
            <v>3.6</v>
          </cell>
          <cell r="L73">
            <v>9.8000000000000007</v>
          </cell>
          <cell r="O73">
            <v>5</v>
          </cell>
          <cell r="P73">
            <v>5.3</v>
          </cell>
          <cell r="Q73">
            <v>4.7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3150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9">
          <cell r="C79">
            <v>226.2</v>
          </cell>
        </row>
        <row r="82">
          <cell r="R82">
            <v>693.7</v>
          </cell>
          <cell r="S82">
            <v>1326.3</v>
          </cell>
          <cell r="T82">
            <v>796</v>
          </cell>
          <cell r="U82">
            <v>1017.5</v>
          </cell>
          <cell r="V82">
            <v>722.7</v>
          </cell>
          <cell r="W82">
            <v>901.4</v>
          </cell>
        </row>
        <row r="83">
          <cell r="N83">
            <v>518</v>
          </cell>
          <cell r="O83">
            <v>575.4</v>
          </cell>
          <cell r="P83">
            <v>735.2</v>
          </cell>
          <cell r="R83">
            <v>689.7</v>
          </cell>
          <cell r="S83">
            <v>1323.4</v>
          </cell>
          <cell r="T83">
            <v>792.3</v>
          </cell>
          <cell r="U83">
            <v>1008.7</v>
          </cell>
          <cell r="V83">
            <v>716.7</v>
          </cell>
          <cell r="W83">
            <v>897.4</v>
          </cell>
        </row>
        <row r="87">
          <cell r="C87">
            <v>41.1</v>
          </cell>
          <cell r="D87">
            <v>29</v>
          </cell>
          <cell r="E87">
            <v>68.599999999999994</v>
          </cell>
          <cell r="F87">
            <v>7.6</v>
          </cell>
          <cell r="G87">
            <v>23.2</v>
          </cell>
          <cell r="H87">
            <v>44.9</v>
          </cell>
          <cell r="I87">
            <v>14</v>
          </cell>
          <cell r="J87">
            <v>62.3</v>
          </cell>
          <cell r="K87">
            <v>5.9</v>
          </cell>
          <cell r="L87">
            <v>60.6</v>
          </cell>
          <cell r="N87">
            <v>33.1</v>
          </cell>
          <cell r="O87">
            <v>31.7</v>
          </cell>
          <cell r="P87">
            <v>42</v>
          </cell>
          <cell r="Q87">
            <v>160.9</v>
          </cell>
          <cell r="R87">
            <v>8.9</v>
          </cell>
          <cell r="S87">
            <v>11.1</v>
          </cell>
          <cell r="T87">
            <v>92.7</v>
          </cell>
          <cell r="U87">
            <v>24.3</v>
          </cell>
          <cell r="V87">
            <v>211.4</v>
          </cell>
          <cell r="W87">
            <v>50.7</v>
          </cell>
        </row>
        <row r="90">
          <cell r="C90">
            <v>0</v>
          </cell>
          <cell r="D90">
            <v>32.9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30.7</v>
          </cell>
          <cell r="J90">
            <v>31.6</v>
          </cell>
          <cell r="K90">
            <v>42.5</v>
          </cell>
          <cell r="L90">
            <v>31</v>
          </cell>
          <cell r="N90">
            <v>0</v>
          </cell>
          <cell r="O90">
            <v>32.1</v>
          </cell>
          <cell r="P90">
            <v>0</v>
          </cell>
          <cell r="Q90">
            <v>91.3</v>
          </cell>
          <cell r="R90">
            <v>0</v>
          </cell>
          <cell r="S90">
            <v>0</v>
          </cell>
          <cell r="T90">
            <v>0</v>
          </cell>
          <cell r="U90">
            <v>30.3</v>
          </cell>
          <cell r="V90">
            <v>0</v>
          </cell>
          <cell r="W90">
            <v>92.6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C98">
            <v>7149.7</v>
          </cell>
          <cell r="D98">
            <v>2000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10000</v>
          </cell>
          <cell r="K98">
            <v>0</v>
          </cell>
          <cell r="L98">
            <v>4771.3</v>
          </cell>
          <cell r="N98">
            <v>23507.7</v>
          </cell>
          <cell r="O98">
            <v>18774.3</v>
          </cell>
          <cell r="P98">
            <v>0</v>
          </cell>
          <cell r="Q98">
            <v>9118</v>
          </cell>
          <cell r="R98">
            <v>12000</v>
          </cell>
          <cell r="S98">
            <v>1500</v>
          </cell>
          <cell r="T98">
            <v>1000</v>
          </cell>
          <cell r="U98">
            <v>0</v>
          </cell>
          <cell r="V98">
            <v>4160.2</v>
          </cell>
          <cell r="W98">
            <v>0</v>
          </cell>
        </row>
        <row r="99">
          <cell r="C99">
            <v>0</v>
          </cell>
          <cell r="D99">
            <v>88774.5</v>
          </cell>
          <cell r="E99">
            <v>43.9</v>
          </cell>
          <cell r="F99">
            <v>0</v>
          </cell>
          <cell r="G99">
            <v>0</v>
          </cell>
          <cell r="H99">
            <v>0</v>
          </cell>
          <cell r="I99">
            <v>64366.8</v>
          </cell>
          <cell r="J99">
            <v>0</v>
          </cell>
          <cell r="K99">
            <v>45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125317.3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C103">
            <v>0</v>
          </cell>
          <cell r="D103">
            <v>0</v>
          </cell>
          <cell r="E103">
            <v>1.7</v>
          </cell>
          <cell r="F103">
            <v>2.9</v>
          </cell>
          <cell r="G103">
            <v>1.4</v>
          </cell>
          <cell r="H103">
            <v>1.8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C104">
            <v>243.7</v>
          </cell>
          <cell r="D104">
            <v>59.9</v>
          </cell>
          <cell r="E104">
            <v>184.9</v>
          </cell>
          <cell r="F104">
            <v>169.2</v>
          </cell>
          <cell r="G104">
            <v>710.8</v>
          </cell>
          <cell r="H104">
            <v>221.9</v>
          </cell>
          <cell r="I104">
            <v>1100.0999999999999</v>
          </cell>
          <cell r="J104">
            <v>62.9</v>
          </cell>
          <cell r="K104">
            <v>305.5</v>
          </cell>
          <cell r="L104">
            <v>576</v>
          </cell>
          <cell r="N104">
            <v>214.3</v>
          </cell>
          <cell r="O104">
            <v>1050.7</v>
          </cell>
          <cell r="P104">
            <v>154.19999999999999</v>
          </cell>
          <cell r="Q104">
            <v>179.6</v>
          </cell>
          <cell r="R104">
            <v>570.29999999999995</v>
          </cell>
          <cell r="S104">
            <v>918.4</v>
          </cell>
          <cell r="T104">
            <v>109.8</v>
          </cell>
          <cell r="U104">
            <v>592.20000000000005</v>
          </cell>
          <cell r="V104">
            <v>1760.6</v>
          </cell>
          <cell r="W104">
            <v>441.1</v>
          </cell>
        </row>
        <row r="106">
          <cell r="C106">
            <v>11.4</v>
          </cell>
          <cell r="D106">
            <v>31.8</v>
          </cell>
          <cell r="E106">
            <v>6</v>
          </cell>
          <cell r="F106">
            <v>62.2</v>
          </cell>
          <cell r="G106">
            <v>23.8</v>
          </cell>
          <cell r="H106">
            <v>17.7</v>
          </cell>
          <cell r="I106">
            <v>11</v>
          </cell>
          <cell r="J106">
            <v>29.8</v>
          </cell>
          <cell r="K106">
            <v>36.5</v>
          </cell>
          <cell r="L106">
            <v>247.7</v>
          </cell>
          <cell r="N106">
            <v>16</v>
          </cell>
          <cell r="O106">
            <v>3.3</v>
          </cell>
          <cell r="P106">
            <v>6</v>
          </cell>
          <cell r="Q106">
            <v>2.1</v>
          </cell>
          <cell r="R106">
            <v>6.7</v>
          </cell>
          <cell r="S106">
            <v>2.4</v>
          </cell>
          <cell r="T106">
            <v>4</v>
          </cell>
          <cell r="U106">
            <v>4.7</v>
          </cell>
          <cell r="V106">
            <v>2.4</v>
          </cell>
          <cell r="W106">
            <v>9.1</v>
          </cell>
        </row>
        <row r="111">
          <cell r="N111">
            <v>287.5</v>
          </cell>
          <cell r="O111">
            <v>241.1</v>
          </cell>
          <cell r="P111">
            <v>235.7</v>
          </cell>
          <cell r="Q111">
            <v>237.1</v>
          </cell>
          <cell r="R111">
            <v>299.89999999999998</v>
          </cell>
          <cell r="S111">
            <v>229</v>
          </cell>
          <cell r="T111">
            <v>256.89999999999998</v>
          </cell>
          <cell r="U111">
            <v>187.4</v>
          </cell>
          <cell r="V111">
            <v>148.30000000000001</v>
          </cell>
          <cell r="W111">
            <v>175.2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77"/>
  <sheetViews>
    <sheetView showGridLines="0" tabSelected="1" zoomScaleNormal="100" workbookViewId="0">
      <pane xSplit="1" topLeftCell="D1" activePane="topRight" state="frozen"/>
      <selection activeCell="A20" sqref="A20"/>
      <selection pane="topRight" activeCell="L84" sqref="L84"/>
    </sheetView>
  </sheetViews>
  <sheetFormatPr baseColWidth="10" defaultColWidth="11.42578125" defaultRowHeight="12.75"/>
  <cols>
    <col min="1" max="1" width="0.85546875" customWidth="1"/>
    <col min="2" max="2" width="73.28515625" customWidth="1"/>
    <col min="3" max="10" width="10" customWidth="1"/>
    <col min="11" max="11" width="12.85546875" customWidth="1"/>
    <col min="12" max="12" width="11.85546875" bestFit="1" customWidth="1"/>
    <col min="13" max="13" width="10.7109375" customWidth="1"/>
    <col min="14" max="17" width="11.7109375" style="138" customWidth="1"/>
    <col min="18" max="18" width="10.28515625" style="138" customWidth="1"/>
    <col min="19" max="19" width="9.7109375" style="138" customWidth="1"/>
    <col min="20" max="20" width="11" style="138" customWidth="1"/>
    <col min="21" max="21" width="9.7109375" style="138" customWidth="1"/>
    <col min="22" max="22" width="14.140625" style="138" customWidth="1"/>
    <col min="23" max="23" width="12.42578125" style="138" customWidth="1"/>
    <col min="24" max="24" width="11.140625" customWidth="1"/>
    <col min="25" max="25" width="9.5703125" customWidth="1"/>
    <col min="26" max="26" width="9" customWidth="1"/>
    <col min="27" max="27" width="16.5703125" style="57" bestFit="1" customWidth="1"/>
    <col min="28" max="28" width="15.140625" style="57" bestFit="1" customWidth="1"/>
    <col min="29" max="34" width="14" bestFit="1" customWidth="1"/>
    <col min="35" max="35" width="14.85546875" bestFit="1" customWidth="1"/>
  </cols>
  <sheetData>
    <row r="1" spans="2:77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2:77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2:77" ht="1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8"/>
      <c r="Y3" s="8"/>
      <c r="Z3" s="8"/>
      <c r="AA3" s="4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2:77" ht="18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"/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2:77" ht="15.75" customHeight="1"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4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2:77" ht="16.5"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4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2:77" ht="20.25" customHeight="1">
      <c r="B7" s="12" t="s">
        <v>4</v>
      </c>
      <c r="C7" s="13">
        <v>2018</v>
      </c>
      <c r="D7" s="14"/>
      <c r="E7" s="14"/>
      <c r="F7" s="14"/>
      <c r="G7" s="14"/>
      <c r="H7" s="14"/>
      <c r="I7" s="14"/>
      <c r="J7" s="14"/>
      <c r="K7" s="14"/>
      <c r="L7" s="14"/>
      <c r="M7" s="12">
        <v>2018</v>
      </c>
      <c r="N7" s="13">
        <v>2019</v>
      </c>
      <c r="O7" s="14"/>
      <c r="P7" s="14"/>
      <c r="Q7" s="14"/>
      <c r="R7" s="14"/>
      <c r="S7" s="14"/>
      <c r="T7" s="14"/>
      <c r="U7" s="14"/>
      <c r="V7" s="14"/>
      <c r="W7" s="14"/>
      <c r="X7" s="12">
        <v>2019</v>
      </c>
      <c r="Y7" s="15" t="s">
        <v>5</v>
      </c>
      <c r="Z7" s="16"/>
      <c r="AA7" s="4"/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2:77" ht="19.5" customHeight="1" thickBot="1">
      <c r="B8" s="17"/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8" t="s">
        <v>15</v>
      </c>
      <c r="M8" s="17"/>
      <c r="N8" s="19" t="s">
        <v>6</v>
      </c>
      <c r="O8" s="19" t="s">
        <v>7</v>
      </c>
      <c r="P8" s="20" t="s">
        <v>8</v>
      </c>
      <c r="Q8" s="20" t="s">
        <v>9</v>
      </c>
      <c r="R8" s="19" t="s">
        <v>10</v>
      </c>
      <c r="S8" s="20" t="s">
        <v>11</v>
      </c>
      <c r="T8" s="20" t="s">
        <v>12</v>
      </c>
      <c r="U8" s="20" t="s">
        <v>13</v>
      </c>
      <c r="V8" s="20" t="s">
        <v>14</v>
      </c>
      <c r="W8" s="20" t="s">
        <v>15</v>
      </c>
      <c r="X8" s="21"/>
      <c r="Y8" s="18" t="s">
        <v>16</v>
      </c>
      <c r="Z8" s="22" t="s">
        <v>17</v>
      </c>
      <c r="AA8" s="4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2:77" ht="18" customHeight="1" thickTop="1">
      <c r="B9" s="23" t="s">
        <v>18</v>
      </c>
      <c r="C9" s="24">
        <f t="shared" ref="C9:W9" si="0">+C10+C49+C57</f>
        <v>47230.3</v>
      </c>
      <c r="D9" s="24">
        <f t="shared" si="0"/>
        <v>30560.100000000006</v>
      </c>
      <c r="E9" s="24">
        <f t="shared" si="0"/>
        <v>33105</v>
      </c>
      <c r="F9" s="24">
        <f t="shared" si="0"/>
        <v>42187.6</v>
      </c>
      <c r="G9" s="24">
        <f t="shared" si="0"/>
        <v>38304.9</v>
      </c>
      <c r="H9" s="24">
        <f t="shared" si="0"/>
        <v>32046.300000000003</v>
      </c>
      <c r="I9" s="24">
        <f t="shared" si="0"/>
        <v>36985.700000000004</v>
      </c>
      <c r="J9" s="24">
        <f t="shared" si="0"/>
        <v>34568.9</v>
      </c>
      <c r="K9" s="24">
        <f t="shared" si="0"/>
        <v>32518.099999999995</v>
      </c>
      <c r="L9" s="24">
        <f t="shared" si="0"/>
        <v>33841.999999999993</v>
      </c>
      <c r="M9" s="24">
        <f t="shared" si="0"/>
        <v>361348.90000000008</v>
      </c>
      <c r="N9" s="25">
        <f t="shared" si="0"/>
        <v>44456.799999999996</v>
      </c>
      <c r="O9" s="25">
        <f t="shared" si="0"/>
        <v>34322.6</v>
      </c>
      <c r="P9" s="26">
        <f t="shared" si="0"/>
        <v>37421.899999999994</v>
      </c>
      <c r="Q9" s="26">
        <f t="shared" si="0"/>
        <v>53154.600000000006</v>
      </c>
      <c r="R9" s="26">
        <f t="shared" si="0"/>
        <v>39244.800000000003</v>
      </c>
      <c r="S9" s="27">
        <f t="shared" si="0"/>
        <v>37723.899999999994</v>
      </c>
      <c r="T9" s="26">
        <f t="shared" si="0"/>
        <v>41360.800000000003</v>
      </c>
      <c r="U9" s="26">
        <f t="shared" si="0"/>
        <v>37889.399999999987</v>
      </c>
      <c r="V9" s="26">
        <f t="shared" si="0"/>
        <v>36945.9</v>
      </c>
      <c r="W9" s="26">
        <f t="shared" si="0"/>
        <v>42223.700000000004</v>
      </c>
      <c r="X9" s="26">
        <f>+X10+X49+X57+X65</f>
        <v>404744.4</v>
      </c>
      <c r="Y9" s="28">
        <f t="shared" ref="Y9:Y67" si="1">+X9-M9</f>
        <v>43395.499999999942</v>
      </c>
      <c r="Z9" s="28">
        <f t="shared" ref="Z9:Z47" si="2">+Y9/M9*100</f>
        <v>12.009307348105926</v>
      </c>
      <c r="AA9" s="4"/>
      <c r="AB9" s="29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2:77" ht="18" customHeight="1">
      <c r="B10" s="30" t="s">
        <v>19</v>
      </c>
      <c r="C10" s="31">
        <f t="shared" ref="C10:X10" si="3">+C11+C16+C26+C44+C47+C48</f>
        <v>46620.200000000004</v>
      </c>
      <c r="D10" s="31">
        <f t="shared" si="3"/>
        <v>29411.300000000003</v>
      </c>
      <c r="E10" s="31">
        <f t="shared" si="3"/>
        <v>31843.3</v>
      </c>
      <c r="F10" s="31">
        <f t="shared" si="3"/>
        <v>41035.599999999999</v>
      </c>
      <c r="G10" s="31">
        <f t="shared" si="3"/>
        <v>37369.4</v>
      </c>
      <c r="H10" s="31">
        <f t="shared" si="3"/>
        <v>30946.700000000004</v>
      </c>
      <c r="I10" s="31">
        <f t="shared" si="3"/>
        <v>35841.599999999999</v>
      </c>
      <c r="J10" s="31">
        <f t="shared" si="3"/>
        <v>33215.1</v>
      </c>
      <c r="K10" s="31">
        <f t="shared" si="3"/>
        <v>31589.399999999998</v>
      </c>
      <c r="L10" s="31">
        <f t="shared" si="3"/>
        <v>32665.899999999998</v>
      </c>
      <c r="M10" s="32">
        <f t="shared" si="3"/>
        <v>350538.50000000012</v>
      </c>
      <c r="N10" s="33">
        <f t="shared" si="3"/>
        <v>43447.7</v>
      </c>
      <c r="O10" s="33">
        <f t="shared" si="3"/>
        <v>33120.6</v>
      </c>
      <c r="P10" s="33">
        <f t="shared" si="3"/>
        <v>36140.699999999997</v>
      </c>
      <c r="Q10" s="33">
        <f t="shared" si="3"/>
        <v>52063.5</v>
      </c>
      <c r="R10" s="33">
        <f t="shared" si="3"/>
        <v>38056.5</v>
      </c>
      <c r="S10" s="34">
        <f t="shared" si="3"/>
        <v>35899.999999999993</v>
      </c>
      <c r="T10" s="33">
        <f t="shared" si="3"/>
        <v>40104.6</v>
      </c>
      <c r="U10" s="33">
        <f t="shared" si="3"/>
        <v>36373.69999999999</v>
      </c>
      <c r="V10" s="33">
        <f t="shared" si="3"/>
        <v>35781.300000000003</v>
      </c>
      <c r="W10" s="33">
        <f t="shared" si="3"/>
        <v>40830.600000000006</v>
      </c>
      <c r="X10" s="32">
        <f t="shared" si="3"/>
        <v>391819.2</v>
      </c>
      <c r="Y10" s="31">
        <f t="shared" si="1"/>
        <v>41280.699999999895</v>
      </c>
      <c r="Z10" s="32">
        <f t="shared" si="2"/>
        <v>11.776366932590824</v>
      </c>
      <c r="AA10" s="4"/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2:77" ht="18" customHeight="1">
      <c r="B11" s="30" t="s">
        <v>20</v>
      </c>
      <c r="C11" s="35">
        <f t="shared" ref="C11:X11" si="4">SUM(C12:C15)</f>
        <v>23819.500000000004</v>
      </c>
      <c r="D11" s="35">
        <f t="shared" ref="D11:L11" si="5">SUM(D12:D15)</f>
        <v>10960.300000000001</v>
      </c>
      <c r="E11" s="35">
        <f t="shared" si="5"/>
        <v>11304.000000000002</v>
      </c>
      <c r="F11" s="35">
        <f t="shared" si="5"/>
        <v>19385.3</v>
      </c>
      <c r="G11" s="35">
        <f t="shared" si="5"/>
        <v>16344.2</v>
      </c>
      <c r="H11" s="35">
        <f t="shared" si="5"/>
        <v>11941.000000000002</v>
      </c>
      <c r="I11" s="35">
        <f t="shared" si="5"/>
        <v>15681.999999999998</v>
      </c>
      <c r="J11" s="35">
        <f t="shared" si="5"/>
        <v>11800.5</v>
      </c>
      <c r="K11" s="35">
        <f t="shared" si="5"/>
        <v>11384.5</v>
      </c>
      <c r="L11" s="35">
        <f t="shared" si="5"/>
        <v>12500.800000000001</v>
      </c>
      <c r="M11" s="36">
        <f t="shared" si="4"/>
        <v>145122.10000000003</v>
      </c>
      <c r="N11" s="37">
        <f t="shared" si="4"/>
        <v>17271.7</v>
      </c>
      <c r="O11" s="37">
        <f t="shared" ref="O11:W11" si="6">SUM(O12:O15)</f>
        <v>12598.4</v>
      </c>
      <c r="P11" s="37">
        <f t="shared" si="6"/>
        <v>14311.4</v>
      </c>
      <c r="Q11" s="37">
        <f t="shared" si="6"/>
        <v>28383.4</v>
      </c>
      <c r="R11" s="37">
        <f t="shared" si="6"/>
        <v>14774.900000000001</v>
      </c>
      <c r="S11" s="38">
        <f t="shared" si="6"/>
        <v>15085</v>
      </c>
      <c r="T11" s="37">
        <f t="shared" si="6"/>
        <v>18060.5</v>
      </c>
      <c r="U11" s="37">
        <f t="shared" si="6"/>
        <v>14105.3</v>
      </c>
      <c r="V11" s="37">
        <f t="shared" si="6"/>
        <v>13571.199999999999</v>
      </c>
      <c r="W11" s="37">
        <f t="shared" si="6"/>
        <v>16773.500000000004</v>
      </c>
      <c r="X11" s="36">
        <f t="shared" si="4"/>
        <v>164935.29999999999</v>
      </c>
      <c r="Y11" s="35">
        <f t="shared" si="1"/>
        <v>19813.199999999953</v>
      </c>
      <c r="Z11" s="36">
        <f t="shared" si="2"/>
        <v>13.652779280343896</v>
      </c>
      <c r="AA11" s="29"/>
      <c r="AB11" s="29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2:77" ht="18" customHeight="1">
      <c r="B12" s="39" t="s">
        <v>21</v>
      </c>
      <c r="C12" s="40">
        <f>+[1]PP!C11</f>
        <v>5329.8</v>
      </c>
      <c r="D12" s="40">
        <f>+[1]PP!D11</f>
        <v>4292.2</v>
      </c>
      <c r="E12" s="40">
        <f>+[1]PP!E11</f>
        <v>4423.8</v>
      </c>
      <c r="F12" s="40">
        <f>+[1]PP!F11</f>
        <v>4560.8</v>
      </c>
      <c r="G12" s="40">
        <f>+[1]PP!G11</f>
        <v>4709.8999999999996</v>
      </c>
      <c r="H12" s="40">
        <f>+[1]PP!H11</f>
        <v>3870.2</v>
      </c>
      <c r="I12" s="40">
        <f>+[1]PP!I11</f>
        <v>3778.7</v>
      </c>
      <c r="J12" s="40">
        <f>+[1]PP!J11</f>
        <v>4431.8999999999996</v>
      </c>
      <c r="K12" s="40">
        <f>+[1]PP!K11</f>
        <v>3908.7</v>
      </c>
      <c r="L12" s="40">
        <f>+[1]PP!L11</f>
        <v>3687.4</v>
      </c>
      <c r="M12" s="41">
        <f>SUM(C12:L12)</f>
        <v>42993.4</v>
      </c>
      <c r="N12" s="42">
        <f>+[1]PP!N11</f>
        <v>5895.3</v>
      </c>
      <c r="O12" s="42">
        <f>+[1]PP!O11</f>
        <v>4890.8999999999996</v>
      </c>
      <c r="P12" s="42">
        <f>+[1]PP!P11</f>
        <v>5026.2</v>
      </c>
      <c r="Q12" s="42">
        <f>+[1]PP!Q11</f>
        <v>5274.5</v>
      </c>
      <c r="R12" s="42">
        <f>+[1]PP!R11</f>
        <v>5456</v>
      </c>
      <c r="S12" s="43">
        <f>+[1]PP!S11</f>
        <v>4590.6000000000004</v>
      </c>
      <c r="T12" s="42">
        <f>+[1]PP!T11</f>
        <v>4366.5</v>
      </c>
      <c r="U12" s="42">
        <f>+[1]PP!U11</f>
        <v>4886.2</v>
      </c>
      <c r="V12" s="42">
        <f>+[1]PP!V11</f>
        <v>4553.8999999999996</v>
      </c>
      <c r="W12" s="42">
        <f>+[1]PP!W11</f>
        <v>5122.1000000000004</v>
      </c>
      <c r="X12" s="41">
        <f>SUM(N12:W12)</f>
        <v>50062.2</v>
      </c>
      <c r="Y12" s="40">
        <f t="shared" si="1"/>
        <v>7068.7999999999956</v>
      </c>
      <c r="Z12" s="41">
        <f t="shared" si="2"/>
        <v>16.44159336084142</v>
      </c>
      <c r="AA12" s="4"/>
      <c r="AB12" s="29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2:77" ht="18" customHeight="1">
      <c r="B13" s="39" t="s">
        <v>22</v>
      </c>
      <c r="C13" s="40">
        <f>+[1]PP!C12</f>
        <v>15498.1</v>
      </c>
      <c r="D13" s="40">
        <f>+[1]PP!D12</f>
        <v>4884.7</v>
      </c>
      <c r="E13" s="40">
        <f>+[1]PP!E12</f>
        <v>5045.3</v>
      </c>
      <c r="F13" s="40">
        <f>+[1]PP!F12</f>
        <v>11730.6</v>
      </c>
      <c r="G13" s="40">
        <f>+[1]PP!G12</f>
        <v>8477.2000000000007</v>
      </c>
      <c r="H13" s="40">
        <f>+[1]PP!H12</f>
        <v>5132.5</v>
      </c>
      <c r="I13" s="40">
        <f>+[1]PP!I12</f>
        <v>9271.4</v>
      </c>
      <c r="J13" s="40">
        <f>+[1]PP!J12</f>
        <v>5046.3</v>
      </c>
      <c r="K13" s="40">
        <f>+[1]PP!K12</f>
        <v>5152</v>
      </c>
      <c r="L13" s="40">
        <f>+[1]PP!L12</f>
        <v>6206.3</v>
      </c>
      <c r="M13" s="41">
        <f>SUM(C13:L13)</f>
        <v>76444.400000000009</v>
      </c>
      <c r="N13" s="42">
        <f>+[1]PP!N12</f>
        <v>7188</v>
      </c>
      <c r="O13" s="42">
        <f>+[1]PP!O12</f>
        <v>5148.8</v>
      </c>
      <c r="P13" s="42">
        <f>+[1]PP!P12</f>
        <v>5868.7</v>
      </c>
      <c r="Q13" s="42">
        <f>+[1]PP!Q12</f>
        <v>19943.900000000001</v>
      </c>
      <c r="R13" s="42">
        <f>+[1]PP!R12</f>
        <v>5717.5</v>
      </c>
      <c r="S13" s="43">
        <f>+[1]PP!S12</f>
        <v>6223.4</v>
      </c>
      <c r="T13" s="42">
        <f>+[1]PP!T12</f>
        <v>10609.7</v>
      </c>
      <c r="U13" s="42">
        <f>+[1]PP!U12</f>
        <v>6457.6</v>
      </c>
      <c r="V13" s="42">
        <f>+[1]PP!V12</f>
        <v>6137.4</v>
      </c>
      <c r="W13" s="42">
        <f>+[1]PP!W12</f>
        <v>8486.7000000000007</v>
      </c>
      <c r="X13" s="41">
        <f>SUM(N13:W13)</f>
        <v>81781.7</v>
      </c>
      <c r="Y13" s="40">
        <f t="shared" si="1"/>
        <v>5337.2999999999884</v>
      </c>
      <c r="Z13" s="41">
        <f t="shared" si="2"/>
        <v>6.9819371988006811</v>
      </c>
      <c r="AA13" s="4"/>
      <c r="AB13" s="29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2:77" ht="18" customHeight="1">
      <c r="B14" s="39" t="s">
        <v>23</v>
      </c>
      <c r="C14" s="40">
        <f>+[1]PP!C13</f>
        <v>2899.9</v>
      </c>
      <c r="D14" s="40">
        <f>+[1]PP!D13</f>
        <v>1690.2</v>
      </c>
      <c r="E14" s="40">
        <f>+[1]PP!E13</f>
        <v>1727.2</v>
      </c>
      <c r="F14" s="40">
        <f>+[1]PP!F13</f>
        <v>2945.8</v>
      </c>
      <c r="G14" s="40">
        <f>+[1]PP!G13</f>
        <v>2979.8</v>
      </c>
      <c r="H14" s="40">
        <f>+[1]PP!H13</f>
        <v>2792.6</v>
      </c>
      <c r="I14" s="40">
        <f>+[1]PP!I13</f>
        <v>2435.5</v>
      </c>
      <c r="J14" s="40">
        <f>+[1]PP!J13</f>
        <v>2178.5</v>
      </c>
      <c r="K14" s="40">
        <f>+[1]PP!K13</f>
        <v>2180.4</v>
      </c>
      <c r="L14" s="40">
        <f>+[1]PP!L13</f>
        <v>2402.4</v>
      </c>
      <c r="M14" s="41">
        <f>SUM(C14:L14)</f>
        <v>24232.300000000003</v>
      </c>
      <c r="N14" s="42">
        <f>+[1]PP!N13</f>
        <v>4032.5</v>
      </c>
      <c r="O14" s="42">
        <f>+[1]PP!O13</f>
        <v>2435.4</v>
      </c>
      <c r="P14" s="42">
        <f>+[1]PP!P13</f>
        <v>3218.6</v>
      </c>
      <c r="Q14" s="42">
        <f>+[1]PP!Q13</f>
        <v>2981</v>
      </c>
      <c r="R14" s="42">
        <f>+[1]PP!R13</f>
        <v>3446.7</v>
      </c>
      <c r="S14" s="43">
        <f>+[1]PP!S13</f>
        <v>4111.3</v>
      </c>
      <c r="T14" s="42">
        <f>+[1]PP!T13</f>
        <v>2881.5</v>
      </c>
      <c r="U14" s="42">
        <f>+[1]PP!U13</f>
        <v>2536.8000000000002</v>
      </c>
      <c r="V14" s="42">
        <f>+[1]PP!V13</f>
        <v>2702.1</v>
      </c>
      <c r="W14" s="42">
        <f>+[1]PP!W13</f>
        <v>2968.5</v>
      </c>
      <c r="X14" s="41">
        <f>SUM(N14:W14)</f>
        <v>31314.399999999998</v>
      </c>
      <c r="Y14" s="40">
        <f t="shared" si="1"/>
        <v>7082.0999999999949</v>
      </c>
      <c r="Z14" s="41">
        <f t="shared" si="2"/>
        <v>29.22586795310389</v>
      </c>
      <c r="AA14" s="2"/>
      <c r="AB14" s="29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2:77" ht="18" customHeight="1">
      <c r="B15" s="39" t="s">
        <v>24</v>
      </c>
      <c r="C15" s="40">
        <f>+[1]PP!C14</f>
        <v>91.7</v>
      </c>
      <c r="D15" s="40">
        <f>+[1]PP!D14</f>
        <v>93.2</v>
      </c>
      <c r="E15" s="40">
        <f>+[1]PP!E14</f>
        <v>107.7</v>
      </c>
      <c r="F15" s="40">
        <f>+[1]PP!F14</f>
        <v>148.1</v>
      </c>
      <c r="G15" s="40">
        <f>+[1]PP!G14</f>
        <v>177.3</v>
      </c>
      <c r="H15" s="40">
        <f>+[1]PP!H14</f>
        <v>145.69999999999999</v>
      </c>
      <c r="I15" s="40">
        <f>+[1]PP!I14</f>
        <v>196.4</v>
      </c>
      <c r="J15" s="40">
        <f>+[1]PP!J14</f>
        <v>143.80000000000001</v>
      </c>
      <c r="K15" s="40">
        <f>+[1]PP!K14</f>
        <v>143.4</v>
      </c>
      <c r="L15" s="40">
        <f>+[1]PP!L14</f>
        <v>204.7</v>
      </c>
      <c r="M15" s="41">
        <f>SUM(C15:L15)</f>
        <v>1452.0000000000002</v>
      </c>
      <c r="N15" s="42">
        <f>+[1]PP!N14</f>
        <v>155.9</v>
      </c>
      <c r="O15" s="42">
        <f>+[1]PP!O14</f>
        <v>123.3</v>
      </c>
      <c r="P15" s="42">
        <f>+[1]PP!P14</f>
        <v>197.9</v>
      </c>
      <c r="Q15" s="42">
        <f>+[1]PP!Q14</f>
        <v>184</v>
      </c>
      <c r="R15" s="42">
        <f>+[1]PP!R14</f>
        <v>154.69999999999999</v>
      </c>
      <c r="S15" s="43">
        <f>+[1]PP!S14</f>
        <v>159.69999999999999</v>
      </c>
      <c r="T15" s="42">
        <f>+[1]PP!T14</f>
        <v>202.8</v>
      </c>
      <c r="U15" s="42">
        <f>+[1]PP!U14</f>
        <v>224.7</v>
      </c>
      <c r="V15" s="42">
        <f>+[1]PP!V14</f>
        <v>177.8</v>
      </c>
      <c r="W15" s="42">
        <f>+[1]PP!W14</f>
        <v>196.2</v>
      </c>
      <c r="X15" s="41">
        <f>SUM(N15:W15)</f>
        <v>1777</v>
      </c>
      <c r="Y15" s="40">
        <f t="shared" si="1"/>
        <v>324.99999999999977</v>
      </c>
      <c r="Z15" s="41">
        <f t="shared" si="2"/>
        <v>22.382920110192821</v>
      </c>
      <c r="AA15" s="2"/>
      <c r="AB15" s="29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2:77" ht="18" customHeight="1">
      <c r="B16" s="30" t="s">
        <v>25</v>
      </c>
      <c r="C16" s="31">
        <f t="shared" ref="C16:X16" si="7">+C17+C25</f>
        <v>1498.8999999999999</v>
      </c>
      <c r="D16" s="31">
        <f t="shared" si="7"/>
        <v>1566.8000000000002</v>
      </c>
      <c r="E16" s="31">
        <f t="shared" si="7"/>
        <v>2376.8000000000002</v>
      </c>
      <c r="F16" s="31">
        <f t="shared" si="7"/>
        <v>2753.6000000000004</v>
      </c>
      <c r="G16" s="31">
        <f t="shared" si="7"/>
        <v>2562.1999999999998</v>
      </c>
      <c r="H16" s="31">
        <f t="shared" si="7"/>
        <v>1891.5</v>
      </c>
      <c r="I16" s="31">
        <f t="shared" si="7"/>
        <v>1926.3</v>
      </c>
      <c r="J16" s="31">
        <f t="shared" si="7"/>
        <v>1989.2999999999997</v>
      </c>
      <c r="K16" s="31">
        <f t="shared" si="7"/>
        <v>2386.6</v>
      </c>
      <c r="L16" s="31">
        <f t="shared" si="7"/>
        <v>3218.7</v>
      </c>
      <c r="M16" s="32">
        <f t="shared" si="7"/>
        <v>22170.699999999997</v>
      </c>
      <c r="N16" s="33">
        <f t="shared" si="7"/>
        <v>1777.3999999999999</v>
      </c>
      <c r="O16" s="33">
        <f t="shared" si="7"/>
        <v>1971.0000000000002</v>
      </c>
      <c r="P16" s="33">
        <f t="shared" si="7"/>
        <v>3117.2</v>
      </c>
      <c r="Q16" s="33">
        <f t="shared" si="7"/>
        <v>3666.6</v>
      </c>
      <c r="R16" s="33">
        <f t="shared" si="7"/>
        <v>2325.4</v>
      </c>
      <c r="S16" s="34">
        <f t="shared" si="7"/>
        <v>1920.1000000000001</v>
      </c>
      <c r="T16" s="33">
        <f t="shared" si="7"/>
        <v>2198.2999999999997</v>
      </c>
      <c r="U16" s="33">
        <f t="shared" si="7"/>
        <v>2163.9</v>
      </c>
      <c r="V16" s="33">
        <f t="shared" si="7"/>
        <v>2609.4</v>
      </c>
      <c r="W16" s="33">
        <f t="shared" si="7"/>
        <v>3636.2</v>
      </c>
      <c r="X16" s="32">
        <f t="shared" si="7"/>
        <v>25385.500000000004</v>
      </c>
      <c r="Y16" s="31">
        <f t="shared" si="1"/>
        <v>3214.8000000000065</v>
      </c>
      <c r="Z16" s="32">
        <f t="shared" si="2"/>
        <v>14.500218757188573</v>
      </c>
      <c r="AA16" s="4"/>
      <c r="AB16" s="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2:77" ht="18" customHeight="1">
      <c r="B17" s="44" t="s">
        <v>26</v>
      </c>
      <c r="C17" s="31">
        <f t="shared" ref="C17:X17" si="8">SUM(C18:C24)</f>
        <v>1401.6</v>
      </c>
      <c r="D17" s="31">
        <f t="shared" si="8"/>
        <v>1458.9</v>
      </c>
      <c r="E17" s="31">
        <f t="shared" si="8"/>
        <v>2233.1000000000004</v>
      </c>
      <c r="F17" s="31">
        <f t="shared" si="8"/>
        <v>2604.6000000000004</v>
      </c>
      <c r="G17" s="31">
        <f t="shared" si="8"/>
        <v>2402.7999999999997</v>
      </c>
      <c r="H17" s="31">
        <f t="shared" si="8"/>
        <v>1732.2</v>
      </c>
      <c r="I17" s="31">
        <f t="shared" si="8"/>
        <v>1787.1</v>
      </c>
      <c r="J17" s="31">
        <f t="shared" si="8"/>
        <v>1840.1999999999998</v>
      </c>
      <c r="K17" s="31">
        <f t="shared" si="8"/>
        <v>2195.4</v>
      </c>
      <c r="L17" s="31">
        <f t="shared" si="8"/>
        <v>3057.7</v>
      </c>
      <c r="M17" s="32">
        <f t="shared" si="8"/>
        <v>20713.599999999999</v>
      </c>
      <c r="N17" s="33">
        <f t="shared" si="8"/>
        <v>1595.3</v>
      </c>
      <c r="O17" s="33">
        <f t="shared" si="8"/>
        <v>1779.3000000000002</v>
      </c>
      <c r="P17" s="33">
        <f t="shared" si="8"/>
        <v>2882.6</v>
      </c>
      <c r="Q17" s="33">
        <f t="shared" si="8"/>
        <v>3543.6</v>
      </c>
      <c r="R17" s="33">
        <f t="shared" si="8"/>
        <v>2115.1</v>
      </c>
      <c r="S17" s="34">
        <f t="shared" si="8"/>
        <v>1760.1000000000001</v>
      </c>
      <c r="T17" s="33">
        <f t="shared" si="8"/>
        <v>2016.1</v>
      </c>
      <c r="U17" s="33">
        <f t="shared" si="8"/>
        <v>2006.9</v>
      </c>
      <c r="V17" s="33">
        <f t="shared" si="8"/>
        <v>2419.1</v>
      </c>
      <c r="W17" s="33">
        <f t="shared" si="8"/>
        <v>3433.5</v>
      </c>
      <c r="X17" s="32">
        <f t="shared" si="8"/>
        <v>23551.600000000002</v>
      </c>
      <c r="Y17" s="31">
        <f t="shared" si="1"/>
        <v>2838.0000000000036</v>
      </c>
      <c r="Z17" s="32">
        <f t="shared" si="2"/>
        <v>13.701143210258012</v>
      </c>
      <c r="AA17" s="45"/>
      <c r="AB17" s="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:77" ht="18" customHeight="1">
      <c r="B18" s="46" t="s">
        <v>27</v>
      </c>
      <c r="C18" s="47">
        <f>+[1]PP!C17</f>
        <v>57.4</v>
      </c>
      <c r="D18" s="47">
        <f>+[1]PP!D17</f>
        <v>174.3</v>
      </c>
      <c r="E18" s="47">
        <f>+[1]PP!E17</f>
        <v>821.6</v>
      </c>
      <c r="F18" s="47">
        <f>+[1]PP!F17</f>
        <v>115.9</v>
      </c>
      <c r="G18" s="47">
        <f>+[1]PP!G17</f>
        <v>102.9</v>
      </c>
      <c r="H18" s="47">
        <f>+[1]PP!H17</f>
        <v>80.400000000000006</v>
      </c>
      <c r="I18" s="47">
        <f>+[1]PP!I17</f>
        <v>80.3</v>
      </c>
      <c r="J18" s="47">
        <f>+[1]PP!J17</f>
        <v>179.1</v>
      </c>
      <c r="K18" s="47">
        <f>+[1]PP!K17</f>
        <v>707</v>
      </c>
      <c r="L18" s="47">
        <f>+[1]PP!L17</f>
        <v>95</v>
      </c>
      <c r="M18" s="41">
        <f t="shared" ref="M18:M25" si="9">SUM(C18:L18)</f>
        <v>2413.9</v>
      </c>
      <c r="N18" s="48">
        <f>+[1]PP!N17</f>
        <v>83.8</v>
      </c>
      <c r="O18" s="48">
        <f>+[1]PP!O17</f>
        <v>201.5</v>
      </c>
      <c r="P18" s="48">
        <f>+[1]PP!P17</f>
        <v>951</v>
      </c>
      <c r="Q18" s="48">
        <f>+[1]PP!Q17</f>
        <v>134.5</v>
      </c>
      <c r="R18" s="48">
        <f>+[1]PP!R17</f>
        <v>109.9</v>
      </c>
      <c r="S18" s="49">
        <f>+[1]PP!S17</f>
        <v>92.8</v>
      </c>
      <c r="T18" s="48">
        <f>+[1]PP!T17</f>
        <v>88.7</v>
      </c>
      <c r="U18" s="48">
        <f>+[1]PP!U17</f>
        <v>185</v>
      </c>
      <c r="V18" s="48">
        <f>+[1]PP!V17</f>
        <v>829.1</v>
      </c>
      <c r="W18" s="48">
        <f>+[1]PP!W17</f>
        <v>109.3</v>
      </c>
      <c r="X18" s="41">
        <f t="shared" ref="X18:X25" si="10">SUM(N18:W18)</f>
        <v>2785.6000000000004</v>
      </c>
      <c r="Y18" s="40">
        <f t="shared" si="1"/>
        <v>371.70000000000027</v>
      </c>
      <c r="Z18" s="41">
        <f t="shared" si="2"/>
        <v>15.398318074485285</v>
      </c>
      <c r="AA18" s="50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2:77" ht="18" customHeight="1">
      <c r="B19" s="46" t="s">
        <v>28</v>
      </c>
      <c r="C19" s="47">
        <f>+[1]PP!C18</f>
        <v>171.2</v>
      </c>
      <c r="D19" s="47">
        <f>+[1]PP!D18</f>
        <v>81.900000000000006</v>
      </c>
      <c r="E19" s="47">
        <f>+[1]PP!E18</f>
        <v>96.9</v>
      </c>
      <c r="F19" s="47">
        <f>+[1]PP!F18</f>
        <v>975.5</v>
      </c>
      <c r="G19" s="47">
        <f>+[1]PP!G18</f>
        <v>868.2</v>
      </c>
      <c r="H19" s="47">
        <f>+[1]PP!H18</f>
        <v>153.19999999999999</v>
      </c>
      <c r="I19" s="47">
        <f>+[1]PP!I18</f>
        <v>208.8</v>
      </c>
      <c r="J19" s="47">
        <f>+[1]PP!J18</f>
        <v>126.9</v>
      </c>
      <c r="K19" s="47">
        <f>+[1]PP!K18</f>
        <v>156.5</v>
      </c>
      <c r="L19" s="47">
        <f>+[1]PP!L18</f>
        <v>1537.5</v>
      </c>
      <c r="M19" s="41">
        <f t="shared" si="9"/>
        <v>4376.6000000000004</v>
      </c>
      <c r="N19" s="48">
        <f>+[1]PP!N18</f>
        <v>209</v>
      </c>
      <c r="O19" s="48">
        <f>+[1]PP!O18</f>
        <v>107.1</v>
      </c>
      <c r="P19" s="48">
        <f>+[1]PP!P18</f>
        <v>147</v>
      </c>
      <c r="Q19" s="48">
        <f>+[1]PP!Q18</f>
        <v>1812.5</v>
      </c>
      <c r="R19" s="48">
        <f>+[1]PP!R18</f>
        <v>266.5</v>
      </c>
      <c r="S19" s="49">
        <f>+[1]PP!S18</f>
        <v>145.9</v>
      </c>
      <c r="T19" s="48">
        <f>+[1]PP!T18</f>
        <v>245</v>
      </c>
      <c r="U19" s="48">
        <f>+[1]PP!U18</f>
        <v>105.7</v>
      </c>
      <c r="V19" s="48">
        <f>+[1]PP!V18</f>
        <v>141.69999999999999</v>
      </c>
      <c r="W19" s="48">
        <f>+[1]PP!W18</f>
        <v>1685</v>
      </c>
      <c r="X19" s="41">
        <f t="shared" si="10"/>
        <v>4865.3999999999996</v>
      </c>
      <c r="Y19" s="40">
        <f t="shared" si="1"/>
        <v>488.79999999999927</v>
      </c>
      <c r="Z19" s="41">
        <f t="shared" si="2"/>
        <v>11.168486953342761</v>
      </c>
      <c r="AA19" s="50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2:77" ht="18" customHeight="1">
      <c r="B20" s="46" t="s">
        <v>29</v>
      </c>
      <c r="C20" s="47">
        <f>+[1]PP!C19</f>
        <v>401.2</v>
      </c>
      <c r="D20" s="47">
        <f>+[1]PP!D19</f>
        <v>445.9</v>
      </c>
      <c r="E20" s="47">
        <f>+[1]PP!E19</f>
        <v>513.6</v>
      </c>
      <c r="F20" s="47">
        <f>+[1]PP!F19</f>
        <v>499.5</v>
      </c>
      <c r="G20" s="47">
        <f>+[1]PP!G19</f>
        <v>587.29999999999995</v>
      </c>
      <c r="H20" s="47">
        <f>+[1]PP!H19</f>
        <v>561.79999999999995</v>
      </c>
      <c r="I20" s="47">
        <f>+[1]PP!I19</f>
        <v>657.3</v>
      </c>
      <c r="J20" s="47">
        <f>+[1]PP!J19</f>
        <v>592.9</v>
      </c>
      <c r="K20" s="47">
        <f>+[1]PP!K19</f>
        <v>535.5</v>
      </c>
      <c r="L20" s="47">
        <f>+[1]PP!L19</f>
        <v>558.29999999999995</v>
      </c>
      <c r="M20" s="41">
        <f t="shared" si="9"/>
        <v>5353.3</v>
      </c>
      <c r="N20" s="48">
        <f>+[1]PP!N19</f>
        <v>469.2</v>
      </c>
      <c r="O20" s="48">
        <f>+[1]PP!O19</f>
        <v>510.8</v>
      </c>
      <c r="P20" s="48">
        <f>+[1]PP!P19</f>
        <v>739</v>
      </c>
      <c r="Q20" s="48">
        <f>+[1]PP!Q19</f>
        <v>537</v>
      </c>
      <c r="R20" s="48">
        <f>+[1]PP!R19</f>
        <v>605.70000000000005</v>
      </c>
      <c r="S20" s="49">
        <f>+[1]PP!S19</f>
        <v>680.7</v>
      </c>
      <c r="T20" s="48">
        <f>+[1]PP!T19</f>
        <v>728.5</v>
      </c>
      <c r="U20" s="48">
        <f>+[1]PP!U19</f>
        <v>669.2</v>
      </c>
      <c r="V20" s="48">
        <f>+[1]PP!V19</f>
        <v>608.79999999999995</v>
      </c>
      <c r="W20" s="48">
        <f>+[1]PP!W19</f>
        <v>724.8</v>
      </c>
      <c r="X20" s="41">
        <f t="shared" si="10"/>
        <v>6273.7</v>
      </c>
      <c r="Y20" s="40">
        <f t="shared" si="1"/>
        <v>920.39999999999964</v>
      </c>
      <c r="Z20" s="41">
        <f t="shared" si="2"/>
        <v>17.193133207554212</v>
      </c>
      <c r="AA20" s="50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2:77" ht="18" customHeight="1">
      <c r="B21" s="46" t="s">
        <v>30</v>
      </c>
      <c r="C21" s="47">
        <f>+[1]PP!C20</f>
        <v>113.4</v>
      </c>
      <c r="D21" s="47">
        <f>+[1]PP!D20</f>
        <v>97.3</v>
      </c>
      <c r="E21" s="47">
        <f>+[1]PP!E20</f>
        <v>107.1</v>
      </c>
      <c r="F21" s="47">
        <f>+[1]PP!F20</f>
        <v>102.5</v>
      </c>
      <c r="G21" s="47">
        <f>+[1]PP!G20</f>
        <v>105.3</v>
      </c>
      <c r="H21" s="47">
        <f>+[1]PP!H20</f>
        <v>94.8</v>
      </c>
      <c r="I21" s="47">
        <f>+[1]PP!I20</f>
        <v>93.4</v>
      </c>
      <c r="J21" s="47">
        <f>+[1]PP!J20</f>
        <v>101.4</v>
      </c>
      <c r="K21" s="47">
        <f>+[1]PP!K20</f>
        <v>88</v>
      </c>
      <c r="L21" s="47">
        <f>+[1]PP!L20</f>
        <v>110</v>
      </c>
      <c r="M21" s="41">
        <f t="shared" si="9"/>
        <v>1013.1999999999998</v>
      </c>
      <c r="N21" s="48">
        <f>+[1]PP!N20</f>
        <v>130.4</v>
      </c>
      <c r="O21" s="48">
        <f>+[1]PP!O20</f>
        <v>111.2</v>
      </c>
      <c r="P21" s="48">
        <f>+[1]PP!P20</f>
        <v>122.2</v>
      </c>
      <c r="Q21" s="48">
        <f>+[1]PP!Q20</f>
        <v>112.2</v>
      </c>
      <c r="R21" s="48">
        <f>+[1]PP!R20</f>
        <v>132</v>
      </c>
      <c r="S21" s="49">
        <f>+[1]PP!S20</f>
        <v>108.5</v>
      </c>
      <c r="T21" s="48">
        <f>+[1]PP!T20</f>
        <v>126.2</v>
      </c>
      <c r="U21" s="48">
        <f>+[1]PP!U20</f>
        <v>115.9</v>
      </c>
      <c r="V21" s="48">
        <f>+[1]PP!V20</f>
        <v>100.8</v>
      </c>
      <c r="W21" s="48">
        <f>+[1]PP!W20</f>
        <v>132</v>
      </c>
      <c r="X21" s="41">
        <f t="shared" si="10"/>
        <v>1191.4000000000001</v>
      </c>
      <c r="Y21" s="40">
        <f t="shared" si="1"/>
        <v>178.20000000000027</v>
      </c>
      <c r="Z21" s="41">
        <f t="shared" si="2"/>
        <v>17.58784050532968</v>
      </c>
      <c r="AA21" s="50"/>
      <c r="AB21" s="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2:77" ht="18" customHeight="1">
      <c r="B22" s="46" t="s">
        <v>31</v>
      </c>
      <c r="C22" s="47">
        <v>34.1</v>
      </c>
      <c r="D22" s="47">
        <v>33.5</v>
      </c>
      <c r="E22" s="47">
        <v>46.9</v>
      </c>
      <c r="F22" s="47">
        <v>36.9</v>
      </c>
      <c r="G22" s="47">
        <v>40</v>
      </c>
      <c r="H22" s="47">
        <v>41.1</v>
      </c>
      <c r="I22" s="47">
        <v>68.599999999999994</v>
      </c>
      <c r="J22" s="47">
        <v>39.1</v>
      </c>
      <c r="K22" s="47">
        <v>39.1</v>
      </c>
      <c r="L22" s="47">
        <v>51.2</v>
      </c>
      <c r="M22" s="41">
        <f t="shared" si="9"/>
        <v>430.50000000000006</v>
      </c>
      <c r="N22" s="48">
        <v>51</v>
      </c>
      <c r="O22" s="48">
        <v>45.5</v>
      </c>
      <c r="P22" s="48">
        <v>56.3</v>
      </c>
      <c r="Q22" s="47">
        <v>42.4</v>
      </c>
      <c r="R22" s="48">
        <v>52.4</v>
      </c>
      <c r="S22" s="49">
        <v>78.5</v>
      </c>
      <c r="T22" s="48">
        <v>52.1</v>
      </c>
      <c r="U22" s="48">
        <v>49.5</v>
      </c>
      <c r="V22" s="48">
        <v>66.099999999999994</v>
      </c>
      <c r="W22" s="48">
        <v>50.7</v>
      </c>
      <c r="X22" s="41">
        <f t="shared" si="10"/>
        <v>544.50000000000011</v>
      </c>
      <c r="Y22" s="40">
        <f t="shared" si="1"/>
        <v>114.00000000000006</v>
      </c>
      <c r="Z22" s="41">
        <f t="shared" si="2"/>
        <v>26.480836236933808</v>
      </c>
      <c r="AA22" s="50"/>
      <c r="AB22" s="51"/>
      <c r="AC22" s="52"/>
      <c r="AD22" s="52"/>
      <c r="AE22" s="52"/>
      <c r="AF22" s="52"/>
      <c r="AG22" s="52"/>
      <c r="AH22" s="52"/>
      <c r="AI22" s="52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2:77" ht="18" customHeight="1">
      <c r="B23" s="53" t="s">
        <v>32</v>
      </c>
      <c r="C23" s="47">
        <f>+[1]PP!C21</f>
        <v>591.29999999999995</v>
      </c>
      <c r="D23" s="47">
        <f>+[1]PP!D21</f>
        <v>589</v>
      </c>
      <c r="E23" s="47">
        <f>+[1]PP!E21</f>
        <v>601.20000000000005</v>
      </c>
      <c r="F23" s="47">
        <f>+[1]PP!F21</f>
        <v>795.9</v>
      </c>
      <c r="G23" s="47">
        <f>+[1]PP!G21</f>
        <v>634.4</v>
      </c>
      <c r="H23" s="47">
        <f>+[1]PP!H21</f>
        <v>768</v>
      </c>
      <c r="I23" s="47">
        <f>+[1]PP!I21</f>
        <v>637.79999999999995</v>
      </c>
      <c r="J23" s="47">
        <f>+[1]PP!J21</f>
        <v>769.3</v>
      </c>
      <c r="K23" s="47">
        <f>+[1]PP!K21</f>
        <v>601.70000000000005</v>
      </c>
      <c r="L23" s="47">
        <f>+[1]PP!L21</f>
        <v>631</v>
      </c>
      <c r="M23" s="41">
        <f t="shared" si="9"/>
        <v>6619.6</v>
      </c>
      <c r="N23" s="48">
        <f>+[1]PP!N21</f>
        <v>616.9</v>
      </c>
      <c r="O23" s="48">
        <f>+[1]PP!O21</f>
        <v>612.79999999999995</v>
      </c>
      <c r="P23" s="48">
        <f>+[1]PP!P21</f>
        <v>828.7</v>
      </c>
      <c r="Q23" s="48">
        <f>+[1]PP!Q21</f>
        <v>617.6</v>
      </c>
      <c r="R23" s="48">
        <f>+[1]PP!R21</f>
        <v>830.7</v>
      </c>
      <c r="S23" s="49">
        <f>+[1]PP!S21</f>
        <v>631.5</v>
      </c>
      <c r="T23" s="48">
        <f>+[1]PP!T21</f>
        <v>668</v>
      </c>
      <c r="U23" s="48">
        <f>+[1]PP!U21</f>
        <v>851.3</v>
      </c>
      <c r="V23" s="48">
        <f>+[1]PP!V21</f>
        <v>638.6</v>
      </c>
      <c r="W23" s="48">
        <f>+[1]PP!W21</f>
        <v>672.7</v>
      </c>
      <c r="X23" s="41">
        <f t="shared" si="10"/>
        <v>6968.8</v>
      </c>
      <c r="Y23" s="40">
        <f t="shared" si="1"/>
        <v>349.19999999999982</v>
      </c>
      <c r="Z23" s="41">
        <f t="shared" si="2"/>
        <v>5.2752432171128136</v>
      </c>
      <c r="AA23" s="50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2:77" s="57" customFormat="1" ht="18" customHeight="1">
      <c r="B24" s="53" t="s">
        <v>33</v>
      </c>
      <c r="C24" s="48">
        <v>33</v>
      </c>
      <c r="D24" s="48">
        <v>37</v>
      </c>
      <c r="E24" s="48">
        <v>45.8</v>
      </c>
      <c r="F24" s="48">
        <v>78.400000000000006</v>
      </c>
      <c r="G24" s="48">
        <v>64.7</v>
      </c>
      <c r="H24" s="48">
        <v>32.9</v>
      </c>
      <c r="I24" s="48">
        <v>40.9</v>
      </c>
      <c r="J24" s="48">
        <v>31.5</v>
      </c>
      <c r="K24" s="48">
        <v>67.599999999999994</v>
      </c>
      <c r="L24" s="48">
        <v>74.7</v>
      </c>
      <c r="M24" s="41">
        <f t="shared" si="9"/>
        <v>506.49999999999994</v>
      </c>
      <c r="N24" s="48">
        <v>35</v>
      </c>
      <c r="O24" s="48">
        <v>190.4</v>
      </c>
      <c r="P24" s="48">
        <v>38.4</v>
      </c>
      <c r="Q24" s="47">
        <v>287.39999999999998</v>
      </c>
      <c r="R24" s="48">
        <v>117.9</v>
      </c>
      <c r="S24" s="54">
        <v>22.2</v>
      </c>
      <c r="T24" s="48">
        <v>107.6</v>
      </c>
      <c r="U24" s="48">
        <v>30.3</v>
      </c>
      <c r="V24" s="47">
        <v>34</v>
      </c>
      <c r="W24" s="47">
        <v>59</v>
      </c>
      <c r="X24" s="41">
        <f t="shared" si="10"/>
        <v>922.2</v>
      </c>
      <c r="Y24" s="40">
        <f t="shared" si="1"/>
        <v>415.7000000000001</v>
      </c>
      <c r="Z24" s="41">
        <f t="shared" si="2"/>
        <v>82.07305034550842</v>
      </c>
      <c r="AA24" s="55"/>
      <c r="AB24" s="55"/>
      <c r="AC24" s="55"/>
      <c r="AD24" s="55"/>
      <c r="AE24" s="56"/>
      <c r="AF24" s="55"/>
      <c r="AG24" s="55"/>
      <c r="AH24" s="55"/>
      <c r="AI24" s="55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2:77" s="57" customFormat="1" ht="18" customHeight="1">
      <c r="B25" s="44" t="s">
        <v>34</v>
      </c>
      <c r="C25" s="35">
        <f>+[1]PP!C23</f>
        <v>97.3</v>
      </c>
      <c r="D25" s="35">
        <f>+[1]PP!D23</f>
        <v>107.9</v>
      </c>
      <c r="E25" s="35">
        <f>+[1]PP!E23</f>
        <v>143.69999999999999</v>
      </c>
      <c r="F25" s="35">
        <f>+[1]PP!F23</f>
        <v>149</v>
      </c>
      <c r="G25" s="35">
        <f>+[1]PP!G23</f>
        <v>159.4</v>
      </c>
      <c r="H25" s="35">
        <f>+[1]PP!H23</f>
        <v>159.30000000000001</v>
      </c>
      <c r="I25" s="35">
        <f>+[1]PP!I23</f>
        <v>139.19999999999999</v>
      </c>
      <c r="J25" s="35">
        <f>+[1]PP!J23</f>
        <v>149.1</v>
      </c>
      <c r="K25" s="35">
        <f>+[1]PP!K23</f>
        <v>191.2</v>
      </c>
      <c r="L25" s="35">
        <f>+[1]PP!L23</f>
        <v>161</v>
      </c>
      <c r="M25" s="36">
        <f t="shared" si="9"/>
        <v>1457.1</v>
      </c>
      <c r="N25" s="37">
        <f>+[1]PP!N23</f>
        <v>182.1</v>
      </c>
      <c r="O25" s="37">
        <f>+[1]PP!O23</f>
        <v>191.7</v>
      </c>
      <c r="P25" s="37">
        <f>+[1]PP!P23</f>
        <v>234.6</v>
      </c>
      <c r="Q25" s="37">
        <f>+[1]PP!Q23</f>
        <v>123</v>
      </c>
      <c r="R25" s="37">
        <f>+[1]PP!R23</f>
        <v>210.3</v>
      </c>
      <c r="S25" s="38">
        <f>+[1]PP!S23</f>
        <v>160</v>
      </c>
      <c r="T25" s="37">
        <f>+[1]PP!T23</f>
        <v>182.2</v>
      </c>
      <c r="U25" s="37">
        <f>+[1]PP!U23</f>
        <v>157</v>
      </c>
      <c r="V25" s="37">
        <f>+[1]PP!V23</f>
        <v>190.3</v>
      </c>
      <c r="W25" s="37">
        <f>+[1]PP!W23</f>
        <v>202.7</v>
      </c>
      <c r="X25" s="36">
        <f t="shared" si="10"/>
        <v>1833.9</v>
      </c>
      <c r="Y25" s="35">
        <f t="shared" si="1"/>
        <v>376.80000000000018</v>
      </c>
      <c r="Z25" s="36">
        <f t="shared" si="2"/>
        <v>25.859584105414879</v>
      </c>
      <c r="AA25" s="5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2:77" s="57" customFormat="1" ht="18" customHeight="1">
      <c r="B26" s="30" t="s">
        <v>35</v>
      </c>
      <c r="C26" s="31">
        <f t="shared" ref="C26:X26" si="11">+C27+C29+C38+C43</f>
        <v>20616.999999999996</v>
      </c>
      <c r="D26" s="31">
        <f t="shared" si="11"/>
        <v>16242.5</v>
      </c>
      <c r="E26" s="31">
        <f t="shared" si="11"/>
        <v>17499.5</v>
      </c>
      <c r="F26" s="31">
        <f t="shared" si="11"/>
        <v>18163.399999999998</v>
      </c>
      <c r="G26" s="31">
        <f t="shared" si="11"/>
        <v>17833.400000000001</v>
      </c>
      <c r="H26" s="31">
        <f t="shared" si="11"/>
        <v>16491.600000000002</v>
      </c>
      <c r="I26" s="31">
        <f t="shared" si="11"/>
        <v>17548.400000000001</v>
      </c>
      <c r="J26" s="31">
        <f t="shared" si="11"/>
        <v>18674.2</v>
      </c>
      <c r="K26" s="31">
        <f t="shared" si="11"/>
        <v>17198.5</v>
      </c>
      <c r="L26" s="31">
        <f t="shared" si="11"/>
        <v>16440.3</v>
      </c>
      <c r="M26" s="32">
        <f t="shared" si="11"/>
        <v>176708.80000000002</v>
      </c>
      <c r="N26" s="33">
        <f t="shared" si="11"/>
        <v>23635.299999999996</v>
      </c>
      <c r="O26" s="33">
        <f t="shared" si="11"/>
        <v>17808.7</v>
      </c>
      <c r="P26" s="33">
        <f t="shared" si="11"/>
        <v>17960.5</v>
      </c>
      <c r="Q26" s="33">
        <f t="shared" si="11"/>
        <v>19249.499999999996</v>
      </c>
      <c r="R26" s="33">
        <f t="shared" si="11"/>
        <v>20260.599999999999</v>
      </c>
      <c r="S26" s="34">
        <f t="shared" si="11"/>
        <v>18265.8</v>
      </c>
      <c r="T26" s="33">
        <f t="shared" si="11"/>
        <v>19136.7</v>
      </c>
      <c r="U26" s="33">
        <f t="shared" si="11"/>
        <v>19392.699999999997</v>
      </c>
      <c r="V26" s="33">
        <f t="shared" si="11"/>
        <v>18972.699999999997</v>
      </c>
      <c r="W26" s="33">
        <f t="shared" si="11"/>
        <v>19914.7</v>
      </c>
      <c r="X26" s="32">
        <f t="shared" si="11"/>
        <v>194597.2</v>
      </c>
      <c r="Y26" s="31">
        <f t="shared" si="1"/>
        <v>17888.399999999994</v>
      </c>
      <c r="Z26" s="32">
        <f t="shared" si="2"/>
        <v>10.123095171264811</v>
      </c>
      <c r="AA26" s="59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2:77" s="57" customFormat="1" ht="18" customHeight="1">
      <c r="B27" s="44" t="s">
        <v>36</v>
      </c>
      <c r="C27" s="31">
        <f t="shared" ref="C27:X27" si="12">+C28</f>
        <v>10810.3</v>
      </c>
      <c r="D27" s="31">
        <f t="shared" si="12"/>
        <v>8324.9</v>
      </c>
      <c r="E27" s="31">
        <f t="shared" si="12"/>
        <v>8178.3</v>
      </c>
      <c r="F27" s="31">
        <f t="shared" si="12"/>
        <v>9442.2999999999993</v>
      </c>
      <c r="G27" s="31">
        <f t="shared" si="12"/>
        <v>8748.7000000000007</v>
      </c>
      <c r="H27" s="31">
        <f t="shared" si="12"/>
        <v>8559.1</v>
      </c>
      <c r="I27" s="31">
        <f t="shared" si="12"/>
        <v>9103.6</v>
      </c>
      <c r="J27" s="31">
        <f t="shared" si="12"/>
        <v>8857</v>
      </c>
      <c r="K27" s="31">
        <f t="shared" si="12"/>
        <v>8857.2000000000007</v>
      </c>
      <c r="L27" s="31">
        <f t="shared" si="12"/>
        <v>8001.3</v>
      </c>
      <c r="M27" s="32">
        <f t="shared" si="12"/>
        <v>88882.7</v>
      </c>
      <c r="N27" s="33">
        <f t="shared" si="12"/>
        <v>11907</v>
      </c>
      <c r="O27" s="33">
        <f t="shared" si="12"/>
        <v>9127</v>
      </c>
      <c r="P27" s="33">
        <f t="shared" si="12"/>
        <v>9509</v>
      </c>
      <c r="Q27" s="33">
        <f t="shared" si="12"/>
        <v>10543.9</v>
      </c>
      <c r="R27" s="33">
        <f t="shared" si="12"/>
        <v>10067.9</v>
      </c>
      <c r="S27" s="33">
        <f t="shared" si="12"/>
        <v>9903.2000000000007</v>
      </c>
      <c r="T27" s="33">
        <f t="shared" si="12"/>
        <v>10004.299999999999</v>
      </c>
      <c r="U27" s="33">
        <f t="shared" si="12"/>
        <v>9832.5</v>
      </c>
      <c r="V27" s="33">
        <f t="shared" si="12"/>
        <v>9974.2999999999993</v>
      </c>
      <c r="W27" s="33">
        <f t="shared" si="12"/>
        <v>9389</v>
      </c>
      <c r="X27" s="32">
        <f t="shared" si="12"/>
        <v>100258.1</v>
      </c>
      <c r="Y27" s="31">
        <f t="shared" si="1"/>
        <v>11375.400000000009</v>
      </c>
      <c r="Z27" s="32">
        <f t="shared" si="2"/>
        <v>12.798216075794288</v>
      </c>
      <c r="AA27" s="5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2:77" s="57" customFormat="1" ht="18" customHeight="1">
      <c r="B28" s="60" t="s">
        <v>37</v>
      </c>
      <c r="C28" s="47">
        <f>+[1]PP!C26</f>
        <v>10810.3</v>
      </c>
      <c r="D28" s="47">
        <f>+[1]PP!D26</f>
        <v>8324.9</v>
      </c>
      <c r="E28" s="47">
        <f>+[1]PP!E26</f>
        <v>8178.3</v>
      </c>
      <c r="F28" s="47">
        <f>+[1]PP!F26</f>
        <v>9442.2999999999993</v>
      </c>
      <c r="G28" s="47">
        <f>+[1]PP!G26</f>
        <v>8748.7000000000007</v>
      </c>
      <c r="H28" s="47">
        <f>+[1]PP!H26</f>
        <v>8559.1</v>
      </c>
      <c r="I28" s="47">
        <f>+[1]PP!I26</f>
        <v>9103.6</v>
      </c>
      <c r="J28" s="47">
        <f>+[1]PP!J26</f>
        <v>8857</v>
      </c>
      <c r="K28" s="47">
        <f>+[1]PP!K26</f>
        <v>8857.2000000000007</v>
      </c>
      <c r="L28" s="47">
        <f>+[1]PP!L26</f>
        <v>8001.3</v>
      </c>
      <c r="M28" s="41">
        <f>SUM(C28:L28)</f>
        <v>88882.7</v>
      </c>
      <c r="N28" s="48">
        <f>+[1]PP!N26</f>
        <v>11907</v>
      </c>
      <c r="O28" s="48">
        <f>+[1]PP!O26</f>
        <v>9127</v>
      </c>
      <c r="P28" s="48">
        <f>+[1]PP!P26</f>
        <v>9509</v>
      </c>
      <c r="Q28" s="48">
        <f>+[1]PP!Q26</f>
        <v>10543.9</v>
      </c>
      <c r="R28" s="48">
        <f>+[1]PP!R26</f>
        <v>10067.9</v>
      </c>
      <c r="S28" s="48">
        <f>+[1]PP!S26</f>
        <v>9903.2000000000007</v>
      </c>
      <c r="T28" s="48">
        <f>+[1]PP!T26</f>
        <v>10004.299999999999</v>
      </c>
      <c r="U28" s="48">
        <f>+[1]PP!U26</f>
        <v>9832.5</v>
      </c>
      <c r="V28" s="48">
        <f>+[1]PP!V26</f>
        <v>9974.2999999999993</v>
      </c>
      <c r="W28" s="48">
        <f>+[1]PP!W26</f>
        <v>9389</v>
      </c>
      <c r="X28" s="41">
        <f>SUM(N28:W28)</f>
        <v>100258.1</v>
      </c>
      <c r="Y28" s="47">
        <f t="shared" si="1"/>
        <v>11375.400000000009</v>
      </c>
      <c r="Z28" s="61">
        <f t="shared" si="2"/>
        <v>12.798216075794288</v>
      </c>
      <c r="AA28" s="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2:77" s="57" customFormat="1" ht="18" customHeight="1">
      <c r="B29" s="62" t="s">
        <v>38</v>
      </c>
      <c r="C29" s="31">
        <f t="shared" ref="C29:X29" si="13">SUM(C30:C37)</f>
        <v>8029.3</v>
      </c>
      <c r="D29" s="31">
        <f t="shared" si="13"/>
        <v>6733.4000000000005</v>
      </c>
      <c r="E29" s="31">
        <f t="shared" si="13"/>
        <v>8261</v>
      </c>
      <c r="F29" s="31">
        <f t="shared" si="13"/>
        <v>7773.3</v>
      </c>
      <c r="G29" s="31">
        <f t="shared" si="13"/>
        <v>7981.5</v>
      </c>
      <c r="H29" s="31">
        <f t="shared" si="13"/>
        <v>6849.3</v>
      </c>
      <c r="I29" s="31">
        <f t="shared" si="13"/>
        <v>7432.1999999999989</v>
      </c>
      <c r="J29" s="31">
        <f t="shared" si="13"/>
        <v>8823.5</v>
      </c>
      <c r="K29" s="31">
        <f t="shared" si="13"/>
        <v>7457.4999999999991</v>
      </c>
      <c r="L29" s="31">
        <f t="shared" si="13"/>
        <v>7128.9999999999991</v>
      </c>
      <c r="M29" s="32">
        <f t="shared" si="13"/>
        <v>76470</v>
      </c>
      <c r="N29" s="33">
        <f t="shared" si="13"/>
        <v>9510.2999999999975</v>
      </c>
      <c r="O29" s="33">
        <f t="shared" si="13"/>
        <v>7391.7000000000007</v>
      </c>
      <c r="P29" s="33">
        <f t="shared" si="13"/>
        <v>7160.3</v>
      </c>
      <c r="Q29" s="33">
        <f t="shared" si="13"/>
        <v>7619.9</v>
      </c>
      <c r="R29" s="33">
        <f t="shared" si="13"/>
        <v>8889.7000000000007</v>
      </c>
      <c r="S29" s="33">
        <f t="shared" si="13"/>
        <v>7298.0000000000009</v>
      </c>
      <c r="T29" s="33">
        <f t="shared" si="13"/>
        <v>7964.7000000000007</v>
      </c>
      <c r="U29" s="33">
        <f t="shared" si="13"/>
        <v>8340.2999999999993</v>
      </c>
      <c r="V29" s="33">
        <f t="shared" si="13"/>
        <v>7878.7999999999984</v>
      </c>
      <c r="W29" s="33">
        <f t="shared" si="13"/>
        <v>8802.4</v>
      </c>
      <c r="X29" s="32">
        <f t="shared" si="13"/>
        <v>80856.099999999991</v>
      </c>
      <c r="Y29" s="31">
        <f t="shared" si="1"/>
        <v>4386.0999999999913</v>
      </c>
      <c r="Z29" s="32">
        <f t="shared" si="2"/>
        <v>5.7357133516411549</v>
      </c>
      <c r="AA29" s="63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2:77" s="57" customFormat="1" ht="18" customHeight="1">
      <c r="B30" s="60" t="s">
        <v>39</v>
      </c>
      <c r="C30" s="47">
        <f>+[1]PP!C29</f>
        <v>2699.4</v>
      </c>
      <c r="D30" s="47">
        <f>+[1]PP!D29</f>
        <v>2584.1</v>
      </c>
      <c r="E30" s="47">
        <f>+[1]PP!E29</f>
        <v>3895.1</v>
      </c>
      <c r="F30" s="47">
        <f>+[1]PP!F29</f>
        <v>2814.7</v>
      </c>
      <c r="G30" s="47">
        <f>+[1]PP!G29</f>
        <v>3467.7</v>
      </c>
      <c r="H30" s="47">
        <f>+[1]PP!H29</f>
        <v>2519.5</v>
      </c>
      <c r="I30" s="47">
        <f>+[1]PP!I29</f>
        <v>2814.5</v>
      </c>
      <c r="J30" s="47">
        <f>+[1]PP!J29</f>
        <v>3682</v>
      </c>
      <c r="K30" s="47">
        <f>+[1]PP!K29</f>
        <v>2725.6</v>
      </c>
      <c r="L30" s="47">
        <f>+[1]PP!L29</f>
        <v>2887.2</v>
      </c>
      <c r="M30" s="41">
        <f t="shared" ref="M30:M37" si="14">SUM(C30:L30)</f>
        <v>30089.8</v>
      </c>
      <c r="N30" s="48">
        <f>+[1]PP!N29</f>
        <v>3757.8</v>
      </c>
      <c r="O30" s="48">
        <f>+[1]PP!O29</f>
        <v>3085.9</v>
      </c>
      <c r="P30" s="48">
        <f>+[1]PP!P29</f>
        <v>2978.9</v>
      </c>
      <c r="Q30" s="48">
        <f>+[1]PP!Q29</f>
        <v>2939.9</v>
      </c>
      <c r="R30" s="48">
        <f>+[1]PP!R29</f>
        <v>3666.4</v>
      </c>
      <c r="S30" s="48">
        <f>+[1]PP!S29</f>
        <v>2898.9</v>
      </c>
      <c r="T30" s="48">
        <f>+[1]PP!T29</f>
        <v>3304.2</v>
      </c>
      <c r="U30" s="48">
        <f>+[1]PP!U29</f>
        <v>3639.2</v>
      </c>
      <c r="V30" s="48">
        <f>+[1]PP!V29</f>
        <v>3281.1</v>
      </c>
      <c r="W30" s="48">
        <f>+[1]PP!W29</f>
        <v>3780.7</v>
      </c>
      <c r="X30" s="41">
        <f t="shared" ref="X30:X37" si="15">SUM(N30:W30)</f>
        <v>33333</v>
      </c>
      <c r="Y30" s="47">
        <f t="shared" si="1"/>
        <v>3243.2000000000007</v>
      </c>
      <c r="Z30" s="61">
        <f t="shared" si="2"/>
        <v>10.778403312750502</v>
      </c>
      <c r="AA30" s="63"/>
      <c r="AB30" s="4"/>
      <c r="AC30" s="4"/>
      <c r="AD30" s="29"/>
      <c r="AE30" s="29"/>
      <c r="AF30" s="29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spans="2:77" s="57" customFormat="1" ht="18" customHeight="1">
      <c r="B31" s="60" t="s">
        <v>40</v>
      </c>
      <c r="C31" s="47">
        <f>+[1]PP!C30</f>
        <v>1385.6</v>
      </c>
      <c r="D31" s="47">
        <f>+[1]PP!D30</f>
        <v>1457.1</v>
      </c>
      <c r="E31" s="47">
        <f>+[1]PP!E30</f>
        <v>2042</v>
      </c>
      <c r="F31" s="47">
        <f>+[1]PP!F30</f>
        <v>1572.3</v>
      </c>
      <c r="G31" s="47">
        <f>+[1]PP!G30</f>
        <v>1984.5</v>
      </c>
      <c r="H31" s="47">
        <f>+[1]PP!H30</f>
        <v>1529.6</v>
      </c>
      <c r="I31" s="47">
        <f>+[1]PP!I30</f>
        <v>1640.9</v>
      </c>
      <c r="J31" s="47">
        <f>+[1]PP!J30</f>
        <v>2127.5</v>
      </c>
      <c r="K31" s="47">
        <f>+[1]PP!K30</f>
        <v>1655.9</v>
      </c>
      <c r="L31" s="47">
        <f>+[1]PP!L30</f>
        <v>1697.2</v>
      </c>
      <c r="M31" s="41">
        <f t="shared" si="14"/>
        <v>17092.599999999999</v>
      </c>
      <c r="N31" s="48">
        <f>+[1]PP!N30</f>
        <v>1725.2</v>
      </c>
      <c r="O31" s="48">
        <f>+[1]PP!O30</f>
        <v>1545.4</v>
      </c>
      <c r="P31" s="48">
        <f>+[1]PP!P30</f>
        <v>1502.5</v>
      </c>
      <c r="Q31" s="48">
        <f>+[1]PP!Q30</f>
        <v>1595.9</v>
      </c>
      <c r="R31" s="48">
        <f>+[1]PP!R30</f>
        <v>2033.7</v>
      </c>
      <c r="S31" s="48">
        <f>+[1]PP!S30</f>
        <v>1452.9</v>
      </c>
      <c r="T31" s="48">
        <f>+[1]PP!T30</f>
        <v>1576.9</v>
      </c>
      <c r="U31" s="48">
        <f>+[1]PP!U30</f>
        <v>1819.8</v>
      </c>
      <c r="V31" s="48">
        <f>+[1]PP!V30</f>
        <v>1518.1</v>
      </c>
      <c r="W31" s="48">
        <f>+[1]PP!W30</f>
        <v>1884.8</v>
      </c>
      <c r="X31" s="41">
        <f t="shared" si="15"/>
        <v>16655.2</v>
      </c>
      <c r="Y31" s="40">
        <f t="shared" si="1"/>
        <v>-437.39999999999782</v>
      </c>
      <c r="Z31" s="41">
        <f t="shared" si="2"/>
        <v>-2.559002141277499</v>
      </c>
      <c r="AA31" s="29"/>
      <c r="AB31" s="64"/>
      <c r="AC31" s="4"/>
      <c r="AD31" s="29"/>
      <c r="AE31" s="29"/>
      <c r="AF31" s="29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</row>
    <row r="32" spans="2:77" s="57" customFormat="1" ht="18" customHeight="1">
      <c r="B32" s="60" t="s">
        <v>41</v>
      </c>
      <c r="C32" s="47">
        <v>1074.9000000000001</v>
      </c>
      <c r="D32" s="47">
        <v>456.1</v>
      </c>
      <c r="E32" s="47">
        <v>253.2</v>
      </c>
      <c r="F32" s="47">
        <v>867.7</v>
      </c>
      <c r="G32" s="47">
        <v>323.10000000000002</v>
      </c>
      <c r="H32" s="47">
        <v>481.2</v>
      </c>
      <c r="I32" s="47">
        <v>523.5</v>
      </c>
      <c r="J32" s="47">
        <v>519.70000000000005</v>
      </c>
      <c r="K32" s="47">
        <v>507.9</v>
      </c>
      <c r="L32" s="47">
        <v>409.9</v>
      </c>
      <c r="M32" s="41">
        <f t="shared" si="14"/>
        <v>5417.1999999999989</v>
      </c>
      <c r="N32" s="48">
        <v>933.5</v>
      </c>
      <c r="O32" s="48">
        <v>419.2</v>
      </c>
      <c r="P32" s="48">
        <v>412.3</v>
      </c>
      <c r="Q32" s="48">
        <v>478.8</v>
      </c>
      <c r="R32" s="48">
        <v>637.1</v>
      </c>
      <c r="S32" s="48">
        <v>381.2</v>
      </c>
      <c r="T32" s="48">
        <v>414.5</v>
      </c>
      <c r="U32" s="48">
        <v>473.3</v>
      </c>
      <c r="V32" s="48">
        <v>481.9</v>
      </c>
      <c r="W32" s="48">
        <v>474.4</v>
      </c>
      <c r="X32" s="41">
        <f t="shared" si="15"/>
        <v>5106.1999999999989</v>
      </c>
      <c r="Y32" s="47">
        <f t="shared" si="1"/>
        <v>-311</v>
      </c>
      <c r="Z32" s="61">
        <f t="shared" si="2"/>
        <v>-5.7409731964852702</v>
      </c>
      <c r="AA32" s="29"/>
      <c r="AB32" s="4"/>
      <c r="AC32" s="4"/>
      <c r="AD32" s="29"/>
      <c r="AE32" s="29"/>
      <c r="AF32" s="29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spans="1:77" s="57" customFormat="1" ht="18" customHeight="1">
      <c r="B33" s="60" t="s">
        <v>42</v>
      </c>
      <c r="C33" s="47">
        <v>1673.9</v>
      </c>
      <c r="D33" s="47">
        <v>1177.4000000000001</v>
      </c>
      <c r="E33" s="47">
        <v>1026.8</v>
      </c>
      <c r="F33" s="47">
        <v>1344</v>
      </c>
      <c r="G33" s="47">
        <v>1082.5</v>
      </c>
      <c r="H33" s="47">
        <v>1169.5999999999999</v>
      </c>
      <c r="I33" s="65">
        <v>1323.4</v>
      </c>
      <c r="J33" s="65">
        <v>1343.7</v>
      </c>
      <c r="K33" s="65">
        <v>1350.2</v>
      </c>
      <c r="L33" s="65">
        <v>1075.2</v>
      </c>
      <c r="M33" s="41">
        <f t="shared" si="14"/>
        <v>12566.700000000003</v>
      </c>
      <c r="N33" s="66">
        <v>1860.3</v>
      </c>
      <c r="O33" s="66">
        <v>1138.8</v>
      </c>
      <c r="P33" s="66">
        <v>1175.3</v>
      </c>
      <c r="Q33" s="66">
        <v>1369.5</v>
      </c>
      <c r="R33" s="66">
        <v>1354</v>
      </c>
      <c r="S33" s="66">
        <v>1255.5999999999999</v>
      </c>
      <c r="T33" s="66">
        <v>1479.3</v>
      </c>
      <c r="U33" s="66">
        <v>1156.0999999999999</v>
      </c>
      <c r="V33" s="66">
        <v>1361.1</v>
      </c>
      <c r="W33" s="66">
        <v>1453.4</v>
      </c>
      <c r="X33" s="41">
        <f t="shared" si="15"/>
        <v>13603.4</v>
      </c>
      <c r="Y33" s="47">
        <f t="shared" si="1"/>
        <v>1036.6999999999971</v>
      </c>
      <c r="Z33" s="61">
        <f t="shared" si="2"/>
        <v>8.2495802398401867</v>
      </c>
      <c r="AA33" s="51"/>
      <c r="AB33" s="4"/>
      <c r="AC33" s="4"/>
      <c r="AD33" s="29"/>
      <c r="AE33" s="29"/>
      <c r="AF33" s="29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1:77" s="57" customFormat="1" ht="18" customHeight="1">
      <c r="B34" s="60" t="s">
        <v>43</v>
      </c>
      <c r="C34" s="47">
        <v>49.5</v>
      </c>
      <c r="D34" s="47">
        <v>21.1</v>
      </c>
      <c r="E34" s="47">
        <v>41.9</v>
      </c>
      <c r="F34" s="47">
        <v>15.5</v>
      </c>
      <c r="G34" s="47">
        <v>30.3</v>
      </c>
      <c r="H34" s="47">
        <v>34.299999999999997</v>
      </c>
      <c r="I34" s="47">
        <v>38.4</v>
      </c>
      <c r="J34" s="47">
        <v>29</v>
      </c>
      <c r="K34" s="47">
        <v>30.8</v>
      </c>
      <c r="L34" s="47">
        <v>30.3</v>
      </c>
      <c r="M34" s="41">
        <f t="shared" si="14"/>
        <v>321.10000000000002</v>
      </c>
      <c r="N34" s="48">
        <v>46.3</v>
      </c>
      <c r="O34" s="48">
        <v>22.7</v>
      </c>
      <c r="P34" s="48">
        <v>21.7</v>
      </c>
      <c r="Q34" s="48">
        <v>26.2</v>
      </c>
      <c r="R34" s="48">
        <v>28.2</v>
      </c>
      <c r="S34" s="48">
        <v>30.4</v>
      </c>
      <c r="T34" s="48">
        <v>23.8</v>
      </c>
      <c r="U34" s="48">
        <v>28.8</v>
      </c>
      <c r="V34" s="48">
        <v>24.9</v>
      </c>
      <c r="W34" s="48">
        <v>23.6</v>
      </c>
      <c r="X34" s="41">
        <f t="shared" si="15"/>
        <v>276.60000000000002</v>
      </c>
      <c r="Y34" s="47">
        <f t="shared" si="1"/>
        <v>-44.5</v>
      </c>
      <c r="Z34" s="61">
        <f t="shared" si="2"/>
        <v>-13.858611024602926</v>
      </c>
      <c r="AA34" s="51"/>
      <c r="AB34" s="4"/>
      <c r="AC34" s="4"/>
      <c r="AD34" s="29"/>
      <c r="AE34" s="29"/>
      <c r="AF34" s="29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77" s="57" customFormat="1" ht="18" customHeight="1">
      <c r="B35" s="60" t="s">
        <v>44</v>
      </c>
      <c r="C35" s="40">
        <f>+[1]PP!C33</f>
        <v>597.29999999999995</v>
      </c>
      <c r="D35" s="40">
        <f>+[1]PP!D33</f>
        <v>564.4</v>
      </c>
      <c r="E35" s="40">
        <f>+[1]PP!E33</f>
        <v>564.1</v>
      </c>
      <c r="F35" s="40">
        <f>+[1]PP!F33</f>
        <v>605.5</v>
      </c>
      <c r="G35" s="40">
        <f>+[1]PP!G33</f>
        <v>583.9</v>
      </c>
      <c r="H35" s="40">
        <f>+[1]PP!H33</f>
        <v>594.70000000000005</v>
      </c>
      <c r="I35" s="40">
        <f>+[1]PP!I33</f>
        <v>578</v>
      </c>
      <c r="J35" s="40">
        <f>+[1]PP!J33</f>
        <v>608.9</v>
      </c>
      <c r="K35" s="40">
        <f>+[1]PP!K33</f>
        <v>679.5</v>
      </c>
      <c r="L35" s="40">
        <f>+[1]PP!L33</f>
        <v>585.79999999999995</v>
      </c>
      <c r="M35" s="41">
        <f t="shared" si="14"/>
        <v>5962.0999999999995</v>
      </c>
      <c r="N35" s="42">
        <f>+[1]PP!N33</f>
        <v>620.79999999999995</v>
      </c>
      <c r="O35" s="42">
        <f>+[1]PP!O33</f>
        <v>595.6</v>
      </c>
      <c r="P35" s="42">
        <f>+[1]PP!P33</f>
        <v>595.6</v>
      </c>
      <c r="Q35" s="42">
        <f>+[1]PP!Q33</f>
        <v>616</v>
      </c>
      <c r="R35" s="42">
        <f>+[1]PP!R33</f>
        <v>595.70000000000005</v>
      </c>
      <c r="S35" s="42">
        <f>+[1]PP!S33</f>
        <v>619.1</v>
      </c>
      <c r="T35" s="42">
        <f>+[1]PP!T33</f>
        <v>610.1</v>
      </c>
      <c r="U35" s="42">
        <f>+[1]PP!U33</f>
        <v>605.9</v>
      </c>
      <c r="V35" s="42">
        <f>+[1]PP!V33</f>
        <v>621</v>
      </c>
      <c r="W35" s="42">
        <f>+[1]PP!W33</f>
        <v>617.6</v>
      </c>
      <c r="X35" s="41">
        <f t="shared" si="15"/>
        <v>6097.4</v>
      </c>
      <c r="Y35" s="40">
        <f t="shared" si="1"/>
        <v>135.30000000000018</v>
      </c>
      <c r="Z35" s="41">
        <f t="shared" si="2"/>
        <v>2.2693346304154609</v>
      </c>
      <c r="AA35" s="51"/>
      <c r="AB35" s="4"/>
      <c r="AC35" s="4"/>
      <c r="AD35" s="29"/>
      <c r="AE35" s="29"/>
      <c r="AF35" s="29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1:77" s="57" customFormat="1" ht="18" customHeight="1">
      <c r="B36" s="60" t="s">
        <v>45</v>
      </c>
      <c r="C36" s="40">
        <f>+[1]PP!C34</f>
        <v>510.6</v>
      </c>
      <c r="D36" s="40">
        <f>+[1]PP!D34</f>
        <v>472.5</v>
      </c>
      <c r="E36" s="40">
        <f>+[1]PP!E34</f>
        <v>436</v>
      </c>
      <c r="F36" s="40">
        <f>+[1]PP!F34</f>
        <v>553.5</v>
      </c>
      <c r="G36" s="40">
        <f>+[1]PP!G34</f>
        <v>504.3</v>
      </c>
      <c r="H36" s="40">
        <f>+[1]PP!H34</f>
        <v>518.1</v>
      </c>
      <c r="I36" s="40">
        <f>+[1]PP!I34</f>
        <v>512.79999999999995</v>
      </c>
      <c r="J36" s="40">
        <f>+[1]PP!J34</f>
        <v>511.2</v>
      </c>
      <c r="K36" s="40">
        <f>+[1]PP!K34</f>
        <v>503.7</v>
      </c>
      <c r="L36" s="40">
        <f>+[1]PP!L34</f>
        <v>442.7</v>
      </c>
      <c r="M36" s="41">
        <f t="shared" si="14"/>
        <v>4965.3999999999996</v>
      </c>
      <c r="N36" s="42">
        <f>+[1]PP!N34</f>
        <v>565</v>
      </c>
      <c r="O36" s="42">
        <f>+[1]PP!O34</f>
        <v>584.1</v>
      </c>
      <c r="P36" s="42">
        <f>+[1]PP!P34</f>
        <v>473.3</v>
      </c>
      <c r="Q36" s="42">
        <f>+[1]PP!Q34</f>
        <v>593.20000000000005</v>
      </c>
      <c r="R36" s="42">
        <f>+[1]PP!R34</f>
        <v>573.6</v>
      </c>
      <c r="S36" s="42">
        <f>+[1]PP!S34</f>
        <v>642.1</v>
      </c>
      <c r="T36" s="42">
        <f>+[1]PP!T34</f>
        <v>555.20000000000005</v>
      </c>
      <c r="U36" s="42">
        <f>+[1]PP!U34</f>
        <v>616.5</v>
      </c>
      <c r="V36" s="42">
        <f>+[1]PP!V34</f>
        <v>590</v>
      </c>
      <c r="W36" s="42">
        <f>+[1]PP!W34</f>
        <v>567.1</v>
      </c>
      <c r="X36" s="41">
        <f t="shared" si="15"/>
        <v>5760.1</v>
      </c>
      <c r="Y36" s="40">
        <f t="shared" si="1"/>
        <v>794.70000000000073</v>
      </c>
      <c r="Z36" s="41">
        <f t="shared" si="2"/>
        <v>16.004752889998809</v>
      </c>
      <c r="AA36" s="29"/>
      <c r="AB36" s="29"/>
      <c r="AC36" s="67"/>
      <c r="AD36" s="29"/>
      <c r="AE36" s="29"/>
      <c r="AF36" s="29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spans="1:77" s="57" customFormat="1" ht="18" customHeight="1">
      <c r="B37" s="60" t="s">
        <v>33</v>
      </c>
      <c r="C37" s="47">
        <v>38.1</v>
      </c>
      <c r="D37" s="47">
        <v>0.7</v>
      </c>
      <c r="E37" s="47">
        <v>1.9</v>
      </c>
      <c r="F37" s="47">
        <v>0.1</v>
      </c>
      <c r="G37" s="47">
        <v>5.2</v>
      </c>
      <c r="H37" s="47">
        <v>2.2999999999999998</v>
      </c>
      <c r="I37" s="47">
        <v>0.7</v>
      </c>
      <c r="J37" s="47">
        <v>1.5</v>
      </c>
      <c r="K37" s="47">
        <v>3.9</v>
      </c>
      <c r="L37" s="47">
        <v>0.7</v>
      </c>
      <c r="M37" s="41">
        <f t="shared" si="14"/>
        <v>55.100000000000009</v>
      </c>
      <c r="N37" s="48">
        <v>1.4</v>
      </c>
      <c r="O37" s="48">
        <v>0</v>
      </c>
      <c r="P37" s="48">
        <v>0.7</v>
      </c>
      <c r="Q37" s="48">
        <v>0.4</v>
      </c>
      <c r="R37" s="48">
        <f>0.7+0.3</f>
        <v>1</v>
      </c>
      <c r="S37" s="47">
        <v>17.8</v>
      </c>
      <c r="T37" s="48">
        <v>0.7</v>
      </c>
      <c r="U37" s="48">
        <v>0.7</v>
      </c>
      <c r="V37" s="48">
        <v>0.7</v>
      </c>
      <c r="W37" s="48">
        <v>0.8</v>
      </c>
      <c r="X37" s="41">
        <f t="shared" si="15"/>
        <v>24.2</v>
      </c>
      <c r="Y37" s="47">
        <f t="shared" si="1"/>
        <v>-30.900000000000009</v>
      </c>
      <c r="Z37" s="61">
        <f t="shared" si="2"/>
        <v>-56.079854809437393</v>
      </c>
      <c r="AA37" s="29"/>
      <c r="AB37" s="29"/>
      <c r="AC37" s="67"/>
      <c r="AD37" s="29"/>
      <c r="AE37" s="29"/>
      <c r="AF37" s="29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</row>
    <row r="38" spans="1:77" s="57" customFormat="1" ht="18" customHeight="1">
      <c r="B38" s="62" t="s">
        <v>46</v>
      </c>
      <c r="C38" s="31">
        <f t="shared" ref="C38:X38" si="16">SUM(C39:C42)</f>
        <v>1719.3000000000002</v>
      </c>
      <c r="D38" s="31">
        <f t="shared" ref="D38:L38" si="17">SUM(D39:D42)</f>
        <v>1124.2</v>
      </c>
      <c r="E38" s="31">
        <f t="shared" si="17"/>
        <v>990.19999999999993</v>
      </c>
      <c r="F38" s="31">
        <f t="shared" si="17"/>
        <v>860.80000000000007</v>
      </c>
      <c r="G38" s="31">
        <f t="shared" si="17"/>
        <v>994.4</v>
      </c>
      <c r="H38" s="31">
        <f t="shared" si="17"/>
        <v>998.00000000000011</v>
      </c>
      <c r="I38" s="31">
        <f t="shared" si="17"/>
        <v>904.2</v>
      </c>
      <c r="J38" s="31">
        <f t="shared" si="17"/>
        <v>901.7</v>
      </c>
      <c r="K38" s="31">
        <f t="shared" si="17"/>
        <v>735.60000000000014</v>
      </c>
      <c r="L38" s="31">
        <f t="shared" si="17"/>
        <v>1196.7</v>
      </c>
      <c r="M38" s="32">
        <f t="shared" si="16"/>
        <v>10425.100000000002</v>
      </c>
      <c r="N38" s="33">
        <f t="shared" si="16"/>
        <v>2125.0000000000005</v>
      </c>
      <c r="O38" s="33">
        <f t="shared" ref="O38:W38" si="18">SUM(O39:O42)</f>
        <v>1208.7</v>
      </c>
      <c r="P38" s="33">
        <f t="shared" si="18"/>
        <v>1180.5</v>
      </c>
      <c r="Q38" s="33">
        <f t="shared" si="18"/>
        <v>978.6</v>
      </c>
      <c r="R38" s="33">
        <f t="shared" si="18"/>
        <v>1166.0000000000002</v>
      </c>
      <c r="S38" s="33">
        <f t="shared" si="18"/>
        <v>959.1</v>
      </c>
      <c r="T38" s="33">
        <f t="shared" si="18"/>
        <v>1055</v>
      </c>
      <c r="U38" s="33">
        <f t="shared" si="18"/>
        <v>1092.5999999999999</v>
      </c>
      <c r="V38" s="33">
        <f t="shared" si="18"/>
        <v>1002.6000000000001</v>
      </c>
      <c r="W38" s="33">
        <f t="shared" si="18"/>
        <v>1601.5</v>
      </c>
      <c r="X38" s="32">
        <f t="shared" si="16"/>
        <v>12369.6</v>
      </c>
      <c r="Y38" s="31">
        <f t="shared" si="1"/>
        <v>1944.4999999999982</v>
      </c>
      <c r="Z38" s="32">
        <f t="shared" si="2"/>
        <v>18.652099260438728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</row>
    <row r="39" spans="1:77" s="57" customFormat="1" ht="18" customHeight="1">
      <c r="B39" s="68" t="s">
        <v>47</v>
      </c>
      <c r="C39" s="47">
        <f>+[1]PP!C37</f>
        <v>921.6</v>
      </c>
      <c r="D39" s="47">
        <f>+[1]PP!D37</f>
        <v>765.4</v>
      </c>
      <c r="E39" s="47">
        <f>+[1]PP!E37</f>
        <v>836.3</v>
      </c>
      <c r="F39" s="47">
        <f>+[1]PP!F37</f>
        <v>725.2</v>
      </c>
      <c r="G39" s="47">
        <f>+[1]PP!G37</f>
        <v>846.4</v>
      </c>
      <c r="H39" s="47">
        <f>+[1]PP!H37</f>
        <v>856.2</v>
      </c>
      <c r="I39" s="47">
        <f>+[1]PP!I37</f>
        <v>763.5</v>
      </c>
      <c r="J39" s="47">
        <f>+[1]PP!J37</f>
        <v>757.5</v>
      </c>
      <c r="K39" s="47">
        <f>+[1]PP!K37</f>
        <v>604.70000000000005</v>
      </c>
      <c r="L39" s="47">
        <f>+[1]PP!L37</f>
        <v>904.3</v>
      </c>
      <c r="M39" s="41">
        <f>SUM(C39:L39)</f>
        <v>7981.1</v>
      </c>
      <c r="N39" s="48">
        <f>+[1]PP!N37</f>
        <v>994.1</v>
      </c>
      <c r="O39" s="48">
        <f>+[1]PP!O37</f>
        <v>1039.7</v>
      </c>
      <c r="P39" s="48">
        <f>+[1]PP!P37</f>
        <v>1023.6</v>
      </c>
      <c r="Q39" s="48">
        <f>+[1]PP!Q37</f>
        <v>834.8</v>
      </c>
      <c r="R39" s="48">
        <f>+[1]PP!R37</f>
        <v>1013</v>
      </c>
      <c r="S39" s="48">
        <f>+[1]PP!S37</f>
        <v>817.5</v>
      </c>
      <c r="T39" s="48">
        <f>+[1]PP!T37</f>
        <v>911.9</v>
      </c>
      <c r="U39" s="48">
        <f>+[1]PP!U37</f>
        <v>947.1</v>
      </c>
      <c r="V39" s="48">
        <f>+[1]PP!V37</f>
        <v>792.6</v>
      </c>
      <c r="W39" s="48">
        <f>+[1]PP!W37</f>
        <v>1084.5</v>
      </c>
      <c r="X39" s="41">
        <f>SUM(N39:W39)</f>
        <v>9458.7999999999993</v>
      </c>
      <c r="Y39" s="47">
        <f t="shared" si="1"/>
        <v>1477.6999999999989</v>
      </c>
      <c r="Z39" s="61">
        <f t="shared" si="2"/>
        <v>18.514991667815199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s="57" customFormat="1" ht="18" customHeight="1">
      <c r="B40" s="68" t="s">
        <v>48</v>
      </c>
      <c r="C40" s="47">
        <f>+[1]PP!C38</f>
        <v>694.6</v>
      </c>
      <c r="D40" s="47">
        <f>+[1]PP!D38</f>
        <v>254</v>
      </c>
      <c r="E40" s="47">
        <f>+[1]PP!E38</f>
        <v>47.2</v>
      </c>
      <c r="F40" s="47">
        <f>+[1]PP!F38</f>
        <v>36</v>
      </c>
      <c r="G40" s="47">
        <f>+[1]PP!G38</f>
        <v>39.5</v>
      </c>
      <c r="H40" s="47">
        <f>+[1]PP!H38</f>
        <v>37.200000000000003</v>
      </c>
      <c r="I40" s="47">
        <f>+[1]PP!I38</f>
        <v>35.799999999999997</v>
      </c>
      <c r="J40" s="47">
        <f>+[1]PP!J38</f>
        <v>34.5</v>
      </c>
      <c r="K40" s="47">
        <f>+[1]PP!K38</f>
        <v>26.2</v>
      </c>
      <c r="L40" s="47">
        <f>+[1]PP!L38</f>
        <v>183.8</v>
      </c>
      <c r="M40" s="41">
        <f>SUM(C40:L40)</f>
        <v>1388.8000000000002</v>
      </c>
      <c r="N40" s="48">
        <f>+[1]PP!N38</f>
        <v>1019.2</v>
      </c>
      <c r="O40" s="48">
        <f>+[1]PP!O38</f>
        <v>59.6</v>
      </c>
      <c r="P40" s="48">
        <f>+[1]PP!P38</f>
        <v>48.9</v>
      </c>
      <c r="Q40" s="48">
        <f>+[1]PP!Q38</f>
        <v>41.1</v>
      </c>
      <c r="R40" s="48">
        <f>+[1]PP!R38</f>
        <v>45.7</v>
      </c>
      <c r="S40" s="48">
        <f>+[1]PP!S38</f>
        <v>34.200000000000003</v>
      </c>
      <c r="T40" s="48">
        <f>+[1]PP!T38</f>
        <v>39.200000000000003</v>
      </c>
      <c r="U40" s="48">
        <f>+[1]PP!U38</f>
        <v>38.6</v>
      </c>
      <c r="V40" s="48">
        <f>+[1]PP!V38</f>
        <v>106.1</v>
      </c>
      <c r="W40" s="48">
        <f>+[1]PP!W38</f>
        <v>414</v>
      </c>
      <c r="X40" s="41">
        <f>SUM(N40:W40)</f>
        <v>1846.6</v>
      </c>
      <c r="Y40" s="47">
        <f t="shared" si="1"/>
        <v>457.79999999999973</v>
      </c>
      <c r="Z40" s="61">
        <f t="shared" si="2"/>
        <v>32.963709677419331</v>
      </c>
      <c r="AA40" s="29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</row>
    <row r="41" spans="1:77" s="57" customFormat="1" ht="18" customHeight="1">
      <c r="B41" s="60" t="s">
        <v>49</v>
      </c>
      <c r="C41" s="47">
        <f>+[1]PP!C42</f>
        <v>80.7</v>
      </c>
      <c r="D41" s="47">
        <f>+[1]PP!D42</f>
        <v>82.6</v>
      </c>
      <c r="E41" s="47">
        <f>+[1]PP!E42</f>
        <v>83.3</v>
      </c>
      <c r="F41" s="47">
        <f>+[1]PP!F42</f>
        <v>77.5</v>
      </c>
      <c r="G41" s="47">
        <f>+[1]PP!G42</f>
        <v>85.1</v>
      </c>
      <c r="H41" s="47">
        <f>+[1]PP!H42</f>
        <v>82.2</v>
      </c>
      <c r="I41" s="47">
        <f>+[1]PP!I42</f>
        <v>82.2</v>
      </c>
      <c r="J41" s="47">
        <f>+[1]PP!J42</f>
        <v>87.2</v>
      </c>
      <c r="K41" s="47">
        <f>+[1]PP!K42</f>
        <v>81</v>
      </c>
      <c r="L41" s="47">
        <f>+[1]PP!L42</f>
        <v>85.9</v>
      </c>
      <c r="M41" s="41">
        <f>SUM(C41:L41)</f>
        <v>827.7</v>
      </c>
      <c r="N41" s="48">
        <f>+[1]PP!N42</f>
        <v>88.3</v>
      </c>
      <c r="O41" s="48">
        <f>+[1]PP!O42</f>
        <v>86.2</v>
      </c>
      <c r="P41" s="48">
        <f>+[1]PP!P42</f>
        <v>84</v>
      </c>
      <c r="Q41" s="48">
        <f>+[1]PP!Q42</f>
        <v>77.7</v>
      </c>
      <c r="R41" s="48">
        <f>+[1]PP!R42</f>
        <v>83.9</v>
      </c>
      <c r="S41" s="48">
        <f>+[1]PP!S42</f>
        <v>83.4</v>
      </c>
      <c r="T41" s="48">
        <f>+[1]PP!T42</f>
        <v>80</v>
      </c>
      <c r="U41" s="48">
        <f>+[1]PP!U42</f>
        <v>83.6</v>
      </c>
      <c r="V41" s="48">
        <f>+[1]PP!V42</f>
        <v>80.7</v>
      </c>
      <c r="W41" s="48">
        <f>+[1]PP!W42</f>
        <v>79.7</v>
      </c>
      <c r="X41" s="41">
        <f>SUM(N41:W41)</f>
        <v>827.50000000000011</v>
      </c>
      <c r="Y41" s="47">
        <f t="shared" si="1"/>
        <v>-0.19999999999993179</v>
      </c>
      <c r="Z41" s="61">
        <f t="shared" si="2"/>
        <v>-2.4163344206829983E-2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</row>
    <row r="42" spans="1:77" s="57" customFormat="1" ht="18" customHeight="1">
      <c r="B42" s="60" t="s">
        <v>50</v>
      </c>
      <c r="C42" s="47">
        <f>+[1]PP!C43</f>
        <v>22.4</v>
      </c>
      <c r="D42" s="47">
        <v>22.2</v>
      </c>
      <c r="E42" s="47">
        <f>+[1]PP!E43</f>
        <v>23.4</v>
      </c>
      <c r="F42" s="47">
        <f>+[1]PP!F43</f>
        <v>22.1</v>
      </c>
      <c r="G42" s="47">
        <f>+[1]PP!G43</f>
        <v>23.4</v>
      </c>
      <c r="H42" s="47">
        <f>+[1]PP!H43</f>
        <v>22.4</v>
      </c>
      <c r="I42" s="47">
        <f>+[1]PP!I43</f>
        <v>22.7</v>
      </c>
      <c r="J42" s="47">
        <f>+[1]PP!J43</f>
        <v>22.5</v>
      </c>
      <c r="K42" s="47">
        <f>+[1]PP!K43</f>
        <v>23.7</v>
      </c>
      <c r="L42" s="47">
        <f>+[1]PP!L43</f>
        <v>22.7</v>
      </c>
      <c r="M42" s="41">
        <f>SUM(C42:L42)</f>
        <v>227.49999999999997</v>
      </c>
      <c r="N42" s="48">
        <f>+[1]PP!N43</f>
        <v>23.4</v>
      </c>
      <c r="O42" s="48">
        <f>+[1]PP!O43</f>
        <v>23.2</v>
      </c>
      <c r="P42" s="48">
        <f>+[1]PP!P43</f>
        <v>24</v>
      </c>
      <c r="Q42" s="48">
        <f>+[1]PP!Q43</f>
        <v>25</v>
      </c>
      <c r="R42" s="48">
        <f>+[1]PP!R43</f>
        <v>23.4</v>
      </c>
      <c r="S42" s="48">
        <f>+[1]PP!S43</f>
        <v>24</v>
      </c>
      <c r="T42" s="48">
        <f>+[1]PP!T43</f>
        <v>23.9</v>
      </c>
      <c r="U42" s="47">
        <f>+[1]PP!U43</f>
        <v>23.3</v>
      </c>
      <c r="V42" s="48">
        <f>+[1]PP!V43</f>
        <v>23.2</v>
      </c>
      <c r="W42" s="48">
        <f>+[1]PP!W43</f>
        <v>23.3</v>
      </c>
      <c r="X42" s="41">
        <f>SUM(N42:W42)</f>
        <v>236.70000000000002</v>
      </c>
      <c r="Y42" s="40">
        <f t="shared" si="1"/>
        <v>9.2000000000000455</v>
      </c>
      <c r="Z42" s="41">
        <f t="shared" si="2"/>
        <v>4.0439560439560642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spans="1:77" s="57" customFormat="1" ht="18" customHeight="1">
      <c r="B43" s="44" t="s">
        <v>51</v>
      </c>
      <c r="C43" s="31">
        <v>58.1</v>
      </c>
      <c r="D43" s="31">
        <v>60</v>
      </c>
      <c r="E43" s="31">
        <v>70</v>
      </c>
      <c r="F43" s="31">
        <v>87</v>
      </c>
      <c r="G43" s="31">
        <v>108.8</v>
      </c>
      <c r="H43" s="31">
        <v>85.2</v>
      </c>
      <c r="I43" s="31">
        <v>108.4</v>
      </c>
      <c r="J43" s="31">
        <v>92</v>
      </c>
      <c r="K43" s="31">
        <v>148.19999999999999</v>
      </c>
      <c r="L43" s="31">
        <v>113.3</v>
      </c>
      <c r="M43" s="36">
        <f>SUM(C43:L43)</f>
        <v>931</v>
      </c>
      <c r="N43" s="33">
        <v>93</v>
      </c>
      <c r="O43" s="33">
        <v>81.3</v>
      </c>
      <c r="P43" s="33">
        <v>110.7</v>
      </c>
      <c r="Q43" s="33">
        <v>107.1</v>
      </c>
      <c r="R43" s="33">
        <v>137</v>
      </c>
      <c r="S43" s="33">
        <v>105.5</v>
      </c>
      <c r="T43" s="33">
        <v>112.7</v>
      </c>
      <c r="U43" s="33">
        <v>127.3</v>
      </c>
      <c r="V43" s="33">
        <v>117</v>
      </c>
      <c r="W43" s="33">
        <v>121.8</v>
      </c>
      <c r="X43" s="36">
        <f>SUM(N43:W43)</f>
        <v>1113.4000000000001</v>
      </c>
      <c r="Y43" s="31">
        <f t="shared" si="1"/>
        <v>182.40000000000009</v>
      </c>
      <c r="Z43" s="32">
        <f t="shared" si="2"/>
        <v>19.591836734693889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</row>
    <row r="44" spans="1:77" s="57" customFormat="1" ht="18" customHeight="1">
      <c r="B44" s="69" t="s">
        <v>52</v>
      </c>
      <c r="C44" s="31">
        <f t="shared" ref="C44:X44" si="19">SUM(C45:C46)</f>
        <v>616</v>
      </c>
      <c r="D44" s="31">
        <f t="shared" si="19"/>
        <v>586.4</v>
      </c>
      <c r="E44" s="31">
        <f t="shared" si="19"/>
        <v>601.1</v>
      </c>
      <c r="F44" s="31">
        <f t="shared" si="19"/>
        <v>678.7</v>
      </c>
      <c r="G44" s="31">
        <f t="shared" si="19"/>
        <v>568.79999999999995</v>
      </c>
      <c r="H44" s="31">
        <f t="shared" si="19"/>
        <v>561</v>
      </c>
      <c r="I44" s="31">
        <f t="shared" si="19"/>
        <v>626.40000000000009</v>
      </c>
      <c r="J44" s="31">
        <f t="shared" si="19"/>
        <v>694.1</v>
      </c>
      <c r="K44" s="31">
        <f t="shared" si="19"/>
        <v>573.6</v>
      </c>
      <c r="L44" s="31">
        <f t="shared" si="19"/>
        <v>441.8</v>
      </c>
      <c r="M44" s="32">
        <f t="shared" si="19"/>
        <v>5947.9000000000005</v>
      </c>
      <c r="N44" s="33">
        <f t="shared" si="19"/>
        <v>693</v>
      </c>
      <c r="O44" s="33">
        <f t="shared" si="19"/>
        <v>669.8</v>
      </c>
      <c r="P44" s="33">
        <f t="shared" si="19"/>
        <v>676.6</v>
      </c>
      <c r="Q44" s="33">
        <f t="shared" si="19"/>
        <v>704.1</v>
      </c>
      <c r="R44" s="33">
        <f t="shared" si="19"/>
        <v>621</v>
      </c>
      <c r="S44" s="33">
        <f t="shared" si="19"/>
        <v>570.59999999999991</v>
      </c>
      <c r="T44" s="33">
        <f t="shared" si="19"/>
        <v>639.4</v>
      </c>
      <c r="U44" s="33">
        <f t="shared" si="19"/>
        <v>638</v>
      </c>
      <c r="V44" s="33">
        <f t="shared" si="19"/>
        <v>571.29999999999995</v>
      </c>
      <c r="W44" s="33">
        <f t="shared" si="19"/>
        <v>427.5</v>
      </c>
      <c r="X44" s="32">
        <f t="shared" si="19"/>
        <v>6211.3</v>
      </c>
      <c r="Y44" s="31">
        <f t="shared" si="1"/>
        <v>263.39999999999964</v>
      </c>
      <c r="Z44" s="32">
        <f t="shared" si="2"/>
        <v>4.4284537399754473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</row>
    <row r="45" spans="1:77" s="57" customFormat="1" ht="18" customHeight="1">
      <c r="B45" s="60" t="s">
        <v>53</v>
      </c>
      <c r="C45" s="47">
        <f>+[1]PP!C51</f>
        <v>615.6</v>
      </c>
      <c r="D45" s="47">
        <f>+[1]PP!D51</f>
        <v>586</v>
      </c>
      <c r="E45" s="47">
        <f>+[1]PP!E51</f>
        <v>601</v>
      </c>
      <c r="F45" s="47">
        <f>+[1]PP!F51</f>
        <v>678.6</v>
      </c>
      <c r="G45" s="47">
        <f>+[1]PP!G51</f>
        <v>568.29999999999995</v>
      </c>
      <c r="H45" s="47">
        <f>+[1]PP!H51</f>
        <v>560.79999999999995</v>
      </c>
      <c r="I45" s="47">
        <f>+[1]PP!I51</f>
        <v>626.20000000000005</v>
      </c>
      <c r="J45" s="47">
        <f>+[1]PP!J51</f>
        <v>694</v>
      </c>
      <c r="K45" s="47">
        <f>+[1]PP!K51</f>
        <v>573.1</v>
      </c>
      <c r="L45" s="47">
        <f>+[1]PP!L51</f>
        <v>441.2</v>
      </c>
      <c r="M45" s="41">
        <f>SUM(C45:L45)</f>
        <v>5944.8</v>
      </c>
      <c r="N45" s="48">
        <f>+[1]PP!N51</f>
        <v>692.8</v>
      </c>
      <c r="O45" s="48">
        <f>+[1]PP!O51</f>
        <v>669.5</v>
      </c>
      <c r="P45" s="48">
        <f>+[1]PP!P51</f>
        <v>676.6</v>
      </c>
      <c r="Q45" s="48">
        <f>+[1]PP!Q51</f>
        <v>703.7</v>
      </c>
      <c r="R45" s="48">
        <f>+[1]PP!R51</f>
        <v>620.70000000000005</v>
      </c>
      <c r="S45" s="48">
        <f>+[1]PP!S51</f>
        <v>570.29999999999995</v>
      </c>
      <c r="T45" s="48">
        <f>+[1]PP!T51</f>
        <v>639.29999999999995</v>
      </c>
      <c r="U45" s="48">
        <f>+[1]PP!U51</f>
        <v>637.9</v>
      </c>
      <c r="V45" s="48">
        <f>+[1]PP!V51</f>
        <v>571</v>
      </c>
      <c r="W45" s="48">
        <f>+[1]PP!W51</f>
        <v>427.5</v>
      </c>
      <c r="X45" s="41">
        <f>SUM(N45:W45)</f>
        <v>6209.3</v>
      </c>
      <c r="Y45" s="47">
        <f t="shared" si="1"/>
        <v>264.5</v>
      </c>
      <c r="Z45" s="61">
        <f t="shared" si="2"/>
        <v>4.4492665859238327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</row>
    <row r="46" spans="1:77" s="57" customFormat="1" ht="18" customHeight="1">
      <c r="B46" s="60" t="s">
        <v>33</v>
      </c>
      <c r="C46" s="47">
        <v>0.4</v>
      </c>
      <c r="D46" s="47">
        <v>0.4</v>
      </c>
      <c r="E46" s="47">
        <v>0.1</v>
      </c>
      <c r="F46" s="47">
        <v>0.1</v>
      </c>
      <c r="G46" s="47">
        <v>0.5</v>
      </c>
      <c r="H46" s="47">
        <v>0.2</v>
      </c>
      <c r="I46" s="47">
        <v>0.2</v>
      </c>
      <c r="J46" s="47">
        <v>0.1</v>
      </c>
      <c r="K46" s="47">
        <v>0.5</v>
      </c>
      <c r="L46" s="47">
        <v>0.6</v>
      </c>
      <c r="M46" s="41">
        <f>SUM(C46:L46)</f>
        <v>3.1</v>
      </c>
      <c r="N46" s="48">
        <v>0.2</v>
      </c>
      <c r="O46" s="48">
        <v>0.3</v>
      </c>
      <c r="P46" s="48">
        <v>0</v>
      </c>
      <c r="Q46" s="48">
        <v>0.4</v>
      </c>
      <c r="R46" s="48">
        <v>0.3</v>
      </c>
      <c r="S46" s="48">
        <v>0.3</v>
      </c>
      <c r="T46" s="48">
        <v>0.1</v>
      </c>
      <c r="U46" s="47">
        <v>0.1</v>
      </c>
      <c r="V46" s="47">
        <v>0.3</v>
      </c>
      <c r="W46" s="47">
        <v>0</v>
      </c>
      <c r="X46" s="41">
        <f>SUM(N46:W46)</f>
        <v>2</v>
      </c>
      <c r="Y46" s="47">
        <f t="shared" si="1"/>
        <v>-1.1000000000000001</v>
      </c>
      <c r="Z46" s="61">
        <f t="shared" si="2"/>
        <v>-35.483870967741936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spans="1:77" ht="18" customHeight="1">
      <c r="B47" s="69" t="s">
        <v>54</v>
      </c>
      <c r="C47" s="31">
        <f>+[1]PP!C54</f>
        <v>68.8</v>
      </c>
      <c r="D47" s="31">
        <f>+[1]PP!D54</f>
        <v>55.2</v>
      </c>
      <c r="E47" s="31">
        <f>+[1]PP!E54</f>
        <v>61.8</v>
      </c>
      <c r="F47" s="31">
        <f>+[1]PP!F54</f>
        <v>54.6</v>
      </c>
      <c r="G47" s="31">
        <f>+[1]PP!G54</f>
        <v>60.7</v>
      </c>
      <c r="H47" s="31">
        <f>+[1]PP!H54</f>
        <v>61.5</v>
      </c>
      <c r="I47" s="31">
        <f>+[1]PP!I54</f>
        <v>58.4</v>
      </c>
      <c r="J47" s="31">
        <f>+[1]PP!J54</f>
        <v>56.9</v>
      </c>
      <c r="K47" s="31">
        <f>+[1]PP!K54</f>
        <v>46</v>
      </c>
      <c r="L47" s="31">
        <f>+[1]PP!L54</f>
        <v>64</v>
      </c>
      <c r="M47" s="36">
        <f>SUM(C47:L47)</f>
        <v>587.9</v>
      </c>
      <c r="N47" s="33">
        <f>+[1]PP!N54</f>
        <v>70</v>
      </c>
      <c r="O47" s="33">
        <f>+[1]PP!O54</f>
        <v>72.7</v>
      </c>
      <c r="P47" s="33">
        <f>+[1]PP!P54</f>
        <v>74.900000000000006</v>
      </c>
      <c r="Q47" s="33">
        <f>+[1]PP!Q54</f>
        <v>59.8</v>
      </c>
      <c r="R47" s="33">
        <f>+[1]PP!R54</f>
        <v>74.2</v>
      </c>
      <c r="S47" s="33">
        <f>+[1]PP!S54</f>
        <v>58.4</v>
      </c>
      <c r="T47" s="33">
        <f>+[1]PP!T54</f>
        <v>69.7</v>
      </c>
      <c r="U47" s="33">
        <f>+[1]PP!U54</f>
        <v>73.7</v>
      </c>
      <c r="V47" s="33">
        <f>+[1]PP!V54</f>
        <v>56.4</v>
      </c>
      <c r="W47" s="33">
        <f>+[1]PP!W54</f>
        <v>78.599999999999994</v>
      </c>
      <c r="X47" s="36">
        <f>SUM(N47:W47)</f>
        <v>688.4</v>
      </c>
      <c r="Y47" s="31">
        <f t="shared" si="1"/>
        <v>100.5</v>
      </c>
      <c r="Z47" s="32">
        <f t="shared" si="2"/>
        <v>17.094744004082326</v>
      </c>
      <c r="AA47" s="4"/>
      <c r="AB47" s="51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18" customHeight="1">
      <c r="A48" s="70"/>
      <c r="B48" s="69" t="s">
        <v>55</v>
      </c>
      <c r="C48" s="31">
        <f>+[1]PP!C55</f>
        <v>0</v>
      </c>
      <c r="D48" s="31">
        <f>+[1]PP!D55</f>
        <v>0.1</v>
      </c>
      <c r="E48" s="31">
        <f>+[1]PP!E55</f>
        <v>0.1</v>
      </c>
      <c r="F48" s="31">
        <f>+[1]PP!F55</f>
        <v>0</v>
      </c>
      <c r="G48" s="31">
        <f>+[1]PP!G55</f>
        <v>0.1</v>
      </c>
      <c r="H48" s="31">
        <f>+[1]PP!H55</f>
        <v>0.1</v>
      </c>
      <c r="I48" s="31">
        <f>+[1]PP!I55</f>
        <v>0.1</v>
      </c>
      <c r="J48" s="31">
        <f>+[1]PP!J55</f>
        <v>0.1</v>
      </c>
      <c r="K48" s="31">
        <f>+[1]PP!K55</f>
        <v>0.2</v>
      </c>
      <c r="L48" s="31">
        <f>+[1]PP!L55</f>
        <v>0.3</v>
      </c>
      <c r="M48" s="36">
        <f>SUM(C48:L48)</f>
        <v>1.1000000000000001</v>
      </c>
      <c r="N48" s="33">
        <f>+[1]PP!N55</f>
        <v>0.3</v>
      </c>
      <c r="O48" s="33">
        <f>+[1]PP!O55</f>
        <v>0</v>
      </c>
      <c r="P48" s="33">
        <f>+[1]PP!P55</f>
        <v>0.1</v>
      </c>
      <c r="Q48" s="33">
        <f>+[1]PP!Q55</f>
        <v>0.1</v>
      </c>
      <c r="R48" s="33">
        <f>+[1]PP!R55</f>
        <v>0.4</v>
      </c>
      <c r="S48" s="33">
        <f>+[1]PP!S55</f>
        <v>0.1</v>
      </c>
      <c r="T48" s="33">
        <f>+[1]PP!T55</f>
        <v>0</v>
      </c>
      <c r="U48" s="33">
        <f>+[1]PP!U55</f>
        <v>0.1</v>
      </c>
      <c r="V48" s="33">
        <f>+[1]PP!V55</f>
        <v>0.3</v>
      </c>
      <c r="W48" s="33">
        <f>+[1]PP!W55</f>
        <v>0.1</v>
      </c>
      <c r="X48" s="36">
        <f>SUM(N48:W48)</f>
        <v>1.5000000000000002</v>
      </c>
      <c r="Y48" s="31">
        <f t="shared" si="1"/>
        <v>0.40000000000000013</v>
      </c>
      <c r="Z48" s="32">
        <v>0</v>
      </c>
      <c r="AA48" s="4"/>
      <c r="AB48" s="4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250" ht="18" customHeight="1">
      <c r="B49" s="30" t="s">
        <v>56</v>
      </c>
      <c r="C49" s="31">
        <f t="shared" ref="C49:X49" si="20">+C50+C53+C56</f>
        <v>190.39999999999998</v>
      </c>
      <c r="D49" s="31">
        <f t="shared" si="20"/>
        <v>174.9</v>
      </c>
      <c r="E49" s="31">
        <f t="shared" si="20"/>
        <v>255.1</v>
      </c>
      <c r="F49" s="31">
        <f t="shared" si="20"/>
        <v>174.89999999999998</v>
      </c>
      <c r="G49" s="31">
        <f t="shared" si="20"/>
        <v>127.8</v>
      </c>
      <c r="H49" s="31">
        <f t="shared" si="20"/>
        <v>201.29999999999998</v>
      </c>
      <c r="I49" s="31">
        <f t="shared" si="20"/>
        <v>208.3</v>
      </c>
      <c r="J49" s="31">
        <f t="shared" si="20"/>
        <v>337.4</v>
      </c>
      <c r="K49" s="31">
        <f t="shared" si="20"/>
        <v>252.6</v>
      </c>
      <c r="L49" s="31">
        <f t="shared" si="20"/>
        <v>243.90000000000003</v>
      </c>
      <c r="M49" s="32">
        <f t="shared" si="20"/>
        <v>2166.6000000000004</v>
      </c>
      <c r="N49" s="33">
        <f t="shared" si="20"/>
        <v>266.50000000000006</v>
      </c>
      <c r="O49" s="33">
        <f t="shared" si="20"/>
        <v>396</v>
      </c>
      <c r="P49" s="33">
        <f t="shared" si="20"/>
        <v>361.1</v>
      </c>
      <c r="Q49" s="33">
        <f t="shared" si="20"/>
        <v>388.3</v>
      </c>
      <c r="R49" s="33">
        <f t="shared" si="20"/>
        <v>314.89999999999998</v>
      </c>
      <c r="S49" s="33">
        <f t="shared" si="20"/>
        <v>294.50000000000006</v>
      </c>
      <c r="T49" s="33">
        <f t="shared" si="20"/>
        <v>260.39999999999998</v>
      </c>
      <c r="U49" s="33">
        <f t="shared" si="20"/>
        <v>263.49999999999994</v>
      </c>
      <c r="V49" s="33">
        <f t="shared" si="20"/>
        <v>245</v>
      </c>
      <c r="W49" s="33">
        <f t="shared" si="20"/>
        <v>242.6</v>
      </c>
      <c r="X49" s="32">
        <f t="shared" si="20"/>
        <v>3032.7999999999997</v>
      </c>
      <c r="Y49" s="31">
        <f t="shared" si="1"/>
        <v>866.19999999999936</v>
      </c>
      <c r="Z49" s="32">
        <f>+Y49/M49*100</f>
        <v>39.97969168282097</v>
      </c>
      <c r="AA49" s="4"/>
      <c r="AB49" s="4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250" ht="18" customHeight="1">
      <c r="B50" s="71" t="s">
        <v>57</v>
      </c>
      <c r="C50" s="31">
        <f t="shared" ref="C50:X50" si="21">+C51+C52</f>
        <v>0.1</v>
      </c>
      <c r="D50" s="31">
        <f t="shared" si="21"/>
        <v>0.1</v>
      </c>
      <c r="E50" s="31">
        <f t="shared" si="21"/>
        <v>0.4</v>
      </c>
      <c r="F50" s="31">
        <f t="shared" si="21"/>
        <v>0.1</v>
      </c>
      <c r="G50" s="31">
        <f t="shared" si="21"/>
        <v>0</v>
      </c>
      <c r="H50" s="31">
        <f t="shared" si="21"/>
        <v>0.1</v>
      </c>
      <c r="I50" s="31">
        <f t="shared" si="21"/>
        <v>0</v>
      </c>
      <c r="J50" s="31">
        <f t="shared" si="21"/>
        <v>0</v>
      </c>
      <c r="K50" s="31">
        <f t="shared" si="21"/>
        <v>0.7</v>
      </c>
      <c r="L50" s="31">
        <f t="shared" si="21"/>
        <v>0.3</v>
      </c>
      <c r="M50" s="32">
        <f t="shared" si="21"/>
        <v>1.8</v>
      </c>
      <c r="N50" s="33">
        <f t="shared" si="21"/>
        <v>0.1</v>
      </c>
      <c r="O50" s="33">
        <f t="shared" si="21"/>
        <v>0</v>
      </c>
      <c r="P50" s="33">
        <f t="shared" si="21"/>
        <v>0.2</v>
      </c>
      <c r="Q50" s="33">
        <f t="shared" si="21"/>
        <v>0.1</v>
      </c>
      <c r="R50" s="33">
        <f t="shared" si="21"/>
        <v>0</v>
      </c>
      <c r="S50" s="33">
        <f t="shared" si="21"/>
        <v>1.1000000000000001</v>
      </c>
      <c r="T50" s="33">
        <f t="shared" si="21"/>
        <v>0.1</v>
      </c>
      <c r="U50" s="33">
        <f t="shared" si="21"/>
        <v>0</v>
      </c>
      <c r="V50" s="33">
        <f t="shared" si="21"/>
        <v>0.1</v>
      </c>
      <c r="W50" s="33">
        <f t="shared" si="21"/>
        <v>0.1</v>
      </c>
      <c r="X50" s="32">
        <f t="shared" si="21"/>
        <v>1.8000000000000003</v>
      </c>
      <c r="Y50" s="31">
        <f t="shared" si="1"/>
        <v>0</v>
      </c>
      <c r="Z50" s="32">
        <f>+Y50/M50*100</f>
        <v>0</v>
      </c>
      <c r="AA50" s="4"/>
      <c r="AB50" s="4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1:250" ht="18" customHeight="1">
      <c r="B51" s="68" t="s">
        <v>58</v>
      </c>
      <c r="C51" s="47">
        <v>0.1</v>
      </c>
      <c r="D51" s="47">
        <v>0.1</v>
      </c>
      <c r="E51" s="47">
        <v>0.4</v>
      </c>
      <c r="F51" s="47">
        <v>0.1</v>
      </c>
      <c r="G51" s="47">
        <v>0</v>
      </c>
      <c r="H51" s="47">
        <v>0.1</v>
      </c>
      <c r="I51" s="47">
        <v>0</v>
      </c>
      <c r="J51" s="47">
        <v>0</v>
      </c>
      <c r="K51" s="47">
        <v>0.7</v>
      </c>
      <c r="L51" s="47">
        <v>0.3</v>
      </c>
      <c r="M51" s="41">
        <f>SUM(C51:L51)</f>
        <v>1.8</v>
      </c>
      <c r="N51" s="48">
        <v>0.1</v>
      </c>
      <c r="O51" s="48">
        <v>0</v>
      </c>
      <c r="P51" s="48">
        <v>0.2</v>
      </c>
      <c r="Q51" s="48">
        <v>0.1</v>
      </c>
      <c r="R51" s="48">
        <v>0</v>
      </c>
      <c r="S51" s="48">
        <v>1.1000000000000001</v>
      </c>
      <c r="T51" s="48">
        <v>0.1</v>
      </c>
      <c r="U51" s="48">
        <v>0</v>
      </c>
      <c r="V51" s="48">
        <v>0.1</v>
      </c>
      <c r="W51" s="48">
        <v>0.1</v>
      </c>
      <c r="X51" s="41">
        <f>SUM(N51:W51)</f>
        <v>1.8000000000000003</v>
      </c>
      <c r="Y51" s="47">
        <f t="shared" si="1"/>
        <v>0</v>
      </c>
      <c r="Z51" s="61">
        <f>+Y51/M51*100</f>
        <v>0</v>
      </c>
      <c r="AA51" s="4"/>
      <c r="AB51" s="4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1:250" ht="18" customHeight="1">
      <c r="B52" s="68" t="s">
        <v>59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1">
        <f>SUM(C52:L52)</f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1">
        <f>SUM(N52:W52)</f>
        <v>0</v>
      </c>
      <c r="Y52" s="47">
        <f t="shared" si="1"/>
        <v>0</v>
      </c>
      <c r="Z52" s="72" t="s">
        <v>60</v>
      </c>
      <c r="AA52" s="4"/>
      <c r="AB52" s="4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1:250" ht="18" customHeight="1">
      <c r="B53" s="71" t="s">
        <v>61</v>
      </c>
      <c r="C53" s="31">
        <f t="shared" ref="C53:X53" si="22">+C54+C55</f>
        <v>186.7</v>
      </c>
      <c r="D53" s="31">
        <f t="shared" si="22"/>
        <v>171.5</v>
      </c>
      <c r="E53" s="31">
        <f t="shared" si="22"/>
        <v>251</v>
      </c>
      <c r="F53" s="31">
        <f t="shared" si="22"/>
        <v>171.2</v>
      </c>
      <c r="G53" s="31">
        <f t="shared" si="22"/>
        <v>123.7</v>
      </c>
      <c r="H53" s="31">
        <f t="shared" si="22"/>
        <v>197.5</v>
      </c>
      <c r="I53" s="31">
        <f t="shared" si="22"/>
        <v>204.5</v>
      </c>
      <c r="J53" s="31">
        <f t="shared" si="22"/>
        <v>333.59999999999997</v>
      </c>
      <c r="K53" s="31">
        <f t="shared" si="22"/>
        <v>248.3</v>
      </c>
      <c r="L53" s="31">
        <f t="shared" si="22"/>
        <v>239.3</v>
      </c>
      <c r="M53" s="32">
        <f t="shared" si="22"/>
        <v>2127.3000000000002</v>
      </c>
      <c r="N53" s="33">
        <f t="shared" si="22"/>
        <v>262.10000000000002</v>
      </c>
      <c r="O53" s="33">
        <f t="shared" si="22"/>
        <v>391</v>
      </c>
      <c r="P53" s="33">
        <f t="shared" si="22"/>
        <v>355.6</v>
      </c>
      <c r="Q53" s="33">
        <f t="shared" si="22"/>
        <v>383.5</v>
      </c>
      <c r="R53" s="33">
        <f t="shared" si="22"/>
        <v>309.2</v>
      </c>
      <c r="S53" s="33">
        <f t="shared" si="22"/>
        <v>288.8</v>
      </c>
      <c r="T53" s="33">
        <f t="shared" si="22"/>
        <v>255</v>
      </c>
      <c r="U53" s="33">
        <f t="shared" si="22"/>
        <v>258.59999999999997</v>
      </c>
      <c r="V53" s="33">
        <f t="shared" si="22"/>
        <v>240.4</v>
      </c>
      <c r="W53" s="33">
        <f t="shared" si="22"/>
        <v>237.2</v>
      </c>
      <c r="X53" s="32">
        <f t="shared" si="22"/>
        <v>2981.3999999999996</v>
      </c>
      <c r="Y53" s="31">
        <f t="shared" si="1"/>
        <v>854.09999999999945</v>
      </c>
      <c r="Z53" s="32">
        <f t="shared" ref="Z53:Z64" si="23">+Y53/M53*100</f>
        <v>40.149485263009424</v>
      </c>
      <c r="AA53" s="4"/>
      <c r="AB53" s="4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250" ht="18" customHeight="1">
      <c r="A54" s="73"/>
      <c r="B54" s="60" t="s">
        <v>62</v>
      </c>
      <c r="C54" s="47">
        <f>+[1]PP!C70</f>
        <v>184.2</v>
      </c>
      <c r="D54" s="47">
        <f>+[1]PP!D70</f>
        <v>169.1</v>
      </c>
      <c r="E54" s="47">
        <f>+[1]PP!E70</f>
        <v>248.6</v>
      </c>
      <c r="F54" s="47">
        <f>+[1]PP!F70</f>
        <v>168.6</v>
      </c>
      <c r="G54" s="47">
        <f>+[1]PP!G70</f>
        <v>120.9</v>
      </c>
      <c r="H54" s="47">
        <f>+[1]PP!H70</f>
        <v>195</v>
      </c>
      <c r="I54" s="47">
        <f>+[1]PP!I70</f>
        <v>201.9</v>
      </c>
      <c r="J54" s="47">
        <f>+[1]PP!J70</f>
        <v>330.9</v>
      </c>
      <c r="K54" s="47">
        <f>+[1]PP!K70</f>
        <v>245.8</v>
      </c>
      <c r="L54" s="47">
        <f>+[1]PP!L70</f>
        <v>236.4</v>
      </c>
      <c r="M54" s="41">
        <f>SUM(C54:L54)</f>
        <v>2101.4</v>
      </c>
      <c r="N54" s="48">
        <f>+[1]PP!N70</f>
        <v>259.3</v>
      </c>
      <c r="O54" s="48">
        <f>+[1]PP!O70</f>
        <v>388.3</v>
      </c>
      <c r="P54" s="48">
        <f>+[1]PP!P70</f>
        <v>352.8</v>
      </c>
      <c r="Q54" s="48">
        <f>+[1]PP!Q70</f>
        <v>380.8</v>
      </c>
      <c r="R54" s="48">
        <f>+[1]PP!R70</f>
        <v>306</v>
      </c>
      <c r="S54" s="48">
        <f>+[1]PP!S70</f>
        <v>286.2</v>
      </c>
      <c r="T54" s="48">
        <f>+[1]PP!T70</f>
        <v>252.1</v>
      </c>
      <c r="U54" s="48">
        <f>+[1]PP!U70</f>
        <v>255.7</v>
      </c>
      <c r="V54" s="48">
        <f>+[1]PP!V70</f>
        <v>237.8</v>
      </c>
      <c r="W54" s="48">
        <f>+[1]PP!W70</f>
        <v>234.2</v>
      </c>
      <c r="X54" s="41">
        <f>SUM(N54:W54)</f>
        <v>2953.2</v>
      </c>
      <c r="Y54" s="47">
        <f t="shared" si="1"/>
        <v>851.79999999999973</v>
      </c>
      <c r="Z54" s="61">
        <f t="shared" si="23"/>
        <v>40.534881507566368</v>
      </c>
      <c r="AA54" s="29"/>
      <c r="AB54" s="29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1:250" ht="18" customHeight="1">
      <c r="B55" s="60" t="s">
        <v>33</v>
      </c>
      <c r="C55" s="47">
        <f>+[1]PP!C72</f>
        <v>2.5</v>
      </c>
      <c r="D55" s="47">
        <f>+[1]PP!D72</f>
        <v>2.4</v>
      </c>
      <c r="E55" s="47">
        <f>+[1]PP!E72</f>
        <v>2.4</v>
      </c>
      <c r="F55" s="47">
        <f>+[1]PP!F72</f>
        <v>2.6</v>
      </c>
      <c r="G55" s="47">
        <f>+[1]PP!G72</f>
        <v>2.8</v>
      </c>
      <c r="H55" s="47">
        <f>+[1]PP!H72</f>
        <v>2.5</v>
      </c>
      <c r="I55" s="47">
        <f>+[1]PP!I72</f>
        <v>2.6</v>
      </c>
      <c r="J55" s="47">
        <f>+[1]PP!J72</f>
        <v>2.7</v>
      </c>
      <c r="K55" s="47">
        <f>+[1]PP!K72</f>
        <v>2.5</v>
      </c>
      <c r="L55" s="47">
        <f>+[1]PP!L72</f>
        <v>2.9</v>
      </c>
      <c r="M55" s="41">
        <f>SUM(C55:L55)</f>
        <v>25.9</v>
      </c>
      <c r="N55" s="48">
        <f>+[1]PP!N72</f>
        <v>2.8</v>
      </c>
      <c r="O55" s="48">
        <v>2.7</v>
      </c>
      <c r="P55" s="48">
        <v>2.8</v>
      </c>
      <c r="Q55" s="48">
        <v>2.7</v>
      </c>
      <c r="R55" s="48">
        <f>+[1]PP!R72</f>
        <v>3.2</v>
      </c>
      <c r="S55" s="48">
        <f>+[1]PP!S72</f>
        <v>2.6</v>
      </c>
      <c r="T55" s="48">
        <f>+[1]PP!T72</f>
        <v>2.9</v>
      </c>
      <c r="U55" s="48">
        <f>+[1]PP!U72</f>
        <v>2.9</v>
      </c>
      <c r="V55" s="48">
        <f>+[1]PP!V72</f>
        <v>2.6</v>
      </c>
      <c r="W55" s="48">
        <v>3</v>
      </c>
      <c r="X55" s="41">
        <f>SUM(N55:W55)</f>
        <v>28.2</v>
      </c>
      <c r="Y55" s="47">
        <f t="shared" si="1"/>
        <v>2.3000000000000007</v>
      </c>
      <c r="Z55" s="61">
        <f t="shared" si="23"/>
        <v>8.880308880308883</v>
      </c>
      <c r="AA55" s="4"/>
      <c r="AB55" s="4"/>
      <c r="AC55" s="5"/>
      <c r="AD55" s="2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250" ht="18" customHeight="1">
      <c r="B56" s="71" t="s">
        <v>63</v>
      </c>
      <c r="C56" s="31">
        <f>+[1]PP!C73</f>
        <v>3.6</v>
      </c>
      <c r="D56" s="31">
        <f>+[1]PP!D73</f>
        <v>3.3</v>
      </c>
      <c r="E56" s="31">
        <f>+[1]PP!E73</f>
        <v>3.7</v>
      </c>
      <c r="F56" s="31">
        <f>+[1]PP!F73</f>
        <v>3.6</v>
      </c>
      <c r="G56" s="31">
        <f>+[1]PP!G73</f>
        <v>4.0999999999999996</v>
      </c>
      <c r="H56" s="31">
        <f>+[1]PP!H73</f>
        <v>3.7</v>
      </c>
      <c r="I56" s="31">
        <f>+[1]PP!I73</f>
        <v>3.8</v>
      </c>
      <c r="J56" s="31">
        <f>+[1]PP!J73</f>
        <v>3.8</v>
      </c>
      <c r="K56" s="31">
        <f>+[1]PP!K73</f>
        <v>3.6</v>
      </c>
      <c r="L56" s="31">
        <f>+[1]PP!L73-5.5</f>
        <v>4.3000000000000007</v>
      </c>
      <c r="M56" s="36">
        <f>SUM(C56:L56)</f>
        <v>37.5</v>
      </c>
      <c r="N56" s="33">
        <v>4.3</v>
      </c>
      <c r="O56" s="33">
        <f>+[1]PP!O73</f>
        <v>5</v>
      </c>
      <c r="P56" s="33">
        <f>+[1]PP!P73</f>
        <v>5.3</v>
      </c>
      <c r="Q56" s="33">
        <f>+[1]PP!Q73</f>
        <v>4.7</v>
      </c>
      <c r="R56" s="33">
        <v>5.7</v>
      </c>
      <c r="S56" s="33">
        <v>4.5999999999999996</v>
      </c>
      <c r="T56" s="33">
        <v>5.3</v>
      </c>
      <c r="U56" s="33">
        <v>4.9000000000000004</v>
      </c>
      <c r="V56" s="33">
        <v>4.5</v>
      </c>
      <c r="W56" s="33">
        <v>5.3</v>
      </c>
      <c r="X56" s="36">
        <f>SUM(N56:W56)</f>
        <v>49.599999999999994</v>
      </c>
      <c r="Y56" s="31">
        <f t="shared" si="1"/>
        <v>12.099999999999994</v>
      </c>
      <c r="Z56" s="32">
        <f t="shared" si="23"/>
        <v>32.266666666666652</v>
      </c>
      <c r="AA56" s="4"/>
      <c r="AB56" s="4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250" ht="18" customHeight="1">
      <c r="B57" s="74" t="s">
        <v>64</v>
      </c>
      <c r="C57" s="31">
        <f t="shared" ref="C57:X57" si="24">+C58+C62+C63</f>
        <v>419.7</v>
      </c>
      <c r="D57" s="31">
        <f t="shared" si="24"/>
        <v>973.9</v>
      </c>
      <c r="E57" s="31">
        <f t="shared" si="24"/>
        <v>1006.6</v>
      </c>
      <c r="F57" s="31">
        <f t="shared" si="24"/>
        <v>977.09999999999991</v>
      </c>
      <c r="G57" s="31">
        <f t="shared" si="24"/>
        <v>807.7</v>
      </c>
      <c r="H57" s="31">
        <f t="shared" si="24"/>
        <v>898.3</v>
      </c>
      <c r="I57" s="31">
        <f t="shared" si="24"/>
        <v>935.8</v>
      </c>
      <c r="J57" s="31">
        <f t="shared" si="24"/>
        <v>1016.4</v>
      </c>
      <c r="K57" s="31">
        <f t="shared" si="24"/>
        <v>676.09999999999991</v>
      </c>
      <c r="L57" s="31">
        <f t="shared" si="24"/>
        <v>932.2</v>
      </c>
      <c r="M57" s="32">
        <f t="shared" si="24"/>
        <v>8643.8000000000011</v>
      </c>
      <c r="N57" s="33">
        <f t="shared" si="24"/>
        <v>742.6</v>
      </c>
      <c r="O57" s="33">
        <f t="shared" si="24"/>
        <v>806</v>
      </c>
      <c r="P57" s="33">
        <f t="shared" si="24"/>
        <v>920.1</v>
      </c>
      <c r="Q57" s="33">
        <f t="shared" si="24"/>
        <v>702.8</v>
      </c>
      <c r="R57" s="33">
        <f t="shared" si="24"/>
        <v>873.40000000000009</v>
      </c>
      <c r="S57" s="33">
        <f t="shared" si="24"/>
        <v>1529.4</v>
      </c>
      <c r="T57" s="33">
        <f t="shared" si="24"/>
        <v>995.8</v>
      </c>
      <c r="U57" s="33">
        <f t="shared" si="24"/>
        <v>1252.2</v>
      </c>
      <c r="V57" s="33">
        <f t="shared" si="24"/>
        <v>919.6</v>
      </c>
      <c r="W57" s="33">
        <f t="shared" si="24"/>
        <v>1150.5</v>
      </c>
      <c r="X57" s="32">
        <f t="shared" si="24"/>
        <v>9892.4</v>
      </c>
      <c r="Y57" s="31">
        <f t="shared" si="1"/>
        <v>1248.5999999999985</v>
      </c>
      <c r="Z57" s="32">
        <f t="shared" si="23"/>
        <v>14.445035748166296</v>
      </c>
      <c r="AA57" s="4"/>
      <c r="AB57" s="4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</row>
    <row r="58" spans="1:250" s="75" customFormat="1" ht="18" customHeight="1">
      <c r="B58" s="74" t="s">
        <v>65</v>
      </c>
      <c r="C58" s="31">
        <f t="shared" ref="C58:X58" si="25">+C59</f>
        <v>235.5</v>
      </c>
      <c r="D58" s="31">
        <f t="shared" si="25"/>
        <v>206.5</v>
      </c>
      <c r="E58" s="31">
        <f t="shared" si="25"/>
        <v>199.5</v>
      </c>
      <c r="F58" s="31">
        <f t="shared" si="25"/>
        <v>195.7</v>
      </c>
      <c r="G58" s="31">
        <f t="shared" si="25"/>
        <v>143.4</v>
      </c>
      <c r="H58" s="31">
        <f t="shared" si="25"/>
        <v>158.69999999999999</v>
      </c>
      <c r="I58" s="31">
        <f t="shared" si="25"/>
        <v>185.4</v>
      </c>
      <c r="J58" s="31">
        <f t="shared" si="25"/>
        <v>166.2</v>
      </c>
      <c r="K58" s="31">
        <f t="shared" si="25"/>
        <v>195.7</v>
      </c>
      <c r="L58" s="31">
        <f t="shared" si="25"/>
        <v>201.5</v>
      </c>
      <c r="M58" s="32">
        <f t="shared" si="25"/>
        <v>1888.1000000000001</v>
      </c>
      <c r="N58" s="33">
        <f t="shared" si="25"/>
        <v>202.8</v>
      </c>
      <c r="O58" s="33">
        <f t="shared" si="25"/>
        <v>210.4</v>
      </c>
      <c r="P58" s="33">
        <f t="shared" si="25"/>
        <v>161.4</v>
      </c>
      <c r="Q58" s="33">
        <f t="shared" si="25"/>
        <v>167.1</v>
      </c>
      <c r="R58" s="33">
        <f t="shared" si="25"/>
        <v>151.69999999999999</v>
      </c>
      <c r="S58" s="33">
        <f t="shared" si="25"/>
        <v>180.60000000000002</v>
      </c>
      <c r="T58" s="33">
        <f t="shared" si="25"/>
        <v>178.6</v>
      </c>
      <c r="U58" s="33">
        <f t="shared" si="25"/>
        <v>204.5</v>
      </c>
      <c r="V58" s="33">
        <f t="shared" si="25"/>
        <v>173.5</v>
      </c>
      <c r="W58" s="33">
        <f t="shared" si="25"/>
        <v>229.1</v>
      </c>
      <c r="X58" s="32">
        <f t="shared" si="25"/>
        <v>1859.6999999999998</v>
      </c>
      <c r="Y58" s="31">
        <f t="shared" si="1"/>
        <v>-28.400000000000318</v>
      </c>
      <c r="Z58" s="32">
        <f t="shared" si="23"/>
        <v>-1.504157618770209</v>
      </c>
      <c r="AA58" s="76"/>
      <c r="AB58" s="76"/>
    </row>
    <row r="59" spans="1:250" ht="18" customHeight="1">
      <c r="B59" s="71" t="s">
        <v>66</v>
      </c>
      <c r="C59" s="31">
        <f t="shared" ref="C59:X59" si="26">+C60+C61</f>
        <v>235.5</v>
      </c>
      <c r="D59" s="31">
        <f t="shared" si="26"/>
        <v>206.5</v>
      </c>
      <c r="E59" s="31">
        <f t="shared" si="26"/>
        <v>199.5</v>
      </c>
      <c r="F59" s="31">
        <f t="shared" si="26"/>
        <v>195.7</v>
      </c>
      <c r="G59" s="31">
        <f t="shared" si="26"/>
        <v>143.4</v>
      </c>
      <c r="H59" s="31">
        <f t="shared" si="26"/>
        <v>158.69999999999999</v>
      </c>
      <c r="I59" s="31">
        <f t="shared" si="26"/>
        <v>185.4</v>
      </c>
      <c r="J59" s="31">
        <f t="shared" si="26"/>
        <v>166.2</v>
      </c>
      <c r="K59" s="31">
        <f t="shared" si="26"/>
        <v>195.7</v>
      </c>
      <c r="L59" s="31">
        <f t="shared" si="26"/>
        <v>201.5</v>
      </c>
      <c r="M59" s="32">
        <f t="shared" si="26"/>
        <v>1888.1000000000001</v>
      </c>
      <c r="N59" s="33">
        <f t="shared" si="26"/>
        <v>202.8</v>
      </c>
      <c r="O59" s="33">
        <f t="shared" si="26"/>
        <v>210.4</v>
      </c>
      <c r="P59" s="33">
        <f t="shared" si="26"/>
        <v>161.4</v>
      </c>
      <c r="Q59" s="33">
        <f t="shared" si="26"/>
        <v>167.1</v>
      </c>
      <c r="R59" s="33">
        <f t="shared" si="26"/>
        <v>151.69999999999999</v>
      </c>
      <c r="S59" s="33">
        <f t="shared" si="26"/>
        <v>180.60000000000002</v>
      </c>
      <c r="T59" s="33">
        <f t="shared" si="26"/>
        <v>178.6</v>
      </c>
      <c r="U59" s="33">
        <f t="shared" si="26"/>
        <v>204.5</v>
      </c>
      <c r="V59" s="33">
        <f t="shared" si="26"/>
        <v>173.5</v>
      </c>
      <c r="W59" s="33">
        <f t="shared" si="26"/>
        <v>229.1</v>
      </c>
      <c r="X59" s="32">
        <f t="shared" si="26"/>
        <v>1859.6999999999998</v>
      </c>
      <c r="Y59" s="31">
        <f t="shared" si="1"/>
        <v>-28.400000000000318</v>
      </c>
      <c r="Z59" s="32">
        <f t="shared" si="23"/>
        <v>-1.504157618770209</v>
      </c>
      <c r="AA59" s="77"/>
      <c r="AB59" s="4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250" s="78" customFormat="1" ht="18" customHeight="1">
      <c r="B60" s="60" t="s">
        <v>67</v>
      </c>
      <c r="C60" s="47">
        <f>+[1]PP!C79</f>
        <v>226.2</v>
      </c>
      <c r="D60" s="47">
        <v>206.5</v>
      </c>
      <c r="E60" s="47">
        <v>199.5</v>
      </c>
      <c r="F60" s="47">
        <v>195.7</v>
      </c>
      <c r="G60" s="47">
        <v>143.30000000000001</v>
      </c>
      <c r="H60" s="47">
        <v>158.69999999999999</v>
      </c>
      <c r="I60" s="47">
        <v>185.4</v>
      </c>
      <c r="J60" s="47">
        <v>166.2</v>
      </c>
      <c r="K60" s="47">
        <v>182.1</v>
      </c>
      <c r="L60" s="47">
        <v>201.5</v>
      </c>
      <c r="M60" s="41">
        <f>SUM(C60:L60)</f>
        <v>1865.1000000000001</v>
      </c>
      <c r="N60" s="48">
        <v>202.8</v>
      </c>
      <c r="O60" s="48">
        <v>210.3</v>
      </c>
      <c r="P60" s="48">
        <v>161.4</v>
      </c>
      <c r="Q60" s="48">
        <v>167.1</v>
      </c>
      <c r="R60" s="48">
        <v>151.69999999999999</v>
      </c>
      <c r="S60" s="48">
        <v>179.3</v>
      </c>
      <c r="T60" s="48">
        <v>178.6</v>
      </c>
      <c r="U60" s="48">
        <v>204.5</v>
      </c>
      <c r="V60" s="48">
        <v>172.9</v>
      </c>
      <c r="W60" s="48">
        <v>229.1</v>
      </c>
      <c r="X60" s="41">
        <f t="shared" ref="X60:X66" si="27">SUM(N60:W60)</f>
        <v>1857.6999999999998</v>
      </c>
      <c r="Y60" s="47">
        <f t="shared" si="1"/>
        <v>-7.4000000000003183</v>
      </c>
      <c r="Z60" s="61">
        <f t="shared" si="23"/>
        <v>-0.39676156774437388</v>
      </c>
      <c r="AA60" s="77"/>
      <c r="AB60" s="79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 t="s">
        <v>68</v>
      </c>
      <c r="CN60" s="80" t="s">
        <v>68</v>
      </c>
      <c r="CO60" s="80" t="s">
        <v>68</v>
      </c>
      <c r="CP60" s="80" t="s">
        <v>68</v>
      </c>
      <c r="CQ60" s="80" t="s">
        <v>68</v>
      </c>
      <c r="CR60" s="80" t="s">
        <v>68</v>
      </c>
      <c r="CS60" s="80" t="s">
        <v>68</v>
      </c>
      <c r="CT60" s="80" t="s">
        <v>68</v>
      </c>
      <c r="CU60" s="80" t="s">
        <v>68</v>
      </c>
      <c r="CV60" s="80" t="s">
        <v>68</v>
      </c>
      <c r="CW60" s="80" t="s">
        <v>68</v>
      </c>
      <c r="CX60" s="80" t="s">
        <v>68</v>
      </c>
      <c r="CY60" s="80" t="s">
        <v>68</v>
      </c>
      <c r="CZ60" s="80" t="s">
        <v>68</v>
      </c>
      <c r="DA60" s="80" t="s">
        <v>68</v>
      </c>
      <c r="DB60" s="80" t="s">
        <v>68</v>
      </c>
      <c r="DC60" s="80" t="s">
        <v>68</v>
      </c>
      <c r="DD60" s="80" t="s">
        <v>68</v>
      </c>
      <c r="DE60" s="80" t="s">
        <v>68</v>
      </c>
      <c r="DF60" s="80" t="s">
        <v>68</v>
      </c>
      <c r="DG60" s="80" t="s">
        <v>68</v>
      </c>
      <c r="DH60" s="80" t="s">
        <v>68</v>
      </c>
      <c r="DI60" s="80" t="s">
        <v>68</v>
      </c>
      <c r="DJ60" s="80" t="s">
        <v>68</v>
      </c>
      <c r="DK60" s="80" t="s">
        <v>68</v>
      </c>
      <c r="DL60" s="80" t="s">
        <v>68</v>
      </c>
      <c r="DM60" s="80" t="s">
        <v>68</v>
      </c>
      <c r="DN60" s="80" t="s">
        <v>68</v>
      </c>
      <c r="DO60" s="80" t="s">
        <v>68</v>
      </c>
      <c r="DP60" s="80" t="s">
        <v>68</v>
      </c>
      <c r="DQ60" s="80" t="s">
        <v>68</v>
      </c>
      <c r="DR60" s="80" t="s">
        <v>68</v>
      </c>
      <c r="DS60" s="80" t="s">
        <v>68</v>
      </c>
      <c r="DT60" s="80" t="s">
        <v>68</v>
      </c>
      <c r="DU60" s="80" t="s">
        <v>68</v>
      </c>
      <c r="DV60" s="80" t="s">
        <v>68</v>
      </c>
      <c r="DW60" s="80" t="s">
        <v>68</v>
      </c>
      <c r="DX60" s="80" t="s">
        <v>68</v>
      </c>
      <c r="DY60" s="80" t="s">
        <v>68</v>
      </c>
      <c r="DZ60" s="80" t="s">
        <v>68</v>
      </c>
      <c r="EA60" s="80" t="s">
        <v>68</v>
      </c>
      <c r="EB60" s="80" t="s">
        <v>68</v>
      </c>
      <c r="EC60" s="80" t="s">
        <v>68</v>
      </c>
      <c r="ED60" s="80" t="s">
        <v>68</v>
      </c>
      <c r="EE60" s="80" t="s">
        <v>68</v>
      </c>
      <c r="EF60" s="80" t="s">
        <v>68</v>
      </c>
      <c r="EG60" s="80" t="s">
        <v>68</v>
      </c>
      <c r="EH60" s="80" t="s">
        <v>68</v>
      </c>
      <c r="EI60" s="80" t="s">
        <v>68</v>
      </c>
      <c r="EJ60" s="80" t="s">
        <v>68</v>
      </c>
      <c r="EK60" s="80" t="s">
        <v>68</v>
      </c>
      <c r="EL60" s="80" t="s">
        <v>68</v>
      </c>
      <c r="EM60" s="80" t="s">
        <v>68</v>
      </c>
      <c r="EN60" s="80" t="s">
        <v>68</v>
      </c>
      <c r="EO60" s="80" t="s">
        <v>68</v>
      </c>
      <c r="EP60" s="80" t="s">
        <v>68</v>
      </c>
      <c r="EQ60" s="80" t="s">
        <v>68</v>
      </c>
      <c r="ER60" s="80" t="s">
        <v>68</v>
      </c>
      <c r="ES60" s="80" t="s">
        <v>68</v>
      </c>
      <c r="ET60" s="80" t="s">
        <v>68</v>
      </c>
      <c r="EU60" s="80" t="s">
        <v>68</v>
      </c>
      <c r="EV60" s="80" t="s">
        <v>68</v>
      </c>
      <c r="EW60" s="80" t="s">
        <v>68</v>
      </c>
      <c r="EX60" s="80" t="s">
        <v>68</v>
      </c>
      <c r="EY60" s="80" t="s">
        <v>68</v>
      </c>
      <c r="EZ60" s="80" t="s">
        <v>68</v>
      </c>
      <c r="FA60" s="80" t="s">
        <v>68</v>
      </c>
      <c r="FB60" s="80" t="s">
        <v>68</v>
      </c>
      <c r="FC60" s="80" t="s">
        <v>68</v>
      </c>
      <c r="FD60" s="80" t="s">
        <v>68</v>
      </c>
      <c r="FE60" s="80" t="s">
        <v>68</v>
      </c>
      <c r="FF60" s="80" t="s">
        <v>68</v>
      </c>
      <c r="FG60" s="80" t="s">
        <v>68</v>
      </c>
      <c r="FH60" s="80" t="s">
        <v>68</v>
      </c>
      <c r="FI60" s="80" t="s">
        <v>68</v>
      </c>
      <c r="FJ60" s="80" t="s">
        <v>68</v>
      </c>
      <c r="FK60" s="80" t="s">
        <v>68</v>
      </c>
      <c r="FL60" s="80" t="s">
        <v>68</v>
      </c>
      <c r="FM60" s="80" t="s">
        <v>68</v>
      </c>
      <c r="FN60" s="80" t="s">
        <v>68</v>
      </c>
      <c r="FO60" s="80" t="s">
        <v>68</v>
      </c>
      <c r="FP60" s="80" t="s">
        <v>68</v>
      </c>
      <c r="FQ60" s="80" t="s">
        <v>68</v>
      </c>
      <c r="FR60" s="80" t="s">
        <v>68</v>
      </c>
      <c r="FS60" s="80" t="s">
        <v>68</v>
      </c>
      <c r="FT60" s="80" t="s">
        <v>68</v>
      </c>
      <c r="FU60" s="80" t="s">
        <v>68</v>
      </c>
      <c r="FV60" s="80" t="s">
        <v>68</v>
      </c>
      <c r="FW60" s="80" t="s">
        <v>68</v>
      </c>
      <c r="FX60" s="80" t="s">
        <v>68</v>
      </c>
      <c r="FY60" s="80" t="s">
        <v>68</v>
      </c>
      <c r="FZ60" s="80" t="s">
        <v>68</v>
      </c>
      <c r="GA60" s="80" t="s">
        <v>68</v>
      </c>
      <c r="GB60" s="80" t="s">
        <v>68</v>
      </c>
      <c r="GC60" s="80" t="s">
        <v>68</v>
      </c>
      <c r="GD60" s="80" t="s">
        <v>68</v>
      </c>
      <c r="GE60" s="80" t="s">
        <v>68</v>
      </c>
      <c r="GF60" s="80" t="s">
        <v>68</v>
      </c>
      <c r="GG60" s="80" t="s">
        <v>68</v>
      </c>
      <c r="GH60" s="80" t="s">
        <v>68</v>
      </c>
      <c r="GI60" s="80" t="s">
        <v>68</v>
      </c>
      <c r="GJ60" s="80" t="s">
        <v>68</v>
      </c>
      <c r="GK60" s="80" t="s">
        <v>68</v>
      </c>
      <c r="GL60" s="80" t="s">
        <v>68</v>
      </c>
      <c r="GM60" s="80" t="s">
        <v>68</v>
      </c>
      <c r="GN60" s="80" t="s">
        <v>68</v>
      </c>
      <c r="GO60" s="80" t="s">
        <v>68</v>
      </c>
      <c r="GP60" s="80" t="s">
        <v>68</v>
      </c>
      <c r="GQ60" s="80" t="s">
        <v>68</v>
      </c>
      <c r="GR60" s="80" t="s">
        <v>68</v>
      </c>
      <c r="GS60" s="80" t="s">
        <v>68</v>
      </c>
      <c r="GT60" s="80" t="s">
        <v>68</v>
      </c>
      <c r="GU60" s="80" t="s">
        <v>68</v>
      </c>
      <c r="GV60" s="80" t="s">
        <v>68</v>
      </c>
      <c r="GW60" s="80" t="s">
        <v>68</v>
      </c>
      <c r="GX60" s="80" t="s">
        <v>68</v>
      </c>
      <c r="GY60" s="80" t="s">
        <v>68</v>
      </c>
      <c r="GZ60" s="80" t="s">
        <v>68</v>
      </c>
      <c r="HA60" s="80" t="s">
        <v>68</v>
      </c>
      <c r="HB60" s="80" t="s">
        <v>68</v>
      </c>
      <c r="HC60" s="80" t="s">
        <v>68</v>
      </c>
      <c r="HD60" s="80" t="s">
        <v>68</v>
      </c>
      <c r="HE60" s="80" t="s">
        <v>68</v>
      </c>
      <c r="HF60" s="80" t="s">
        <v>68</v>
      </c>
      <c r="HG60" s="80" t="s">
        <v>68</v>
      </c>
      <c r="HH60" s="80" t="s">
        <v>68</v>
      </c>
      <c r="HI60" s="80" t="s">
        <v>68</v>
      </c>
      <c r="HJ60" s="80" t="s">
        <v>68</v>
      </c>
      <c r="HK60" s="80" t="s">
        <v>68</v>
      </c>
      <c r="HL60" s="80" t="s">
        <v>68</v>
      </c>
      <c r="HM60" s="80" t="s">
        <v>68</v>
      </c>
      <c r="HN60" s="80" t="s">
        <v>68</v>
      </c>
      <c r="HO60" s="80" t="s">
        <v>68</v>
      </c>
      <c r="HP60" s="80" t="s">
        <v>68</v>
      </c>
      <c r="HQ60" s="80" t="s">
        <v>68</v>
      </c>
      <c r="HR60" s="80" t="s">
        <v>68</v>
      </c>
      <c r="HS60" s="80" t="s">
        <v>68</v>
      </c>
      <c r="HT60" s="80" t="s">
        <v>68</v>
      </c>
      <c r="HU60" s="80" t="s">
        <v>68</v>
      </c>
      <c r="HV60" s="80" t="s">
        <v>68</v>
      </c>
      <c r="HW60" s="80" t="s">
        <v>68</v>
      </c>
      <c r="HX60" s="80" t="s">
        <v>68</v>
      </c>
      <c r="HY60" s="80" t="s">
        <v>68</v>
      </c>
      <c r="HZ60" s="80" t="s">
        <v>68</v>
      </c>
      <c r="IA60" s="80" t="s">
        <v>68</v>
      </c>
      <c r="IB60" s="80" t="s">
        <v>68</v>
      </c>
      <c r="IC60" s="80" t="s">
        <v>68</v>
      </c>
      <c r="ID60" s="80" t="s">
        <v>68</v>
      </c>
      <c r="IE60" s="80" t="s">
        <v>68</v>
      </c>
      <c r="IF60" s="80" t="s">
        <v>68</v>
      </c>
      <c r="IG60" s="80" t="s">
        <v>68</v>
      </c>
      <c r="IH60" s="80" t="s">
        <v>68</v>
      </c>
      <c r="II60" s="80" t="s">
        <v>68</v>
      </c>
      <c r="IJ60" s="80" t="s">
        <v>68</v>
      </c>
      <c r="IK60" s="80" t="s">
        <v>68</v>
      </c>
      <c r="IL60" s="80" t="s">
        <v>68</v>
      </c>
      <c r="IM60" s="80" t="s">
        <v>68</v>
      </c>
      <c r="IN60" s="80" t="s">
        <v>68</v>
      </c>
      <c r="IO60" s="80" t="s">
        <v>68</v>
      </c>
      <c r="IP60" s="80" t="s">
        <v>68</v>
      </c>
    </row>
    <row r="61" spans="1:250" ht="18" customHeight="1">
      <c r="B61" s="60" t="s">
        <v>33</v>
      </c>
      <c r="C61" s="47">
        <v>9.3000000000000007</v>
      </c>
      <c r="D61" s="47">
        <v>0</v>
      </c>
      <c r="E61" s="47">
        <v>0</v>
      </c>
      <c r="F61" s="47">
        <v>0</v>
      </c>
      <c r="G61" s="47">
        <v>0.1</v>
      </c>
      <c r="H61" s="47">
        <v>0</v>
      </c>
      <c r="I61" s="47">
        <v>0</v>
      </c>
      <c r="J61" s="47">
        <v>0</v>
      </c>
      <c r="K61" s="47">
        <v>13.6</v>
      </c>
      <c r="L61" s="47">
        <v>0</v>
      </c>
      <c r="M61" s="41">
        <f>SUM(C61:L61)</f>
        <v>23</v>
      </c>
      <c r="N61" s="48">
        <v>0</v>
      </c>
      <c r="O61" s="48">
        <v>0.1</v>
      </c>
      <c r="P61" s="48">
        <v>0</v>
      </c>
      <c r="Q61" s="48">
        <v>0</v>
      </c>
      <c r="R61" s="48">
        <v>0</v>
      </c>
      <c r="S61" s="48">
        <v>1.3</v>
      </c>
      <c r="T61" s="48">
        <v>0</v>
      </c>
      <c r="U61" s="48">
        <v>0</v>
      </c>
      <c r="V61" s="48">
        <v>0.6</v>
      </c>
      <c r="W61" s="48">
        <v>0</v>
      </c>
      <c r="X61" s="41">
        <f t="shared" si="27"/>
        <v>2</v>
      </c>
      <c r="Y61" s="47">
        <f t="shared" si="1"/>
        <v>-21</v>
      </c>
      <c r="Z61" s="61">
        <f t="shared" si="23"/>
        <v>-91.304347826086953</v>
      </c>
      <c r="AA61" s="77"/>
      <c r="AB61" s="4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250" ht="18" customHeight="1">
      <c r="B62" s="71" t="s">
        <v>69</v>
      </c>
      <c r="C62" s="31">
        <v>12.2</v>
      </c>
      <c r="D62" s="31">
        <v>9.6</v>
      </c>
      <c r="E62" s="31">
        <v>12.1</v>
      </c>
      <c r="F62" s="31">
        <v>16</v>
      </c>
      <c r="G62" s="31">
        <v>22.9</v>
      </c>
      <c r="H62" s="31">
        <v>11.2</v>
      </c>
      <c r="I62" s="31">
        <v>12.6</v>
      </c>
      <c r="J62" s="31">
        <v>13.6</v>
      </c>
      <c r="K62" s="31">
        <v>9.1999999999999993</v>
      </c>
      <c r="L62" s="31">
        <v>97.1</v>
      </c>
      <c r="M62" s="36">
        <f>SUM(C62:L62)</f>
        <v>216.5</v>
      </c>
      <c r="N62" s="33">
        <v>18.8</v>
      </c>
      <c r="O62" s="33">
        <v>15.8</v>
      </c>
      <c r="P62" s="33">
        <v>17.600000000000001</v>
      </c>
      <c r="Q62" s="33">
        <v>31</v>
      </c>
      <c r="R62" s="33">
        <v>28</v>
      </c>
      <c r="S62" s="33">
        <v>22.5</v>
      </c>
      <c r="T62" s="33">
        <v>21.2</v>
      </c>
      <c r="U62" s="33">
        <v>30.2</v>
      </c>
      <c r="V62" s="33">
        <v>23.4</v>
      </c>
      <c r="W62" s="33">
        <v>20</v>
      </c>
      <c r="X62" s="36">
        <f t="shared" si="27"/>
        <v>228.49999999999997</v>
      </c>
      <c r="Y62" s="31">
        <f t="shared" si="1"/>
        <v>11.999999999999972</v>
      </c>
      <c r="Z62" s="32">
        <f t="shared" si="23"/>
        <v>5.5427251732101483</v>
      </c>
      <c r="AA62" s="77"/>
      <c r="AB62" s="4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</row>
    <row r="63" spans="1:250" ht="18" customHeight="1">
      <c r="B63" s="71" t="s">
        <v>70</v>
      </c>
      <c r="C63" s="31">
        <v>172</v>
      </c>
      <c r="D63" s="31">
        <v>757.8</v>
      </c>
      <c r="E63" s="31">
        <v>795</v>
      </c>
      <c r="F63" s="31">
        <v>765.4</v>
      </c>
      <c r="G63" s="31">
        <v>641.4</v>
      </c>
      <c r="H63" s="31">
        <v>728.4</v>
      </c>
      <c r="I63" s="31">
        <v>737.8</v>
      </c>
      <c r="J63" s="31">
        <v>836.6</v>
      </c>
      <c r="K63" s="31">
        <v>471.2</v>
      </c>
      <c r="L63" s="31">
        <v>633.6</v>
      </c>
      <c r="M63" s="36">
        <f>SUM(C63:L63)</f>
        <v>6539.2000000000007</v>
      </c>
      <c r="N63" s="33">
        <v>521</v>
      </c>
      <c r="O63" s="33">
        <v>579.79999999999995</v>
      </c>
      <c r="P63" s="33">
        <v>741.1</v>
      </c>
      <c r="Q63" s="33">
        <v>504.7</v>
      </c>
      <c r="R63" s="33">
        <f>+[1]PP!R82</f>
        <v>693.7</v>
      </c>
      <c r="S63" s="33">
        <f>+[1]PP!S82</f>
        <v>1326.3</v>
      </c>
      <c r="T63" s="33">
        <f>+[1]PP!T82</f>
        <v>796</v>
      </c>
      <c r="U63" s="33">
        <f>+[1]PP!U82</f>
        <v>1017.5</v>
      </c>
      <c r="V63" s="33">
        <f>+[1]PP!V82</f>
        <v>722.7</v>
      </c>
      <c r="W63" s="33">
        <f>+[1]PP!W82</f>
        <v>901.4</v>
      </c>
      <c r="X63" s="36">
        <f t="shared" si="27"/>
        <v>7804.2</v>
      </c>
      <c r="Y63" s="31">
        <f t="shared" si="1"/>
        <v>1264.9999999999991</v>
      </c>
      <c r="Z63" s="32">
        <f t="shared" si="23"/>
        <v>19.344873990702212</v>
      </c>
      <c r="AA63" s="77"/>
      <c r="AB63" s="4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</row>
    <row r="64" spans="1:250" ht="18" customHeight="1">
      <c r="B64" s="68" t="s">
        <v>71</v>
      </c>
      <c r="C64" s="47">
        <v>152.69999999999999</v>
      </c>
      <c r="D64" s="47">
        <v>755.1</v>
      </c>
      <c r="E64" s="47">
        <v>789.2</v>
      </c>
      <c r="F64" s="47">
        <v>760.6</v>
      </c>
      <c r="G64" s="47">
        <v>636.6</v>
      </c>
      <c r="H64" s="47">
        <v>724.4</v>
      </c>
      <c r="I64" s="47">
        <v>728.6</v>
      </c>
      <c r="J64" s="47">
        <v>827.8</v>
      </c>
      <c r="K64" s="47">
        <v>469.6</v>
      </c>
      <c r="L64" s="31">
        <v>629.5</v>
      </c>
      <c r="M64" s="41">
        <f>SUM(C64:L64)</f>
        <v>6474.1</v>
      </c>
      <c r="N64" s="48">
        <f>+[1]PP!N83</f>
        <v>518</v>
      </c>
      <c r="O64" s="48">
        <f>+[1]PP!O83</f>
        <v>575.4</v>
      </c>
      <c r="P64" s="48">
        <f>+[1]PP!P83</f>
        <v>735.2</v>
      </c>
      <c r="Q64" s="48">
        <v>501.8</v>
      </c>
      <c r="R64" s="48">
        <f>+[1]PP!R83</f>
        <v>689.7</v>
      </c>
      <c r="S64" s="48">
        <f>+[1]PP!S83</f>
        <v>1323.4</v>
      </c>
      <c r="T64" s="48">
        <f>+[1]PP!T83</f>
        <v>792.3</v>
      </c>
      <c r="U64" s="48">
        <f>+[1]PP!U83</f>
        <v>1008.7</v>
      </c>
      <c r="V64" s="48">
        <f>+[1]PP!V83</f>
        <v>716.7</v>
      </c>
      <c r="W64" s="48">
        <f>+[1]PP!W83</f>
        <v>897.4</v>
      </c>
      <c r="X64" s="41">
        <f t="shared" si="27"/>
        <v>7758.5999999999995</v>
      </c>
      <c r="Y64" s="47">
        <f t="shared" si="1"/>
        <v>1284.4999999999991</v>
      </c>
      <c r="Z64" s="61">
        <f t="shared" si="23"/>
        <v>19.840595604022166</v>
      </c>
      <c r="AA64" s="4"/>
      <c r="AB64" s="4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</row>
    <row r="65" spans="2:77" ht="18" hidden="1" customHeight="1">
      <c r="B65" s="81" t="s">
        <v>72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1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36">
        <f t="shared" si="27"/>
        <v>0</v>
      </c>
      <c r="Y65" s="47">
        <f t="shared" si="1"/>
        <v>0</v>
      </c>
      <c r="Z65" s="82"/>
      <c r="AA65" s="4"/>
      <c r="AB65" s="4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</row>
    <row r="66" spans="2:77" ht="18" customHeight="1">
      <c r="B66" s="83" t="s">
        <v>73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6">
        <f>SUM(C66:L66)</f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6">
        <f t="shared" si="27"/>
        <v>0</v>
      </c>
      <c r="Y66" s="31">
        <f t="shared" si="1"/>
        <v>0</v>
      </c>
      <c r="Z66" s="84">
        <v>0</v>
      </c>
      <c r="AA66" s="29"/>
      <c r="AB66" s="85"/>
      <c r="AC66" s="29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</row>
    <row r="67" spans="2:77" ht="18" customHeight="1" thickBot="1">
      <c r="B67" s="86" t="s">
        <v>74</v>
      </c>
      <c r="C67" s="87">
        <f t="shared" ref="C67:X67" si="28">+C66+C9</f>
        <v>47230.3</v>
      </c>
      <c r="D67" s="87">
        <f t="shared" si="28"/>
        <v>30560.100000000006</v>
      </c>
      <c r="E67" s="87">
        <f t="shared" si="28"/>
        <v>33105</v>
      </c>
      <c r="F67" s="87">
        <f t="shared" si="28"/>
        <v>42187.6</v>
      </c>
      <c r="G67" s="87">
        <f t="shared" si="28"/>
        <v>38304.9</v>
      </c>
      <c r="H67" s="87">
        <f t="shared" si="28"/>
        <v>32046.300000000003</v>
      </c>
      <c r="I67" s="87">
        <f t="shared" si="28"/>
        <v>36985.700000000004</v>
      </c>
      <c r="J67" s="87">
        <f t="shared" si="28"/>
        <v>34568.9</v>
      </c>
      <c r="K67" s="87">
        <f t="shared" si="28"/>
        <v>32518.099999999995</v>
      </c>
      <c r="L67" s="87">
        <f t="shared" si="28"/>
        <v>33841.999999999993</v>
      </c>
      <c r="M67" s="87">
        <f t="shared" si="28"/>
        <v>361348.90000000008</v>
      </c>
      <c r="N67" s="87">
        <f t="shared" si="28"/>
        <v>44456.799999999996</v>
      </c>
      <c r="O67" s="87">
        <f t="shared" si="28"/>
        <v>34322.6</v>
      </c>
      <c r="P67" s="87">
        <f t="shared" si="28"/>
        <v>37421.899999999994</v>
      </c>
      <c r="Q67" s="87">
        <f t="shared" si="28"/>
        <v>53154.600000000006</v>
      </c>
      <c r="R67" s="87">
        <f t="shared" si="28"/>
        <v>39244.800000000003</v>
      </c>
      <c r="S67" s="87">
        <f t="shared" si="28"/>
        <v>37723.899999999994</v>
      </c>
      <c r="T67" s="87">
        <f t="shared" si="28"/>
        <v>41360.800000000003</v>
      </c>
      <c r="U67" s="87">
        <f t="shared" si="28"/>
        <v>37889.399999999987</v>
      </c>
      <c r="V67" s="87">
        <f t="shared" si="28"/>
        <v>36945.9</v>
      </c>
      <c r="W67" s="87">
        <f t="shared" si="28"/>
        <v>42223.700000000004</v>
      </c>
      <c r="X67" s="87">
        <f t="shared" si="28"/>
        <v>404744.4</v>
      </c>
      <c r="Y67" s="87">
        <f t="shared" si="1"/>
        <v>43395.499999999942</v>
      </c>
      <c r="Z67" s="88">
        <f>+Y67/M67*100</f>
        <v>12.009307348105926</v>
      </c>
      <c r="AA67" s="29"/>
      <c r="AB67" s="29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</row>
    <row r="68" spans="2:77" ht="18" customHeight="1" thickTop="1">
      <c r="B68" s="89" t="s">
        <v>75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1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1"/>
      <c r="Y68" s="90"/>
      <c r="Z68" s="90"/>
      <c r="AA68" s="29"/>
      <c r="AB68" s="4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2:77" ht="18" customHeight="1">
      <c r="B69" s="93" t="s">
        <v>76</v>
      </c>
      <c r="C69" s="94">
        <v>45.5</v>
      </c>
      <c r="D69" s="94">
        <v>26.2</v>
      </c>
      <c r="E69" s="94">
        <v>22.9</v>
      </c>
      <c r="F69" s="94">
        <v>25.5</v>
      </c>
      <c r="G69" s="94">
        <v>25</v>
      </c>
      <c r="H69" s="94">
        <v>22.9</v>
      </c>
      <c r="I69" s="94">
        <v>34</v>
      </c>
      <c r="J69" s="94">
        <v>20.5</v>
      </c>
      <c r="K69" s="94">
        <v>34.200000000000003</v>
      </c>
      <c r="L69" s="94">
        <v>42.4</v>
      </c>
      <c r="M69" s="95">
        <f>SUM(C69:L69)</f>
        <v>299.09999999999997</v>
      </c>
      <c r="N69" s="96">
        <v>17.5</v>
      </c>
      <c r="O69" s="96">
        <v>11.8</v>
      </c>
      <c r="P69" s="96">
        <v>29.3</v>
      </c>
      <c r="Q69" s="96">
        <v>12.1</v>
      </c>
      <c r="R69" s="96">
        <v>19.5</v>
      </c>
      <c r="S69" s="96">
        <v>7.1</v>
      </c>
      <c r="T69" s="96">
        <v>15.1</v>
      </c>
      <c r="U69" s="96">
        <v>14.3</v>
      </c>
      <c r="V69" s="96">
        <v>11.4</v>
      </c>
      <c r="W69" s="96">
        <v>9.9</v>
      </c>
      <c r="X69" s="95">
        <f>SUM(N69:W69)</f>
        <v>148</v>
      </c>
      <c r="Y69" s="97">
        <f>+X69-M69</f>
        <v>-151.09999999999997</v>
      </c>
      <c r="Z69" s="95">
        <f>+Y69/M69*100</f>
        <v>-50.518221330658641</v>
      </c>
      <c r="AA69" s="51"/>
      <c r="AB69" s="4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2:77" ht="15.75" customHeight="1">
      <c r="B70" s="93" t="s">
        <v>77</v>
      </c>
      <c r="C70" s="98">
        <v>329.1</v>
      </c>
      <c r="D70" s="98">
        <v>263.7</v>
      </c>
      <c r="E70" s="98">
        <v>269.8</v>
      </c>
      <c r="F70" s="98">
        <v>229.1</v>
      </c>
      <c r="G70" s="98">
        <v>286.60000000000002</v>
      </c>
      <c r="H70" s="98">
        <v>426.6</v>
      </c>
      <c r="I70" s="98">
        <v>234.2</v>
      </c>
      <c r="J70" s="98">
        <v>305.5</v>
      </c>
      <c r="K70" s="98">
        <v>230.1</v>
      </c>
      <c r="L70" s="98">
        <v>240.9</v>
      </c>
      <c r="M70" s="99">
        <f>SUM(C70:L70)</f>
        <v>2815.5999999999995</v>
      </c>
      <c r="N70" s="100">
        <f>+[1]PP!N111</f>
        <v>287.5</v>
      </c>
      <c r="O70" s="100">
        <f>+[1]PP!O111</f>
        <v>241.1</v>
      </c>
      <c r="P70" s="100">
        <f>+[1]PP!P111</f>
        <v>235.7</v>
      </c>
      <c r="Q70" s="100">
        <f>+[1]PP!Q111</f>
        <v>237.1</v>
      </c>
      <c r="R70" s="100">
        <f>+[1]PP!R111</f>
        <v>299.89999999999998</v>
      </c>
      <c r="S70" s="100">
        <f>+[1]PP!S111</f>
        <v>229</v>
      </c>
      <c r="T70" s="100">
        <f>+[1]PP!T111</f>
        <v>256.89999999999998</v>
      </c>
      <c r="U70" s="100">
        <f>+[1]PP!U111</f>
        <v>187.4</v>
      </c>
      <c r="V70" s="100">
        <f>+[1]PP!V111</f>
        <v>148.30000000000001</v>
      </c>
      <c r="W70" s="100">
        <f>+[1]PP!W111</f>
        <v>175.2</v>
      </c>
      <c r="X70" s="101">
        <f>SUM(N70:W70)</f>
        <v>2298.1</v>
      </c>
      <c r="Y70" s="97">
        <f>+X70-M70</f>
        <v>-517.49999999999955</v>
      </c>
      <c r="Z70" s="95">
        <f>+Y70/M70*100</f>
        <v>-18.379741440545519</v>
      </c>
      <c r="AA70" s="51"/>
      <c r="AB70" s="4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2:77" ht="18.75" customHeight="1" thickBot="1">
      <c r="B71" s="102" t="s">
        <v>78</v>
      </c>
      <c r="C71" s="103">
        <v>0.1</v>
      </c>
      <c r="D71" s="103">
        <v>0</v>
      </c>
      <c r="E71" s="103">
        <v>0.7</v>
      </c>
      <c r="F71" s="103">
        <v>0</v>
      </c>
      <c r="G71" s="103">
        <v>-0.7</v>
      </c>
      <c r="H71" s="103">
        <v>0.5</v>
      </c>
      <c r="I71" s="103">
        <v>0</v>
      </c>
      <c r="J71" s="103">
        <v>0</v>
      </c>
      <c r="K71" s="103">
        <v>0.1</v>
      </c>
      <c r="L71" s="103">
        <v>0.5</v>
      </c>
      <c r="M71" s="95">
        <f>SUM(C71:L71)</f>
        <v>1.2</v>
      </c>
      <c r="N71" s="104">
        <v>0</v>
      </c>
      <c r="O71" s="104">
        <v>0</v>
      </c>
      <c r="P71" s="104">
        <v>0</v>
      </c>
      <c r="Q71" s="104">
        <v>0</v>
      </c>
      <c r="R71" s="104">
        <v>0.1</v>
      </c>
      <c r="S71" s="104">
        <v>-1.6</v>
      </c>
      <c r="T71" s="104">
        <v>0</v>
      </c>
      <c r="U71" s="104">
        <v>0.1</v>
      </c>
      <c r="V71" s="104">
        <v>0.4</v>
      </c>
      <c r="W71" s="104">
        <v>0.4</v>
      </c>
      <c r="X71" s="105">
        <f>SUM(N71:W71)</f>
        <v>-0.59999999999999987</v>
      </c>
      <c r="Y71" s="103">
        <f>+X71-M71</f>
        <v>-1.7999999999999998</v>
      </c>
      <c r="Z71" s="95">
        <f>+Y71/M71*100</f>
        <v>-150</v>
      </c>
      <c r="AA71" s="51"/>
      <c r="AB71" s="4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</row>
    <row r="72" spans="2:77" ht="26.25" customHeight="1" thickTop="1">
      <c r="B72" s="106" t="s">
        <v>79</v>
      </c>
      <c r="C72" s="107">
        <f t="shared" ref="C72:X72" si="29">+C71+C70+C69+C67</f>
        <v>47605</v>
      </c>
      <c r="D72" s="107">
        <f t="shared" si="29"/>
        <v>30850.000000000007</v>
      </c>
      <c r="E72" s="107">
        <f t="shared" si="29"/>
        <v>33398.400000000001</v>
      </c>
      <c r="F72" s="107">
        <f t="shared" si="29"/>
        <v>42442.2</v>
      </c>
      <c r="G72" s="107">
        <f t="shared" si="29"/>
        <v>38615.800000000003</v>
      </c>
      <c r="H72" s="107">
        <f t="shared" si="29"/>
        <v>32496.300000000003</v>
      </c>
      <c r="I72" s="107">
        <f t="shared" si="29"/>
        <v>37253.9</v>
      </c>
      <c r="J72" s="107">
        <f t="shared" si="29"/>
        <v>34894.9</v>
      </c>
      <c r="K72" s="107">
        <f t="shared" si="29"/>
        <v>32782.499999999993</v>
      </c>
      <c r="L72" s="107">
        <f t="shared" si="29"/>
        <v>34125.799999999996</v>
      </c>
      <c r="M72" s="107">
        <f t="shared" si="29"/>
        <v>364464.8000000001</v>
      </c>
      <c r="N72" s="108">
        <f t="shared" si="29"/>
        <v>44761.799999999996</v>
      </c>
      <c r="O72" s="108">
        <f t="shared" si="29"/>
        <v>34575.5</v>
      </c>
      <c r="P72" s="108">
        <f t="shared" si="29"/>
        <v>37686.899999999994</v>
      </c>
      <c r="Q72" s="108">
        <f t="shared" si="29"/>
        <v>53403.8</v>
      </c>
      <c r="R72" s="108">
        <f t="shared" si="29"/>
        <v>39564.300000000003</v>
      </c>
      <c r="S72" s="108">
        <f t="shared" si="29"/>
        <v>37958.399999999994</v>
      </c>
      <c r="T72" s="108">
        <f t="shared" si="29"/>
        <v>41632.800000000003</v>
      </c>
      <c r="U72" s="108">
        <f t="shared" si="29"/>
        <v>38091.19999999999</v>
      </c>
      <c r="V72" s="108">
        <f t="shared" si="29"/>
        <v>37106</v>
      </c>
      <c r="W72" s="108">
        <f t="shared" si="29"/>
        <v>42409.200000000004</v>
      </c>
      <c r="X72" s="108">
        <f t="shared" si="29"/>
        <v>407189.9</v>
      </c>
      <c r="Y72" s="109">
        <f>+X72-M72</f>
        <v>42725.099999999919</v>
      </c>
      <c r="Z72" s="109">
        <f>+Y72/M72*100</f>
        <v>11.722695854304698</v>
      </c>
      <c r="AA72" s="4"/>
      <c r="AB72" s="4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</row>
    <row r="73" spans="2:77" ht="14.25" customHeight="1">
      <c r="B73" s="110" t="s">
        <v>80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1"/>
      <c r="Y73" s="111"/>
      <c r="Z73" s="113"/>
      <c r="AA73" s="4"/>
      <c r="AB73" s="4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</row>
    <row r="74" spans="2:77" ht="15" customHeight="1">
      <c r="B74" s="114" t="s">
        <v>81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6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6"/>
      <c r="Y74" s="116"/>
      <c r="Z74" s="116"/>
      <c r="AA74" s="4"/>
      <c r="AB74" s="4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</row>
    <row r="75" spans="2:77" ht="17.25" customHeight="1">
      <c r="B75" s="118" t="s">
        <v>82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21"/>
      <c r="AA75" s="4"/>
      <c r="AB75" s="4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</row>
    <row r="76" spans="2:77" ht="12" customHeight="1">
      <c r="B76" s="118" t="s">
        <v>83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2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3"/>
      <c r="Z76" s="122"/>
      <c r="AA76" s="4"/>
      <c r="AB76" s="4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2:77" ht="14.25">
      <c r="B77" s="118" t="s">
        <v>84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4"/>
      <c r="P77" s="120"/>
      <c r="Q77" s="120"/>
      <c r="R77" s="120"/>
      <c r="S77" s="120"/>
      <c r="T77" s="120"/>
      <c r="U77" s="120"/>
      <c r="V77" s="120"/>
      <c r="W77" s="120"/>
      <c r="X77" s="125"/>
      <c r="Y77" s="126"/>
      <c r="Z77" s="126"/>
      <c r="AA77" s="4"/>
      <c r="AB77" s="4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</row>
    <row r="78" spans="2:77" ht="14.25">
      <c r="B78" s="127" t="s">
        <v>85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8"/>
      <c r="Q78" s="120"/>
      <c r="R78" s="120"/>
      <c r="S78" s="120"/>
      <c r="T78" s="120"/>
      <c r="U78" s="128"/>
      <c r="V78" s="128"/>
      <c r="W78" s="128"/>
      <c r="X78" s="120"/>
      <c r="Y78" s="126"/>
      <c r="Z78" s="126"/>
      <c r="AA78" s="4"/>
      <c r="AB78" s="4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</row>
    <row r="79" spans="2:77" ht="14.25">
      <c r="B79" s="126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0"/>
      <c r="O79" s="130"/>
      <c r="P79" s="120"/>
      <c r="Q79" s="120"/>
      <c r="R79" s="120"/>
      <c r="S79" s="120"/>
      <c r="T79" s="120"/>
      <c r="U79" s="120"/>
      <c r="V79" s="120"/>
      <c r="W79" s="120"/>
      <c r="X79" s="125"/>
      <c r="Y79" s="126"/>
      <c r="Z79" s="126"/>
      <c r="AA79" s="4"/>
      <c r="AB79" s="4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</row>
    <row r="80" spans="2:77" ht="14.25">
      <c r="B80" s="126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30"/>
      <c r="P80" s="120"/>
      <c r="Q80" s="113"/>
      <c r="R80" s="113"/>
      <c r="S80" s="120"/>
      <c r="T80" s="120"/>
      <c r="U80" s="120"/>
      <c r="V80" s="120"/>
      <c r="W80" s="120"/>
      <c r="X80" s="125"/>
      <c r="Y80" s="131"/>
      <c r="Z80" s="126"/>
      <c r="AA80" s="4"/>
      <c r="AB80" s="4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</row>
    <row r="81" spans="2:77" ht="14.25">
      <c r="B81" s="126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32"/>
      <c r="S81" s="119"/>
      <c r="T81" s="119"/>
      <c r="U81" s="132"/>
      <c r="V81" s="132"/>
      <c r="W81" s="132"/>
      <c r="X81" s="119"/>
      <c r="Y81" s="126"/>
      <c r="Z81" s="126"/>
      <c r="AA81" s="4"/>
      <c r="AB81" s="4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</row>
    <row r="82" spans="2:77" ht="14.25">
      <c r="B82" s="126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4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</row>
    <row r="83" spans="2:77" ht="14.25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26"/>
      <c r="Y83" s="126"/>
      <c r="Z83" s="126"/>
      <c r="AA83" s="4"/>
      <c r="AB83" s="4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</row>
    <row r="84" spans="2:77" ht="14.25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26"/>
      <c r="Y84" s="126"/>
      <c r="Z84" s="126"/>
      <c r="AA84" s="4"/>
      <c r="AB84" s="4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</row>
    <row r="85" spans="2:77" ht="14.25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6"/>
      <c r="Y85" s="126"/>
      <c r="Z85" s="126"/>
      <c r="AA85" s="4"/>
      <c r="AB85" s="4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</row>
    <row r="86" spans="2:77" ht="14.25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26"/>
      <c r="Y86" s="126"/>
      <c r="Z86" s="126"/>
      <c r="AA86" s="4"/>
      <c r="AB86" s="4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</row>
    <row r="87" spans="2:77" ht="14.25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26"/>
      <c r="Y87" s="126"/>
      <c r="Z87" s="126"/>
      <c r="AA87" s="4"/>
      <c r="AB87" s="4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</row>
    <row r="88" spans="2:77" ht="14.25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26"/>
      <c r="Y88" s="126"/>
      <c r="Z88" s="126"/>
      <c r="AA88" s="4"/>
      <c r="AB88" s="4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</row>
    <row r="89" spans="2:77" ht="14.25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26"/>
      <c r="Y89" s="126"/>
      <c r="Z89" s="126"/>
      <c r="AA89" s="4"/>
      <c r="AB89" s="4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</row>
    <row r="90" spans="2:77" ht="14.25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26"/>
      <c r="Y90" s="126"/>
      <c r="Z90" s="126"/>
      <c r="AA90" s="4"/>
      <c r="AB90" s="4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</row>
    <row r="91" spans="2:77" ht="14.25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26"/>
      <c r="Y91" s="126"/>
      <c r="Z91" s="126"/>
      <c r="AA91" s="4"/>
      <c r="AB91" s="4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</row>
    <row r="92" spans="2:77" ht="14.25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26"/>
      <c r="Y92" s="126"/>
      <c r="Z92" s="126"/>
      <c r="AA92" s="4"/>
      <c r="AB92" s="4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</row>
    <row r="93" spans="2:77" ht="14.25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26"/>
      <c r="Y93" s="126"/>
      <c r="Z93" s="126"/>
      <c r="AA93" s="4"/>
      <c r="AB93" s="4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</row>
    <row r="94" spans="2:77" ht="14.25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26"/>
      <c r="Y94" s="126"/>
      <c r="Z94" s="126"/>
      <c r="AA94" s="4"/>
      <c r="AB94" s="4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</row>
    <row r="95" spans="2:77" ht="14.25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26"/>
      <c r="Y95" s="126"/>
      <c r="Z95" s="126"/>
      <c r="AA95" s="4"/>
      <c r="AB95" s="4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</row>
    <row r="96" spans="2:77" ht="14.25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26"/>
      <c r="Y96" s="126"/>
      <c r="Z96" s="126"/>
      <c r="AA96" s="4"/>
      <c r="AB96" s="4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</row>
    <row r="97" spans="2:77" ht="14.25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26"/>
      <c r="Y97" s="126"/>
      <c r="Z97" s="126"/>
      <c r="AA97" s="4"/>
      <c r="AB97" s="4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</row>
    <row r="98" spans="2:77" ht="14.25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26"/>
      <c r="Y98" s="126"/>
      <c r="Z98" s="126"/>
      <c r="AA98" s="4"/>
      <c r="AB98" s="4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</row>
    <row r="99" spans="2:77" ht="14.25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26"/>
      <c r="Y99" s="126"/>
      <c r="Z99" s="126"/>
      <c r="AA99" s="4"/>
      <c r="AB99" s="4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</row>
    <row r="100" spans="2:77" ht="14.25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26"/>
      <c r="Y100" s="126"/>
      <c r="Z100" s="126"/>
      <c r="AA100" s="4"/>
      <c r="AB100" s="4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2:77" ht="14.25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26"/>
      <c r="Y101" s="126"/>
      <c r="Z101" s="126"/>
      <c r="AA101" s="4"/>
      <c r="AB101" s="4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2:77" ht="14.25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26"/>
      <c r="Y102" s="126"/>
      <c r="Z102" s="126"/>
      <c r="AA102" s="4"/>
      <c r="AB102" s="4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2:77" ht="14.25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26"/>
      <c r="Y103" s="126"/>
      <c r="Z103" s="126"/>
      <c r="AA103" s="4"/>
      <c r="AB103" s="4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</row>
    <row r="104" spans="2:77" ht="14.25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26"/>
      <c r="Y104" s="126"/>
      <c r="Z104" s="126"/>
      <c r="AA104" s="4"/>
      <c r="AB104" s="4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</row>
    <row r="105" spans="2:77" ht="14.25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26"/>
      <c r="Y105" s="126"/>
      <c r="Z105" s="126"/>
      <c r="AA105" s="4"/>
      <c r="AB105" s="4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2:77" ht="14.25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26"/>
      <c r="Y106" s="126"/>
      <c r="Z106" s="126"/>
      <c r="AA106" s="4"/>
      <c r="AB106" s="4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</row>
    <row r="107" spans="2:77" ht="14.25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26"/>
      <c r="Y107" s="126"/>
      <c r="Z107" s="126"/>
      <c r="AA107" s="4"/>
      <c r="AB107" s="4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</row>
    <row r="108" spans="2:77" ht="14.25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26"/>
      <c r="Y108" s="126"/>
      <c r="Z108" s="126"/>
      <c r="AA108" s="4"/>
      <c r="AB108" s="4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</row>
    <row r="109" spans="2:77" ht="14.25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26"/>
      <c r="Y109" s="126"/>
      <c r="Z109" s="126"/>
      <c r="AA109" s="4"/>
      <c r="AB109" s="4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</row>
    <row r="110" spans="2:77" ht="14.25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26"/>
      <c r="Y110" s="126"/>
      <c r="Z110" s="126"/>
      <c r="AA110" s="4"/>
      <c r="AB110" s="4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2:77" ht="14.25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26"/>
      <c r="Y111" s="126"/>
      <c r="Z111" s="126"/>
      <c r="AA111" s="4"/>
      <c r="AB111" s="4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2:77" ht="14.25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26"/>
      <c r="Y112" s="126"/>
      <c r="Z112" s="126"/>
      <c r="AA112" s="4"/>
      <c r="AB112" s="4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</row>
    <row r="113" spans="2:77" ht="14.25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26"/>
      <c r="Y113" s="126"/>
      <c r="Z113" s="126"/>
      <c r="AA113" s="4"/>
      <c r="AB113" s="4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</row>
    <row r="114" spans="2:77" ht="14.25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26"/>
      <c r="Y114" s="126"/>
      <c r="Z114" s="126"/>
      <c r="AA114" s="4"/>
      <c r="AB114" s="4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</row>
    <row r="115" spans="2:77" ht="14.25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26"/>
      <c r="Y115" s="126"/>
      <c r="Z115" s="126"/>
      <c r="AA115" s="4"/>
      <c r="AB115" s="4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</row>
    <row r="116" spans="2:77" ht="14.25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26"/>
      <c r="Y116" s="126"/>
      <c r="Z116" s="126"/>
      <c r="AA116" s="4"/>
      <c r="AB116" s="4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</row>
    <row r="117" spans="2:77" ht="14.25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26"/>
      <c r="Y117" s="126"/>
      <c r="Z117" s="126"/>
      <c r="AA117" s="4"/>
      <c r="AB117" s="4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</row>
    <row r="118" spans="2:77" ht="14.25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26"/>
      <c r="Y118" s="126"/>
      <c r="Z118" s="126"/>
      <c r="AA118" s="4"/>
      <c r="AB118" s="4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2:77" ht="14.25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26"/>
      <c r="Y119" s="126"/>
      <c r="Z119" s="126"/>
      <c r="AA119" s="4"/>
      <c r="AB119" s="4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</row>
    <row r="120" spans="2:77" ht="14.25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26"/>
      <c r="Y120" s="126"/>
      <c r="Z120" s="126"/>
      <c r="AA120" s="4"/>
      <c r="AB120" s="4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2:77" ht="14.25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26"/>
      <c r="Y121" s="126"/>
      <c r="Z121" s="126"/>
      <c r="AA121" s="4"/>
      <c r="AB121" s="4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</row>
    <row r="122" spans="2:77" ht="14.25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26"/>
      <c r="Y122" s="126"/>
      <c r="Z122" s="126"/>
      <c r="AA122" s="4"/>
      <c r="AB122" s="4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</row>
    <row r="123" spans="2:77" ht="14.25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26"/>
      <c r="Y123" s="126"/>
      <c r="Z123" s="126"/>
      <c r="AA123" s="4"/>
      <c r="AB123" s="4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</row>
    <row r="124" spans="2:77" ht="14.25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26"/>
      <c r="Y124" s="126"/>
      <c r="Z124" s="126"/>
      <c r="AA124" s="4"/>
      <c r="AB124" s="4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</row>
    <row r="125" spans="2:77" ht="14.25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26"/>
      <c r="Y125" s="126"/>
      <c r="Z125" s="126"/>
      <c r="AA125" s="4"/>
      <c r="AB125" s="4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</row>
    <row r="126" spans="2:77" ht="14.25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26"/>
      <c r="Y126" s="126"/>
      <c r="Z126" s="126"/>
      <c r="AA126" s="4"/>
      <c r="AB126" s="4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</row>
    <row r="127" spans="2:77" ht="14.25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26"/>
      <c r="Y127" s="126"/>
      <c r="Z127" s="126"/>
      <c r="AA127" s="4"/>
      <c r="AB127" s="4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</row>
    <row r="128" spans="2:77" ht="14.25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26"/>
      <c r="Y128" s="126"/>
      <c r="Z128" s="126"/>
      <c r="AA128" s="4"/>
      <c r="AB128" s="4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</row>
    <row r="129" spans="2:77" ht="14.25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26"/>
      <c r="Y129" s="126"/>
      <c r="Z129" s="126"/>
      <c r="AA129" s="4"/>
      <c r="AB129" s="4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</row>
    <row r="130" spans="2:77" ht="14.25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26"/>
      <c r="Y130" s="126"/>
      <c r="Z130" s="126"/>
      <c r="AA130" s="4"/>
      <c r="AB130" s="4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</row>
    <row r="131" spans="2:77" ht="14.25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26"/>
      <c r="Y131" s="126"/>
      <c r="Z131" s="126"/>
      <c r="AA131" s="4"/>
      <c r="AB131" s="4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</row>
    <row r="132" spans="2:77" ht="14.25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26"/>
      <c r="Y132" s="126"/>
      <c r="Z132" s="126"/>
      <c r="AA132" s="4"/>
      <c r="AB132" s="4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</row>
    <row r="133" spans="2:77" ht="14.25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26"/>
      <c r="Y133" s="126"/>
      <c r="Z133" s="126"/>
      <c r="AA133" s="4"/>
      <c r="AB133" s="4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</row>
    <row r="134" spans="2:77" ht="14.25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26"/>
      <c r="Y134" s="126"/>
      <c r="Z134" s="126"/>
      <c r="AA134" s="4"/>
      <c r="AB134" s="4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</row>
    <row r="135" spans="2:77" ht="14.25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26"/>
      <c r="Y135" s="126"/>
      <c r="Z135" s="126"/>
      <c r="AA135" s="4"/>
      <c r="AB135" s="4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</row>
    <row r="136" spans="2:77" ht="14.25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26"/>
      <c r="Y136" s="126"/>
      <c r="Z136" s="126"/>
      <c r="AA136" s="4"/>
      <c r="AB136" s="4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</row>
    <row r="137" spans="2:77" ht="14.25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26"/>
      <c r="Y137" s="126"/>
      <c r="Z137" s="126"/>
      <c r="AA137" s="4"/>
      <c r="AB137" s="4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</row>
    <row r="138" spans="2:77" ht="14.25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26"/>
      <c r="Y138" s="126"/>
      <c r="Z138" s="126"/>
      <c r="AA138" s="4"/>
      <c r="AB138" s="4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</row>
    <row r="139" spans="2:77" ht="14.25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26"/>
      <c r="Y139" s="126"/>
      <c r="Z139" s="126"/>
      <c r="AA139" s="4"/>
      <c r="AB139" s="4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</row>
    <row r="140" spans="2:77" ht="14.25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26"/>
      <c r="Y140" s="126"/>
      <c r="Z140" s="126"/>
      <c r="AA140" s="4"/>
      <c r="AB140" s="4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</row>
    <row r="141" spans="2:77" ht="14.25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26"/>
      <c r="Y141" s="126"/>
      <c r="Z141" s="126"/>
      <c r="AA141" s="4"/>
      <c r="AB141" s="4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</row>
    <row r="142" spans="2:77" ht="14.25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26"/>
      <c r="Y142" s="126"/>
      <c r="Z142" s="126"/>
      <c r="AA142" s="4"/>
      <c r="AB142" s="4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</row>
    <row r="143" spans="2:77" ht="14.25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26"/>
      <c r="Y143" s="126"/>
      <c r="Z143" s="126"/>
      <c r="AA143" s="4"/>
      <c r="AB143" s="4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</row>
    <row r="144" spans="2:77" ht="14.25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26"/>
      <c r="Y144" s="126"/>
      <c r="Z144" s="126"/>
      <c r="AA144" s="4"/>
      <c r="AB144" s="4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</row>
    <row r="145" spans="2:77" ht="14.25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26"/>
      <c r="Y145" s="126"/>
      <c r="Z145" s="126"/>
      <c r="AA145" s="4"/>
      <c r="AB145" s="4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</row>
    <row r="146" spans="2:77" ht="14.25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26"/>
      <c r="Y146" s="126"/>
      <c r="Z146" s="126"/>
      <c r="AA146" s="4"/>
      <c r="AB146" s="4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</row>
    <row r="147" spans="2:77" ht="14.25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26"/>
      <c r="Y147" s="126"/>
      <c r="Z147" s="126"/>
      <c r="AA147" s="4"/>
      <c r="AB147" s="4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</row>
    <row r="148" spans="2:77" ht="14.25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26"/>
      <c r="Y148" s="126"/>
      <c r="Z148" s="126"/>
      <c r="AA148" s="4"/>
      <c r="AB148" s="4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</row>
    <row r="149" spans="2:77" ht="14.25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26"/>
      <c r="Y149" s="126"/>
      <c r="Z149" s="126"/>
      <c r="AA149" s="4"/>
      <c r="AB149" s="4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</row>
    <row r="150" spans="2:77" ht="14.25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26"/>
      <c r="Y150" s="126"/>
      <c r="Z150" s="126"/>
      <c r="AA150" s="4"/>
      <c r="AB150" s="4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</row>
    <row r="151" spans="2:77" ht="14.25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26"/>
      <c r="Y151" s="126"/>
      <c r="Z151" s="126"/>
      <c r="AA151" s="4"/>
      <c r="AB151" s="4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</row>
    <row r="152" spans="2:77" ht="14.25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26"/>
      <c r="Y152" s="126"/>
      <c r="Z152" s="126"/>
      <c r="AA152" s="4"/>
      <c r="AB152" s="4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</row>
    <row r="153" spans="2:77" ht="14.25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26"/>
      <c r="Y153" s="126"/>
      <c r="Z153" s="126"/>
      <c r="AA153" s="4"/>
      <c r="AB153" s="4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</row>
    <row r="154" spans="2:77" ht="14.25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26"/>
      <c r="Y154" s="126"/>
      <c r="Z154" s="126"/>
      <c r="AA154" s="4"/>
      <c r="AB154" s="4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</row>
    <row r="155" spans="2:77" ht="14.25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26"/>
      <c r="Y155" s="126"/>
      <c r="Z155" s="126"/>
      <c r="AA155" s="4"/>
      <c r="AB155" s="4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</row>
    <row r="156" spans="2:77" ht="14.25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26"/>
      <c r="Y156" s="126"/>
      <c r="Z156" s="126"/>
      <c r="AA156" s="4"/>
      <c r="AB156" s="4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</row>
    <row r="157" spans="2:77" ht="14.25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26"/>
      <c r="Y157" s="126"/>
      <c r="Z157" s="126"/>
      <c r="AA157" s="4"/>
      <c r="AB157" s="4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</row>
    <row r="158" spans="2:77" ht="14.25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26"/>
      <c r="Y158" s="126"/>
      <c r="Z158" s="126"/>
      <c r="AA158" s="4"/>
      <c r="AB158" s="4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</row>
    <row r="159" spans="2:77" ht="14.25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26"/>
      <c r="Y159" s="126"/>
      <c r="Z159" s="126"/>
      <c r="AA159" s="4"/>
      <c r="AB159" s="4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</row>
    <row r="160" spans="2:77" ht="14.25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26"/>
      <c r="Y160" s="126"/>
      <c r="Z160" s="126"/>
      <c r="AA160" s="4"/>
      <c r="AB160" s="4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</row>
    <row r="161" spans="2:77" ht="14.25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26"/>
      <c r="Y161" s="126"/>
      <c r="Z161" s="126"/>
      <c r="AA161" s="4"/>
      <c r="AB161" s="4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</row>
    <row r="162" spans="2:77" ht="14.25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26"/>
      <c r="Y162" s="126"/>
      <c r="Z162" s="126"/>
      <c r="AA162" s="4"/>
      <c r="AB162" s="4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</row>
    <row r="163" spans="2:77" ht="14.25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26"/>
      <c r="Y163" s="126"/>
      <c r="Z163" s="126"/>
      <c r="AA163" s="4"/>
      <c r="AB163" s="4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</row>
    <row r="164" spans="2:77" ht="14.25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26"/>
      <c r="Y164" s="126"/>
      <c r="Z164" s="126"/>
      <c r="AA164" s="4"/>
      <c r="AB164" s="4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</row>
    <row r="165" spans="2:77" ht="14.25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26"/>
      <c r="Y165" s="126"/>
      <c r="Z165" s="126"/>
      <c r="AA165" s="4"/>
      <c r="AB165" s="4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</row>
    <row r="166" spans="2:77" ht="14.25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26"/>
      <c r="Y166" s="126"/>
      <c r="Z166" s="126"/>
      <c r="AA166" s="4"/>
      <c r="AB166" s="4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</row>
    <row r="167" spans="2:77" ht="14.2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26"/>
      <c r="Y167" s="126"/>
      <c r="Z167" s="126"/>
      <c r="AA167" s="4"/>
      <c r="AB167" s="4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</row>
    <row r="168" spans="2:77" ht="14.2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26"/>
      <c r="Y168" s="126"/>
      <c r="Z168" s="126"/>
      <c r="AA168" s="4"/>
      <c r="AB168" s="4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</row>
    <row r="169" spans="2:77" ht="14.2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26"/>
      <c r="Y169" s="126"/>
      <c r="Z169" s="126"/>
      <c r="AA169" s="4"/>
      <c r="AB169" s="4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</row>
    <row r="170" spans="2:77" ht="14.2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26"/>
      <c r="Y170" s="126"/>
      <c r="Z170" s="126"/>
      <c r="AA170" s="4"/>
      <c r="AB170" s="4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</row>
    <row r="171" spans="2:77" ht="14.2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26"/>
      <c r="Y171" s="126"/>
      <c r="Z171" s="126"/>
      <c r="AA171" s="4"/>
      <c r="AB171" s="4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</row>
    <row r="172" spans="2:77" ht="14.2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26"/>
      <c r="Y172" s="126"/>
      <c r="Z172" s="126"/>
      <c r="AA172" s="4"/>
      <c r="AB172" s="4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</row>
    <row r="173" spans="2:77" ht="14.2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26"/>
      <c r="Y173" s="126"/>
      <c r="Z173" s="126"/>
      <c r="AA173" s="4"/>
      <c r="AB173" s="4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</row>
    <row r="174" spans="2:77" ht="14.2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26"/>
      <c r="Y174" s="126"/>
      <c r="Z174" s="126"/>
      <c r="AA174" s="4"/>
      <c r="AB174" s="4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</row>
    <row r="175" spans="2:77" ht="14.2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26"/>
      <c r="Y175" s="126"/>
      <c r="Z175" s="126"/>
      <c r="AA175" s="4"/>
      <c r="AB175" s="4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</row>
    <row r="176" spans="2:77" ht="14.2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26"/>
      <c r="Y176" s="126"/>
      <c r="Z176" s="126"/>
      <c r="AA176" s="4"/>
      <c r="AB176" s="4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</row>
    <row r="177" spans="2:77" ht="14.2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26"/>
      <c r="Y177" s="126"/>
      <c r="Z177" s="126"/>
      <c r="AA177" s="4"/>
      <c r="AB177" s="4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</row>
    <row r="178" spans="2:77" ht="14.2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26"/>
      <c r="Y178" s="126"/>
      <c r="Z178" s="126"/>
      <c r="AA178" s="4"/>
      <c r="AB178" s="4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</row>
    <row r="179" spans="2:77" ht="14.2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26"/>
      <c r="Y179" s="126"/>
      <c r="Z179" s="126"/>
      <c r="AA179" s="4"/>
      <c r="AB179" s="4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</row>
    <row r="180" spans="2:77" ht="14.2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26"/>
      <c r="Y180" s="126"/>
      <c r="Z180" s="126"/>
      <c r="AA180" s="4"/>
      <c r="AB180" s="4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</row>
    <row r="181" spans="2:77" ht="14.2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26"/>
      <c r="Y181" s="126"/>
      <c r="Z181" s="126"/>
      <c r="AA181" s="4"/>
      <c r="AB181" s="4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</row>
    <row r="182" spans="2:77" ht="14.2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26"/>
      <c r="Y182" s="126"/>
      <c r="Z182" s="126"/>
      <c r="AA182" s="4"/>
      <c r="AB182" s="4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</row>
    <row r="183" spans="2:77" ht="14.2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26"/>
      <c r="Y183" s="126"/>
      <c r="Z183" s="126"/>
      <c r="AA183" s="4"/>
      <c r="AB183" s="4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</row>
    <row r="184" spans="2:77" ht="14.2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26"/>
      <c r="Y184" s="126"/>
      <c r="Z184" s="126"/>
      <c r="AA184" s="4"/>
      <c r="AB184" s="4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</row>
    <row r="185" spans="2:77" ht="14.2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26"/>
      <c r="Y185" s="126"/>
      <c r="Z185" s="126"/>
      <c r="AA185" s="4"/>
      <c r="AB185" s="4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</row>
    <row r="186" spans="2:77" ht="14.2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26"/>
      <c r="Y186" s="126"/>
      <c r="Z186" s="126"/>
      <c r="AA186" s="4"/>
      <c r="AB186" s="4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</row>
    <row r="187" spans="2:77" ht="14.2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26"/>
      <c r="Y187" s="126"/>
      <c r="Z187" s="126"/>
      <c r="AA187" s="4"/>
      <c r="AB187" s="4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</row>
    <row r="188" spans="2:77" ht="14.2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26"/>
      <c r="Y188" s="126"/>
      <c r="Z188" s="126"/>
      <c r="AA188" s="4"/>
      <c r="AB188" s="4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</row>
    <row r="189" spans="2:77" ht="14.2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26"/>
      <c r="Y189" s="126"/>
      <c r="Z189" s="126"/>
      <c r="AA189" s="4"/>
      <c r="AB189" s="4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</row>
    <row r="190" spans="2:77" ht="14.2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26"/>
      <c r="Y190" s="126"/>
      <c r="Z190" s="126"/>
      <c r="AA190" s="4"/>
      <c r="AB190" s="4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</row>
    <row r="191" spans="2:77" ht="14.2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26"/>
      <c r="Y191" s="126"/>
      <c r="Z191" s="126"/>
      <c r="AA191" s="4"/>
      <c r="AB191" s="4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</row>
    <row r="192" spans="2:77" ht="14.2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26"/>
      <c r="Y192" s="126"/>
      <c r="Z192" s="126"/>
      <c r="AA192" s="4"/>
      <c r="AB192" s="4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</row>
    <row r="193" spans="2:77" ht="14.2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26"/>
      <c r="Y193" s="126"/>
      <c r="Z193" s="126"/>
      <c r="AA193" s="4"/>
      <c r="AB193" s="4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</row>
    <row r="194" spans="2:77" ht="14.2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26"/>
      <c r="Y194" s="126"/>
      <c r="Z194" s="126"/>
      <c r="AA194" s="4"/>
      <c r="AB194" s="4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</row>
    <row r="195" spans="2:77" ht="14.2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26"/>
      <c r="Y195" s="126"/>
      <c r="Z195" s="126"/>
      <c r="AA195" s="4"/>
      <c r="AB195" s="4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</row>
    <row r="196" spans="2:77" ht="14.2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26"/>
      <c r="Y196" s="126"/>
      <c r="Z196" s="126"/>
      <c r="AA196" s="4"/>
      <c r="AB196" s="4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</row>
    <row r="197" spans="2:77" ht="14.2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26"/>
      <c r="Y197" s="126"/>
      <c r="Z197" s="126"/>
      <c r="AA197" s="4"/>
      <c r="AB197" s="4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</row>
    <row r="198" spans="2:77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2"/>
      <c r="Y198" s="2"/>
      <c r="Z198" s="2"/>
      <c r="AA198" s="4"/>
      <c r="AB198" s="4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</row>
    <row r="199" spans="2:77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2"/>
      <c r="Y199" s="2"/>
      <c r="Z199" s="2"/>
      <c r="AA199" s="4"/>
      <c r="AB199" s="4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</row>
    <row r="200" spans="2:77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2"/>
      <c r="Y200" s="2"/>
      <c r="Z200" s="2"/>
      <c r="AA200" s="4"/>
      <c r="AB200" s="4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</row>
    <row r="201" spans="2:77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2"/>
      <c r="Y201" s="2"/>
      <c r="Z201" s="2"/>
      <c r="AA201" s="4"/>
      <c r="AB201" s="4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</row>
    <row r="202" spans="2:77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2"/>
      <c r="Y202" s="2"/>
      <c r="Z202" s="2"/>
      <c r="AA202" s="4"/>
      <c r="AB202" s="4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</row>
    <row r="203" spans="2:77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2"/>
      <c r="Y203" s="2"/>
      <c r="Z203" s="2"/>
      <c r="AA203" s="4"/>
      <c r="AB203" s="4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</row>
    <row r="204" spans="2:77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2"/>
      <c r="Y204" s="2"/>
      <c r="Z204" s="2"/>
      <c r="AA204" s="4"/>
      <c r="AB204" s="4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</row>
    <row r="205" spans="2:77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2"/>
      <c r="Y205" s="2"/>
      <c r="Z205" s="2"/>
      <c r="AA205" s="4"/>
      <c r="AB205" s="4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</row>
    <row r="206" spans="2:77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2"/>
      <c r="Y206" s="2"/>
      <c r="Z206" s="2"/>
      <c r="AA206" s="4"/>
      <c r="AB206" s="4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</row>
    <row r="207" spans="2:77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2"/>
      <c r="Y207" s="2"/>
      <c r="Z207" s="2"/>
      <c r="AA207" s="4"/>
      <c r="AB207" s="4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</row>
    <row r="208" spans="2:77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2"/>
      <c r="Y208" s="2"/>
      <c r="Z208" s="2"/>
      <c r="AA208" s="4"/>
      <c r="AB208" s="4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</row>
    <row r="209" spans="2:77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2"/>
      <c r="Y209" s="2"/>
      <c r="Z209" s="2"/>
      <c r="AA209" s="4"/>
      <c r="AB209" s="4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</row>
    <row r="210" spans="2:77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2"/>
      <c r="Y210" s="2"/>
      <c r="Z210" s="2"/>
      <c r="AA210" s="4"/>
      <c r="AB210" s="4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</row>
    <row r="211" spans="2:77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2"/>
      <c r="Y211" s="2"/>
      <c r="Z211" s="2"/>
      <c r="AA211" s="4"/>
      <c r="AB211" s="4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</row>
    <row r="212" spans="2:77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2"/>
      <c r="Y212" s="2"/>
      <c r="Z212" s="2"/>
      <c r="AA212" s="4"/>
      <c r="AB212" s="4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</row>
    <row r="213" spans="2:77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2"/>
      <c r="Y213" s="2"/>
      <c r="Z213" s="2"/>
      <c r="AA213" s="4"/>
      <c r="AB213" s="4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</row>
    <row r="214" spans="2:77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2"/>
      <c r="Y214" s="2"/>
      <c r="Z214" s="2"/>
      <c r="AA214" s="4"/>
      <c r="AB214" s="4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</row>
    <row r="215" spans="2:77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2"/>
      <c r="Y215" s="2"/>
      <c r="Z215" s="2"/>
      <c r="AA215" s="4"/>
      <c r="AB215" s="4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</row>
    <row r="216" spans="2:77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2"/>
      <c r="Y216" s="2"/>
      <c r="Z216" s="2"/>
      <c r="AA216" s="4"/>
      <c r="AB216" s="4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</row>
    <row r="217" spans="2:77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2"/>
      <c r="Y217" s="2"/>
      <c r="Z217" s="2"/>
      <c r="AA217" s="4"/>
      <c r="AB217" s="4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2:77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2"/>
      <c r="Y218" s="2"/>
      <c r="Z218" s="2"/>
      <c r="AA218" s="4"/>
      <c r="AB218" s="4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</row>
    <row r="219" spans="2:77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2"/>
      <c r="Y219" s="2"/>
      <c r="Z219" s="2"/>
      <c r="AA219" s="4"/>
      <c r="AB219" s="4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</row>
    <row r="220" spans="2:77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2"/>
      <c r="Y220" s="2"/>
      <c r="Z220" s="2"/>
      <c r="AA220" s="4"/>
      <c r="AB220" s="4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</row>
    <row r="221" spans="2:77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2"/>
      <c r="Y221" s="2"/>
      <c r="Z221" s="2"/>
      <c r="AA221" s="4"/>
      <c r="AB221" s="4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</row>
    <row r="222" spans="2:77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2"/>
      <c r="Y222" s="2"/>
      <c r="Z222" s="2"/>
      <c r="AA222" s="4"/>
      <c r="AB222" s="4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</row>
    <row r="223" spans="2:77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2"/>
      <c r="Y223" s="2"/>
      <c r="Z223" s="2"/>
      <c r="AA223" s="4"/>
      <c r="AB223" s="4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</row>
    <row r="224" spans="2:77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2"/>
      <c r="Y224" s="2"/>
      <c r="Z224" s="2"/>
      <c r="AA224" s="4"/>
      <c r="AB224" s="4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</row>
    <row r="225" spans="2:77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2"/>
      <c r="Y225" s="2"/>
      <c r="Z225" s="2"/>
      <c r="AA225" s="4"/>
      <c r="AB225" s="4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</row>
    <row r="226" spans="2:77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2"/>
      <c r="Y226" s="2"/>
      <c r="Z226" s="2"/>
      <c r="AA226" s="4"/>
      <c r="AB226" s="4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</row>
    <row r="227" spans="2:77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2"/>
      <c r="Y227" s="2"/>
      <c r="Z227" s="2"/>
      <c r="AA227" s="4"/>
      <c r="AB227" s="4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</row>
    <row r="228" spans="2:77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2"/>
      <c r="Y228" s="2"/>
      <c r="Z228" s="2"/>
      <c r="AA228" s="4"/>
      <c r="AB228" s="4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</row>
    <row r="229" spans="2:77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2"/>
      <c r="Y229" s="2"/>
      <c r="Z229" s="2"/>
      <c r="AA229" s="4"/>
      <c r="AB229" s="4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</row>
    <row r="230" spans="2:77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2"/>
      <c r="Y230" s="2"/>
      <c r="Z230" s="2"/>
      <c r="AA230" s="4"/>
      <c r="AB230" s="4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</row>
    <row r="231" spans="2:77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2"/>
      <c r="Y231" s="2"/>
      <c r="Z231" s="2"/>
      <c r="AA231" s="4"/>
      <c r="AB231" s="4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</row>
    <row r="232" spans="2:77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2"/>
      <c r="Y232" s="2"/>
      <c r="Z232" s="2"/>
      <c r="AA232" s="4"/>
      <c r="AB232" s="4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</row>
    <row r="233" spans="2:77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2"/>
      <c r="Y233" s="2"/>
      <c r="Z233" s="2"/>
      <c r="AA233" s="4"/>
      <c r="AB233" s="4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</row>
    <row r="234" spans="2:77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2"/>
      <c r="Y234" s="2"/>
      <c r="Z234" s="2"/>
      <c r="AA234" s="4"/>
      <c r="AB234" s="4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</row>
    <row r="235" spans="2:77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2"/>
      <c r="Y235" s="2"/>
      <c r="Z235" s="2"/>
      <c r="AA235" s="4"/>
      <c r="AB235" s="4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</row>
    <row r="236" spans="2:77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2"/>
      <c r="Y236" s="2"/>
      <c r="Z236" s="2"/>
      <c r="AA236" s="4"/>
      <c r="AB236" s="4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</row>
    <row r="237" spans="2:77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2"/>
      <c r="Y237" s="2"/>
      <c r="Z237" s="2"/>
      <c r="AA237" s="4"/>
      <c r="AB237" s="4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</row>
    <row r="238" spans="2:77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2"/>
      <c r="Y238" s="2"/>
      <c r="Z238" s="2"/>
      <c r="AA238" s="4"/>
      <c r="AB238" s="4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</row>
    <row r="239" spans="2:77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2"/>
      <c r="Y239" s="2"/>
      <c r="Z239" s="2"/>
      <c r="AA239" s="4"/>
      <c r="AB239" s="4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</row>
    <row r="240" spans="2:77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2"/>
      <c r="Y240" s="2"/>
      <c r="Z240" s="2"/>
      <c r="AA240" s="4"/>
      <c r="AB240" s="4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</row>
    <row r="241" spans="2:77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2"/>
      <c r="Y241" s="2"/>
      <c r="Z241" s="2"/>
      <c r="AA241" s="4"/>
      <c r="AB241" s="4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</row>
    <row r="242" spans="2:77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2"/>
      <c r="Y242" s="2"/>
      <c r="Z242" s="2"/>
      <c r="AA242" s="4"/>
      <c r="AB242" s="4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</row>
    <row r="243" spans="2:77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2"/>
      <c r="Y243" s="2"/>
      <c r="Z243" s="2"/>
      <c r="AA243" s="4"/>
      <c r="AB243" s="4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</row>
    <row r="244" spans="2:77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2"/>
      <c r="Y244" s="2"/>
      <c r="Z244" s="2"/>
      <c r="AA244" s="4"/>
      <c r="AB244" s="4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</row>
    <row r="245" spans="2:77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2"/>
      <c r="Y245" s="2"/>
      <c r="Z245" s="2"/>
      <c r="AA245" s="4"/>
      <c r="AB245" s="4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</row>
    <row r="246" spans="2:77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2"/>
      <c r="Y246" s="2"/>
      <c r="Z246" s="2"/>
      <c r="AA246" s="4"/>
      <c r="AB246" s="4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</row>
    <row r="247" spans="2:77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2"/>
      <c r="Y247" s="2"/>
      <c r="Z247" s="2"/>
      <c r="AA247" s="4"/>
      <c r="AB247" s="4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</row>
    <row r="248" spans="2:77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2"/>
      <c r="Y248" s="2"/>
      <c r="Z248" s="2"/>
      <c r="AA248" s="4"/>
      <c r="AB248" s="4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</row>
    <row r="249" spans="2:77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2"/>
      <c r="Y249" s="2"/>
      <c r="Z249" s="2"/>
      <c r="AA249" s="4"/>
      <c r="AB249" s="4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</row>
    <row r="250" spans="2:77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2"/>
      <c r="Y250" s="2"/>
      <c r="Z250" s="2"/>
      <c r="AA250" s="4"/>
      <c r="AB250" s="4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</row>
    <row r="251" spans="2:77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2"/>
      <c r="Y251" s="2"/>
      <c r="Z251" s="2"/>
      <c r="AA251" s="4"/>
      <c r="AB251" s="4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</row>
    <row r="252" spans="2:77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2"/>
      <c r="Y252" s="2"/>
      <c r="Z252" s="2"/>
      <c r="AA252" s="4"/>
      <c r="AB252" s="4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</row>
    <row r="253" spans="2:77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2"/>
      <c r="Y253" s="2"/>
      <c r="Z253" s="2"/>
      <c r="AA253" s="4"/>
      <c r="AB253" s="4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</row>
    <row r="254" spans="2:77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2"/>
      <c r="Y254" s="2"/>
      <c r="Z254" s="2"/>
      <c r="AA254" s="4"/>
      <c r="AB254" s="4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</row>
    <row r="255" spans="2:77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2"/>
      <c r="Y255" s="2"/>
      <c r="Z255" s="2"/>
      <c r="AA255" s="4"/>
      <c r="AB255" s="4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</row>
    <row r="256" spans="2:77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2"/>
      <c r="Y256" s="2"/>
      <c r="Z256" s="2"/>
      <c r="AA256" s="4"/>
      <c r="AB256" s="4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</row>
    <row r="257" spans="2:77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2"/>
      <c r="Y257" s="2"/>
      <c r="Z257" s="2"/>
      <c r="AA257" s="4"/>
      <c r="AB257" s="4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</row>
    <row r="258" spans="2:77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2"/>
      <c r="Y258" s="2"/>
      <c r="Z258" s="2"/>
      <c r="AA258" s="4"/>
      <c r="AB258" s="4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</row>
    <row r="259" spans="2:77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2"/>
      <c r="Y259" s="2"/>
      <c r="Z259" s="2"/>
      <c r="AA259" s="4"/>
      <c r="AB259" s="4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</row>
    <row r="260" spans="2:77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2"/>
      <c r="Y260" s="2"/>
      <c r="Z260" s="2"/>
      <c r="AA260" s="4"/>
      <c r="AB260" s="4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</row>
    <row r="261" spans="2:77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2"/>
      <c r="Y261" s="2"/>
      <c r="Z261" s="2"/>
      <c r="AA261" s="4"/>
      <c r="AB261" s="4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</row>
    <row r="262" spans="2:77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2"/>
      <c r="Y262" s="2"/>
      <c r="Z262" s="2"/>
      <c r="AA262" s="4"/>
      <c r="AB262" s="4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</row>
    <row r="263" spans="2:77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2"/>
      <c r="Y263" s="2"/>
      <c r="Z263" s="2"/>
      <c r="AA263" s="4"/>
      <c r="AB263" s="4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</row>
    <row r="264" spans="2:77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2"/>
      <c r="Y264" s="2"/>
      <c r="Z264" s="2"/>
      <c r="AA264" s="4"/>
      <c r="AB264" s="4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</row>
    <row r="265" spans="2:77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2"/>
      <c r="Y265" s="2"/>
      <c r="Z265" s="2"/>
      <c r="AA265" s="4"/>
      <c r="AB265" s="4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</row>
    <row r="266" spans="2:77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2"/>
      <c r="Y266" s="2"/>
      <c r="Z266" s="2"/>
      <c r="AA266" s="4"/>
      <c r="AB266" s="4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</row>
    <row r="267" spans="2:77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2"/>
      <c r="Y267" s="2"/>
      <c r="Z267" s="2"/>
      <c r="AA267" s="4"/>
      <c r="AB267" s="4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</row>
    <row r="268" spans="2:77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2"/>
      <c r="Y268" s="2"/>
      <c r="Z268" s="2"/>
      <c r="AA268" s="4"/>
      <c r="AB268" s="4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</row>
    <row r="269" spans="2:77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2"/>
      <c r="Y269" s="2"/>
      <c r="Z269" s="2"/>
      <c r="AA269" s="4"/>
      <c r="AB269" s="4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</row>
    <row r="270" spans="2:77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2"/>
      <c r="Y270" s="2"/>
      <c r="Z270" s="2"/>
      <c r="AA270" s="4"/>
      <c r="AB270" s="4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</row>
    <row r="271" spans="2:77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2"/>
      <c r="Y271" s="2"/>
      <c r="Z271" s="2"/>
      <c r="AA271" s="4"/>
      <c r="AB271" s="4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</row>
    <row r="272" spans="2:77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2"/>
      <c r="Y272" s="2"/>
      <c r="Z272" s="2"/>
      <c r="AA272" s="4"/>
      <c r="AB272" s="4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</row>
    <row r="273" spans="2:77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2"/>
      <c r="Y273" s="2"/>
      <c r="Z273" s="2"/>
      <c r="AA273" s="4"/>
      <c r="AB273" s="4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</row>
    <row r="274" spans="2:77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2"/>
      <c r="Y274" s="2"/>
      <c r="Z274" s="2"/>
      <c r="AA274" s="4"/>
      <c r="AB274" s="4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</row>
    <row r="275" spans="2:77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2"/>
      <c r="Y275" s="2"/>
      <c r="Z275" s="2"/>
      <c r="AA275" s="4"/>
      <c r="AB275" s="4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</row>
    <row r="276" spans="2:77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2"/>
      <c r="Y276" s="2"/>
      <c r="Z276" s="2"/>
      <c r="AA276" s="4"/>
      <c r="AB276" s="4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</row>
    <row r="277" spans="2:77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2"/>
      <c r="Y277" s="2"/>
      <c r="Z277" s="2"/>
      <c r="AA277" s="4"/>
      <c r="AB277" s="4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</row>
    <row r="278" spans="2:77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2"/>
      <c r="Y278" s="2"/>
      <c r="Z278" s="2"/>
      <c r="AA278" s="4"/>
      <c r="AB278" s="4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</row>
    <row r="279" spans="2:77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2"/>
      <c r="Y279" s="2"/>
      <c r="Z279" s="2"/>
      <c r="AA279" s="4"/>
      <c r="AB279" s="4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</row>
    <row r="280" spans="2:77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2"/>
      <c r="Y280" s="2"/>
      <c r="Z280" s="2"/>
      <c r="AA280" s="4"/>
      <c r="AB280" s="4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</row>
    <row r="281" spans="2:77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2"/>
      <c r="Y281" s="2"/>
      <c r="Z281" s="2"/>
      <c r="AA281" s="4"/>
      <c r="AB281" s="4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</row>
    <row r="282" spans="2:77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2"/>
      <c r="Y282" s="2"/>
      <c r="Z282" s="2"/>
      <c r="AA282" s="4"/>
      <c r="AB282" s="4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</row>
    <row r="283" spans="2:77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2"/>
      <c r="Y283" s="2"/>
      <c r="Z283" s="2"/>
      <c r="AA283" s="4"/>
      <c r="AB283" s="4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</row>
    <row r="284" spans="2:77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2"/>
      <c r="Y284" s="2"/>
      <c r="Z284" s="2"/>
      <c r="AA284" s="4"/>
      <c r="AB284" s="4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</row>
    <row r="285" spans="2:77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2"/>
      <c r="Y285" s="2"/>
      <c r="Z285" s="2"/>
      <c r="AA285" s="4"/>
      <c r="AB285" s="4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</row>
    <row r="286" spans="2:77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2"/>
      <c r="Y286" s="2"/>
      <c r="Z286" s="2"/>
      <c r="AA286" s="4"/>
      <c r="AB286" s="4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</row>
    <row r="287" spans="2:77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2"/>
      <c r="Y287" s="2"/>
      <c r="Z287" s="2"/>
      <c r="AA287" s="4"/>
      <c r="AB287" s="4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</row>
    <row r="288" spans="2:77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2"/>
      <c r="Y288" s="2"/>
      <c r="Z288" s="2"/>
      <c r="AA288" s="4"/>
      <c r="AB288" s="4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</row>
    <row r="289" spans="2:77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2"/>
      <c r="Y289" s="2"/>
      <c r="Z289" s="2"/>
      <c r="AA289" s="4"/>
      <c r="AB289" s="4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</row>
    <row r="290" spans="2:77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2"/>
      <c r="Y290" s="2"/>
      <c r="Z290" s="2"/>
      <c r="AA290" s="4"/>
      <c r="AB290" s="4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</row>
    <row r="291" spans="2:77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2"/>
      <c r="Y291" s="2"/>
      <c r="Z291" s="2"/>
      <c r="AA291" s="4"/>
      <c r="AB291" s="4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</row>
    <row r="292" spans="2:77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2"/>
      <c r="Y292" s="2"/>
      <c r="Z292" s="2"/>
      <c r="AA292" s="4"/>
      <c r="AB292" s="4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</row>
    <row r="293" spans="2:77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2"/>
      <c r="Y293" s="2"/>
      <c r="Z293" s="2"/>
      <c r="AA293" s="4"/>
      <c r="AB293" s="4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</row>
    <row r="294" spans="2:77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2"/>
      <c r="Y294" s="2"/>
      <c r="Z294" s="2"/>
      <c r="AA294" s="4"/>
      <c r="AB294" s="4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</row>
    <row r="295" spans="2:77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2"/>
      <c r="Y295" s="2"/>
      <c r="Z295" s="2"/>
      <c r="AA295" s="4"/>
      <c r="AB295" s="4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</row>
    <row r="296" spans="2:77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2"/>
      <c r="Y296" s="2"/>
      <c r="Z296" s="2"/>
      <c r="AA296" s="4"/>
      <c r="AB296" s="4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</row>
    <row r="297" spans="2:77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6"/>
      <c r="Y297" s="136"/>
      <c r="Z297" s="136"/>
    </row>
    <row r="298" spans="2:77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6"/>
      <c r="Y298" s="136"/>
      <c r="Z298" s="136"/>
    </row>
    <row r="299" spans="2:77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6"/>
      <c r="Y299" s="136"/>
      <c r="Z299" s="136"/>
    </row>
    <row r="300" spans="2:77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6"/>
      <c r="Y300" s="136"/>
      <c r="Z300" s="136"/>
    </row>
    <row r="301" spans="2:77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6"/>
      <c r="Y301" s="136"/>
      <c r="Z301" s="136"/>
    </row>
    <row r="302" spans="2:77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6"/>
      <c r="Y302" s="136"/>
      <c r="Z302" s="136"/>
    </row>
    <row r="303" spans="2:77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6"/>
      <c r="Y303" s="136"/>
      <c r="Z303" s="136"/>
    </row>
    <row r="304" spans="2:77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6"/>
      <c r="Y304" s="136"/>
      <c r="Z304" s="136"/>
    </row>
    <row r="305" spans="2:26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6"/>
      <c r="Y305" s="136"/>
      <c r="Z305" s="136"/>
    </row>
    <row r="306" spans="2:26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6"/>
      <c r="Y306" s="136"/>
      <c r="Z306" s="136"/>
    </row>
    <row r="307" spans="2:26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6"/>
      <c r="Y307" s="136"/>
      <c r="Z307" s="136"/>
    </row>
    <row r="308" spans="2:26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6"/>
      <c r="Y308" s="136"/>
      <c r="Z308" s="136"/>
    </row>
    <row r="309" spans="2:26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6"/>
      <c r="Y309" s="136"/>
      <c r="Z309" s="136"/>
    </row>
    <row r="310" spans="2:26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6"/>
      <c r="Y310" s="136"/>
      <c r="Z310" s="136"/>
    </row>
    <row r="311" spans="2:26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6"/>
      <c r="Y311" s="136"/>
      <c r="Z311" s="136"/>
    </row>
    <row r="312" spans="2:26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6"/>
      <c r="Y312" s="136"/>
      <c r="Z312" s="136"/>
    </row>
    <row r="313" spans="2:26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6"/>
      <c r="Y313" s="136"/>
      <c r="Z313" s="136"/>
    </row>
    <row r="314" spans="2:26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6"/>
      <c r="Y314" s="136"/>
      <c r="Z314" s="136"/>
    </row>
    <row r="315" spans="2:26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6"/>
      <c r="Y315" s="136"/>
      <c r="Z315" s="136"/>
    </row>
    <row r="316" spans="2:26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6"/>
      <c r="Y316" s="136"/>
      <c r="Z316" s="136"/>
    </row>
    <row r="317" spans="2:26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6"/>
      <c r="Y317" s="136"/>
      <c r="Z317" s="136"/>
    </row>
    <row r="318" spans="2:26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6"/>
      <c r="Y318" s="136"/>
      <c r="Z318" s="136"/>
    </row>
    <row r="319" spans="2:26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6"/>
      <c r="Y319" s="136"/>
      <c r="Z319" s="136"/>
    </row>
    <row r="320" spans="2:26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6"/>
      <c r="Y320" s="136"/>
      <c r="Z320" s="136"/>
    </row>
    <row r="321" spans="2:26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6"/>
      <c r="Y321" s="136"/>
      <c r="Z321" s="136"/>
    </row>
    <row r="322" spans="2:26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6"/>
      <c r="Y322" s="136"/>
      <c r="Z322" s="136"/>
    </row>
    <row r="323" spans="2:26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6"/>
      <c r="Y323" s="136"/>
      <c r="Z323" s="136"/>
    </row>
    <row r="324" spans="2:26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6"/>
      <c r="Y324" s="136"/>
      <c r="Z324" s="136"/>
    </row>
    <row r="325" spans="2:26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6"/>
      <c r="Y325" s="136"/>
      <c r="Z325" s="136"/>
    </row>
    <row r="326" spans="2:26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6"/>
      <c r="Y326" s="136"/>
      <c r="Z326" s="136"/>
    </row>
    <row r="327" spans="2:26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6"/>
      <c r="Y327" s="136"/>
      <c r="Z327" s="136"/>
    </row>
    <row r="328" spans="2:26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6"/>
      <c r="Y328" s="136"/>
      <c r="Z328" s="136"/>
    </row>
    <row r="329" spans="2:26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6"/>
      <c r="Y329" s="136"/>
      <c r="Z329" s="136"/>
    </row>
    <row r="330" spans="2:26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6"/>
      <c r="Y330" s="136"/>
      <c r="Z330" s="136"/>
    </row>
    <row r="331" spans="2:26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6"/>
      <c r="Y331" s="136"/>
      <c r="Z331" s="136"/>
    </row>
    <row r="332" spans="2:26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6"/>
      <c r="Y332" s="136"/>
      <c r="Z332" s="136"/>
    </row>
    <row r="333" spans="2:26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6"/>
      <c r="Y333" s="136"/>
      <c r="Z333" s="136"/>
    </row>
    <row r="334" spans="2:26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6"/>
      <c r="Y334" s="136"/>
      <c r="Z334" s="136"/>
    </row>
    <row r="335" spans="2:26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6"/>
      <c r="Y335" s="136"/>
      <c r="Z335" s="136"/>
    </row>
    <row r="336" spans="2:26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6"/>
      <c r="Y336" s="136"/>
      <c r="Z336" s="136"/>
    </row>
    <row r="337" spans="2:26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6"/>
      <c r="Y337" s="136"/>
      <c r="Z337" s="136"/>
    </row>
    <row r="338" spans="2:26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6"/>
      <c r="Y338" s="136"/>
      <c r="Z338" s="136"/>
    </row>
    <row r="339" spans="2:26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6"/>
      <c r="Y339" s="136"/>
      <c r="Z339" s="136"/>
    </row>
    <row r="340" spans="2:26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6"/>
      <c r="Y340" s="136"/>
      <c r="Z340" s="136"/>
    </row>
    <row r="341" spans="2:26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6"/>
      <c r="Y341" s="136"/>
      <c r="Z341" s="136"/>
    </row>
    <row r="342" spans="2:26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6"/>
      <c r="Y342" s="136"/>
      <c r="Z342" s="136"/>
    </row>
    <row r="343" spans="2:26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6"/>
      <c r="Y343" s="136"/>
      <c r="Z343" s="136"/>
    </row>
    <row r="344" spans="2:26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6"/>
      <c r="Y344" s="136"/>
      <c r="Z344" s="136"/>
    </row>
    <row r="345" spans="2:26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6"/>
      <c r="Y345" s="136"/>
      <c r="Z345" s="136"/>
    </row>
    <row r="346" spans="2:26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6"/>
      <c r="Y346" s="136"/>
      <c r="Z346" s="136"/>
    </row>
    <row r="347" spans="2:26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6"/>
      <c r="Y347" s="136"/>
      <c r="Z347" s="136"/>
    </row>
    <row r="348" spans="2:26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6"/>
      <c r="Y348" s="136"/>
      <c r="Z348" s="136"/>
    </row>
    <row r="349" spans="2:26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6"/>
      <c r="Y349" s="136"/>
      <c r="Z349" s="136"/>
    </row>
    <row r="350" spans="2:26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6"/>
      <c r="Y350" s="136"/>
      <c r="Z350" s="136"/>
    </row>
    <row r="351" spans="2:26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6"/>
      <c r="Y351" s="136"/>
      <c r="Z351" s="136"/>
    </row>
    <row r="352" spans="2:26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6"/>
      <c r="Y352" s="136"/>
      <c r="Z352" s="136"/>
    </row>
    <row r="353" spans="2:26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6"/>
      <c r="Y353" s="136"/>
      <c r="Z353" s="136"/>
    </row>
    <row r="354" spans="2:26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6"/>
      <c r="Y354" s="136"/>
      <c r="Z354" s="136"/>
    </row>
    <row r="355" spans="2:26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6"/>
      <c r="Y355" s="136"/>
      <c r="Z355" s="136"/>
    </row>
    <row r="356" spans="2:26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6"/>
      <c r="Y356" s="136"/>
      <c r="Z356" s="136"/>
    </row>
    <row r="357" spans="2:26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6"/>
      <c r="Y357" s="136"/>
      <c r="Z357" s="136"/>
    </row>
    <row r="358" spans="2:26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6"/>
      <c r="Y358" s="136"/>
      <c r="Z358" s="136"/>
    </row>
    <row r="359" spans="2:26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6"/>
      <c r="Y359" s="136"/>
      <c r="Z359" s="136"/>
    </row>
    <row r="360" spans="2:26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6"/>
      <c r="Y360" s="136"/>
      <c r="Z360" s="136"/>
    </row>
    <row r="361" spans="2:26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6"/>
      <c r="Y361" s="136"/>
      <c r="Z361" s="136"/>
    </row>
    <row r="362" spans="2:26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6"/>
      <c r="Y362" s="136"/>
      <c r="Z362" s="136"/>
    </row>
    <row r="363" spans="2:26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6"/>
      <c r="Y363" s="136"/>
      <c r="Z363" s="136"/>
    </row>
    <row r="364" spans="2:26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6"/>
      <c r="Y364" s="136"/>
      <c r="Z364" s="136"/>
    </row>
    <row r="365" spans="2:26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6"/>
      <c r="Y365" s="136"/>
      <c r="Z365" s="136"/>
    </row>
    <row r="366" spans="2:26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6"/>
      <c r="Y366" s="136"/>
      <c r="Z366" s="136"/>
    </row>
    <row r="367" spans="2:26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6"/>
      <c r="Y367" s="136"/>
      <c r="Z367" s="136"/>
    </row>
    <row r="368" spans="2:26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6"/>
      <c r="Y368" s="136"/>
      <c r="Z368" s="136"/>
    </row>
    <row r="369" spans="2:26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6"/>
      <c r="Y369" s="136"/>
      <c r="Z369" s="136"/>
    </row>
    <row r="370" spans="2:26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6"/>
      <c r="Y370" s="136"/>
      <c r="Z370" s="136"/>
    </row>
    <row r="371" spans="2:26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6"/>
      <c r="Y371" s="136"/>
      <c r="Z371" s="136"/>
    </row>
    <row r="372" spans="2:26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6"/>
      <c r="Y372" s="136"/>
      <c r="Z372" s="136"/>
    </row>
    <row r="373" spans="2:26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6"/>
      <c r="Y373" s="136"/>
      <c r="Z373" s="136"/>
    </row>
    <row r="374" spans="2:26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6"/>
      <c r="Y374" s="136"/>
      <c r="Z374" s="136"/>
    </row>
    <row r="375" spans="2:26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6"/>
      <c r="Y375" s="136"/>
      <c r="Z375" s="136"/>
    </row>
    <row r="376" spans="2:26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6"/>
      <c r="Y376" s="136"/>
      <c r="Z376" s="136"/>
    </row>
    <row r="377" spans="2:26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6"/>
      <c r="Y377" s="136"/>
      <c r="Z377" s="136"/>
    </row>
    <row r="378" spans="2:26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6"/>
      <c r="Y378" s="136"/>
      <c r="Z378" s="136"/>
    </row>
    <row r="379" spans="2:26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6"/>
      <c r="Y379" s="136"/>
      <c r="Z379" s="136"/>
    </row>
    <row r="380" spans="2:26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6"/>
      <c r="Y380" s="136"/>
      <c r="Z380" s="136"/>
    </row>
    <row r="381" spans="2:26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6"/>
      <c r="Y381" s="136"/>
      <c r="Z381" s="136"/>
    </row>
    <row r="382" spans="2:26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6"/>
      <c r="Y382" s="136"/>
      <c r="Z382" s="136"/>
    </row>
    <row r="383" spans="2:26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6"/>
      <c r="Y383" s="136"/>
      <c r="Z383" s="136"/>
    </row>
    <row r="384" spans="2:26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6"/>
      <c r="Y384" s="136"/>
      <c r="Z384" s="136"/>
    </row>
    <row r="385" spans="2:26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6"/>
      <c r="Y385" s="136"/>
      <c r="Z385" s="136"/>
    </row>
    <row r="386" spans="2:26"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6"/>
      <c r="Y386" s="136"/>
      <c r="Z386" s="136"/>
    </row>
    <row r="387" spans="2:26"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6"/>
      <c r="Y387" s="136"/>
      <c r="Z387" s="136"/>
    </row>
    <row r="388" spans="2:26"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6"/>
      <c r="Y388" s="136"/>
      <c r="Z388" s="136"/>
    </row>
    <row r="389" spans="2:26"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6"/>
      <c r="Y389" s="136"/>
      <c r="Z389" s="136"/>
    </row>
    <row r="390" spans="2:26"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6"/>
      <c r="Y390" s="136"/>
      <c r="Z390" s="136"/>
    </row>
    <row r="391" spans="2:26"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6"/>
      <c r="Y391" s="136"/>
      <c r="Z391" s="136"/>
    </row>
    <row r="392" spans="2:26"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6"/>
      <c r="Y392" s="136"/>
      <c r="Z392" s="136"/>
    </row>
    <row r="393" spans="2:26"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6"/>
      <c r="Y393" s="136"/>
      <c r="Z393" s="136"/>
    </row>
    <row r="394" spans="2:26"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6"/>
      <c r="Y394" s="136"/>
      <c r="Z394" s="136"/>
    </row>
    <row r="395" spans="2:26"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6"/>
      <c r="Y395" s="136"/>
      <c r="Z395" s="136"/>
    </row>
    <row r="396" spans="2:26"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6"/>
      <c r="Y396" s="136"/>
      <c r="Z396" s="136"/>
    </row>
    <row r="397" spans="2:26"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6"/>
      <c r="Y397" s="136"/>
      <c r="Z397" s="136"/>
    </row>
    <row r="398" spans="2:26"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6"/>
      <c r="Y398" s="136"/>
      <c r="Z398" s="136"/>
    </row>
    <row r="399" spans="2:26"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6"/>
      <c r="Y399" s="136"/>
      <c r="Z399" s="136"/>
    </row>
    <row r="400" spans="2:26"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6"/>
      <c r="Y400" s="136"/>
      <c r="Z400" s="136"/>
    </row>
    <row r="401" spans="2:26"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6"/>
      <c r="Y401" s="136"/>
      <c r="Z401" s="136"/>
    </row>
    <row r="402" spans="2:26"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6"/>
      <c r="Y402" s="136"/>
      <c r="Z402" s="136"/>
    </row>
    <row r="403" spans="2:26"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6"/>
      <c r="Y403" s="136"/>
      <c r="Z403" s="136"/>
    </row>
    <row r="404" spans="2:26"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6"/>
      <c r="Y404" s="136"/>
      <c r="Z404" s="136"/>
    </row>
    <row r="405" spans="2:26"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6"/>
      <c r="Y405" s="136"/>
      <c r="Z405" s="136"/>
    </row>
    <row r="406" spans="2:26"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6"/>
      <c r="Y406" s="136"/>
      <c r="Z406" s="136"/>
    </row>
    <row r="407" spans="2:26"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6"/>
      <c r="Y407" s="136"/>
      <c r="Z407" s="136"/>
    </row>
    <row r="408" spans="2:26"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6"/>
      <c r="Y408" s="136"/>
      <c r="Z408" s="136"/>
    </row>
    <row r="409" spans="2:26"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6"/>
      <c r="Y409" s="136"/>
      <c r="Z409" s="136"/>
    </row>
    <row r="410" spans="2:26"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6"/>
      <c r="Y410" s="136"/>
      <c r="Z410" s="136"/>
    </row>
    <row r="411" spans="2:26"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6"/>
      <c r="Y411" s="136"/>
      <c r="Z411" s="136"/>
    </row>
    <row r="412" spans="2:26"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6"/>
      <c r="Y412" s="136"/>
      <c r="Z412" s="136"/>
    </row>
    <row r="413" spans="2:26"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6"/>
      <c r="Y413" s="136"/>
      <c r="Z413" s="136"/>
    </row>
    <row r="414" spans="2:26"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6"/>
      <c r="Y414" s="136"/>
      <c r="Z414" s="136"/>
    </row>
    <row r="415" spans="2:26"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6"/>
      <c r="Y415" s="136"/>
      <c r="Z415" s="136"/>
    </row>
    <row r="416" spans="2:26"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6"/>
      <c r="Y416" s="136"/>
      <c r="Z416" s="136"/>
    </row>
    <row r="417" spans="2:26"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6"/>
      <c r="Y417" s="136"/>
      <c r="Z417" s="136"/>
    </row>
    <row r="418" spans="2:26"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6"/>
      <c r="Y418" s="136"/>
      <c r="Z418" s="136"/>
    </row>
    <row r="419" spans="2:26"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6"/>
      <c r="Y419" s="136"/>
      <c r="Z419" s="136"/>
    </row>
    <row r="420" spans="2:26"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6"/>
      <c r="Y420" s="136"/>
      <c r="Z420" s="136"/>
    </row>
    <row r="421" spans="2:26"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6"/>
      <c r="Y421" s="136"/>
      <c r="Z421" s="136"/>
    </row>
    <row r="422" spans="2:26"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6"/>
      <c r="Y422" s="136"/>
      <c r="Z422" s="136"/>
    </row>
    <row r="423" spans="2:26"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6"/>
      <c r="Y423" s="136"/>
      <c r="Z423" s="136"/>
    </row>
    <row r="424" spans="2:26"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6"/>
      <c r="Y424" s="136"/>
      <c r="Z424" s="136"/>
    </row>
    <row r="425" spans="2:26"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6"/>
      <c r="Y425" s="136"/>
      <c r="Z425" s="136"/>
    </row>
    <row r="426" spans="2:26"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6"/>
      <c r="Y426" s="136"/>
      <c r="Z426" s="136"/>
    </row>
    <row r="427" spans="2:26"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6"/>
      <c r="Y427" s="136"/>
      <c r="Z427" s="136"/>
    </row>
    <row r="428" spans="2:26"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6"/>
      <c r="Y428" s="136"/>
      <c r="Z428" s="136"/>
    </row>
    <row r="429" spans="2:26"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6"/>
      <c r="Y429" s="136"/>
      <c r="Z429" s="136"/>
    </row>
    <row r="430" spans="2:26"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6"/>
      <c r="Y430" s="136"/>
      <c r="Z430" s="136"/>
    </row>
    <row r="431" spans="2:26"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6"/>
      <c r="Y431" s="136"/>
      <c r="Z431" s="136"/>
    </row>
    <row r="432" spans="2:26"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6"/>
      <c r="Y432" s="136"/>
      <c r="Z432" s="136"/>
    </row>
    <row r="433" spans="2:26"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6"/>
      <c r="Y433" s="136"/>
      <c r="Z433" s="136"/>
    </row>
    <row r="434" spans="2:26"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6"/>
      <c r="Y434" s="136"/>
      <c r="Z434" s="136"/>
    </row>
    <row r="435" spans="2:26">
      <c r="B435" s="136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6"/>
      <c r="Y435" s="136"/>
      <c r="Z435" s="136"/>
    </row>
    <row r="436" spans="2:26">
      <c r="B436" s="136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6"/>
      <c r="Y436" s="136"/>
      <c r="Z436" s="136"/>
    </row>
    <row r="437" spans="2:26">
      <c r="B437" s="136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6"/>
      <c r="Y437" s="136"/>
      <c r="Z437" s="136"/>
    </row>
    <row r="438" spans="2:26"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6"/>
      <c r="Y438" s="136"/>
      <c r="Z438" s="136"/>
    </row>
    <row r="439" spans="2:26">
      <c r="B439" s="136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6"/>
      <c r="Y439" s="136"/>
      <c r="Z439" s="136"/>
    </row>
    <row r="440" spans="2:26">
      <c r="B440" s="136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6"/>
      <c r="Y440" s="136"/>
      <c r="Z440" s="136"/>
    </row>
    <row r="441" spans="2:26"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6"/>
      <c r="Y441" s="136"/>
      <c r="Z441" s="136"/>
    </row>
    <row r="442" spans="2:26">
      <c r="B442" s="136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6"/>
      <c r="Y442" s="136"/>
      <c r="Z442" s="136"/>
    </row>
    <row r="443" spans="2:26">
      <c r="B443" s="136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6"/>
      <c r="Y443" s="136"/>
      <c r="Z443" s="136"/>
    </row>
    <row r="444" spans="2:26">
      <c r="B444" s="136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6"/>
      <c r="Y444" s="136"/>
      <c r="Z444" s="136"/>
    </row>
    <row r="445" spans="2:26"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6"/>
      <c r="Y445" s="136"/>
      <c r="Z445" s="136"/>
    </row>
    <row r="446" spans="2:26"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6"/>
      <c r="Y446" s="136"/>
      <c r="Z446" s="136"/>
    </row>
    <row r="447" spans="2:26"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6"/>
      <c r="Y447" s="136"/>
      <c r="Z447" s="136"/>
    </row>
    <row r="448" spans="2:26"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6"/>
      <c r="Y448" s="136"/>
      <c r="Z448" s="136"/>
    </row>
    <row r="449" spans="2:26"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6"/>
      <c r="Y449" s="136"/>
      <c r="Z449" s="136"/>
    </row>
    <row r="450" spans="2:26"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6"/>
      <c r="Y450" s="136"/>
      <c r="Z450" s="136"/>
    </row>
    <row r="451" spans="2:26"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6"/>
      <c r="Y451" s="136"/>
      <c r="Z451" s="136"/>
    </row>
    <row r="452" spans="2:26"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6"/>
      <c r="Y452" s="136"/>
      <c r="Z452" s="136"/>
    </row>
    <row r="453" spans="2:26"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6"/>
      <c r="Y453" s="136"/>
      <c r="Z453" s="136"/>
    </row>
    <row r="454" spans="2:26"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6"/>
      <c r="Y454" s="136"/>
      <c r="Z454" s="136"/>
    </row>
    <row r="455" spans="2:26">
      <c r="B455" s="136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6"/>
      <c r="Y455" s="136"/>
      <c r="Z455" s="136"/>
    </row>
    <row r="456" spans="2:26"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6"/>
      <c r="Y456" s="136"/>
      <c r="Z456" s="136"/>
    </row>
    <row r="457" spans="2:26"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6"/>
      <c r="Y457" s="136"/>
      <c r="Z457" s="136"/>
    </row>
    <row r="458" spans="2:26"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6"/>
      <c r="Y458" s="136"/>
      <c r="Z458" s="136"/>
    </row>
    <row r="459" spans="2:26"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6"/>
      <c r="Y459" s="136"/>
      <c r="Z459" s="136"/>
    </row>
    <row r="460" spans="2:26"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6"/>
      <c r="Y460" s="136"/>
      <c r="Z460" s="136"/>
    </row>
    <row r="461" spans="2:26"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6"/>
      <c r="Y461" s="136"/>
      <c r="Z461" s="136"/>
    </row>
    <row r="462" spans="2:26"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6"/>
      <c r="Y462" s="136"/>
      <c r="Z462" s="136"/>
    </row>
    <row r="463" spans="2:26"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6"/>
      <c r="Y463" s="136"/>
      <c r="Z463" s="136"/>
    </row>
    <row r="464" spans="2:26"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6"/>
      <c r="Y464" s="136"/>
      <c r="Z464" s="136"/>
    </row>
    <row r="465" spans="2:26"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6"/>
      <c r="Y465" s="136"/>
      <c r="Z465" s="136"/>
    </row>
    <row r="466" spans="2:26"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6"/>
      <c r="Y466" s="136"/>
      <c r="Z466" s="136"/>
    </row>
    <row r="467" spans="2:26"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6"/>
      <c r="Y467" s="136"/>
      <c r="Z467" s="136"/>
    </row>
    <row r="468" spans="2:26"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6"/>
      <c r="Y468" s="136"/>
      <c r="Z468" s="136"/>
    </row>
    <row r="469" spans="2:26"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6"/>
      <c r="Y469" s="136"/>
      <c r="Z469" s="136"/>
    </row>
    <row r="470" spans="2:26"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6"/>
      <c r="Y470" s="136"/>
      <c r="Z470" s="136"/>
    </row>
    <row r="471" spans="2:26"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6"/>
      <c r="Y471" s="136"/>
      <c r="Z471" s="136"/>
    </row>
    <row r="472" spans="2:26"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6"/>
      <c r="Y472" s="136"/>
      <c r="Z472" s="136"/>
    </row>
    <row r="473" spans="2:26"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6"/>
      <c r="Y473" s="136"/>
      <c r="Z473" s="136"/>
    </row>
    <row r="474" spans="2:26">
      <c r="B474" s="136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6"/>
      <c r="Y474" s="136"/>
      <c r="Z474" s="136"/>
    </row>
    <row r="475" spans="2:26"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6"/>
      <c r="Y475" s="136"/>
      <c r="Z475" s="136"/>
    </row>
    <row r="476" spans="2:26"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6"/>
      <c r="Y476" s="136"/>
      <c r="Z476" s="136"/>
    </row>
    <row r="477" spans="2:26"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6"/>
      <c r="Y477" s="136"/>
      <c r="Z477" s="136"/>
    </row>
    <row r="478" spans="2:26"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6"/>
      <c r="Y478" s="136"/>
      <c r="Z478" s="136"/>
    </row>
    <row r="479" spans="2:26"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6"/>
      <c r="Y479" s="136"/>
      <c r="Z479" s="136"/>
    </row>
    <row r="480" spans="2:26"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6"/>
      <c r="Y480" s="136"/>
      <c r="Z480" s="136"/>
    </row>
    <row r="481" spans="2:26">
      <c r="B481" s="136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6"/>
      <c r="Y481" s="136"/>
      <c r="Z481" s="136"/>
    </row>
    <row r="482" spans="2:26"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6"/>
      <c r="Y482" s="136"/>
      <c r="Z482" s="136"/>
    </row>
    <row r="483" spans="2:26">
      <c r="B483" s="136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6"/>
      <c r="Y483" s="136"/>
      <c r="Z483" s="136"/>
    </row>
    <row r="484" spans="2:26"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6"/>
      <c r="Y484" s="136"/>
      <c r="Z484" s="136"/>
    </row>
    <row r="485" spans="2:26"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6"/>
      <c r="Y485" s="136"/>
      <c r="Z485" s="136"/>
    </row>
    <row r="486" spans="2:26"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6"/>
      <c r="Y486" s="136"/>
      <c r="Z486" s="136"/>
    </row>
    <row r="487" spans="2:26"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6"/>
      <c r="Y487" s="136"/>
      <c r="Z487" s="136"/>
    </row>
    <row r="488" spans="2:26"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6"/>
      <c r="Y488" s="136"/>
      <c r="Z488" s="136"/>
    </row>
    <row r="489" spans="2:26"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6"/>
      <c r="Y489" s="136"/>
      <c r="Z489" s="136"/>
    </row>
    <row r="490" spans="2:26"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6"/>
      <c r="Y490" s="136"/>
      <c r="Z490" s="136"/>
    </row>
    <row r="491" spans="2:26"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6"/>
      <c r="Y491" s="136"/>
      <c r="Z491" s="136"/>
    </row>
    <row r="492" spans="2:26">
      <c r="B492" s="136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6"/>
      <c r="Y492" s="136"/>
      <c r="Z492" s="136"/>
    </row>
    <row r="493" spans="2:26">
      <c r="B493" s="136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6"/>
      <c r="Y493" s="136"/>
      <c r="Z493" s="136"/>
    </row>
    <row r="494" spans="2:26">
      <c r="B494" s="136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6"/>
      <c r="Y494" s="136"/>
      <c r="Z494" s="136"/>
    </row>
    <row r="495" spans="2:26"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6"/>
      <c r="Y495" s="136"/>
      <c r="Z495" s="136"/>
    </row>
    <row r="496" spans="2:26"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6"/>
      <c r="Y496" s="136"/>
      <c r="Z496" s="136"/>
    </row>
    <row r="497" spans="2:26"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6"/>
      <c r="Y497" s="136"/>
      <c r="Z497" s="136"/>
    </row>
    <row r="498" spans="2:26">
      <c r="B498" s="136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6"/>
      <c r="Y498" s="136"/>
      <c r="Z498" s="136"/>
    </row>
    <row r="499" spans="2:26"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6"/>
      <c r="Y499" s="136"/>
      <c r="Z499" s="136"/>
    </row>
    <row r="500" spans="2:26">
      <c r="B500" s="136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6"/>
      <c r="Y500" s="136"/>
      <c r="Z500" s="136"/>
    </row>
    <row r="501" spans="2:26"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6"/>
      <c r="Y501" s="136"/>
      <c r="Z501" s="136"/>
    </row>
    <row r="502" spans="2:26">
      <c r="B502" s="136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6"/>
      <c r="Y502" s="136"/>
      <c r="Z502" s="136"/>
    </row>
    <row r="503" spans="2:26">
      <c r="B503" s="136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6"/>
      <c r="Y503" s="136"/>
      <c r="Z503" s="136"/>
    </row>
    <row r="504" spans="2:26"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6"/>
      <c r="Y504" s="136"/>
      <c r="Z504" s="136"/>
    </row>
    <row r="505" spans="2:26"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6"/>
      <c r="Y505" s="136"/>
      <c r="Z505" s="136"/>
    </row>
    <row r="506" spans="2:26"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6"/>
      <c r="Y506" s="136"/>
      <c r="Z506" s="136"/>
    </row>
    <row r="507" spans="2:26">
      <c r="B507" s="136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6"/>
      <c r="Y507" s="136"/>
      <c r="Z507" s="136"/>
    </row>
    <row r="508" spans="2:26"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6"/>
      <c r="Y508" s="136"/>
      <c r="Z508" s="136"/>
    </row>
    <row r="509" spans="2:26">
      <c r="B509" s="136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6"/>
      <c r="Y509" s="136"/>
      <c r="Z509" s="136"/>
    </row>
    <row r="510" spans="2:26"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6"/>
      <c r="Y510" s="136"/>
      <c r="Z510" s="136"/>
    </row>
    <row r="511" spans="2:26"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6"/>
      <c r="Y511" s="136"/>
      <c r="Z511" s="136"/>
    </row>
    <row r="512" spans="2:26">
      <c r="B512" s="136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6"/>
      <c r="Y512" s="136"/>
      <c r="Z512" s="136"/>
    </row>
    <row r="513" spans="2:26"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6"/>
      <c r="Y513" s="136"/>
      <c r="Z513" s="136"/>
    </row>
    <row r="514" spans="2:26"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6"/>
      <c r="Y514" s="136"/>
      <c r="Z514" s="136"/>
    </row>
    <row r="515" spans="2:26"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6"/>
      <c r="Y515" s="136"/>
      <c r="Z515" s="136"/>
    </row>
    <row r="516" spans="2:26"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6"/>
      <c r="Y516" s="136"/>
      <c r="Z516" s="136"/>
    </row>
    <row r="517" spans="2:26">
      <c r="B517" s="136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6"/>
      <c r="Y517" s="136"/>
      <c r="Z517" s="136"/>
    </row>
    <row r="518" spans="2:26"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6"/>
      <c r="Y518" s="136"/>
      <c r="Z518" s="136"/>
    </row>
    <row r="519" spans="2:26"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6"/>
      <c r="Y519" s="136"/>
      <c r="Z519" s="136"/>
    </row>
    <row r="520" spans="2:26"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6"/>
      <c r="Y520" s="136"/>
      <c r="Z520" s="136"/>
    </row>
    <row r="521" spans="2:26"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6"/>
      <c r="Y521" s="136"/>
      <c r="Z521" s="136"/>
    </row>
    <row r="522" spans="2:26"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6"/>
      <c r="Y522" s="136"/>
      <c r="Z522" s="136"/>
    </row>
    <row r="523" spans="2:26"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6"/>
      <c r="Y523" s="136"/>
      <c r="Z523" s="136"/>
    </row>
    <row r="524" spans="2:26">
      <c r="B524" s="136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6"/>
      <c r="Y524" s="136"/>
      <c r="Z524" s="136"/>
    </row>
    <row r="525" spans="2:26">
      <c r="B525" s="136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6"/>
      <c r="Y525" s="136"/>
      <c r="Z525" s="136"/>
    </row>
    <row r="526" spans="2:26">
      <c r="B526" s="136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6"/>
      <c r="Y526" s="136"/>
      <c r="Z526" s="136"/>
    </row>
    <row r="527" spans="2:26">
      <c r="B527" s="136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6"/>
      <c r="Y527" s="136"/>
      <c r="Z527" s="136"/>
    </row>
    <row r="528" spans="2:26"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6"/>
      <c r="Y528" s="136"/>
      <c r="Z528" s="136"/>
    </row>
    <row r="529" spans="2:26"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6"/>
      <c r="Y529" s="136"/>
      <c r="Z529" s="136"/>
    </row>
    <row r="530" spans="2:26">
      <c r="B530" s="136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6"/>
      <c r="Y530" s="136"/>
      <c r="Z530" s="136"/>
    </row>
    <row r="531" spans="2:26"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6"/>
      <c r="Y531" s="136"/>
      <c r="Z531" s="136"/>
    </row>
    <row r="532" spans="2:26">
      <c r="B532" s="136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6"/>
      <c r="Y532" s="136"/>
      <c r="Z532" s="136"/>
    </row>
    <row r="533" spans="2:26"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6"/>
      <c r="Y533" s="136"/>
      <c r="Z533" s="136"/>
    </row>
    <row r="534" spans="2:26"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6"/>
      <c r="Y534" s="136"/>
      <c r="Z534" s="136"/>
    </row>
    <row r="535" spans="2:26">
      <c r="B535" s="136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6"/>
      <c r="Y535" s="136"/>
      <c r="Z535" s="136"/>
    </row>
    <row r="536" spans="2:26">
      <c r="B536" s="136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6"/>
      <c r="Y536" s="136"/>
      <c r="Z536" s="136"/>
    </row>
    <row r="537" spans="2:26"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6"/>
      <c r="Y537" s="136"/>
      <c r="Z537" s="136"/>
    </row>
    <row r="538" spans="2:26">
      <c r="B538" s="136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6"/>
      <c r="Y538" s="136"/>
      <c r="Z538" s="136"/>
    </row>
    <row r="539" spans="2:26">
      <c r="B539" s="136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6"/>
      <c r="Y539" s="136"/>
      <c r="Z539" s="136"/>
    </row>
    <row r="540" spans="2:26">
      <c r="B540" s="136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6"/>
      <c r="Y540" s="136"/>
      <c r="Z540" s="136"/>
    </row>
    <row r="541" spans="2:26"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6"/>
      <c r="Y541" s="136"/>
      <c r="Z541" s="136"/>
    </row>
    <row r="542" spans="2:26">
      <c r="B542" s="136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6"/>
      <c r="Y542" s="136"/>
      <c r="Z542" s="136"/>
    </row>
    <row r="543" spans="2:26">
      <c r="B543" s="136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6"/>
      <c r="Y543" s="136"/>
      <c r="Z543" s="136"/>
    </row>
    <row r="544" spans="2:26">
      <c r="B544" s="136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6"/>
      <c r="Y544" s="136"/>
      <c r="Z544" s="136"/>
    </row>
    <row r="545" spans="2:26">
      <c r="B545" s="136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6"/>
      <c r="Y545" s="136"/>
      <c r="Z545" s="136"/>
    </row>
    <row r="546" spans="2:26">
      <c r="B546" s="136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6"/>
      <c r="Y546" s="136"/>
      <c r="Z546" s="136"/>
    </row>
    <row r="547" spans="2:26"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6"/>
      <c r="Y547" s="136"/>
      <c r="Z547" s="136"/>
    </row>
    <row r="548" spans="2:26">
      <c r="B548" s="136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6"/>
      <c r="Y548" s="136"/>
      <c r="Z548" s="136"/>
    </row>
    <row r="549" spans="2:26">
      <c r="B549" s="136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6"/>
      <c r="Y549" s="136"/>
      <c r="Z549" s="136"/>
    </row>
    <row r="550" spans="2:26">
      <c r="B550" s="136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6"/>
      <c r="Y550" s="136"/>
      <c r="Z550" s="136"/>
    </row>
    <row r="551" spans="2:26">
      <c r="B551" s="136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6"/>
      <c r="Y551" s="136"/>
      <c r="Z551" s="136"/>
    </row>
    <row r="552" spans="2:26">
      <c r="B552" s="136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6"/>
      <c r="Y552" s="136"/>
      <c r="Z552" s="136"/>
    </row>
    <row r="553" spans="2:26"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6"/>
      <c r="Y553" s="136"/>
      <c r="Z553" s="136"/>
    </row>
    <row r="554" spans="2:26"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6"/>
      <c r="Y554" s="136"/>
      <c r="Z554" s="136"/>
    </row>
    <row r="555" spans="2:26"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6"/>
      <c r="Y555" s="136"/>
      <c r="Z555" s="136"/>
    </row>
    <row r="556" spans="2:26"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6"/>
      <c r="Y556" s="136"/>
      <c r="Z556" s="136"/>
    </row>
    <row r="557" spans="2:26"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6"/>
      <c r="Y557" s="136"/>
      <c r="Z557" s="136"/>
    </row>
    <row r="558" spans="2:26"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6"/>
      <c r="Y558" s="136"/>
      <c r="Z558" s="136"/>
    </row>
    <row r="559" spans="2:26"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6"/>
      <c r="Y559" s="136"/>
      <c r="Z559" s="136"/>
    </row>
    <row r="560" spans="2:26"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6"/>
      <c r="Y560" s="136"/>
      <c r="Z560" s="136"/>
    </row>
    <row r="561" spans="2:26"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6"/>
      <c r="Y561" s="136"/>
      <c r="Z561" s="136"/>
    </row>
    <row r="562" spans="2:26"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6"/>
      <c r="Y562" s="136"/>
      <c r="Z562" s="136"/>
    </row>
    <row r="563" spans="2:26"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6"/>
      <c r="Y563" s="136"/>
      <c r="Z563" s="136"/>
    </row>
    <row r="564" spans="2:26"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6"/>
      <c r="Y564" s="136"/>
      <c r="Z564" s="136"/>
    </row>
    <row r="565" spans="2:26"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6"/>
      <c r="Y565" s="136"/>
      <c r="Z565" s="136"/>
    </row>
    <row r="566" spans="2:26">
      <c r="B566" s="136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6"/>
      <c r="Y566" s="136"/>
      <c r="Z566" s="136"/>
    </row>
    <row r="567" spans="2:26">
      <c r="B567" s="136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6"/>
      <c r="Y567" s="136"/>
      <c r="Z567" s="136"/>
    </row>
    <row r="568" spans="2:26">
      <c r="B568" s="136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6"/>
      <c r="Y568" s="136"/>
      <c r="Z568" s="136"/>
    </row>
    <row r="569" spans="2:26"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6"/>
      <c r="Y569" s="136"/>
      <c r="Z569" s="136"/>
    </row>
    <row r="570" spans="2:26">
      <c r="B570" s="136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6"/>
      <c r="Y570" s="136"/>
      <c r="Z570" s="136"/>
    </row>
    <row r="571" spans="2:26">
      <c r="B571" s="136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6"/>
      <c r="Y571" s="136"/>
      <c r="Z571" s="136"/>
    </row>
    <row r="572" spans="2:26">
      <c r="B572" s="136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6"/>
      <c r="Y572" s="136"/>
      <c r="Z572" s="136"/>
    </row>
    <row r="573" spans="2:26"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6"/>
      <c r="Y573" s="136"/>
      <c r="Z573" s="136"/>
    </row>
    <row r="574" spans="2:26">
      <c r="B574" s="136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6"/>
      <c r="Y574" s="136"/>
      <c r="Z574" s="136"/>
    </row>
    <row r="575" spans="2:26"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6"/>
      <c r="Y575" s="136"/>
      <c r="Z575" s="136"/>
    </row>
    <row r="576" spans="2:26">
      <c r="B576" s="136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6"/>
      <c r="Y576" s="136"/>
      <c r="Z576" s="136"/>
    </row>
    <row r="577" spans="2:26">
      <c r="B577" s="136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6"/>
      <c r="Y577" s="136"/>
      <c r="Z577" s="136"/>
    </row>
    <row r="578" spans="2:26">
      <c r="B578" s="136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6"/>
      <c r="Y578" s="136"/>
      <c r="Z578" s="136"/>
    </row>
    <row r="579" spans="2:26">
      <c r="B579" s="136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6"/>
      <c r="Y579" s="136"/>
      <c r="Z579" s="136"/>
    </row>
    <row r="580" spans="2:26">
      <c r="B580" s="136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6"/>
      <c r="Y580" s="136"/>
      <c r="Z580" s="136"/>
    </row>
    <row r="581" spans="2:26"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6"/>
      <c r="Y581" s="136"/>
      <c r="Z581" s="136"/>
    </row>
    <row r="582" spans="2:26"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6"/>
      <c r="Y582" s="136"/>
      <c r="Z582" s="136"/>
    </row>
    <row r="583" spans="2:26">
      <c r="B583" s="136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6"/>
      <c r="Y583" s="136"/>
      <c r="Z583" s="136"/>
    </row>
    <row r="584" spans="2:26">
      <c r="B584" s="136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6"/>
      <c r="Y584" s="136"/>
      <c r="Z584" s="136"/>
    </row>
    <row r="585" spans="2:26"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6"/>
      <c r="Y585" s="136"/>
      <c r="Z585" s="136"/>
    </row>
    <row r="586" spans="2:26"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6"/>
      <c r="Y586" s="136"/>
      <c r="Z586" s="136"/>
    </row>
    <row r="587" spans="2:26">
      <c r="B587" s="136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6"/>
      <c r="Y587" s="136"/>
      <c r="Z587" s="136"/>
    </row>
    <row r="588" spans="2:26">
      <c r="B588" s="136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6"/>
      <c r="Y588" s="136"/>
      <c r="Z588" s="136"/>
    </row>
    <row r="589" spans="2:26">
      <c r="B589" s="136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6"/>
      <c r="Y589" s="136"/>
      <c r="Z589" s="136"/>
    </row>
    <row r="590" spans="2:26">
      <c r="B590" s="136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6"/>
      <c r="Y590" s="136"/>
      <c r="Z590" s="136"/>
    </row>
    <row r="591" spans="2:26">
      <c r="B591" s="136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6"/>
      <c r="Y591" s="136"/>
      <c r="Z591" s="136"/>
    </row>
    <row r="592" spans="2:26">
      <c r="B592" s="136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6"/>
      <c r="Y592" s="136"/>
      <c r="Z592" s="136"/>
    </row>
    <row r="593" spans="2:26">
      <c r="B593" s="136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6"/>
      <c r="Y593" s="136"/>
      <c r="Z593" s="136"/>
    </row>
    <row r="594" spans="2:26">
      <c r="B594" s="136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6"/>
      <c r="Y594" s="136"/>
      <c r="Z594" s="136"/>
    </row>
    <row r="595" spans="2:26">
      <c r="B595" s="136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6"/>
      <c r="Y595" s="136"/>
      <c r="Z595" s="136"/>
    </row>
    <row r="596" spans="2:26">
      <c r="B596" s="136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6"/>
      <c r="Y596" s="136"/>
      <c r="Z596" s="136"/>
    </row>
    <row r="597" spans="2:26">
      <c r="B597" s="136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6"/>
      <c r="Y597" s="136"/>
      <c r="Z597" s="136"/>
    </row>
    <row r="598" spans="2:26">
      <c r="B598" s="136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6"/>
      <c r="Y598" s="136"/>
      <c r="Z598" s="136"/>
    </row>
    <row r="599" spans="2:26">
      <c r="B599" s="136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6"/>
      <c r="Y599" s="136"/>
      <c r="Z599" s="136"/>
    </row>
    <row r="600" spans="2:26">
      <c r="B600" s="136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6"/>
      <c r="Y600" s="136"/>
      <c r="Z600" s="136"/>
    </row>
    <row r="601" spans="2:26">
      <c r="B601" s="136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6"/>
      <c r="Y601" s="136"/>
      <c r="Z601" s="136"/>
    </row>
    <row r="602" spans="2:26">
      <c r="B602" s="136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6"/>
      <c r="Y602" s="136"/>
      <c r="Z602" s="136"/>
    </row>
    <row r="603" spans="2:26">
      <c r="B603" s="136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6"/>
      <c r="Y603" s="136"/>
      <c r="Z603" s="136"/>
    </row>
    <row r="604" spans="2:26">
      <c r="B604" s="136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6"/>
      <c r="Y604" s="136"/>
      <c r="Z604" s="136"/>
    </row>
    <row r="605" spans="2:26">
      <c r="B605" s="136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6"/>
      <c r="Y605" s="136"/>
      <c r="Z605" s="136"/>
    </row>
    <row r="606" spans="2:26">
      <c r="B606" s="136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6"/>
      <c r="Y606" s="136"/>
      <c r="Z606" s="136"/>
    </row>
    <row r="607" spans="2:26">
      <c r="B607" s="136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6"/>
      <c r="Y607" s="136"/>
      <c r="Z607" s="136"/>
    </row>
    <row r="608" spans="2:26">
      <c r="B608" s="136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6"/>
      <c r="Y608" s="136"/>
      <c r="Z608" s="136"/>
    </row>
    <row r="609" spans="2:26">
      <c r="B609" s="136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6"/>
      <c r="Y609" s="136"/>
      <c r="Z609" s="136"/>
    </row>
    <row r="610" spans="2:26">
      <c r="B610" s="136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6"/>
      <c r="Y610" s="136"/>
      <c r="Z610" s="136"/>
    </row>
    <row r="611" spans="2:26">
      <c r="B611" s="136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6"/>
      <c r="Y611" s="136"/>
      <c r="Z611" s="136"/>
    </row>
    <row r="612" spans="2:26">
      <c r="B612" s="136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6"/>
      <c r="Y612" s="136"/>
      <c r="Z612" s="136"/>
    </row>
    <row r="613" spans="2:26">
      <c r="B613" s="136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6"/>
      <c r="Y613" s="136"/>
      <c r="Z613" s="136"/>
    </row>
    <row r="614" spans="2:26"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6"/>
      <c r="Y614" s="136"/>
      <c r="Z614" s="136"/>
    </row>
    <row r="615" spans="2:26"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6"/>
      <c r="Y615" s="136"/>
      <c r="Z615" s="136"/>
    </row>
    <row r="616" spans="2:26">
      <c r="B616" s="136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6"/>
      <c r="Y616" s="136"/>
      <c r="Z616" s="136"/>
    </row>
    <row r="617" spans="2:26">
      <c r="B617" s="136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6"/>
      <c r="Y617" s="136"/>
      <c r="Z617" s="136"/>
    </row>
    <row r="618" spans="2:26"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6"/>
      <c r="Y618" s="136"/>
      <c r="Z618" s="136"/>
    </row>
    <row r="619" spans="2:26">
      <c r="B619" s="136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6"/>
      <c r="Y619" s="136"/>
      <c r="Z619" s="136"/>
    </row>
    <row r="620" spans="2:26">
      <c r="B620" s="136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6"/>
      <c r="Y620" s="136"/>
      <c r="Z620" s="136"/>
    </row>
    <row r="621" spans="2:26">
      <c r="B621" s="136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6"/>
      <c r="Y621" s="136"/>
      <c r="Z621" s="136"/>
    </row>
    <row r="622" spans="2:26">
      <c r="B622" s="136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6"/>
      <c r="Y622" s="136"/>
      <c r="Z622" s="136"/>
    </row>
    <row r="623" spans="2:26">
      <c r="B623" s="136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6"/>
      <c r="Y623" s="136"/>
      <c r="Z623" s="136"/>
    </row>
    <row r="624" spans="2:26">
      <c r="B624" s="136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6"/>
      <c r="Y624" s="136"/>
      <c r="Z624" s="136"/>
    </row>
    <row r="625" spans="2:26">
      <c r="B625" s="136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6"/>
      <c r="Y625" s="136"/>
      <c r="Z625" s="136"/>
    </row>
    <row r="626" spans="2:26">
      <c r="B626" s="136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6"/>
      <c r="Y626" s="136"/>
      <c r="Z626" s="136"/>
    </row>
    <row r="627" spans="2:26">
      <c r="B627" s="136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6"/>
      <c r="Y627" s="136"/>
      <c r="Z627" s="136"/>
    </row>
    <row r="628" spans="2:26">
      <c r="B628" s="136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6"/>
      <c r="Y628" s="136"/>
      <c r="Z628" s="136"/>
    </row>
    <row r="629" spans="2:26">
      <c r="B629" s="136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6"/>
      <c r="Y629" s="136"/>
      <c r="Z629" s="136"/>
    </row>
    <row r="630" spans="2:26">
      <c r="B630" s="136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6"/>
      <c r="Y630" s="136"/>
      <c r="Z630" s="136"/>
    </row>
    <row r="631" spans="2:26"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6"/>
      <c r="Y631" s="136"/>
      <c r="Z631" s="136"/>
    </row>
    <row r="632" spans="2:26">
      <c r="B632" s="136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6"/>
      <c r="Y632" s="136"/>
      <c r="Z632" s="136"/>
    </row>
    <row r="633" spans="2:26">
      <c r="B633" s="136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6"/>
      <c r="Y633" s="136"/>
      <c r="Z633" s="136"/>
    </row>
    <row r="634" spans="2:26">
      <c r="B634" s="136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6"/>
      <c r="Y634" s="136"/>
      <c r="Z634" s="136"/>
    </row>
    <row r="635" spans="2:26">
      <c r="B635" s="136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6"/>
      <c r="Y635" s="136"/>
      <c r="Z635" s="136"/>
    </row>
    <row r="636" spans="2:26">
      <c r="B636" s="136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6"/>
      <c r="Y636" s="136"/>
      <c r="Z636" s="136"/>
    </row>
    <row r="637" spans="2:26">
      <c r="B637" s="136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6"/>
      <c r="Y637" s="136"/>
      <c r="Z637" s="136"/>
    </row>
    <row r="638" spans="2:26">
      <c r="B638" s="136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6"/>
      <c r="Y638" s="136"/>
      <c r="Z638" s="136"/>
    </row>
    <row r="639" spans="2:26"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6"/>
      <c r="Y639" s="136"/>
      <c r="Z639" s="136"/>
    </row>
    <row r="640" spans="2:26">
      <c r="B640" s="136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6"/>
      <c r="Y640" s="136"/>
      <c r="Z640" s="136"/>
    </row>
    <row r="641" spans="2:26">
      <c r="B641" s="136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6"/>
      <c r="Y641" s="136"/>
      <c r="Z641" s="136"/>
    </row>
    <row r="642" spans="2:26">
      <c r="B642" s="136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6"/>
      <c r="Y642" s="136"/>
      <c r="Z642" s="136"/>
    </row>
    <row r="643" spans="2:26">
      <c r="B643" s="136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6"/>
      <c r="Y643" s="136"/>
      <c r="Z643" s="136"/>
    </row>
    <row r="644" spans="2:26">
      <c r="B644" s="136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6"/>
      <c r="Y644" s="136"/>
      <c r="Z644" s="136"/>
    </row>
    <row r="645" spans="2:26">
      <c r="B645" s="136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6"/>
      <c r="Y645" s="136"/>
      <c r="Z645" s="136"/>
    </row>
    <row r="646" spans="2:26">
      <c r="B646" s="136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6"/>
      <c r="Y646" s="136"/>
      <c r="Z646" s="136"/>
    </row>
    <row r="647" spans="2:26">
      <c r="B647" s="136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6"/>
      <c r="Y647" s="136"/>
      <c r="Z647" s="136"/>
    </row>
    <row r="648" spans="2:26">
      <c r="B648" s="136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6"/>
      <c r="Y648" s="136"/>
      <c r="Z648" s="136"/>
    </row>
    <row r="649" spans="2:26"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6"/>
      <c r="Y649" s="136"/>
      <c r="Z649" s="136"/>
    </row>
    <row r="650" spans="2:26">
      <c r="B650" s="136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6"/>
      <c r="Y650" s="136"/>
      <c r="Z650" s="136"/>
    </row>
    <row r="651" spans="2:26">
      <c r="B651" s="136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6"/>
      <c r="Y651" s="136"/>
      <c r="Z651" s="136"/>
    </row>
    <row r="652" spans="2:26">
      <c r="B652" s="136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6"/>
      <c r="Y652" s="136"/>
      <c r="Z652" s="136"/>
    </row>
    <row r="653" spans="2:26">
      <c r="B653" s="136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6"/>
      <c r="Y653" s="136"/>
      <c r="Z653" s="136"/>
    </row>
    <row r="654" spans="2:26">
      <c r="B654" s="136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6"/>
      <c r="Y654" s="136"/>
      <c r="Z654" s="136"/>
    </row>
    <row r="655" spans="2:26">
      <c r="B655" s="136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6"/>
      <c r="Y655" s="136"/>
      <c r="Z655" s="136"/>
    </row>
    <row r="656" spans="2:26">
      <c r="B656" s="136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6"/>
      <c r="Y656" s="136"/>
      <c r="Z656" s="136"/>
    </row>
    <row r="657" spans="2:26">
      <c r="B657" s="136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6"/>
      <c r="Y657" s="136"/>
      <c r="Z657" s="136"/>
    </row>
    <row r="658" spans="2:26">
      <c r="B658" s="136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6"/>
      <c r="Y658" s="136"/>
      <c r="Z658" s="136"/>
    </row>
    <row r="659" spans="2:26">
      <c r="B659" s="136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6"/>
      <c r="Y659" s="136"/>
      <c r="Z659" s="136"/>
    </row>
    <row r="660" spans="2:26">
      <c r="B660" s="136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6"/>
      <c r="Y660" s="136"/>
      <c r="Z660" s="136"/>
    </row>
    <row r="661" spans="2:26">
      <c r="B661" s="136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6"/>
      <c r="Y661" s="136"/>
      <c r="Z661" s="136"/>
    </row>
    <row r="662" spans="2:26">
      <c r="B662" s="136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6"/>
      <c r="Y662" s="136"/>
      <c r="Z662" s="136"/>
    </row>
    <row r="663" spans="2:26">
      <c r="B663" s="136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6"/>
      <c r="Y663" s="136"/>
      <c r="Z663" s="136"/>
    </row>
    <row r="664" spans="2:26">
      <c r="B664" s="136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6"/>
      <c r="Y664" s="136"/>
      <c r="Z664" s="136"/>
    </row>
    <row r="665" spans="2:26">
      <c r="B665" s="136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6"/>
      <c r="Y665" s="136"/>
      <c r="Z665" s="136"/>
    </row>
    <row r="666" spans="2:26">
      <c r="B666" s="136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6"/>
      <c r="Y666" s="136"/>
      <c r="Z666" s="136"/>
    </row>
    <row r="667" spans="2:26">
      <c r="B667" s="136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6"/>
      <c r="Y667" s="136"/>
      <c r="Z667" s="136"/>
    </row>
    <row r="668" spans="2:26">
      <c r="B668" s="136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6"/>
      <c r="Y668" s="136"/>
      <c r="Z668" s="136"/>
    </row>
    <row r="669" spans="2:26"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6"/>
      <c r="Y669" s="136"/>
      <c r="Z669" s="136"/>
    </row>
    <row r="670" spans="2:26"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6"/>
      <c r="Y670" s="136"/>
      <c r="Z670" s="136"/>
    </row>
    <row r="671" spans="2:26"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6"/>
      <c r="Y671" s="136"/>
      <c r="Z671" s="136"/>
    </row>
    <row r="672" spans="2:26">
      <c r="B672" s="136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6"/>
      <c r="Y672" s="136"/>
      <c r="Z672" s="136"/>
    </row>
    <row r="673" spans="2:26">
      <c r="B673" s="136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6"/>
      <c r="Y673" s="136"/>
      <c r="Z673" s="136"/>
    </row>
    <row r="674" spans="2:26">
      <c r="B674" s="136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6"/>
      <c r="Y674" s="136"/>
      <c r="Z674" s="136"/>
    </row>
    <row r="675" spans="2:26">
      <c r="B675" s="136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6"/>
      <c r="Y675" s="136"/>
      <c r="Z675" s="136"/>
    </row>
    <row r="676" spans="2:26"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6"/>
      <c r="Y676" s="136"/>
      <c r="Z676" s="136"/>
    </row>
    <row r="677" spans="2:26">
      <c r="B677" s="136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6"/>
      <c r="Y677" s="136"/>
      <c r="Z677" s="136"/>
    </row>
    <row r="678" spans="2:26"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6"/>
      <c r="Y678" s="136"/>
      <c r="Z678" s="136"/>
    </row>
    <row r="679" spans="2:26">
      <c r="B679" s="136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6"/>
      <c r="Y679" s="136"/>
      <c r="Z679" s="136"/>
    </row>
    <row r="680" spans="2:26">
      <c r="B680" s="136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6"/>
      <c r="Y680" s="136"/>
      <c r="Z680" s="136"/>
    </row>
    <row r="681" spans="2:26">
      <c r="B681" s="136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6"/>
      <c r="Y681" s="136"/>
      <c r="Z681" s="136"/>
    </row>
    <row r="682" spans="2:26">
      <c r="B682" s="136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6"/>
      <c r="Y682" s="136"/>
      <c r="Z682" s="136"/>
    </row>
    <row r="683" spans="2:26"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6"/>
      <c r="Y683" s="136"/>
      <c r="Z683" s="136"/>
    </row>
    <row r="684" spans="2:26">
      <c r="B684" s="136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6"/>
      <c r="Y684" s="136"/>
      <c r="Z684" s="136"/>
    </row>
    <row r="685" spans="2:26">
      <c r="B685" s="136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6"/>
      <c r="Y685" s="136"/>
      <c r="Z685" s="136"/>
    </row>
    <row r="686" spans="2:26">
      <c r="B686" s="136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6"/>
      <c r="Y686" s="136"/>
      <c r="Z686" s="136"/>
    </row>
    <row r="687" spans="2:26">
      <c r="B687" s="136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6"/>
      <c r="Y687" s="136"/>
      <c r="Z687" s="136"/>
    </row>
    <row r="688" spans="2:26">
      <c r="B688" s="136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6"/>
      <c r="Y688" s="136"/>
      <c r="Z688" s="136"/>
    </row>
    <row r="689" spans="2:26"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6"/>
      <c r="Y689" s="136"/>
      <c r="Z689" s="136"/>
    </row>
    <row r="690" spans="2:26"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6"/>
      <c r="Y690" s="136"/>
      <c r="Z690" s="136"/>
    </row>
    <row r="691" spans="2:26">
      <c r="B691" s="136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6"/>
      <c r="Y691" s="136"/>
      <c r="Z691" s="136"/>
    </row>
    <row r="692" spans="2:26">
      <c r="B692" s="136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6"/>
      <c r="Y692" s="136"/>
      <c r="Z692" s="136"/>
    </row>
    <row r="693" spans="2:26">
      <c r="B693" s="136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6"/>
      <c r="Y693" s="136"/>
      <c r="Z693" s="136"/>
    </row>
    <row r="694" spans="2:26">
      <c r="B694" s="136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6"/>
      <c r="Y694" s="136"/>
      <c r="Z694" s="136"/>
    </row>
    <row r="695" spans="2:26">
      <c r="B695" s="136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6"/>
      <c r="Y695" s="136"/>
      <c r="Z695" s="136"/>
    </row>
    <row r="696" spans="2:26">
      <c r="B696" s="136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6"/>
      <c r="Y696" s="136"/>
      <c r="Z696" s="136"/>
    </row>
    <row r="697" spans="2:26">
      <c r="B697" s="136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6"/>
      <c r="Y697" s="136"/>
      <c r="Z697" s="136"/>
    </row>
    <row r="698" spans="2:26">
      <c r="B698" s="136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6"/>
      <c r="Y698" s="136"/>
      <c r="Z698" s="136"/>
    </row>
    <row r="699" spans="2:26">
      <c r="B699" s="136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6"/>
      <c r="Y699" s="136"/>
      <c r="Z699" s="136"/>
    </row>
    <row r="700" spans="2:26">
      <c r="B700" s="136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6"/>
      <c r="Y700" s="136"/>
      <c r="Z700" s="136"/>
    </row>
    <row r="701" spans="2:26">
      <c r="B701" s="136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6"/>
      <c r="Y701" s="136"/>
      <c r="Z701" s="136"/>
    </row>
    <row r="702" spans="2:26">
      <c r="B702" s="136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6"/>
      <c r="Y702" s="136"/>
      <c r="Z702" s="136"/>
    </row>
    <row r="703" spans="2:26">
      <c r="B703" s="136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6"/>
      <c r="Y703" s="136"/>
      <c r="Z703" s="136"/>
    </row>
    <row r="704" spans="2:26"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6"/>
      <c r="Y704" s="136"/>
      <c r="Z704" s="136"/>
    </row>
    <row r="705" spans="2:26">
      <c r="B705" s="136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6"/>
      <c r="Y705" s="136"/>
      <c r="Z705" s="136"/>
    </row>
    <row r="706" spans="2:26"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6"/>
      <c r="Y706" s="136"/>
      <c r="Z706" s="136"/>
    </row>
    <row r="707" spans="2:26">
      <c r="B707" s="136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6"/>
      <c r="Y707" s="136"/>
      <c r="Z707" s="136"/>
    </row>
    <row r="708" spans="2:26">
      <c r="B708" s="136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6"/>
      <c r="Y708" s="136"/>
      <c r="Z708" s="136"/>
    </row>
    <row r="709" spans="2:26">
      <c r="B709" s="136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6"/>
      <c r="Y709" s="136"/>
      <c r="Z709" s="136"/>
    </row>
    <row r="710" spans="2:26">
      <c r="B710" s="136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6"/>
      <c r="Y710" s="136"/>
      <c r="Z710" s="136"/>
    </row>
    <row r="711" spans="2:26">
      <c r="B711" s="136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6"/>
      <c r="Y711" s="136"/>
      <c r="Z711" s="136"/>
    </row>
    <row r="712" spans="2:26">
      <c r="B712" s="136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6"/>
      <c r="Y712" s="136"/>
      <c r="Z712" s="136"/>
    </row>
    <row r="713" spans="2:26">
      <c r="B713" s="136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6"/>
      <c r="Y713" s="136"/>
      <c r="Z713" s="136"/>
    </row>
    <row r="714" spans="2:26">
      <c r="B714" s="136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6"/>
      <c r="Y714" s="136"/>
      <c r="Z714" s="136"/>
    </row>
    <row r="715" spans="2:26">
      <c r="B715" s="136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6"/>
      <c r="Y715" s="136"/>
      <c r="Z715" s="136"/>
    </row>
    <row r="716" spans="2:26">
      <c r="B716" s="136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6"/>
      <c r="Y716" s="136"/>
      <c r="Z716" s="136"/>
    </row>
    <row r="717" spans="2:26"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6"/>
      <c r="Y717" s="136"/>
      <c r="Z717" s="136"/>
    </row>
    <row r="718" spans="2:26">
      <c r="B718" s="136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6"/>
      <c r="Y718" s="136"/>
      <c r="Z718" s="136"/>
    </row>
    <row r="719" spans="2:26">
      <c r="B719" s="136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6"/>
      <c r="Y719" s="136"/>
      <c r="Z719" s="136"/>
    </row>
    <row r="720" spans="2:26">
      <c r="B720" s="136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6"/>
      <c r="Y720" s="136"/>
      <c r="Z720" s="136"/>
    </row>
    <row r="721" spans="2:26">
      <c r="B721" s="136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6"/>
      <c r="Y721" s="136"/>
      <c r="Z721" s="136"/>
    </row>
    <row r="722" spans="2:26">
      <c r="B722" s="136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6"/>
      <c r="Y722" s="136"/>
      <c r="Z722" s="136"/>
    </row>
    <row r="723" spans="2:26">
      <c r="B723" s="136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6"/>
      <c r="Y723" s="136"/>
      <c r="Z723" s="136"/>
    </row>
    <row r="724" spans="2:26">
      <c r="B724" s="136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6"/>
      <c r="Y724" s="136"/>
      <c r="Z724" s="136"/>
    </row>
    <row r="725" spans="2:26">
      <c r="B725" s="136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6"/>
      <c r="Y725" s="136"/>
      <c r="Z725" s="136"/>
    </row>
    <row r="726" spans="2:26"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6"/>
      <c r="Y726" s="136"/>
      <c r="Z726" s="136"/>
    </row>
    <row r="727" spans="2:26">
      <c r="B727" s="136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6"/>
      <c r="Y727" s="136"/>
      <c r="Z727" s="136"/>
    </row>
    <row r="728" spans="2:26"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6"/>
      <c r="Y728" s="136"/>
      <c r="Z728" s="136"/>
    </row>
    <row r="729" spans="2:26"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6"/>
      <c r="Y729" s="136"/>
      <c r="Z729" s="136"/>
    </row>
    <row r="730" spans="2:26"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6"/>
      <c r="Y730" s="136"/>
      <c r="Z730" s="136"/>
    </row>
    <row r="731" spans="2:26"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6"/>
      <c r="Y731" s="136"/>
      <c r="Z731" s="136"/>
    </row>
    <row r="732" spans="2:26">
      <c r="B732" s="136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6"/>
      <c r="Y732" s="136"/>
      <c r="Z732" s="136"/>
    </row>
    <row r="733" spans="2:26">
      <c r="B733" s="136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6"/>
      <c r="Y733" s="136"/>
      <c r="Z733" s="136"/>
    </row>
    <row r="734" spans="2:26">
      <c r="B734" s="136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6"/>
      <c r="Y734" s="136"/>
      <c r="Z734" s="136"/>
    </row>
    <row r="735" spans="2:26">
      <c r="B735" s="136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6"/>
      <c r="Y735" s="136"/>
      <c r="Z735" s="136"/>
    </row>
    <row r="736" spans="2:26"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6"/>
      <c r="Y736" s="136"/>
      <c r="Z736" s="136"/>
    </row>
    <row r="737" spans="2:26">
      <c r="B737" s="136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6"/>
      <c r="Y737" s="136"/>
      <c r="Z737" s="136"/>
    </row>
    <row r="738" spans="2:26">
      <c r="B738" s="136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6"/>
      <c r="Y738" s="136"/>
      <c r="Z738" s="136"/>
    </row>
    <row r="739" spans="2:26">
      <c r="B739" s="136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6"/>
      <c r="Y739" s="136"/>
      <c r="Z739" s="136"/>
    </row>
    <row r="740" spans="2:26">
      <c r="B740" s="136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6"/>
      <c r="Y740" s="136"/>
      <c r="Z740" s="136"/>
    </row>
    <row r="741" spans="2:26">
      <c r="B741" s="136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6"/>
      <c r="Y741" s="136"/>
      <c r="Z741" s="136"/>
    </row>
    <row r="742" spans="2:26">
      <c r="B742" s="136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6"/>
      <c r="Y742" s="136"/>
      <c r="Z742" s="136"/>
    </row>
    <row r="743" spans="2:26">
      <c r="B743" s="136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6"/>
      <c r="Y743" s="136"/>
      <c r="Z743" s="136"/>
    </row>
    <row r="744" spans="2:26">
      <c r="B744" s="136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6"/>
      <c r="Y744" s="136"/>
      <c r="Z744" s="136"/>
    </row>
    <row r="745" spans="2:26">
      <c r="B745" s="136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6"/>
      <c r="Y745" s="136"/>
      <c r="Z745" s="136"/>
    </row>
    <row r="746" spans="2:26">
      <c r="B746" s="136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6"/>
      <c r="Y746" s="136"/>
      <c r="Z746" s="136"/>
    </row>
    <row r="747" spans="2:26">
      <c r="B747" s="136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6"/>
      <c r="Y747" s="136"/>
      <c r="Z747" s="136"/>
    </row>
    <row r="748" spans="2:26">
      <c r="B748" s="136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6"/>
      <c r="Y748" s="136"/>
      <c r="Z748" s="136"/>
    </row>
    <row r="749" spans="2:26">
      <c r="B749" s="136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6"/>
      <c r="Y749" s="136"/>
      <c r="Z749" s="136"/>
    </row>
    <row r="750" spans="2:26">
      <c r="B750" s="136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6"/>
      <c r="Y750" s="136"/>
      <c r="Z750" s="136"/>
    </row>
    <row r="751" spans="2:26"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6"/>
      <c r="Y751" s="136"/>
      <c r="Z751" s="136"/>
    </row>
    <row r="752" spans="2:26">
      <c r="B752" s="136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6"/>
      <c r="Y752" s="136"/>
      <c r="Z752" s="136"/>
    </row>
    <row r="753" spans="2:26">
      <c r="B753" s="136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6"/>
      <c r="Y753" s="136"/>
      <c r="Z753" s="136"/>
    </row>
    <row r="754" spans="2:26">
      <c r="B754" s="136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6"/>
      <c r="Y754" s="136"/>
      <c r="Z754" s="136"/>
    </row>
    <row r="755" spans="2:26">
      <c r="B755" s="136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6"/>
      <c r="Y755" s="136"/>
      <c r="Z755" s="136"/>
    </row>
    <row r="756" spans="2:26">
      <c r="B756" s="136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6"/>
      <c r="Y756" s="136"/>
      <c r="Z756" s="136"/>
    </row>
    <row r="757" spans="2:26">
      <c r="B757" s="136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6"/>
      <c r="Y757" s="136"/>
      <c r="Z757" s="136"/>
    </row>
    <row r="758" spans="2:26">
      <c r="B758" s="136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6"/>
      <c r="Y758" s="136"/>
      <c r="Z758" s="136"/>
    </row>
    <row r="759" spans="2:26">
      <c r="B759" s="136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6"/>
      <c r="Y759" s="136"/>
      <c r="Z759" s="136"/>
    </row>
    <row r="760" spans="2:26">
      <c r="B760" s="136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6"/>
      <c r="Y760" s="136"/>
      <c r="Z760" s="136"/>
    </row>
    <row r="761" spans="2:26">
      <c r="B761" s="136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6"/>
      <c r="Y761" s="136"/>
      <c r="Z761" s="136"/>
    </row>
    <row r="762" spans="2:26">
      <c r="B762" s="136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6"/>
      <c r="Y762" s="136"/>
      <c r="Z762" s="136"/>
    </row>
    <row r="763" spans="2:26">
      <c r="B763" s="136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6"/>
      <c r="Y763" s="136"/>
      <c r="Z763" s="136"/>
    </row>
    <row r="764" spans="2:26">
      <c r="B764" s="136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6"/>
      <c r="Y764" s="136"/>
      <c r="Z764" s="136"/>
    </row>
    <row r="765" spans="2:26">
      <c r="B765" s="136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6"/>
      <c r="Y765" s="136"/>
      <c r="Z765" s="136"/>
    </row>
    <row r="766" spans="2:26">
      <c r="B766" s="136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6"/>
      <c r="Y766" s="136"/>
      <c r="Z766" s="136"/>
    </row>
    <row r="767" spans="2:26"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6"/>
      <c r="Y767" s="136"/>
      <c r="Z767" s="136"/>
    </row>
    <row r="768" spans="2:26">
      <c r="B768" s="136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6"/>
      <c r="Y768" s="136"/>
      <c r="Z768" s="136"/>
    </row>
    <row r="769" spans="2:26">
      <c r="B769" s="136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6"/>
      <c r="Y769" s="136"/>
      <c r="Z769" s="136"/>
    </row>
    <row r="770" spans="2:26">
      <c r="B770" s="136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6"/>
      <c r="Y770" s="136"/>
      <c r="Z770" s="136"/>
    </row>
    <row r="771" spans="2:26">
      <c r="B771" s="136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6"/>
      <c r="Y771" s="136"/>
      <c r="Z771" s="136"/>
    </row>
    <row r="772" spans="2:26">
      <c r="B772" s="136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6"/>
      <c r="Y772" s="136"/>
      <c r="Z772" s="136"/>
    </row>
    <row r="773" spans="2:26">
      <c r="B773" s="136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6"/>
      <c r="Y773" s="136"/>
      <c r="Z773" s="136"/>
    </row>
    <row r="774" spans="2:26">
      <c r="B774" s="136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6"/>
      <c r="Y774" s="136"/>
      <c r="Z774" s="136"/>
    </row>
    <row r="775" spans="2:26">
      <c r="B775" s="136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6"/>
      <c r="Y775" s="136"/>
      <c r="Z775" s="136"/>
    </row>
    <row r="776" spans="2:26"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6"/>
      <c r="Y776" s="136"/>
      <c r="Z776" s="136"/>
    </row>
    <row r="777" spans="2:26">
      <c r="B777" s="136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6"/>
      <c r="Y777" s="136"/>
      <c r="Z777" s="136"/>
    </row>
    <row r="778" spans="2:26">
      <c r="B778" s="136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6"/>
      <c r="Y778" s="136"/>
      <c r="Z778" s="136"/>
    </row>
    <row r="779" spans="2:26">
      <c r="B779" s="136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6"/>
      <c r="Y779" s="136"/>
      <c r="Z779" s="136"/>
    </row>
    <row r="780" spans="2:26"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6"/>
      <c r="Y780" s="136"/>
      <c r="Z780" s="136"/>
    </row>
    <row r="781" spans="2:26"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6"/>
      <c r="Y781" s="136"/>
      <c r="Z781" s="136"/>
    </row>
    <row r="782" spans="2:26"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6"/>
      <c r="Y782" s="136"/>
      <c r="Z782" s="136"/>
    </row>
    <row r="783" spans="2:26">
      <c r="B783" s="136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6"/>
      <c r="Y783" s="136"/>
      <c r="Z783" s="136"/>
    </row>
    <row r="784" spans="2:26"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6"/>
      <c r="Y784" s="136"/>
      <c r="Z784" s="136"/>
    </row>
    <row r="785" spans="2:26"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6"/>
      <c r="Y785" s="136"/>
      <c r="Z785" s="136"/>
    </row>
    <row r="786" spans="2:26"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6"/>
      <c r="Y786" s="136"/>
      <c r="Z786" s="136"/>
    </row>
    <row r="787" spans="2:26">
      <c r="B787" s="136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6"/>
      <c r="Y787" s="136"/>
      <c r="Z787" s="136"/>
    </row>
    <row r="788" spans="2:26"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6"/>
      <c r="Y788" s="136"/>
      <c r="Z788" s="136"/>
    </row>
    <row r="789" spans="2:26"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6"/>
      <c r="Y789" s="136"/>
      <c r="Z789" s="136"/>
    </row>
    <row r="790" spans="2:26"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6"/>
      <c r="Y790" s="136"/>
      <c r="Z790" s="136"/>
    </row>
    <row r="791" spans="2:26"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6"/>
      <c r="Y791" s="136"/>
      <c r="Z791" s="136"/>
    </row>
    <row r="792" spans="2:26"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6"/>
      <c r="Y792" s="136"/>
      <c r="Z792" s="136"/>
    </row>
    <row r="793" spans="2:26"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6"/>
      <c r="Y793" s="136"/>
      <c r="Z793" s="136"/>
    </row>
    <row r="794" spans="2:26">
      <c r="B794" s="136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6"/>
      <c r="Y794" s="136"/>
      <c r="Z794" s="136"/>
    </row>
    <row r="795" spans="2:26">
      <c r="B795" s="136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6"/>
      <c r="Y795" s="136"/>
      <c r="Z795" s="136"/>
    </row>
    <row r="796" spans="2:26"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6"/>
      <c r="Y796" s="136"/>
      <c r="Z796" s="136"/>
    </row>
    <row r="797" spans="2:26"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6"/>
      <c r="Y797" s="136"/>
      <c r="Z797" s="136"/>
    </row>
    <row r="798" spans="2:26"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6"/>
      <c r="Y798" s="136"/>
      <c r="Z798" s="136"/>
    </row>
    <row r="799" spans="2:26"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6"/>
      <c r="Y799" s="136"/>
      <c r="Z799" s="136"/>
    </row>
    <row r="800" spans="2:26"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6"/>
      <c r="Y800" s="136"/>
      <c r="Z800" s="136"/>
    </row>
    <row r="801" spans="2:26"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6"/>
      <c r="Y801" s="136"/>
      <c r="Z801" s="136"/>
    </row>
    <row r="802" spans="2:26"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6"/>
      <c r="Y802" s="136"/>
      <c r="Z802" s="136"/>
    </row>
    <row r="803" spans="2:26"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6"/>
      <c r="Y803" s="136"/>
      <c r="Z803" s="136"/>
    </row>
    <row r="804" spans="2:26"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6"/>
      <c r="Y804" s="136"/>
      <c r="Z804" s="136"/>
    </row>
    <row r="805" spans="2:26">
      <c r="B805" s="136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6"/>
      <c r="Y805" s="136"/>
      <c r="Z805" s="136"/>
    </row>
    <row r="806" spans="2:26"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6"/>
      <c r="Y806" s="136"/>
      <c r="Z806" s="136"/>
    </row>
    <row r="807" spans="2:26"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6"/>
      <c r="Y807" s="136"/>
      <c r="Z807" s="136"/>
    </row>
    <row r="808" spans="2:26"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6"/>
      <c r="Y808" s="136"/>
      <c r="Z808" s="136"/>
    </row>
    <row r="809" spans="2:26"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6"/>
      <c r="Y809" s="136"/>
      <c r="Z809" s="136"/>
    </row>
    <row r="810" spans="2:26"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6"/>
      <c r="Y810" s="136"/>
      <c r="Z810" s="136"/>
    </row>
    <row r="811" spans="2:26"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6"/>
      <c r="Y811" s="136"/>
      <c r="Z811" s="136"/>
    </row>
    <row r="812" spans="2:26"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6"/>
      <c r="Y812" s="136"/>
      <c r="Z812" s="136"/>
    </row>
    <row r="813" spans="2:26"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6"/>
      <c r="Y813" s="136"/>
      <c r="Z813" s="136"/>
    </row>
    <row r="814" spans="2:26"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6"/>
      <c r="Y814" s="136"/>
      <c r="Z814" s="136"/>
    </row>
    <row r="815" spans="2:26"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6"/>
      <c r="Y815" s="136"/>
      <c r="Z815" s="136"/>
    </row>
    <row r="816" spans="2:26"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6"/>
      <c r="Y816" s="136"/>
      <c r="Z816" s="136"/>
    </row>
    <row r="817" spans="2:26"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6"/>
      <c r="Y817" s="136"/>
      <c r="Z817" s="136"/>
    </row>
    <row r="818" spans="2:26"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6"/>
      <c r="Y818" s="136"/>
      <c r="Z818" s="136"/>
    </row>
    <row r="819" spans="2:26"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6"/>
      <c r="Y819" s="136"/>
      <c r="Z819" s="136"/>
    </row>
    <row r="820" spans="2:26"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6"/>
      <c r="Y820" s="136"/>
      <c r="Z820" s="136"/>
    </row>
    <row r="821" spans="2:26"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6"/>
      <c r="Y821" s="136"/>
      <c r="Z821" s="136"/>
    </row>
    <row r="822" spans="2:26"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6"/>
      <c r="Y822" s="136"/>
      <c r="Z822" s="136"/>
    </row>
    <row r="823" spans="2:26"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6"/>
      <c r="Y823" s="136"/>
      <c r="Z823" s="136"/>
    </row>
    <row r="824" spans="2:26"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6"/>
      <c r="Y824" s="136"/>
      <c r="Z824" s="136"/>
    </row>
    <row r="825" spans="2:26"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6"/>
      <c r="Y825" s="136"/>
      <c r="Z825" s="136"/>
    </row>
    <row r="826" spans="2:26"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6"/>
      <c r="Y826" s="136"/>
      <c r="Z826" s="136"/>
    </row>
    <row r="827" spans="2:26"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6"/>
      <c r="Y827" s="136"/>
      <c r="Z827" s="136"/>
    </row>
    <row r="828" spans="2:26"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6"/>
      <c r="Y828" s="136"/>
      <c r="Z828" s="136"/>
    </row>
    <row r="829" spans="2:26"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6"/>
      <c r="Y829" s="136"/>
      <c r="Z829" s="136"/>
    </row>
    <row r="830" spans="2:26"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6"/>
      <c r="Y830" s="136"/>
      <c r="Z830" s="136"/>
    </row>
    <row r="831" spans="2:26"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6"/>
      <c r="Y831" s="136"/>
      <c r="Z831" s="136"/>
    </row>
    <row r="832" spans="2:26"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6"/>
      <c r="Y832" s="136"/>
      <c r="Z832" s="136"/>
    </row>
    <row r="833" spans="2:26"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6"/>
      <c r="Y833" s="136"/>
      <c r="Z833" s="136"/>
    </row>
    <row r="834" spans="2:26"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6"/>
      <c r="Y834" s="136"/>
      <c r="Z834" s="136"/>
    </row>
    <row r="835" spans="2:26"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6"/>
      <c r="Y835" s="136"/>
      <c r="Z835" s="136"/>
    </row>
    <row r="836" spans="2:26"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6"/>
      <c r="Y836" s="136"/>
      <c r="Z836" s="136"/>
    </row>
    <row r="837" spans="2:26"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6"/>
      <c r="Y837" s="136"/>
      <c r="Z837" s="136"/>
    </row>
    <row r="838" spans="2:26"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6"/>
      <c r="Y838" s="136"/>
      <c r="Z838" s="136"/>
    </row>
    <row r="839" spans="2:26"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6"/>
      <c r="Y839" s="136"/>
      <c r="Z839" s="136"/>
    </row>
    <row r="840" spans="2:26"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6"/>
      <c r="Y840" s="136"/>
      <c r="Z840" s="136"/>
    </row>
    <row r="841" spans="2:26"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6"/>
      <c r="Y841" s="136"/>
      <c r="Z841" s="136"/>
    </row>
    <row r="842" spans="2:26"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6"/>
      <c r="Y842" s="136"/>
      <c r="Z842" s="136"/>
    </row>
    <row r="843" spans="2:26"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6"/>
      <c r="Y843" s="136"/>
      <c r="Z843" s="136"/>
    </row>
    <row r="844" spans="2:26"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6"/>
      <c r="Y844" s="136"/>
      <c r="Z844" s="136"/>
    </row>
    <row r="845" spans="2:26"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6"/>
      <c r="Y845" s="136"/>
      <c r="Z845" s="136"/>
    </row>
    <row r="846" spans="2:26"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6"/>
      <c r="Y846" s="136"/>
      <c r="Z846" s="136"/>
    </row>
    <row r="847" spans="2:26"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6"/>
      <c r="Y847" s="136"/>
      <c r="Z847" s="136"/>
    </row>
    <row r="848" spans="2:26"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6"/>
      <c r="Y848" s="136"/>
      <c r="Z848" s="136"/>
    </row>
    <row r="849" spans="2:26"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6"/>
      <c r="Y849" s="136"/>
      <c r="Z849" s="136"/>
    </row>
    <row r="850" spans="2:26"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6"/>
      <c r="Y850" s="136"/>
      <c r="Z850" s="136"/>
    </row>
    <row r="851" spans="2:26"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6"/>
      <c r="Y851" s="136"/>
      <c r="Z851" s="136"/>
    </row>
    <row r="852" spans="2:26"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6"/>
      <c r="Y852" s="136"/>
      <c r="Z852" s="136"/>
    </row>
    <row r="853" spans="2:26"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6"/>
      <c r="Y853" s="136"/>
      <c r="Z853" s="136"/>
    </row>
    <row r="854" spans="2:26"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6"/>
      <c r="Y854" s="136"/>
      <c r="Z854" s="136"/>
    </row>
    <row r="855" spans="2:26"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6"/>
      <c r="Y855" s="136"/>
      <c r="Z855" s="136"/>
    </row>
    <row r="856" spans="2:26"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6"/>
      <c r="Y856" s="136"/>
      <c r="Z856" s="136"/>
    </row>
    <row r="857" spans="2:26"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6"/>
      <c r="Y857" s="136"/>
      <c r="Z857" s="136"/>
    </row>
    <row r="858" spans="2:26"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6"/>
      <c r="Y858" s="136"/>
      <c r="Z858" s="136"/>
    </row>
    <row r="859" spans="2:26"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6"/>
      <c r="Y859" s="136"/>
      <c r="Z859" s="136"/>
    </row>
    <row r="860" spans="2:26"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6"/>
      <c r="Y860" s="136"/>
      <c r="Z860" s="136"/>
    </row>
    <row r="861" spans="2:26"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6"/>
      <c r="Y861" s="136"/>
      <c r="Z861" s="136"/>
    </row>
    <row r="862" spans="2:26"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6"/>
      <c r="Y862" s="136"/>
      <c r="Z862" s="136"/>
    </row>
    <row r="863" spans="2:26"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6"/>
      <c r="Y863" s="136"/>
      <c r="Z863" s="136"/>
    </row>
    <row r="864" spans="2:26"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6"/>
      <c r="Y864" s="136"/>
      <c r="Z864" s="136"/>
    </row>
    <row r="865" spans="2:26"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6"/>
      <c r="Y865" s="136"/>
      <c r="Z865" s="136"/>
    </row>
    <row r="866" spans="2:26"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6"/>
      <c r="Y866" s="136"/>
      <c r="Z866" s="136"/>
    </row>
    <row r="867" spans="2:26"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6"/>
      <c r="Y867" s="136"/>
      <c r="Z867" s="136"/>
    </row>
    <row r="868" spans="2:26"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6"/>
      <c r="Y868" s="136"/>
      <c r="Z868" s="136"/>
    </row>
    <row r="869" spans="2:26"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6"/>
      <c r="Y869" s="136"/>
      <c r="Z869" s="136"/>
    </row>
    <row r="870" spans="2:26"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6"/>
      <c r="Y870" s="136"/>
      <c r="Z870" s="136"/>
    </row>
    <row r="871" spans="2:26"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6"/>
      <c r="Y871" s="136"/>
      <c r="Z871" s="136"/>
    </row>
    <row r="872" spans="2:26"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6"/>
      <c r="Y872" s="136"/>
      <c r="Z872" s="136"/>
    </row>
    <row r="873" spans="2:26"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6"/>
      <c r="Y873" s="136"/>
      <c r="Z873" s="136"/>
    </row>
    <row r="874" spans="2:26"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6"/>
      <c r="Y874" s="136"/>
      <c r="Z874" s="136"/>
    </row>
    <row r="875" spans="2:26"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6"/>
      <c r="Y875" s="136"/>
      <c r="Z875" s="136"/>
    </row>
    <row r="876" spans="2:26"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6"/>
      <c r="Y876" s="136"/>
      <c r="Z876" s="136"/>
    </row>
    <row r="877" spans="2:26"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6"/>
      <c r="Y877" s="136"/>
      <c r="Z877" s="136"/>
    </row>
  </sheetData>
  <mergeCells count="10">
    <mergeCell ref="B2:Z2"/>
    <mergeCell ref="B4:Z4"/>
    <mergeCell ref="B5:Z5"/>
    <mergeCell ref="B6:Z6"/>
    <mergeCell ref="B7:B8"/>
    <mergeCell ref="C7:L7"/>
    <mergeCell ref="M7:M8"/>
    <mergeCell ref="N7:W7"/>
    <mergeCell ref="X7:X8"/>
    <mergeCell ref="Y7:Z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19"/>
  <sheetViews>
    <sheetView showGridLines="0" topLeftCell="A20" workbookViewId="0">
      <selection activeCell="C38" sqref="C38:U44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3" width="10.7109375" customWidth="1"/>
    <col min="4" max="5" width="11.85546875" customWidth="1"/>
    <col min="6" max="11" width="9.5703125" customWidth="1"/>
    <col min="12" max="12" width="11" bestFit="1" customWidth="1"/>
    <col min="13" max="13" width="9.85546875" customWidth="1"/>
    <col min="14" max="14" width="9.42578125" customWidth="1"/>
    <col min="15" max="21" width="9.140625" customWidth="1"/>
    <col min="22" max="22" width="12.7109375" customWidth="1"/>
    <col min="23" max="23" width="11" bestFit="1" customWidth="1"/>
    <col min="24" max="24" width="9.7109375" customWidth="1"/>
    <col min="25" max="25" width="9.28515625" customWidth="1"/>
    <col min="26" max="26" width="9" customWidth="1"/>
    <col min="27" max="27" width="4.5703125" style="57" customWidth="1"/>
  </cols>
  <sheetData>
    <row r="1" spans="1:75" ht="17.25">
      <c r="B1" s="6" t="s">
        <v>86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17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0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16.5" customHeight="1">
      <c r="B3" s="10" t="s">
        <v>87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4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6.5" customHeight="1">
      <c r="B4" s="11" t="s">
        <v>88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4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7.25"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42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6.5" customHeight="1">
      <c r="A6" s="136"/>
      <c r="B6" s="143" t="s">
        <v>4</v>
      </c>
      <c r="C6" s="144">
        <v>2018</v>
      </c>
      <c r="D6" s="145"/>
      <c r="E6" s="145"/>
      <c r="F6" s="145"/>
      <c r="G6" s="145"/>
      <c r="H6" s="145"/>
      <c r="I6" s="145"/>
      <c r="J6" s="145"/>
      <c r="K6" s="145"/>
      <c r="L6" s="145"/>
      <c r="M6" s="143">
        <v>2018</v>
      </c>
      <c r="N6" s="144">
        <v>2019</v>
      </c>
      <c r="O6" s="145"/>
      <c r="P6" s="145"/>
      <c r="Q6" s="145"/>
      <c r="R6" s="145"/>
      <c r="S6" s="145"/>
      <c r="T6" s="145"/>
      <c r="U6" s="145"/>
      <c r="V6" s="145"/>
      <c r="W6" s="145"/>
      <c r="X6" s="143">
        <v>2019</v>
      </c>
      <c r="Y6" s="145" t="s">
        <v>5</v>
      </c>
      <c r="Z6" s="146"/>
      <c r="AA6" s="147"/>
      <c r="AB6" s="2"/>
      <c r="AC6" s="2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22.5" customHeight="1" thickBot="1">
      <c r="A7" s="136"/>
      <c r="B7" s="148"/>
      <c r="C7" s="149" t="s">
        <v>6</v>
      </c>
      <c r="D7" s="149" t="s">
        <v>7</v>
      </c>
      <c r="E7" s="149" t="s">
        <v>8</v>
      </c>
      <c r="F7" s="149" t="s">
        <v>9</v>
      </c>
      <c r="G7" s="149" t="s">
        <v>10</v>
      </c>
      <c r="H7" s="149" t="s">
        <v>11</v>
      </c>
      <c r="I7" s="149" t="s">
        <v>12</v>
      </c>
      <c r="J7" s="149" t="s">
        <v>13</v>
      </c>
      <c r="K7" s="149" t="s">
        <v>14</v>
      </c>
      <c r="L7" s="149" t="s">
        <v>15</v>
      </c>
      <c r="M7" s="148"/>
      <c r="N7" s="149" t="s">
        <v>6</v>
      </c>
      <c r="O7" s="149" t="s">
        <v>7</v>
      </c>
      <c r="P7" s="149" t="s">
        <v>8</v>
      </c>
      <c r="Q7" s="149" t="s">
        <v>9</v>
      </c>
      <c r="R7" s="149" t="s">
        <v>10</v>
      </c>
      <c r="S7" s="149" t="s">
        <v>11</v>
      </c>
      <c r="T7" s="149" t="s">
        <v>12</v>
      </c>
      <c r="U7" s="149" t="s">
        <v>13</v>
      </c>
      <c r="V7" s="149" t="s">
        <v>14</v>
      </c>
      <c r="W7" s="149" t="s">
        <v>15</v>
      </c>
      <c r="X7" s="148"/>
      <c r="Y7" s="150" t="s">
        <v>16</v>
      </c>
      <c r="Z7" s="151" t="s">
        <v>17</v>
      </c>
      <c r="AA7" s="147"/>
      <c r="AB7" s="2"/>
      <c r="AC7" s="2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8" customHeight="1" thickTop="1">
      <c r="A8" s="136"/>
      <c r="B8" s="152" t="s">
        <v>19</v>
      </c>
      <c r="C8" s="153">
        <f t="shared" ref="C8:X8" si="0">+C9+C21</f>
        <v>9859.9</v>
      </c>
      <c r="D8" s="153">
        <f t="shared" si="0"/>
        <v>8954.2000000000007</v>
      </c>
      <c r="E8" s="153">
        <f t="shared" si="0"/>
        <v>10546.8</v>
      </c>
      <c r="F8" s="153">
        <f t="shared" si="0"/>
        <v>9997.1</v>
      </c>
      <c r="G8" s="153">
        <f t="shared" si="0"/>
        <v>11909.999999999998</v>
      </c>
      <c r="H8" s="153">
        <f t="shared" si="0"/>
        <v>10878.699999999999</v>
      </c>
      <c r="I8" s="153">
        <f t="shared" si="0"/>
        <v>12379.3</v>
      </c>
      <c r="J8" s="153">
        <f t="shared" si="0"/>
        <v>11932.9</v>
      </c>
      <c r="K8" s="153">
        <f t="shared" si="0"/>
        <v>10174.199999999999</v>
      </c>
      <c r="L8" s="153">
        <f t="shared" si="0"/>
        <v>13562.899999999998</v>
      </c>
      <c r="M8" s="154">
        <f t="shared" si="0"/>
        <v>110196</v>
      </c>
      <c r="N8" s="153">
        <f t="shared" si="0"/>
        <v>11383.7</v>
      </c>
      <c r="O8" s="153">
        <f t="shared" si="0"/>
        <v>9901.5999999999985</v>
      </c>
      <c r="P8" s="153">
        <f t="shared" si="0"/>
        <v>11188.7</v>
      </c>
      <c r="Q8" s="153">
        <f t="shared" si="0"/>
        <v>10671.5</v>
      </c>
      <c r="R8" s="153">
        <f t="shared" si="0"/>
        <v>12797.8</v>
      </c>
      <c r="S8" s="153">
        <f t="shared" si="0"/>
        <v>10740.400000000001</v>
      </c>
      <c r="T8" s="153">
        <f t="shared" si="0"/>
        <v>12637.4</v>
      </c>
      <c r="U8" s="153">
        <f t="shared" si="0"/>
        <v>12181.2</v>
      </c>
      <c r="V8" s="153">
        <f t="shared" si="0"/>
        <v>11421.2</v>
      </c>
      <c r="W8" s="153">
        <f t="shared" si="0"/>
        <v>14163.4</v>
      </c>
      <c r="X8" s="154">
        <f t="shared" si="0"/>
        <v>117086.90000000002</v>
      </c>
      <c r="Y8" s="153">
        <f t="shared" ref="Y8:Y36" si="1">+X8-M8</f>
        <v>6890.9000000000233</v>
      </c>
      <c r="Z8" s="154">
        <f t="shared" ref="Z8:Z13" si="2">+Y8/M8*100</f>
        <v>6.2533122799375871</v>
      </c>
      <c r="AA8" s="155"/>
      <c r="AB8" s="63"/>
      <c r="AC8" s="2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8" customHeight="1">
      <c r="A9" s="136"/>
      <c r="B9" s="156" t="s">
        <v>89</v>
      </c>
      <c r="C9" s="157">
        <f t="shared" ref="C9:M9" si="3">+C11+C12+C20+C19</f>
        <v>7585.4</v>
      </c>
      <c r="D9" s="157">
        <f t="shared" si="3"/>
        <v>6807.8</v>
      </c>
      <c r="E9" s="157">
        <f t="shared" si="3"/>
        <v>8049.2</v>
      </c>
      <c r="F9" s="157">
        <f t="shared" si="3"/>
        <v>7689.0000000000009</v>
      </c>
      <c r="G9" s="157">
        <f t="shared" si="3"/>
        <v>9140.5999999999985</v>
      </c>
      <c r="H9" s="157">
        <f t="shared" si="3"/>
        <v>8378.2999999999993</v>
      </c>
      <c r="I9" s="157">
        <f t="shared" si="3"/>
        <v>8925.7999999999993</v>
      </c>
      <c r="J9" s="157">
        <f t="shared" si="3"/>
        <v>9133.5</v>
      </c>
      <c r="K9" s="157">
        <f t="shared" si="3"/>
        <v>7837.4</v>
      </c>
      <c r="L9" s="157">
        <f t="shared" si="3"/>
        <v>10340.099999999999</v>
      </c>
      <c r="M9" s="157">
        <f t="shared" si="3"/>
        <v>83887.099999999991</v>
      </c>
      <c r="N9" s="157">
        <f t="shared" ref="N9:W9" si="4">+N11+N12+N20</f>
        <v>8796.4000000000015</v>
      </c>
      <c r="O9" s="157">
        <f t="shared" si="4"/>
        <v>7568.7</v>
      </c>
      <c r="P9" s="157">
        <f t="shared" si="4"/>
        <v>8621.3000000000011</v>
      </c>
      <c r="Q9" s="157">
        <f t="shared" si="4"/>
        <v>8282.7999999999993</v>
      </c>
      <c r="R9" s="157">
        <f t="shared" si="4"/>
        <v>9882.6</v>
      </c>
      <c r="S9" s="157">
        <f t="shared" si="4"/>
        <v>8283.7000000000007</v>
      </c>
      <c r="T9" s="157">
        <f t="shared" si="4"/>
        <v>9784.2999999999993</v>
      </c>
      <c r="U9" s="157">
        <f t="shared" si="4"/>
        <v>9467</v>
      </c>
      <c r="V9" s="157">
        <f t="shared" si="4"/>
        <v>8741.9000000000015</v>
      </c>
      <c r="W9" s="157">
        <f t="shared" si="4"/>
        <v>10812.9</v>
      </c>
      <c r="X9" s="157">
        <f>+X10+X12+X20</f>
        <v>90241.60000000002</v>
      </c>
      <c r="Y9" s="157">
        <f t="shared" si="1"/>
        <v>6354.5000000000291</v>
      </c>
      <c r="Z9" s="154">
        <f t="shared" si="2"/>
        <v>7.5750621966905882</v>
      </c>
      <c r="AA9" s="155"/>
      <c r="AB9" s="63"/>
      <c r="AC9" s="2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8" customHeight="1">
      <c r="A10" s="136"/>
      <c r="B10" s="158" t="s">
        <v>36</v>
      </c>
      <c r="C10" s="157">
        <f t="shared" ref="C10:X10" si="5">+C11</f>
        <v>6439.4</v>
      </c>
      <c r="D10" s="157">
        <f t="shared" si="5"/>
        <v>6051.8</v>
      </c>
      <c r="E10" s="157">
        <f t="shared" si="5"/>
        <v>6899.5</v>
      </c>
      <c r="F10" s="157">
        <f t="shared" si="5"/>
        <v>6761.8</v>
      </c>
      <c r="G10" s="157">
        <f t="shared" si="5"/>
        <v>7918.9</v>
      </c>
      <c r="H10" s="157">
        <f t="shared" si="5"/>
        <v>7226.7</v>
      </c>
      <c r="I10" s="157">
        <f t="shared" si="5"/>
        <v>7693.5</v>
      </c>
      <c r="J10" s="157">
        <f t="shared" si="5"/>
        <v>7890.6</v>
      </c>
      <c r="K10" s="157">
        <f t="shared" si="5"/>
        <v>6649.4</v>
      </c>
      <c r="L10" s="157">
        <f t="shared" si="5"/>
        <v>8692.7999999999993</v>
      </c>
      <c r="M10" s="154">
        <f t="shared" si="5"/>
        <v>72224.399999999994</v>
      </c>
      <c r="N10" s="157">
        <f t="shared" si="5"/>
        <v>7646.9</v>
      </c>
      <c r="O10" s="157">
        <f t="shared" si="5"/>
        <v>6473.8</v>
      </c>
      <c r="P10" s="157">
        <f t="shared" si="5"/>
        <v>7342.1</v>
      </c>
      <c r="Q10" s="157">
        <f t="shared" si="5"/>
        <v>7056.6</v>
      </c>
      <c r="R10" s="157">
        <f t="shared" si="5"/>
        <v>8572.4</v>
      </c>
      <c r="S10" s="157">
        <f t="shared" si="5"/>
        <v>7187.8</v>
      </c>
      <c r="T10" s="157">
        <f t="shared" si="5"/>
        <v>8528.7000000000007</v>
      </c>
      <c r="U10" s="157">
        <f t="shared" si="5"/>
        <v>8158.9</v>
      </c>
      <c r="V10" s="157">
        <f t="shared" si="5"/>
        <v>7477.5</v>
      </c>
      <c r="W10" s="157">
        <f t="shared" si="5"/>
        <v>9123.1</v>
      </c>
      <c r="X10" s="154">
        <f t="shared" si="5"/>
        <v>77567.800000000017</v>
      </c>
      <c r="Y10" s="157">
        <f t="shared" si="1"/>
        <v>5343.4000000000233</v>
      </c>
      <c r="Z10" s="154">
        <f t="shared" si="2"/>
        <v>7.3983307580264057</v>
      </c>
      <c r="AA10" s="155"/>
      <c r="AB10" s="63"/>
      <c r="AC10" s="2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8" customHeight="1">
      <c r="A11" s="136"/>
      <c r="B11" s="159" t="s">
        <v>37</v>
      </c>
      <c r="C11" s="160">
        <f>+[1]PP!C27</f>
        <v>6439.4</v>
      </c>
      <c r="D11" s="160">
        <f>+[1]PP!D27</f>
        <v>6051.8</v>
      </c>
      <c r="E11" s="160">
        <f>+[1]PP!E27</f>
        <v>6899.5</v>
      </c>
      <c r="F11" s="160">
        <f>+[1]PP!F27</f>
        <v>6761.8</v>
      </c>
      <c r="G11" s="160">
        <f>+[1]PP!G27</f>
        <v>7918.9</v>
      </c>
      <c r="H11" s="160">
        <f>+[1]PP!H27</f>
        <v>7226.7</v>
      </c>
      <c r="I11" s="160">
        <f>+[1]PP!I27</f>
        <v>7693.5</v>
      </c>
      <c r="J11" s="160">
        <f>+[1]PP!J27</f>
        <v>7890.6</v>
      </c>
      <c r="K11" s="160">
        <f>+[1]PP!K27</f>
        <v>6649.4</v>
      </c>
      <c r="L11" s="160">
        <f>+[1]PP!L27</f>
        <v>8692.7999999999993</v>
      </c>
      <c r="M11" s="161">
        <f>SUM(C11:L11)</f>
        <v>72224.399999999994</v>
      </c>
      <c r="N11" s="160">
        <f>+[1]PP!N27</f>
        <v>7646.9</v>
      </c>
      <c r="O11" s="160">
        <f>+[1]PP!O27</f>
        <v>6473.8</v>
      </c>
      <c r="P11" s="160">
        <f>+[1]PP!P27</f>
        <v>7342.1</v>
      </c>
      <c r="Q11" s="160">
        <f>+[1]PP!Q27</f>
        <v>7056.6</v>
      </c>
      <c r="R11" s="160">
        <f>+[1]PP!R27</f>
        <v>8572.4</v>
      </c>
      <c r="S11" s="160">
        <f>+[1]PP!S27</f>
        <v>7187.8</v>
      </c>
      <c r="T11" s="160">
        <f>+[1]PP!T27</f>
        <v>8528.7000000000007</v>
      </c>
      <c r="U11" s="160">
        <f>+[1]PP!U27</f>
        <v>8158.9</v>
      </c>
      <c r="V11" s="160">
        <f>+[1]PP!V27</f>
        <v>7477.5</v>
      </c>
      <c r="W11" s="160">
        <f>+[1]PP!W27</f>
        <v>9123.1</v>
      </c>
      <c r="X11" s="161">
        <f>SUM(N11:W11)</f>
        <v>77567.800000000017</v>
      </c>
      <c r="Y11" s="160">
        <f t="shared" si="1"/>
        <v>5343.4000000000233</v>
      </c>
      <c r="Z11" s="161">
        <f t="shared" si="2"/>
        <v>7.3983307580264057</v>
      </c>
      <c r="AA11" s="155"/>
      <c r="AB11" s="63"/>
      <c r="AC11" s="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8" customHeight="1">
      <c r="A12" s="136"/>
      <c r="B12" s="162" t="s">
        <v>38</v>
      </c>
      <c r="C12" s="163">
        <f t="shared" ref="C12:X12" si="6">SUM(C13:C18)</f>
        <v>1110.4000000000001</v>
      </c>
      <c r="D12" s="163">
        <f t="shared" si="6"/>
        <v>726.4</v>
      </c>
      <c r="E12" s="163">
        <f t="shared" si="6"/>
        <v>1118.5</v>
      </c>
      <c r="F12" s="163">
        <f t="shared" si="6"/>
        <v>883.90000000000009</v>
      </c>
      <c r="G12" s="163">
        <f t="shared" si="6"/>
        <v>1184.8</v>
      </c>
      <c r="H12" s="163">
        <f t="shared" si="6"/>
        <v>1114.2</v>
      </c>
      <c r="I12" s="163">
        <f t="shared" si="6"/>
        <v>1196.3999999999999</v>
      </c>
      <c r="J12" s="163">
        <f t="shared" si="6"/>
        <v>1204.4000000000001</v>
      </c>
      <c r="K12" s="163">
        <f t="shared" si="6"/>
        <v>1160.5</v>
      </c>
      <c r="L12" s="163">
        <f t="shared" si="6"/>
        <v>1619.5000000000002</v>
      </c>
      <c r="M12" s="163">
        <f t="shared" si="6"/>
        <v>11319</v>
      </c>
      <c r="N12" s="163">
        <f t="shared" si="6"/>
        <v>1111.8000000000002</v>
      </c>
      <c r="O12" s="163">
        <f t="shared" si="6"/>
        <v>1070.5</v>
      </c>
      <c r="P12" s="163">
        <f t="shared" si="6"/>
        <v>1248.7</v>
      </c>
      <c r="Q12" s="163">
        <f t="shared" si="6"/>
        <v>1199.3</v>
      </c>
      <c r="R12" s="163">
        <f t="shared" si="6"/>
        <v>1269.0999999999999</v>
      </c>
      <c r="S12" s="163">
        <f t="shared" si="6"/>
        <v>1065.3</v>
      </c>
      <c r="T12" s="163">
        <f t="shared" si="6"/>
        <v>1219.8</v>
      </c>
      <c r="U12" s="163">
        <f t="shared" si="6"/>
        <v>1274.9000000000001</v>
      </c>
      <c r="V12" s="163">
        <f t="shared" si="6"/>
        <v>1232.6999999999998</v>
      </c>
      <c r="W12" s="163">
        <f t="shared" si="6"/>
        <v>1658</v>
      </c>
      <c r="X12" s="163">
        <f t="shared" si="6"/>
        <v>12350.1</v>
      </c>
      <c r="Y12" s="163">
        <f t="shared" si="1"/>
        <v>1031.1000000000004</v>
      </c>
      <c r="Z12" s="164">
        <f t="shared" si="2"/>
        <v>9.1094619666048278</v>
      </c>
      <c r="AA12" s="155"/>
      <c r="AB12" s="2"/>
      <c r="AC12" s="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ht="18" customHeight="1">
      <c r="A13" s="136"/>
      <c r="B13" s="165" t="s">
        <v>41</v>
      </c>
      <c r="C13" s="160">
        <v>430.6</v>
      </c>
      <c r="D13" s="160">
        <v>424.5</v>
      </c>
      <c r="E13" s="160">
        <v>474</v>
      </c>
      <c r="F13" s="160">
        <v>450.5</v>
      </c>
      <c r="G13" s="160">
        <v>505.4</v>
      </c>
      <c r="H13" s="160">
        <v>532.79999999999995</v>
      </c>
      <c r="I13" s="160">
        <v>509.6</v>
      </c>
      <c r="J13" s="160">
        <v>545.20000000000005</v>
      </c>
      <c r="K13" s="160">
        <v>615.1</v>
      </c>
      <c r="L13" s="160">
        <v>950.6</v>
      </c>
      <c r="M13" s="161">
        <f t="shared" ref="M13:M20" si="7">SUM(C13:L13)</f>
        <v>5438.3000000000011</v>
      </c>
      <c r="N13" s="160">
        <v>514.6</v>
      </c>
      <c r="O13" s="160">
        <v>572.4</v>
      </c>
      <c r="P13" s="160">
        <v>714.3</v>
      </c>
      <c r="Q13" s="160">
        <v>680.1</v>
      </c>
      <c r="R13" s="160">
        <v>590.79999999999995</v>
      </c>
      <c r="S13" s="160">
        <v>510</v>
      </c>
      <c r="T13" s="160">
        <v>645.70000000000005</v>
      </c>
      <c r="U13" s="160">
        <v>686.9</v>
      </c>
      <c r="V13" s="160">
        <v>636</v>
      </c>
      <c r="W13" s="160">
        <v>1059.9000000000001</v>
      </c>
      <c r="X13" s="161">
        <f t="shared" ref="X13:X20" si="8">SUM(N13:W13)</f>
        <v>6610.6999999999989</v>
      </c>
      <c r="Y13" s="160">
        <f t="shared" si="1"/>
        <v>1172.3999999999978</v>
      </c>
      <c r="Z13" s="161">
        <f t="shared" si="2"/>
        <v>21.558207528087777</v>
      </c>
      <c r="AA13" s="155"/>
      <c r="AB13" s="2"/>
      <c r="AC13" s="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8" customHeight="1">
      <c r="A14" s="136"/>
      <c r="B14" s="165" t="s">
        <v>90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1">
        <f t="shared" si="7"/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1">
        <f t="shared" si="8"/>
        <v>0</v>
      </c>
      <c r="Y14" s="160">
        <f t="shared" si="1"/>
        <v>0</v>
      </c>
      <c r="Z14" s="161">
        <v>0</v>
      </c>
      <c r="AA14" s="155"/>
      <c r="AB14" s="2"/>
      <c r="AC14" s="2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8" customHeight="1">
      <c r="A15" s="136"/>
      <c r="B15" s="165" t="s">
        <v>43</v>
      </c>
      <c r="C15" s="160">
        <v>484.6</v>
      </c>
      <c r="D15" s="160">
        <v>76.8</v>
      </c>
      <c r="E15" s="160">
        <v>332.7</v>
      </c>
      <c r="F15" s="160">
        <v>180.6</v>
      </c>
      <c r="G15" s="160">
        <v>365.9</v>
      </c>
      <c r="H15" s="160">
        <v>293.60000000000002</v>
      </c>
      <c r="I15" s="160">
        <v>390.7</v>
      </c>
      <c r="J15" s="160">
        <v>319.5</v>
      </c>
      <c r="K15" s="160">
        <v>266.39999999999998</v>
      </c>
      <c r="L15" s="160">
        <v>349.8</v>
      </c>
      <c r="M15" s="161">
        <f t="shared" si="7"/>
        <v>3060.6</v>
      </c>
      <c r="N15" s="160">
        <v>321.3</v>
      </c>
      <c r="O15" s="160">
        <v>239.4</v>
      </c>
      <c r="P15" s="160">
        <v>221.3</v>
      </c>
      <c r="Q15" s="160">
        <v>239.7</v>
      </c>
      <c r="R15" s="160">
        <v>334.7</v>
      </c>
      <c r="S15" s="160">
        <v>285.3</v>
      </c>
      <c r="T15" s="160">
        <v>255.5</v>
      </c>
      <c r="U15" s="160">
        <v>257.60000000000002</v>
      </c>
      <c r="V15" s="160">
        <v>297.8</v>
      </c>
      <c r="W15" s="160">
        <v>267.10000000000002</v>
      </c>
      <c r="X15" s="161">
        <f t="shared" si="8"/>
        <v>2719.7000000000003</v>
      </c>
      <c r="Y15" s="160">
        <f t="shared" si="1"/>
        <v>-340.89999999999964</v>
      </c>
      <c r="Z15" s="161">
        <f>+Y15/M15*100</f>
        <v>-11.138338887799765</v>
      </c>
      <c r="AA15" s="155"/>
      <c r="AB15" s="2"/>
      <c r="AC15" s="2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8" customHeight="1">
      <c r="A16" s="136"/>
      <c r="B16" s="165" t="s">
        <v>91</v>
      </c>
      <c r="C16" s="160">
        <v>119.9</v>
      </c>
      <c r="D16" s="160">
        <v>119.6</v>
      </c>
      <c r="E16" s="160">
        <v>147.4</v>
      </c>
      <c r="F16" s="160">
        <v>133.30000000000001</v>
      </c>
      <c r="G16" s="160">
        <v>173.8</v>
      </c>
      <c r="H16" s="160">
        <v>159.9</v>
      </c>
      <c r="I16" s="160">
        <v>175</v>
      </c>
      <c r="J16" s="160">
        <v>184</v>
      </c>
      <c r="K16" s="160">
        <v>162.69999999999999</v>
      </c>
      <c r="L16" s="160">
        <v>194.2</v>
      </c>
      <c r="M16" s="161">
        <f t="shared" si="7"/>
        <v>1569.8000000000002</v>
      </c>
      <c r="N16" s="160">
        <v>103.2</v>
      </c>
      <c r="O16" s="160">
        <v>132.5</v>
      </c>
      <c r="P16" s="160">
        <v>114.2</v>
      </c>
      <c r="Q16" s="160">
        <v>142</v>
      </c>
      <c r="R16" s="160">
        <v>207.3</v>
      </c>
      <c r="S16" s="160">
        <v>133.9</v>
      </c>
      <c r="T16" s="160">
        <v>198</v>
      </c>
      <c r="U16" s="160">
        <v>165.4</v>
      </c>
      <c r="V16" s="160">
        <v>174.6</v>
      </c>
      <c r="W16" s="160">
        <v>208</v>
      </c>
      <c r="X16" s="161">
        <f t="shared" si="8"/>
        <v>1579.1</v>
      </c>
      <c r="Y16" s="160">
        <f t="shared" si="1"/>
        <v>9.2999999999997272</v>
      </c>
      <c r="Z16" s="161">
        <f>+Y16/M16*100</f>
        <v>0.59243215696265294</v>
      </c>
      <c r="AA16" s="155"/>
      <c r="AB16" s="2"/>
      <c r="AC16" s="2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s="170" customFormat="1" ht="18" customHeight="1">
      <c r="A17" s="166"/>
      <c r="B17" s="167" t="s">
        <v>92</v>
      </c>
      <c r="C17" s="168">
        <v>75.3</v>
      </c>
      <c r="D17" s="168">
        <v>105.5</v>
      </c>
      <c r="E17" s="168">
        <v>164.4</v>
      </c>
      <c r="F17" s="168">
        <v>119.5</v>
      </c>
      <c r="G17" s="168">
        <v>139.69999999999999</v>
      </c>
      <c r="H17" s="168">
        <v>127.9</v>
      </c>
      <c r="I17" s="169">
        <v>121.1</v>
      </c>
      <c r="J17" s="169">
        <v>155.69999999999999</v>
      </c>
      <c r="K17" s="169">
        <v>116.3</v>
      </c>
      <c r="L17" s="169">
        <v>124.9</v>
      </c>
      <c r="M17" s="161">
        <f t="shared" si="7"/>
        <v>1250.3000000000002</v>
      </c>
      <c r="N17" s="160">
        <v>172.7</v>
      </c>
      <c r="O17" s="160">
        <v>126.2</v>
      </c>
      <c r="P17" s="160">
        <v>198.9</v>
      </c>
      <c r="Q17" s="160">
        <v>137.5</v>
      </c>
      <c r="R17" s="160">
        <v>136.30000000000001</v>
      </c>
      <c r="S17" s="160">
        <v>136.1</v>
      </c>
      <c r="T17" s="160">
        <v>120.6</v>
      </c>
      <c r="U17" s="160">
        <v>165</v>
      </c>
      <c r="V17" s="160">
        <v>124.3</v>
      </c>
      <c r="W17" s="160">
        <v>123</v>
      </c>
      <c r="X17" s="161">
        <f t="shared" si="8"/>
        <v>1440.6</v>
      </c>
      <c r="Y17" s="160">
        <f t="shared" si="1"/>
        <v>190.29999999999973</v>
      </c>
      <c r="Z17" s="161">
        <f t="shared" ref="Z17" si="9">+Y17/M17*100</f>
        <v>15.22034711669197</v>
      </c>
      <c r="AA17" s="128"/>
      <c r="AB17" s="166"/>
      <c r="AC17" s="166"/>
    </row>
    <row r="18" spans="1:75" ht="18" customHeight="1">
      <c r="A18" s="136"/>
      <c r="B18" s="165" t="s">
        <v>33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1">
        <f t="shared" si="7"/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1">
        <f t="shared" si="8"/>
        <v>0</v>
      </c>
      <c r="Y18" s="168">
        <f t="shared" si="1"/>
        <v>0</v>
      </c>
      <c r="Z18" s="171">
        <v>0</v>
      </c>
      <c r="AA18" s="155"/>
      <c r="AB18" s="2"/>
      <c r="AC18" s="2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ht="25.5" hidden="1" customHeight="1">
      <c r="A19" s="136"/>
      <c r="B19" s="172" t="s">
        <v>46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/>
      <c r="J19" s="163"/>
      <c r="K19" s="163"/>
      <c r="L19" s="163"/>
      <c r="M19" s="164">
        <f t="shared" si="7"/>
        <v>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>
        <f t="shared" si="8"/>
        <v>0</v>
      </c>
      <c r="Y19" s="163">
        <f t="shared" si="1"/>
        <v>0</v>
      </c>
      <c r="Z19" s="171">
        <v>0</v>
      </c>
      <c r="AA19" s="173"/>
      <c r="AB19" s="2"/>
      <c r="AC19" s="2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8" customHeight="1">
      <c r="A20" s="136"/>
      <c r="B20" s="174" t="s">
        <v>51</v>
      </c>
      <c r="C20" s="163">
        <v>35.6</v>
      </c>
      <c r="D20" s="163">
        <v>29.6</v>
      </c>
      <c r="E20" s="163">
        <v>31.2</v>
      </c>
      <c r="F20" s="163">
        <v>43.3</v>
      </c>
      <c r="G20" s="163">
        <v>36.9</v>
      </c>
      <c r="H20" s="163">
        <v>37.4</v>
      </c>
      <c r="I20" s="163">
        <v>35.9</v>
      </c>
      <c r="J20" s="163">
        <v>38.5</v>
      </c>
      <c r="K20" s="163">
        <v>27.5</v>
      </c>
      <c r="L20" s="163">
        <v>27.8</v>
      </c>
      <c r="M20" s="164">
        <f t="shared" si="7"/>
        <v>343.7</v>
      </c>
      <c r="N20" s="163">
        <v>37.700000000000003</v>
      </c>
      <c r="O20" s="163">
        <v>24.4</v>
      </c>
      <c r="P20" s="163">
        <v>30.5</v>
      </c>
      <c r="Q20" s="163">
        <v>26.9</v>
      </c>
      <c r="R20" s="163">
        <v>41.1</v>
      </c>
      <c r="S20" s="163">
        <v>30.6</v>
      </c>
      <c r="T20" s="163">
        <v>35.799999999999997</v>
      </c>
      <c r="U20" s="163">
        <v>33.200000000000003</v>
      </c>
      <c r="V20" s="163">
        <v>31.7</v>
      </c>
      <c r="W20" s="163">
        <v>31.8</v>
      </c>
      <c r="X20" s="164">
        <f t="shared" si="8"/>
        <v>323.7</v>
      </c>
      <c r="Y20" s="163">
        <f t="shared" si="1"/>
        <v>-20</v>
      </c>
      <c r="Z20" s="164">
        <f>+Y20/M20*100</f>
        <v>-5.8190282222868781</v>
      </c>
      <c r="AA20" s="155"/>
      <c r="AB20" s="2"/>
      <c r="AC20" s="2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18" customHeight="1">
      <c r="A21" s="136"/>
      <c r="B21" s="175" t="s">
        <v>93</v>
      </c>
      <c r="C21" s="163">
        <f t="shared" ref="C21:X21" si="10">+C22+C25+C26</f>
        <v>2274.5</v>
      </c>
      <c r="D21" s="163">
        <f t="shared" si="10"/>
        <v>2146.4</v>
      </c>
      <c r="E21" s="163">
        <f t="shared" si="10"/>
        <v>2497.6000000000004</v>
      </c>
      <c r="F21" s="163">
        <f t="shared" si="10"/>
        <v>2308.1</v>
      </c>
      <c r="G21" s="163">
        <f t="shared" si="10"/>
        <v>2769.4</v>
      </c>
      <c r="H21" s="163">
        <f t="shared" si="10"/>
        <v>2500.3999999999996</v>
      </c>
      <c r="I21" s="163">
        <f t="shared" si="10"/>
        <v>3453.5</v>
      </c>
      <c r="J21" s="163">
        <f t="shared" si="10"/>
        <v>2799.4</v>
      </c>
      <c r="K21" s="163">
        <f t="shared" si="10"/>
        <v>2336.7999999999997</v>
      </c>
      <c r="L21" s="163">
        <f t="shared" si="10"/>
        <v>3222.7999999999997</v>
      </c>
      <c r="M21" s="164">
        <f t="shared" si="10"/>
        <v>26308.9</v>
      </c>
      <c r="N21" s="163">
        <f t="shared" si="10"/>
        <v>2587.2999999999997</v>
      </c>
      <c r="O21" s="163">
        <f t="shared" si="10"/>
        <v>2332.8999999999996</v>
      </c>
      <c r="P21" s="163">
        <f t="shared" si="10"/>
        <v>2567.4</v>
      </c>
      <c r="Q21" s="163">
        <f t="shared" si="10"/>
        <v>2388.6999999999998</v>
      </c>
      <c r="R21" s="163">
        <f t="shared" si="10"/>
        <v>2915.2</v>
      </c>
      <c r="S21" s="163">
        <f t="shared" si="10"/>
        <v>2456.6999999999998</v>
      </c>
      <c r="T21" s="163">
        <f t="shared" si="10"/>
        <v>2853.1000000000004</v>
      </c>
      <c r="U21" s="163">
        <f t="shared" si="10"/>
        <v>2714.2</v>
      </c>
      <c r="V21" s="163">
        <f t="shared" si="10"/>
        <v>2679.2999999999997</v>
      </c>
      <c r="W21" s="163">
        <f t="shared" si="10"/>
        <v>3350.5</v>
      </c>
      <c r="X21" s="164">
        <f t="shared" si="10"/>
        <v>26845.3</v>
      </c>
      <c r="Y21" s="163">
        <f t="shared" si="1"/>
        <v>536.39999999999782</v>
      </c>
      <c r="Z21" s="164">
        <f>+Y21/M21*100</f>
        <v>2.0388537719174793</v>
      </c>
      <c r="AA21" s="155"/>
      <c r="AB21" s="2"/>
      <c r="AC21" s="2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ht="18" customHeight="1">
      <c r="A22" s="136"/>
      <c r="B22" s="158" t="s">
        <v>94</v>
      </c>
      <c r="C22" s="163">
        <f t="shared" ref="C22:X22" si="11">+C23+C24</f>
        <v>2254.3000000000002</v>
      </c>
      <c r="D22" s="163">
        <f t="shared" si="11"/>
        <v>2124.7000000000003</v>
      </c>
      <c r="E22" s="163">
        <f t="shared" si="11"/>
        <v>2476.3000000000002</v>
      </c>
      <c r="F22" s="163">
        <f t="shared" si="11"/>
        <v>2288.1</v>
      </c>
      <c r="G22" s="163">
        <f t="shared" si="11"/>
        <v>2747.5</v>
      </c>
      <c r="H22" s="163">
        <f t="shared" si="11"/>
        <v>2480.6999999999998</v>
      </c>
      <c r="I22" s="163">
        <f t="shared" si="11"/>
        <v>3430.2</v>
      </c>
      <c r="J22" s="163">
        <f t="shared" si="11"/>
        <v>2775.1</v>
      </c>
      <c r="K22" s="163">
        <f t="shared" si="11"/>
        <v>2314.6</v>
      </c>
      <c r="L22" s="163">
        <f t="shared" si="11"/>
        <v>3194.1</v>
      </c>
      <c r="M22" s="164">
        <f t="shared" si="11"/>
        <v>26085.600000000002</v>
      </c>
      <c r="N22" s="163">
        <f t="shared" si="11"/>
        <v>2539.6999999999998</v>
      </c>
      <c r="O22" s="163">
        <f t="shared" si="11"/>
        <v>2312.1999999999998</v>
      </c>
      <c r="P22" s="163">
        <f t="shared" si="11"/>
        <v>2538.3000000000002</v>
      </c>
      <c r="Q22" s="163">
        <f t="shared" si="11"/>
        <v>2353.5</v>
      </c>
      <c r="R22" s="163">
        <f t="shared" si="11"/>
        <v>2882.7</v>
      </c>
      <c r="S22" s="163">
        <f t="shared" si="11"/>
        <v>2435.1999999999998</v>
      </c>
      <c r="T22" s="163">
        <f t="shared" si="11"/>
        <v>2820.8</v>
      </c>
      <c r="U22" s="163">
        <f t="shared" si="11"/>
        <v>2686.1</v>
      </c>
      <c r="V22" s="163">
        <f t="shared" si="11"/>
        <v>2656.7</v>
      </c>
      <c r="W22" s="163">
        <f t="shared" si="11"/>
        <v>3328.3</v>
      </c>
      <c r="X22" s="164">
        <f t="shared" si="11"/>
        <v>26553.5</v>
      </c>
      <c r="Y22" s="163">
        <f t="shared" si="1"/>
        <v>467.89999999999782</v>
      </c>
      <c r="Z22" s="164">
        <f>+Y22/M22*100</f>
        <v>1.7937099395835165</v>
      </c>
      <c r="AA22" s="155"/>
      <c r="AB22" s="2"/>
      <c r="AC22" s="2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ht="18" customHeight="1">
      <c r="A23" s="136"/>
      <c r="B23" s="176" t="s">
        <v>95</v>
      </c>
      <c r="C23" s="160">
        <f>+[1]PP!C47</f>
        <v>2208.8000000000002</v>
      </c>
      <c r="D23" s="160">
        <f>+[1]PP!D47</f>
        <v>2079.3000000000002</v>
      </c>
      <c r="E23" s="160">
        <f>+[1]PP!E47</f>
        <v>2387</v>
      </c>
      <c r="F23" s="160">
        <f>+[1]PP!F47</f>
        <v>2288.1</v>
      </c>
      <c r="G23" s="160">
        <f>+[1]PP!G47</f>
        <v>2747.5</v>
      </c>
      <c r="H23" s="160">
        <f>+[1]PP!H47</f>
        <v>2480.6999999999998</v>
      </c>
      <c r="I23" s="160">
        <f>+[1]PP!I47</f>
        <v>2643.4</v>
      </c>
      <c r="J23" s="160">
        <f>+[1]PP!J47</f>
        <v>2775.1</v>
      </c>
      <c r="K23" s="160">
        <f>+[1]PP!K47</f>
        <v>2292</v>
      </c>
      <c r="L23" s="160">
        <f>+[1]PP!L47</f>
        <v>3167.2</v>
      </c>
      <c r="M23" s="161">
        <f>SUM(C23:L23)</f>
        <v>25069.100000000002</v>
      </c>
      <c r="N23" s="160">
        <f>+[1]PP!N47</f>
        <v>2539.6999999999998</v>
      </c>
      <c r="O23" s="160">
        <f>+[1]PP!O47</f>
        <v>2312.1999999999998</v>
      </c>
      <c r="P23" s="160">
        <f>+[1]PP!P47</f>
        <v>2538.3000000000002</v>
      </c>
      <c r="Q23" s="160">
        <f>+[1]PP!Q47</f>
        <v>2353.5</v>
      </c>
      <c r="R23" s="160">
        <f>+[1]PP!R47</f>
        <v>2882.7</v>
      </c>
      <c r="S23" s="160">
        <f>+[1]PP!S47</f>
        <v>2435.1999999999998</v>
      </c>
      <c r="T23" s="160">
        <f>+[1]PP!T47</f>
        <v>2820.8</v>
      </c>
      <c r="U23" s="160">
        <f>+[1]PP!U47</f>
        <v>2686.1</v>
      </c>
      <c r="V23" s="160">
        <f>+[1]PP!V47</f>
        <v>2656.7</v>
      </c>
      <c r="W23" s="160">
        <f>+[1]PP!W47</f>
        <v>3328.3</v>
      </c>
      <c r="X23" s="161">
        <f>SUM(N23:W23)</f>
        <v>26553.5</v>
      </c>
      <c r="Y23" s="160">
        <f t="shared" si="1"/>
        <v>1484.3999999999978</v>
      </c>
      <c r="Z23" s="161">
        <f>+Y23/M23*100</f>
        <v>5.9212337100254802</v>
      </c>
      <c r="AA23" s="155"/>
      <c r="AB23" s="2"/>
      <c r="AC23" s="2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ht="18" customHeight="1">
      <c r="A24" s="136"/>
      <c r="B24" s="176" t="s">
        <v>96</v>
      </c>
      <c r="C24" s="177">
        <f>+[1]PP!C48</f>
        <v>45.5</v>
      </c>
      <c r="D24" s="177">
        <f>+[1]PP!D48</f>
        <v>45.4</v>
      </c>
      <c r="E24" s="177">
        <f>+[1]PP!E48</f>
        <v>89.3</v>
      </c>
      <c r="F24" s="177">
        <f>+[1]PP!F48</f>
        <v>0</v>
      </c>
      <c r="G24" s="177">
        <f>+[1]PP!G48</f>
        <v>0</v>
      </c>
      <c r="H24" s="177">
        <f>+[1]PP!H48</f>
        <v>0</v>
      </c>
      <c r="I24" s="177">
        <f>+[1]PP!I48</f>
        <v>786.8</v>
      </c>
      <c r="J24" s="177">
        <f>+[1]PP!J48</f>
        <v>0</v>
      </c>
      <c r="K24" s="177">
        <f>+[1]PP!K48</f>
        <v>22.6</v>
      </c>
      <c r="L24" s="177">
        <f>+[1]PP!L48</f>
        <v>26.9</v>
      </c>
      <c r="M24" s="161">
        <f>SUM(C24:L24)</f>
        <v>1016.5</v>
      </c>
      <c r="N24" s="160">
        <f>+[1]PP!N48</f>
        <v>0</v>
      </c>
      <c r="O24" s="160">
        <f>+[1]PP!O48</f>
        <v>0</v>
      </c>
      <c r="P24" s="160">
        <f>+[1]PP!P48</f>
        <v>0</v>
      </c>
      <c r="Q24" s="160">
        <f>+[1]PP!Q48</f>
        <v>0</v>
      </c>
      <c r="R24" s="160">
        <f>+[1]PP!R48</f>
        <v>0</v>
      </c>
      <c r="S24" s="160">
        <f>+[1]PP!S48</f>
        <v>0</v>
      </c>
      <c r="T24" s="160">
        <f>+[1]PP!T48</f>
        <v>0</v>
      </c>
      <c r="U24" s="160">
        <f>+[1]PP!U48</f>
        <v>0</v>
      </c>
      <c r="V24" s="160">
        <f>+[1]PP!V48</f>
        <v>0</v>
      </c>
      <c r="W24" s="160">
        <f>+[1]PP!W48</f>
        <v>0</v>
      </c>
      <c r="X24" s="161">
        <f>SUM(N24:W24)</f>
        <v>0</v>
      </c>
      <c r="Y24" s="160">
        <f t="shared" si="1"/>
        <v>-1016.5</v>
      </c>
      <c r="Z24" s="161">
        <f>+Y24/M24*100</f>
        <v>-100</v>
      </c>
      <c r="AA24" s="155"/>
      <c r="AB24" s="2"/>
      <c r="AC24" s="2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ht="18" customHeight="1">
      <c r="A25" s="136"/>
      <c r="B25" s="158" t="s">
        <v>97</v>
      </c>
      <c r="C25" s="178">
        <f>+[1]PP!C49</f>
        <v>0</v>
      </c>
      <c r="D25" s="178">
        <f>+[1]PP!D49</f>
        <v>0</v>
      </c>
      <c r="E25" s="178">
        <f>+[1]PP!E49</f>
        <v>0</v>
      </c>
      <c r="F25" s="178">
        <f>+[1]PP!F49</f>
        <v>0</v>
      </c>
      <c r="G25" s="178">
        <f>+[1]PP!G49</f>
        <v>0</v>
      </c>
      <c r="H25" s="178">
        <f>+[1]PP!H49</f>
        <v>0</v>
      </c>
      <c r="I25" s="178">
        <f>+[1]PP!I49</f>
        <v>0</v>
      </c>
      <c r="J25" s="178">
        <f>+[1]PP!J49</f>
        <v>0</v>
      </c>
      <c r="K25" s="178">
        <f>+[1]PP!K49</f>
        <v>0</v>
      </c>
      <c r="L25" s="178">
        <f>+[1]PP!L49</f>
        <v>0</v>
      </c>
      <c r="M25" s="164">
        <f>SUM(C25:L25)</f>
        <v>0</v>
      </c>
      <c r="N25" s="163">
        <f>+[1]PP!N49</f>
        <v>0</v>
      </c>
      <c r="O25" s="163">
        <f>+[1]PP!O49</f>
        <v>0</v>
      </c>
      <c r="P25" s="163">
        <f>+[1]PP!P49</f>
        <v>0</v>
      </c>
      <c r="Q25" s="163">
        <f>+[1]PP!Q49</f>
        <v>0</v>
      </c>
      <c r="R25" s="163">
        <f>+[1]PP!R49</f>
        <v>0</v>
      </c>
      <c r="S25" s="163">
        <f>+[1]PP!S49</f>
        <v>0</v>
      </c>
      <c r="T25" s="163">
        <f>+[1]PP!T49</f>
        <v>0</v>
      </c>
      <c r="U25" s="163">
        <f>+[1]PP!U49</f>
        <v>0</v>
      </c>
      <c r="V25" s="163">
        <f>+[1]PP!V49</f>
        <v>0</v>
      </c>
      <c r="W25" s="163">
        <f>+[1]PP!W49</f>
        <v>0</v>
      </c>
      <c r="X25" s="164">
        <f>SUM(N25:W25)</f>
        <v>0</v>
      </c>
      <c r="Y25" s="163">
        <f t="shared" si="1"/>
        <v>0</v>
      </c>
      <c r="Z25" s="179">
        <v>0</v>
      </c>
      <c r="AA25" s="155"/>
      <c r="AB25" s="63"/>
      <c r="AC25" s="2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ht="18" customHeight="1">
      <c r="A26" s="136"/>
      <c r="B26" s="158" t="s">
        <v>98</v>
      </c>
      <c r="C26" s="180">
        <f t="shared" ref="C26:X26" si="12">+C27+C28</f>
        <v>20.2</v>
      </c>
      <c r="D26" s="180">
        <f t="shared" si="12"/>
        <v>21.7</v>
      </c>
      <c r="E26" s="180">
        <f t="shared" si="12"/>
        <v>21.3</v>
      </c>
      <c r="F26" s="180">
        <f t="shared" si="12"/>
        <v>20</v>
      </c>
      <c r="G26" s="180">
        <f t="shared" si="12"/>
        <v>21.9</v>
      </c>
      <c r="H26" s="180">
        <f t="shared" si="12"/>
        <v>19.700000000000003</v>
      </c>
      <c r="I26" s="180">
        <f t="shared" si="12"/>
        <v>23.299999999999997</v>
      </c>
      <c r="J26" s="180">
        <f t="shared" si="12"/>
        <v>24.3</v>
      </c>
      <c r="K26" s="180">
        <f t="shared" si="12"/>
        <v>22.2</v>
      </c>
      <c r="L26" s="180">
        <f t="shared" si="12"/>
        <v>28.7</v>
      </c>
      <c r="M26" s="181">
        <f t="shared" si="12"/>
        <v>223.3</v>
      </c>
      <c r="N26" s="180">
        <f t="shared" si="12"/>
        <v>47.6</v>
      </c>
      <c r="O26" s="180">
        <f t="shared" si="12"/>
        <v>20.7</v>
      </c>
      <c r="P26" s="180">
        <f t="shared" si="12"/>
        <v>29.099999999999998</v>
      </c>
      <c r="Q26" s="180">
        <f t="shared" si="12"/>
        <v>35.199999999999996</v>
      </c>
      <c r="R26" s="180">
        <f t="shared" si="12"/>
        <v>32.5</v>
      </c>
      <c r="S26" s="180">
        <f t="shared" si="12"/>
        <v>21.5</v>
      </c>
      <c r="T26" s="180">
        <f t="shared" si="12"/>
        <v>32.299999999999997</v>
      </c>
      <c r="U26" s="180">
        <f t="shared" si="12"/>
        <v>28.1</v>
      </c>
      <c r="V26" s="180">
        <f t="shared" si="12"/>
        <v>22.6</v>
      </c>
      <c r="W26" s="180">
        <f t="shared" si="12"/>
        <v>22.2</v>
      </c>
      <c r="X26" s="181">
        <f t="shared" si="12"/>
        <v>291.80000000000007</v>
      </c>
      <c r="Y26" s="180">
        <f t="shared" si="1"/>
        <v>68.500000000000057</v>
      </c>
      <c r="Z26" s="181">
        <f t="shared" ref="Z26:Z32" si="13">+Y26/M26*100</f>
        <v>30.676220331392766</v>
      </c>
      <c r="AA26" s="155"/>
      <c r="AB26" s="63"/>
      <c r="AC26" s="2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ht="18" customHeight="1">
      <c r="A27" s="136"/>
      <c r="B27" s="176" t="s">
        <v>99</v>
      </c>
      <c r="C27" s="182">
        <v>17.7</v>
      </c>
      <c r="D27" s="182">
        <v>16.899999999999999</v>
      </c>
      <c r="E27" s="182">
        <v>16.3</v>
      </c>
      <c r="F27" s="182">
        <v>16.100000000000001</v>
      </c>
      <c r="G27" s="182">
        <v>19.7</v>
      </c>
      <c r="H27" s="182">
        <v>17.600000000000001</v>
      </c>
      <c r="I27" s="182">
        <v>20.399999999999999</v>
      </c>
      <c r="J27" s="182">
        <v>21.3</v>
      </c>
      <c r="K27" s="182">
        <v>19.2</v>
      </c>
      <c r="L27" s="182">
        <v>24.2</v>
      </c>
      <c r="M27" s="161">
        <f>SUM(C27:L27)</f>
        <v>189.4</v>
      </c>
      <c r="N27" s="182">
        <v>44.2</v>
      </c>
      <c r="O27" s="182">
        <v>19</v>
      </c>
      <c r="P27" s="182">
        <v>25.9</v>
      </c>
      <c r="Q27" s="182">
        <v>31.9</v>
      </c>
      <c r="R27" s="182">
        <v>29</v>
      </c>
      <c r="S27" s="182">
        <v>18.899999999999999</v>
      </c>
      <c r="T27" s="182">
        <v>29.8</v>
      </c>
      <c r="U27" s="182">
        <v>26</v>
      </c>
      <c r="V27" s="182">
        <v>20.5</v>
      </c>
      <c r="W27" s="182">
        <v>17</v>
      </c>
      <c r="X27" s="161">
        <f>SUM(N27:W27)</f>
        <v>262.20000000000005</v>
      </c>
      <c r="Y27" s="160">
        <f t="shared" si="1"/>
        <v>72.80000000000004</v>
      </c>
      <c r="Z27" s="161">
        <f t="shared" si="13"/>
        <v>38.437170010559676</v>
      </c>
      <c r="AA27" s="155"/>
      <c r="AB27" s="63"/>
      <c r="AC27" s="2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8" customHeight="1">
      <c r="A28" s="136"/>
      <c r="B28" s="183" t="s">
        <v>33</v>
      </c>
      <c r="C28" s="182">
        <v>2.5</v>
      </c>
      <c r="D28" s="182">
        <v>4.8</v>
      </c>
      <c r="E28" s="182">
        <v>5</v>
      </c>
      <c r="F28" s="182">
        <v>3.9</v>
      </c>
      <c r="G28" s="182">
        <v>2.2000000000000002</v>
      </c>
      <c r="H28" s="182">
        <v>2.1</v>
      </c>
      <c r="I28" s="182">
        <v>2.9</v>
      </c>
      <c r="J28" s="182">
        <v>3</v>
      </c>
      <c r="K28" s="182">
        <v>3</v>
      </c>
      <c r="L28" s="182">
        <v>4.5</v>
      </c>
      <c r="M28" s="161">
        <f>SUM(C28:L28)</f>
        <v>33.9</v>
      </c>
      <c r="N28" s="182">
        <v>3.4</v>
      </c>
      <c r="O28" s="182">
        <v>1.7</v>
      </c>
      <c r="P28" s="182">
        <v>3.2</v>
      </c>
      <c r="Q28" s="182">
        <v>3.3</v>
      </c>
      <c r="R28" s="182">
        <v>3.5</v>
      </c>
      <c r="S28" s="182">
        <v>2.6</v>
      </c>
      <c r="T28" s="182">
        <v>2.5</v>
      </c>
      <c r="U28" s="182">
        <v>2.1</v>
      </c>
      <c r="V28" s="182">
        <v>2.1</v>
      </c>
      <c r="W28" s="182">
        <v>5.2</v>
      </c>
      <c r="X28" s="161">
        <f>SUM(N28:W28)</f>
        <v>29.600000000000005</v>
      </c>
      <c r="Y28" s="160">
        <f t="shared" si="1"/>
        <v>-4.2999999999999936</v>
      </c>
      <c r="Z28" s="161">
        <f t="shared" si="13"/>
        <v>-12.684365781710897</v>
      </c>
      <c r="AA28" s="155"/>
      <c r="AB28" s="63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ht="18" customHeight="1">
      <c r="A29" s="136"/>
      <c r="B29" s="184" t="s">
        <v>100</v>
      </c>
      <c r="C29" s="180">
        <v>0.1</v>
      </c>
      <c r="D29" s="180">
        <v>0.3</v>
      </c>
      <c r="E29" s="180">
        <v>0.2</v>
      </c>
      <c r="F29" s="180">
        <v>0.1</v>
      </c>
      <c r="G29" s="180">
        <v>0.3</v>
      </c>
      <c r="H29" s="180">
        <v>0.1</v>
      </c>
      <c r="I29" s="180">
        <v>0.1</v>
      </c>
      <c r="J29" s="180">
        <v>0.3</v>
      </c>
      <c r="K29" s="180">
        <v>0.1</v>
      </c>
      <c r="L29" s="180">
        <v>0.3</v>
      </c>
      <c r="M29" s="164">
        <f>SUM(C29:L29)</f>
        <v>1.9000000000000004</v>
      </c>
      <c r="N29" s="180">
        <v>0.1</v>
      </c>
      <c r="O29" s="180">
        <v>0.1</v>
      </c>
      <c r="P29" s="180">
        <v>0.3</v>
      </c>
      <c r="Q29" s="180">
        <v>0.2</v>
      </c>
      <c r="R29" s="180">
        <v>0.2</v>
      </c>
      <c r="S29" s="180">
        <v>0.1</v>
      </c>
      <c r="T29" s="180">
        <v>0.1</v>
      </c>
      <c r="U29" s="180">
        <v>0.4</v>
      </c>
      <c r="V29" s="180">
        <v>0.2</v>
      </c>
      <c r="W29" s="180">
        <v>0.3</v>
      </c>
      <c r="X29" s="164">
        <f>SUM(N29:W29)</f>
        <v>2</v>
      </c>
      <c r="Y29" s="180">
        <f t="shared" si="1"/>
        <v>9.9999999999999645E-2</v>
      </c>
      <c r="Z29" s="161">
        <f t="shared" si="13"/>
        <v>5.2631578947368221</v>
      </c>
      <c r="AA29" s="155"/>
      <c r="AB29" s="63"/>
      <c r="AC29" s="2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8" customHeight="1">
      <c r="A30" s="136"/>
      <c r="B30" s="185" t="s">
        <v>101</v>
      </c>
      <c r="C30" s="186">
        <f t="shared" ref="C30:W31" si="14">+C31</f>
        <v>94.5</v>
      </c>
      <c r="D30" s="186">
        <f t="shared" si="14"/>
        <v>90.5</v>
      </c>
      <c r="E30" s="186">
        <f t="shared" si="14"/>
        <v>58</v>
      </c>
      <c r="F30" s="186">
        <f t="shared" si="14"/>
        <v>51.4</v>
      </c>
      <c r="G30" s="186">
        <f t="shared" si="14"/>
        <v>135.5</v>
      </c>
      <c r="H30" s="186">
        <f t="shared" si="14"/>
        <v>144.19999999999999</v>
      </c>
      <c r="I30" s="186">
        <f t="shared" si="14"/>
        <v>102.7</v>
      </c>
      <c r="J30" s="186">
        <f t="shared" si="14"/>
        <v>95.3</v>
      </c>
      <c r="K30" s="186">
        <f t="shared" si="14"/>
        <v>221.9</v>
      </c>
      <c r="L30" s="186">
        <f t="shared" si="14"/>
        <v>100.6</v>
      </c>
      <c r="M30" s="186">
        <f t="shared" si="14"/>
        <v>1094.5999999999999</v>
      </c>
      <c r="N30" s="186">
        <f t="shared" si="14"/>
        <v>80</v>
      </c>
      <c r="O30" s="186">
        <f t="shared" si="14"/>
        <v>37.5</v>
      </c>
      <c r="P30" s="186">
        <f t="shared" si="14"/>
        <v>99.1</v>
      </c>
      <c r="Q30" s="186">
        <f t="shared" si="14"/>
        <v>90.6</v>
      </c>
      <c r="R30" s="186">
        <f t="shared" si="14"/>
        <v>128.80000000000001</v>
      </c>
      <c r="S30" s="186">
        <f t="shared" si="14"/>
        <v>149.30000000000001</v>
      </c>
      <c r="T30" s="186">
        <f t="shared" si="14"/>
        <v>93.7</v>
      </c>
      <c r="U30" s="186">
        <f t="shared" si="14"/>
        <v>193.1</v>
      </c>
      <c r="V30" s="186">
        <f t="shared" si="14"/>
        <v>131.9</v>
      </c>
      <c r="W30" s="186">
        <f t="shared" si="14"/>
        <v>58.7</v>
      </c>
      <c r="X30" s="186">
        <f>+X31</f>
        <v>1062.7</v>
      </c>
      <c r="Y30" s="186">
        <f t="shared" si="1"/>
        <v>-31.899999999999864</v>
      </c>
      <c r="Z30" s="187">
        <f t="shared" si="13"/>
        <v>-2.9143065960167975</v>
      </c>
      <c r="AA30" s="173"/>
      <c r="AB30" s="188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8" customHeight="1">
      <c r="A31" s="136"/>
      <c r="B31" s="189" t="s">
        <v>57</v>
      </c>
      <c r="C31" s="157">
        <f t="shared" si="14"/>
        <v>94.5</v>
      </c>
      <c r="D31" s="157">
        <f t="shared" si="14"/>
        <v>90.5</v>
      </c>
      <c r="E31" s="157">
        <f t="shared" si="14"/>
        <v>58</v>
      </c>
      <c r="F31" s="157">
        <f t="shared" si="14"/>
        <v>51.4</v>
      </c>
      <c r="G31" s="157">
        <f t="shared" si="14"/>
        <v>135.5</v>
      </c>
      <c r="H31" s="157">
        <f t="shared" si="14"/>
        <v>144.19999999999999</v>
      </c>
      <c r="I31" s="157">
        <f t="shared" si="14"/>
        <v>102.7</v>
      </c>
      <c r="J31" s="157">
        <f t="shared" si="14"/>
        <v>95.3</v>
      </c>
      <c r="K31" s="157">
        <f t="shared" si="14"/>
        <v>221.9</v>
      </c>
      <c r="L31" s="157">
        <f t="shared" si="14"/>
        <v>100.6</v>
      </c>
      <c r="M31" s="154">
        <f t="shared" si="14"/>
        <v>1094.5999999999999</v>
      </c>
      <c r="N31" s="157">
        <f t="shared" si="14"/>
        <v>80</v>
      </c>
      <c r="O31" s="157">
        <f t="shared" si="14"/>
        <v>37.5</v>
      </c>
      <c r="P31" s="157">
        <f t="shared" si="14"/>
        <v>99.1</v>
      </c>
      <c r="Q31" s="157">
        <f t="shared" si="14"/>
        <v>90.6</v>
      </c>
      <c r="R31" s="157">
        <f t="shared" si="14"/>
        <v>128.80000000000001</v>
      </c>
      <c r="S31" s="157">
        <f t="shared" si="14"/>
        <v>149.30000000000001</v>
      </c>
      <c r="T31" s="157">
        <f t="shared" si="14"/>
        <v>93.7</v>
      </c>
      <c r="U31" s="157">
        <f t="shared" si="14"/>
        <v>193.1</v>
      </c>
      <c r="V31" s="157">
        <f t="shared" si="14"/>
        <v>131.9</v>
      </c>
      <c r="W31" s="157">
        <f t="shared" si="14"/>
        <v>58.7</v>
      </c>
      <c r="X31" s="154">
        <f>+X32</f>
        <v>1062.7</v>
      </c>
      <c r="Y31" s="157">
        <f t="shared" si="1"/>
        <v>-31.899999999999864</v>
      </c>
      <c r="Z31" s="154">
        <f t="shared" si="13"/>
        <v>-2.9143065960167975</v>
      </c>
      <c r="AA31" s="155"/>
      <c r="AB31" s="63"/>
      <c r="AC31" s="2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ht="18" customHeight="1">
      <c r="A32" s="136"/>
      <c r="B32" s="190" t="s">
        <v>59</v>
      </c>
      <c r="C32" s="191">
        <v>94.5</v>
      </c>
      <c r="D32" s="191">
        <v>90.5</v>
      </c>
      <c r="E32" s="191">
        <v>58</v>
      </c>
      <c r="F32" s="191">
        <v>51.4</v>
      </c>
      <c r="G32" s="191">
        <v>135.5</v>
      </c>
      <c r="H32" s="191">
        <v>144.19999999999999</v>
      </c>
      <c r="I32" s="191">
        <v>102.7</v>
      </c>
      <c r="J32" s="191">
        <v>95.3</v>
      </c>
      <c r="K32" s="191">
        <v>221.9</v>
      </c>
      <c r="L32" s="191">
        <v>100.6</v>
      </c>
      <c r="M32" s="161">
        <f>SUM(C32:L32)</f>
        <v>1094.5999999999999</v>
      </c>
      <c r="N32" s="191">
        <v>80</v>
      </c>
      <c r="O32" s="191">
        <v>37.5</v>
      </c>
      <c r="P32" s="191">
        <v>99.1</v>
      </c>
      <c r="Q32" s="191">
        <v>90.6</v>
      </c>
      <c r="R32" s="191">
        <v>128.80000000000001</v>
      </c>
      <c r="S32" s="191">
        <v>149.30000000000001</v>
      </c>
      <c r="T32" s="191">
        <v>93.7</v>
      </c>
      <c r="U32" s="191">
        <v>193.1</v>
      </c>
      <c r="V32" s="191">
        <v>131.9</v>
      </c>
      <c r="W32" s="191">
        <v>58.7</v>
      </c>
      <c r="X32" s="161">
        <f>SUM(N32:W32)</f>
        <v>1062.7</v>
      </c>
      <c r="Y32" s="160">
        <f t="shared" si="1"/>
        <v>-31.899999999999864</v>
      </c>
      <c r="Z32" s="161">
        <f t="shared" si="13"/>
        <v>-2.9143065960167975</v>
      </c>
      <c r="AA32" s="120"/>
      <c r="AB32" s="63"/>
      <c r="AC32" s="2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ht="18" customHeight="1">
      <c r="A33" s="136"/>
      <c r="B33" s="175" t="s">
        <v>102</v>
      </c>
      <c r="C33" s="157">
        <v>0</v>
      </c>
      <c r="D33" s="157">
        <v>309.8</v>
      </c>
      <c r="E33" s="157">
        <v>0</v>
      </c>
      <c r="F33" s="157">
        <v>36.200000000000003</v>
      </c>
      <c r="G33" s="157">
        <v>0</v>
      </c>
      <c r="H33" s="157">
        <v>0</v>
      </c>
      <c r="I33" s="157">
        <v>40.6</v>
      </c>
      <c r="J33" s="157">
        <v>0</v>
      </c>
      <c r="K33" s="157">
        <v>0</v>
      </c>
      <c r="L33" s="157">
        <v>35.6</v>
      </c>
      <c r="M33" s="164">
        <f>SUM(C33:L33)</f>
        <v>422.20000000000005</v>
      </c>
      <c r="N33" s="157">
        <v>25.2</v>
      </c>
      <c r="O33" s="157">
        <v>0</v>
      </c>
      <c r="P33" s="157">
        <v>0</v>
      </c>
      <c r="Q33" s="157">
        <v>31.7</v>
      </c>
      <c r="R33" s="157">
        <v>0.8</v>
      </c>
      <c r="S33" s="157">
        <v>0</v>
      </c>
      <c r="T33" s="157">
        <v>307.3</v>
      </c>
      <c r="U33" s="157">
        <v>0</v>
      </c>
      <c r="V33" s="157">
        <v>0</v>
      </c>
      <c r="W33" s="157">
        <v>20.2</v>
      </c>
      <c r="X33" s="164">
        <f>SUM(N33:W33)</f>
        <v>385.2</v>
      </c>
      <c r="Y33" s="163">
        <f t="shared" si="1"/>
        <v>-37.000000000000057</v>
      </c>
      <c r="Z33" s="164">
        <v>0</v>
      </c>
      <c r="AA33" s="126"/>
      <c r="AB33" s="2"/>
      <c r="AC33" s="2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ht="18" customHeight="1" thickBot="1">
      <c r="A34" s="192"/>
      <c r="B34" s="193" t="s">
        <v>103</v>
      </c>
      <c r="C34" s="194">
        <f>+C8+C29+C30+C33</f>
        <v>9954.5</v>
      </c>
      <c r="D34" s="194">
        <f>+D8+D29+D30+D33</f>
        <v>9354.7999999999993</v>
      </c>
      <c r="E34" s="194">
        <f>+E8+E29+E30+E33</f>
        <v>10605</v>
      </c>
      <c r="F34" s="194">
        <f>+F8+F29+F30+F33</f>
        <v>10084.800000000001</v>
      </c>
      <c r="G34" s="194">
        <f t="shared" ref="G34:X34" si="15">+G8+G29+G30+G33</f>
        <v>12045.799999999997</v>
      </c>
      <c r="H34" s="194">
        <f t="shared" si="15"/>
        <v>11023</v>
      </c>
      <c r="I34" s="194">
        <f t="shared" si="15"/>
        <v>12522.7</v>
      </c>
      <c r="J34" s="194">
        <f t="shared" si="15"/>
        <v>12028.499999999998</v>
      </c>
      <c r="K34" s="194">
        <f t="shared" si="15"/>
        <v>10396.199999999999</v>
      </c>
      <c r="L34" s="194">
        <f t="shared" si="15"/>
        <v>13699.399999999998</v>
      </c>
      <c r="M34" s="195">
        <f t="shared" si="15"/>
        <v>111714.7</v>
      </c>
      <c r="N34" s="194">
        <f t="shared" si="15"/>
        <v>11489.000000000002</v>
      </c>
      <c r="O34" s="194">
        <f t="shared" si="15"/>
        <v>9939.1999999999989</v>
      </c>
      <c r="P34" s="194">
        <f t="shared" si="15"/>
        <v>11288.1</v>
      </c>
      <c r="Q34" s="194">
        <f t="shared" si="15"/>
        <v>10794.000000000002</v>
      </c>
      <c r="R34" s="194">
        <f t="shared" si="15"/>
        <v>12927.599999999999</v>
      </c>
      <c r="S34" s="194">
        <f t="shared" si="15"/>
        <v>10889.800000000001</v>
      </c>
      <c r="T34" s="194">
        <f t="shared" si="15"/>
        <v>13038.5</v>
      </c>
      <c r="U34" s="194">
        <f t="shared" si="15"/>
        <v>12374.7</v>
      </c>
      <c r="V34" s="194">
        <f t="shared" si="15"/>
        <v>11553.300000000001</v>
      </c>
      <c r="W34" s="194">
        <f t="shared" si="15"/>
        <v>14242.6</v>
      </c>
      <c r="X34" s="195">
        <f t="shared" si="15"/>
        <v>118536.80000000002</v>
      </c>
      <c r="Y34" s="194">
        <f t="shared" si="1"/>
        <v>6822.1000000000204</v>
      </c>
      <c r="Z34" s="195">
        <f>+Y34/M34*100</f>
        <v>6.1067164840437478</v>
      </c>
      <c r="AA34" s="126"/>
      <c r="AB34" s="2"/>
      <c r="AC34" s="2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ht="18" customHeight="1" thickTop="1" thickBot="1">
      <c r="A35" s="192"/>
      <c r="B35" s="196" t="s">
        <v>104</v>
      </c>
      <c r="C35" s="197">
        <v>0</v>
      </c>
      <c r="D35" s="197">
        <v>0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0</v>
      </c>
      <c r="V35" s="198">
        <v>0.1</v>
      </c>
      <c r="W35" s="198">
        <v>0</v>
      </c>
      <c r="X35" s="198">
        <f>SUM(N35:W35)</f>
        <v>0.1</v>
      </c>
      <c r="Y35" s="198">
        <f t="shared" si="1"/>
        <v>0.1</v>
      </c>
      <c r="Z35" s="199">
        <v>0</v>
      </c>
      <c r="AA35" s="126"/>
      <c r="AB35" s="63"/>
      <c r="AC35" s="2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21.75" customHeight="1" thickTop="1" thickBot="1">
      <c r="A36" s="192"/>
      <c r="B36" s="200" t="s">
        <v>79</v>
      </c>
      <c r="C36" s="201">
        <f t="shared" ref="C36:X36" si="16">+C35+C34</f>
        <v>9954.5</v>
      </c>
      <c r="D36" s="201">
        <f t="shared" si="16"/>
        <v>9354.7999999999993</v>
      </c>
      <c r="E36" s="201">
        <f t="shared" si="16"/>
        <v>10605</v>
      </c>
      <c r="F36" s="201">
        <f t="shared" si="16"/>
        <v>10084.800000000001</v>
      </c>
      <c r="G36" s="201">
        <f t="shared" si="16"/>
        <v>12045.799999999997</v>
      </c>
      <c r="H36" s="201">
        <f t="shared" si="16"/>
        <v>11023</v>
      </c>
      <c r="I36" s="201">
        <f t="shared" si="16"/>
        <v>12522.7</v>
      </c>
      <c r="J36" s="201">
        <f t="shared" si="16"/>
        <v>12028.499999999998</v>
      </c>
      <c r="K36" s="201">
        <f t="shared" si="16"/>
        <v>10396.199999999999</v>
      </c>
      <c r="L36" s="201">
        <f t="shared" si="16"/>
        <v>13699.399999999998</v>
      </c>
      <c r="M36" s="202">
        <f t="shared" si="16"/>
        <v>111714.7</v>
      </c>
      <c r="N36" s="202">
        <f t="shared" si="16"/>
        <v>11489.000000000002</v>
      </c>
      <c r="O36" s="202">
        <f t="shared" si="16"/>
        <v>9939.1999999999989</v>
      </c>
      <c r="P36" s="202">
        <f t="shared" si="16"/>
        <v>11288.1</v>
      </c>
      <c r="Q36" s="202">
        <f t="shared" si="16"/>
        <v>10794.000000000002</v>
      </c>
      <c r="R36" s="202">
        <f t="shared" si="16"/>
        <v>12927.599999999999</v>
      </c>
      <c r="S36" s="202">
        <f t="shared" si="16"/>
        <v>10889.800000000001</v>
      </c>
      <c r="T36" s="202">
        <f t="shared" si="16"/>
        <v>13038.5</v>
      </c>
      <c r="U36" s="202">
        <f t="shared" si="16"/>
        <v>12374.7</v>
      </c>
      <c r="V36" s="202">
        <f t="shared" si="16"/>
        <v>11553.400000000001</v>
      </c>
      <c r="W36" s="202">
        <f t="shared" si="16"/>
        <v>14242.6</v>
      </c>
      <c r="X36" s="202">
        <f t="shared" si="16"/>
        <v>118536.90000000002</v>
      </c>
      <c r="Y36" s="203">
        <f t="shared" si="1"/>
        <v>6822.2000000000262</v>
      </c>
      <c r="Z36" s="203">
        <f>+Y36/M36*100</f>
        <v>6.1068059977782925</v>
      </c>
      <c r="AA36" s="126"/>
      <c r="AB36" s="2"/>
      <c r="AC36" s="2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ht="18" customHeight="1" thickTop="1">
      <c r="A37" s="192"/>
      <c r="B37" s="110" t="s">
        <v>80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204"/>
      <c r="AA37" s="126"/>
      <c r="AB37" s="2"/>
      <c r="AC37" s="2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ht="14.25">
      <c r="A38" s="136"/>
      <c r="B38" s="114" t="s">
        <v>81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6"/>
      <c r="AB38" s="2"/>
      <c r="AC38" s="2"/>
      <c r="AD38" s="4"/>
      <c r="AE38" s="4"/>
      <c r="AF38" s="4"/>
      <c r="AG38" s="4"/>
      <c r="AH38" s="4"/>
      <c r="AI38" s="4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12" customHeight="1">
      <c r="A39" s="136"/>
      <c r="B39" s="118" t="s">
        <v>82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6"/>
      <c r="AB39" s="2"/>
      <c r="AC39" s="2"/>
      <c r="AD39" s="4"/>
      <c r="AE39" s="4"/>
      <c r="AF39" s="4"/>
      <c r="AG39" s="4"/>
      <c r="AH39" s="4"/>
      <c r="AI39" s="4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2" customHeight="1">
      <c r="A40" s="136"/>
      <c r="B40" s="118" t="s">
        <v>105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6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6"/>
      <c r="Y40" s="120"/>
      <c r="Z40" s="120"/>
      <c r="AA40" s="126"/>
      <c r="AB40" s="2"/>
      <c r="AC40" s="2"/>
      <c r="AD40" s="4"/>
      <c r="AE40" s="4"/>
      <c r="AF40" s="4"/>
      <c r="AG40" s="4"/>
      <c r="AH40" s="4"/>
      <c r="AI40" s="4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4.25">
      <c r="A41" s="136"/>
      <c r="B41" s="127" t="s">
        <v>85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205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6"/>
      <c r="Z41" s="126"/>
      <c r="AA41" s="126"/>
      <c r="AB41" s="2"/>
      <c r="AC41" s="2"/>
      <c r="AD41" s="4"/>
      <c r="AE41" s="4"/>
      <c r="AF41" s="4"/>
      <c r="AG41" s="4"/>
      <c r="AH41" s="4"/>
      <c r="AI41" s="4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4.25">
      <c r="A42" s="136"/>
      <c r="B42" s="206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6"/>
      <c r="Z42" s="126"/>
      <c r="AA42" s="126"/>
      <c r="AB42" s="2"/>
      <c r="AC42" s="2"/>
      <c r="AD42" s="4"/>
      <c r="AE42" s="4"/>
      <c r="AF42" s="4"/>
      <c r="AG42" s="4"/>
      <c r="AH42" s="4"/>
      <c r="AI42" s="4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4.25">
      <c r="A43" s="136"/>
      <c r="B43" s="126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6"/>
      <c r="AA43" s="126"/>
      <c r="AB43" s="2"/>
      <c r="AC43" s="2"/>
      <c r="AD43" s="4"/>
      <c r="AE43" s="4"/>
      <c r="AF43" s="4"/>
      <c r="AG43" s="4"/>
      <c r="AH43" s="4"/>
      <c r="AI43" s="4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4.25">
      <c r="A44" s="13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6"/>
      <c r="Z44" s="126"/>
      <c r="AA44" s="126"/>
      <c r="AB44" s="2"/>
      <c r="AC44" s="2"/>
      <c r="AD44" s="4"/>
      <c r="AE44" s="4"/>
      <c r="AF44" s="4"/>
      <c r="AG44" s="4"/>
      <c r="AH44" s="4"/>
      <c r="AI44" s="4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14.25">
      <c r="A45" s="136"/>
      <c r="B45" s="147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8"/>
      <c r="U45" s="120"/>
      <c r="V45" s="120"/>
      <c r="W45" s="120"/>
      <c r="X45" s="128"/>
      <c r="Y45" s="120"/>
      <c r="Z45" s="120"/>
      <c r="AA45" s="126"/>
      <c r="AB45" s="2"/>
      <c r="AC45" s="2"/>
      <c r="AD45" s="4"/>
      <c r="AE45" s="4"/>
      <c r="AF45" s="4"/>
      <c r="AG45" s="4"/>
      <c r="AH45" s="4"/>
      <c r="AI45" s="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14.25">
      <c r="A46" s="136"/>
      <c r="B46" s="147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2"/>
      <c r="AC46" s="2"/>
      <c r="AD46" s="4"/>
      <c r="AE46" s="4"/>
      <c r="AF46" s="4"/>
      <c r="AG46" s="4"/>
      <c r="AH46" s="4"/>
      <c r="AI46" s="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ht="14.25">
      <c r="A47" s="13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207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2"/>
      <c r="AC47" s="2"/>
      <c r="AD47" s="4"/>
      <c r="AE47" s="4"/>
      <c r="AF47" s="4"/>
      <c r="AG47" s="4"/>
      <c r="AH47" s="4"/>
      <c r="AI47" s="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14.25">
      <c r="A48" s="13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207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2"/>
      <c r="AC48" s="2"/>
      <c r="AD48" s="4"/>
      <c r="AE48" s="4"/>
      <c r="AF48" s="4"/>
      <c r="AG48" s="4"/>
      <c r="AH48" s="4"/>
      <c r="AI48" s="4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14.25">
      <c r="A49" s="13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207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2"/>
      <c r="AC49" s="2"/>
      <c r="AD49" s="4"/>
      <c r="AE49" s="4"/>
      <c r="AF49" s="4"/>
      <c r="AG49" s="4"/>
      <c r="AH49" s="4"/>
      <c r="AI49" s="4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14.25">
      <c r="A50" s="13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2"/>
      <c r="AC50" s="2"/>
      <c r="AD50" s="4"/>
      <c r="AE50" s="4"/>
      <c r="AF50" s="4"/>
      <c r="AG50" s="4"/>
      <c r="AH50" s="4"/>
      <c r="AI50" s="4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4.25">
      <c r="A51" s="13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2"/>
      <c r="AC51" s="2"/>
      <c r="AD51" s="4"/>
      <c r="AE51" s="4"/>
      <c r="AF51" s="4"/>
      <c r="AG51" s="4"/>
      <c r="AH51" s="4"/>
      <c r="AI51" s="4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4.25">
      <c r="A52" s="13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2"/>
      <c r="AC52" s="2"/>
      <c r="AD52" s="4"/>
      <c r="AE52" s="4"/>
      <c r="AF52" s="4"/>
      <c r="AG52" s="4"/>
      <c r="AH52" s="4"/>
      <c r="AI52" s="4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4.25">
      <c r="A53" s="13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2"/>
      <c r="AC53" s="2"/>
      <c r="AD53" s="4"/>
      <c r="AE53" s="4"/>
      <c r="AF53" s="4"/>
      <c r="AG53" s="4"/>
      <c r="AH53" s="4"/>
      <c r="AI53" s="4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4.25">
      <c r="A54" s="13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2"/>
      <c r="AC54" s="2"/>
      <c r="AD54" s="4"/>
      <c r="AE54" s="4"/>
      <c r="AF54" s="4"/>
      <c r="AG54" s="4"/>
      <c r="AH54" s="4"/>
      <c r="AI54" s="4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4.25">
      <c r="A55" s="13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2"/>
      <c r="AC55" s="2"/>
      <c r="AD55" s="4"/>
      <c r="AE55" s="4"/>
      <c r="AF55" s="4"/>
      <c r="AG55" s="4"/>
      <c r="AH55" s="4"/>
      <c r="AI55" s="4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14.25">
      <c r="A56" s="13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2"/>
      <c r="AC56" s="2"/>
      <c r="AD56" s="4"/>
      <c r="AE56" s="4"/>
      <c r="AF56" s="4"/>
      <c r="AG56" s="4"/>
      <c r="AH56" s="4"/>
      <c r="AI56" s="4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14.25">
      <c r="A57" s="13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2"/>
      <c r="AC57" s="2"/>
      <c r="AD57" s="4"/>
      <c r="AE57" s="4"/>
      <c r="AF57" s="4"/>
      <c r="AG57" s="4"/>
      <c r="AH57" s="4"/>
      <c r="AI57" s="4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4.25">
      <c r="A58" s="13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2"/>
      <c r="AC58" s="2"/>
      <c r="AD58" s="4"/>
      <c r="AE58" s="4"/>
      <c r="AF58" s="4"/>
      <c r="AG58" s="4"/>
      <c r="AH58" s="4"/>
      <c r="AI58" s="4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14.25">
      <c r="A59" s="13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2"/>
      <c r="AC59" s="2"/>
      <c r="AD59" s="4"/>
      <c r="AE59" s="4"/>
      <c r="AF59" s="4"/>
      <c r="AG59" s="4"/>
      <c r="AH59" s="4"/>
      <c r="AI59" s="4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ht="14.25">
      <c r="A60" s="13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2"/>
      <c r="AC60" s="2"/>
      <c r="AD60" s="4"/>
      <c r="AE60" s="4"/>
      <c r="AF60" s="4"/>
      <c r="AG60" s="4"/>
      <c r="AH60" s="4"/>
      <c r="AI60" s="4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4.25">
      <c r="A61" s="13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2"/>
      <c r="AC61" s="2"/>
      <c r="AD61" s="4"/>
      <c r="AE61" s="4"/>
      <c r="AF61" s="4"/>
      <c r="AG61" s="4"/>
      <c r="AH61" s="4"/>
      <c r="AI61" s="4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4.25">
      <c r="A62" s="13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2"/>
      <c r="AC62" s="2"/>
      <c r="AD62" s="4"/>
      <c r="AE62" s="4"/>
      <c r="AF62" s="4"/>
      <c r="AG62" s="4"/>
      <c r="AH62" s="4"/>
      <c r="AI62" s="4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4.25">
      <c r="A63" s="13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2"/>
      <c r="AC63" s="2"/>
      <c r="AD63" s="4"/>
      <c r="AE63" s="4"/>
      <c r="AF63" s="4"/>
      <c r="AG63" s="4"/>
      <c r="AH63" s="4"/>
      <c r="AI63" s="4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4.25">
      <c r="A64" s="13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2"/>
      <c r="AC64" s="2"/>
      <c r="AD64" s="4"/>
      <c r="AE64" s="4"/>
      <c r="AF64" s="4"/>
      <c r="AG64" s="4"/>
      <c r="AH64" s="4"/>
      <c r="AI64" s="4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4.25">
      <c r="A65" s="13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2"/>
      <c r="AC65" s="2"/>
      <c r="AD65" s="4"/>
      <c r="AE65" s="4"/>
      <c r="AF65" s="4"/>
      <c r="AG65" s="4"/>
      <c r="AH65" s="4"/>
      <c r="AI65" s="4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4.25">
      <c r="A66" s="13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2"/>
      <c r="AC66" s="2"/>
      <c r="AD66" s="4"/>
      <c r="AE66" s="4"/>
      <c r="AF66" s="4"/>
      <c r="AG66" s="4"/>
      <c r="AH66" s="4"/>
      <c r="AI66" s="4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4.25">
      <c r="A67" s="13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2"/>
      <c r="AC67" s="2"/>
      <c r="AD67" s="4"/>
      <c r="AE67" s="4"/>
      <c r="AF67" s="4"/>
      <c r="AG67" s="4"/>
      <c r="AH67" s="4"/>
      <c r="AI67" s="4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14.25">
      <c r="A68" s="13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2"/>
      <c r="AC68" s="2"/>
      <c r="AD68" s="4"/>
      <c r="AE68" s="4"/>
      <c r="AF68" s="4"/>
      <c r="AG68" s="4"/>
      <c r="AH68" s="4"/>
      <c r="AI68" s="4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4.25">
      <c r="A69" s="13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2"/>
      <c r="AC69" s="2"/>
      <c r="AD69" s="4"/>
      <c r="AE69" s="4"/>
      <c r="AF69" s="4"/>
      <c r="AG69" s="4"/>
      <c r="AH69" s="4"/>
      <c r="AI69" s="4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14.25">
      <c r="A70" s="13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2"/>
      <c r="AC70" s="2"/>
      <c r="AD70" s="4"/>
      <c r="AE70" s="4"/>
      <c r="AF70" s="4"/>
      <c r="AG70" s="4"/>
      <c r="AH70" s="4"/>
      <c r="AI70" s="4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4.25">
      <c r="A71" s="13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2"/>
      <c r="AC71" s="2"/>
      <c r="AD71" s="4"/>
      <c r="AE71" s="4"/>
      <c r="AF71" s="4"/>
      <c r="AG71" s="4"/>
      <c r="AH71" s="4"/>
      <c r="AI71" s="4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14.25">
      <c r="A72" s="13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2"/>
      <c r="AC72" s="2"/>
      <c r="AD72" s="4"/>
      <c r="AE72" s="4"/>
      <c r="AF72" s="4"/>
      <c r="AG72" s="4"/>
      <c r="AH72" s="4"/>
      <c r="AI72" s="4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14.25">
      <c r="A73" s="13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2"/>
      <c r="AC73" s="2"/>
      <c r="AD73" s="4"/>
      <c r="AE73" s="4"/>
      <c r="AF73" s="4"/>
      <c r="AG73" s="4"/>
      <c r="AH73" s="4"/>
      <c r="AI73" s="4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ht="14.25">
      <c r="A74" s="13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2"/>
      <c r="AC74" s="2"/>
      <c r="AD74" s="4"/>
      <c r="AE74" s="4"/>
      <c r="AF74" s="4"/>
      <c r="AG74" s="4"/>
      <c r="AH74" s="4"/>
      <c r="AI74" s="4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ht="14.25">
      <c r="A75" s="13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2"/>
      <c r="AC75" s="2"/>
      <c r="AD75" s="4"/>
      <c r="AE75" s="4"/>
      <c r="AF75" s="4"/>
      <c r="AG75" s="4"/>
      <c r="AH75" s="4"/>
      <c r="AI75" s="4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4.25">
      <c r="A76" s="13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2"/>
      <c r="AC76" s="2"/>
      <c r="AD76" s="4"/>
      <c r="AE76" s="4"/>
      <c r="AF76" s="4"/>
      <c r="AG76" s="4"/>
      <c r="AH76" s="4"/>
      <c r="AI76" s="4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4.25">
      <c r="A77" s="13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2"/>
      <c r="AC77" s="2"/>
      <c r="AD77" s="4"/>
      <c r="AE77" s="4"/>
      <c r="AF77" s="4"/>
      <c r="AG77" s="4"/>
      <c r="AH77" s="4"/>
      <c r="AI77" s="4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4.25">
      <c r="A78" s="13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2"/>
      <c r="AC78" s="2"/>
      <c r="AD78" s="4"/>
      <c r="AE78" s="4"/>
      <c r="AF78" s="4"/>
      <c r="AG78" s="4"/>
      <c r="AH78" s="4"/>
      <c r="AI78" s="4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4.25">
      <c r="A79" s="13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2"/>
      <c r="AC79" s="2"/>
      <c r="AD79" s="4"/>
      <c r="AE79" s="4"/>
      <c r="AF79" s="4"/>
      <c r="AG79" s="4"/>
      <c r="AH79" s="4"/>
      <c r="AI79" s="4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4.25">
      <c r="A80" s="13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2"/>
      <c r="AC80" s="2"/>
      <c r="AD80" s="4"/>
      <c r="AE80" s="4"/>
      <c r="AF80" s="4"/>
      <c r="AG80" s="4"/>
      <c r="AH80" s="4"/>
      <c r="AI80" s="4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ht="14.25">
      <c r="A81" s="13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2"/>
      <c r="AC81" s="2"/>
      <c r="AD81" s="4"/>
      <c r="AE81" s="4"/>
      <c r="AF81" s="4"/>
      <c r="AG81" s="4"/>
      <c r="AH81" s="4"/>
      <c r="AI81" s="4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ht="14.25">
      <c r="A82" s="13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2"/>
      <c r="AC82" s="2"/>
      <c r="AD82" s="4"/>
      <c r="AE82" s="4"/>
      <c r="AF82" s="4"/>
      <c r="AG82" s="4"/>
      <c r="AH82" s="4"/>
      <c r="AI82" s="4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ht="14.25">
      <c r="A83" s="13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2"/>
      <c r="AC83" s="2"/>
      <c r="AD83" s="4"/>
      <c r="AE83" s="4"/>
      <c r="AF83" s="4"/>
      <c r="AG83" s="4"/>
      <c r="AH83" s="4"/>
      <c r="AI83" s="4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4.25">
      <c r="A84" s="13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2"/>
      <c r="AC84" s="2"/>
      <c r="AD84" s="4"/>
      <c r="AE84" s="4"/>
      <c r="AF84" s="4"/>
      <c r="AG84" s="4"/>
      <c r="AH84" s="4"/>
      <c r="AI84" s="4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4.25">
      <c r="A85" s="13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2"/>
      <c r="AC85" s="2"/>
      <c r="AD85" s="4"/>
      <c r="AE85" s="4"/>
      <c r="AF85" s="4"/>
      <c r="AG85" s="4"/>
      <c r="AH85" s="4"/>
      <c r="AI85" s="4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4.25">
      <c r="A86" s="13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2"/>
      <c r="AC86" s="2"/>
      <c r="AD86" s="4"/>
      <c r="AE86" s="4"/>
      <c r="AF86" s="4"/>
      <c r="AG86" s="4"/>
      <c r="AH86" s="4"/>
      <c r="AI86" s="4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4.25">
      <c r="A87" s="13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2"/>
      <c r="AC87" s="2"/>
      <c r="AD87" s="4"/>
      <c r="AE87" s="4"/>
      <c r="AF87" s="4"/>
      <c r="AG87" s="4"/>
      <c r="AH87" s="4"/>
      <c r="AI87" s="4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4.25">
      <c r="A88" s="13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2"/>
      <c r="AC88" s="2"/>
      <c r="AD88" s="4"/>
      <c r="AE88" s="4"/>
      <c r="AF88" s="4"/>
      <c r="AG88" s="4"/>
      <c r="AH88" s="4"/>
      <c r="AI88" s="4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4.25">
      <c r="A89" s="13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2"/>
      <c r="AC89" s="2"/>
      <c r="AD89" s="4"/>
      <c r="AE89" s="4"/>
      <c r="AF89" s="4"/>
      <c r="AG89" s="4"/>
      <c r="AH89" s="4"/>
      <c r="AI89" s="4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ht="14.25">
      <c r="A90" s="13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2"/>
      <c r="AC90" s="2"/>
      <c r="AD90" s="4"/>
      <c r="AE90" s="4"/>
      <c r="AF90" s="4"/>
      <c r="AG90" s="4"/>
      <c r="AH90" s="4"/>
      <c r="AI90" s="4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4.25">
      <c r="A91" s="13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2"/>
      <c r="AC91" s="2"/>
      <c r="AD91" s="4"/>
      <c r="AE91" s="4"/>
      <c r="AF91" s="4"/>
      <c r="AG91" s="4"/>
      <c r="AH91" s="4"/>
      <c r="AI91" s="4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4.25">
      <c r="A92" s="13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2"/>
      <c r="AC92" s="2"/>
      <c r="AD92" s="4"/>
      <c r="AE92" s="4"/>
      <c r="AF92" s="4"/>
      <c r="AG92" s="4"/>
      <c r="AH92" s="4"/>
      <c r="AI92" s="4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4.25">
      <c r="A93" s="13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2"/>
      <c r="AC93" s="2"/>
      <c r="AD93" s="4"/>
      <c r="AE93" s="4"/>
      <c r="AF93" s="4"/>
      <c r="AG93" s="4"/>
      <c r="AH93" s="4"/>
      <c r="AI93" s="4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4.25">
      <c r="A94" s="13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2"/>
      <c r="AC94" s="2"/>
      <c r="AD94" s="4"/>
      <c r="AE94" s="4"/>
      <c r="AF94" s="4"/>
      <c r="AG94" s="4"/>
      <c r="AH94" s="4"/>
      <c r="AI94" s="4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ht="14.25">
      <c r="A95" s="13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2"/>
      <c r="AC95" s="2"/>
      <c r="AD95" s="4"/>
      <c r="AE95" s="4"/>
      <c r="AF95" s="4"/>
      <c r="AG95" s="4"/>
      <c r="AH95" s="4"/>
      <c r="AI95" s="4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4.25">
      <c r="A96" s="13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2"/>
      <c r="AC96" s="2"/>
      <c r="AD96" s="4"/>
      <c r="AE96" s="4"/>
      <c r="AF96" s="4"/>
      <c r="AG96" s="4"/>
      <c r="AH96" s="4"/>
      <c r="AI96" s="4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ht="14.25">
      <c r="A97" s="13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2"/>
      <c r="AC97" s="2"/>
      <c r="AD97" s="4"/>
      <c r="AE97" s="4"/>
      <c r="AF97" s="4"/>
      <c r="AG97" s="4"/>
      <c r="AH97" s="4"/>
      <c r="AI97" s="4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ht="14.25">
      <c r="A98" s="13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2"/>
      <c r="AC98" s="2"/>
      <c r="AD98" s="4"/>
      <c r="AE98" s="4"/>
      <c r="AF98" s="4"/>
      <c r="AG98" s="4"/>
      <c r="AH98" s="4"/>
      <c r="AI98" s="4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ht="14.25">
      <c r="A99" s="13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2"/>
      <c r="AC99" s="2"/>
      <c r="AD99" s="4"/>
      <c r="AE99" s="4"/>
      <c r="AF99" s="4"/>
      <c r="AG99" s="4"/>
      <c r="AH99" s="4"/>
      <c r="AI99" s="4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4.25">
      <c r="A100" s="13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2"/>
      <c r="AC100" s="2"/>
      <c r="AD100" s="4"/>
      <c r="AE100" s="4"/>
      <c r="AF100" s="4"/>
      <c r="AG100" s="4"/>
      <c r="AH100" s="4"/>
      <c r="AI100" s="4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ht="14.25">
      <c r="A101" s="13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2"/>
      <c r="AC101" s="2"/>
      <c r="AD101" s="4"/>
      <c r="AE101" s="4"/>
      <c r="AF101" s="4"/>
      <c r="AG101" s="4"/>
      <c r="AH101" s="4"/>
      <c r="AI101" s="4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ht="14.25">
      <c r="A102" s="13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2"/>
      <c r="AC102" s="2"/>
      <c r="AD102" s="4"/>
      <c r="AE102" s="4"/>
      <c r="AF102" s="4"/>
      <c r="AG102" s="4"/>
      <c r="AH102" s="4"/>
      <c r="AI102" s="4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ht="14.25">
      <c r="A103" s="13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2"/>
      <c r="AC103" s="2"/>
      <c r="AD103" s="4"/>
      <c r="AE103" s="4"/>
      <c r="AF103" s="4"/>
      <c r="AG103" s="4"/>
      <c r="AH103" s="4"/>
      <c r="AI103" s="4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4.25">
      <c r="A104" s="13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2"/>
      <c r="AC104" s="2"/>
      <c r="AD104" s="4"/>
      <c r="AE104" s="4"/>
      <c r="AF104" s="4"/>
      <c r="AG104" s="4"/>
      <c r="AH104" s="4"/>
      <c r="AI104" s="4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4.25">
      <c r="A105" s="13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2"/>
      <c r="AC105" s="2"/>
      <c r="AD105" s="4"/>
      <c r="AE105" s="4"/>
      <c r="AF105" s="4"/>
      <c r="AG105" s="4"/>
      <c r="AH105" s="4"/>
      <c r="AI105" s="4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ht="14.25"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4"/>
      <c r="AC106" s="4"/>
      <c r="AD106" s="4"/>
      <c r="AE106" s="4"/>
      <c r="AF106" s="4"/>
      <c r="AG106" s="4"/>
      <c r="AH106" s="4"/>
      <c r="AI106" s="4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ht="14.25"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4"/>
      <c r="AC107" s="4"/>
      <c r="AD107" s="4"/>
      <c r="AE107" s="4"/>
      <c r="AF107" s="4"/>
      <c r="AG107" s="4"/>
      <c r="AH107" s="4"/>
      <c r="AI107" s="4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ht="14.25"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4"/>
      <c r="AC108" s="4"/>
      <c r="AD108" s="4"/>
      <c r="AE108" s="4"/>
      <c r="AF108" s="4"/>
      <c r="AG108" s="4"/>
      <c r="AH108" s="4"/>
      <c r="AI108" s="4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ht="14.25"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4"/>
      <c r="AC109" s="4"/>
      <c r="AD109" s="4"/>
      <c r="AE109" s="4"/>
      <c r="AF109" s="4"/>
      <c r="AG109" s="4"/>
      <c r="AH109" s="4"/>
      <c r="AI109" s="4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14.25"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4"/>
      <c r="AC110" s="4"/>
      <c r="AD110" s="4"/>
      <c r="AE110" s="4"/>
      <c r="AF110" s="4"/>
      <c r="AG110" s="4"/>
      <c r="AH110" s="4"/>
      <c r="AI110" s="4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ht="14.25"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4"/>
      <c r="AC111" s="4"/>
      <c r="AD111" s="4"/>
      <c r="AE111" s="4"/>
      <c r="AF111" s="4"/>
      <c r="AG111" s="4"/>
      <c r="AH111" s="4"/>
      <c r="AI111" s="4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ht="14.25"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4"/>
      <c r="AC112" s="4"/>
      <c r="AD112" s="4"/>
      <c r="AE112" s="4"/>
      <c r="AF112" s="4"/>
      <c r="AG112" s="4"/>
      <c r="AH112" s="4"/>
      <c r="AI112" s="4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2:75" ht="14.25"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4"/>
      <c r="AC113" s="4"/>
      <c r="AD113" s="4"/>
      <c r="AE113" s="4"/>
      <c r="AF113" s="4"/>
      <c r="AG113" s="4"/>
      <c r="AH113" s="4"/>
      <c r="AI113" s="4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2:75" ht="14.25"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4"/>
      <c r="AC114" s="4"/>
      <c r="AD114" s="4"/>
      <c r="AE114" s="4"/>
      <c r="AF114" s="4"/>
      <c r="AG114" s="4"/>
      <c r="AH114" s="4"/>
      <c r="AI114" s="4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2:75" ht="14.25"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4"/>
      <c r="AC115" s="4"/>
      <c r="AD115" s="4"/>
      <c r="AE115" s="4"/>
      <c r="AF115" s="4"/>
      <c r="AG115" s="4"/>
      <c r="AH115" s="4"/>
      <c r="AI115" s="4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2:75" ht="14.25"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4"/>
      <c r="AC116" s="4"/>
      <c r="AD116" s="4"/>
      <c r="AE116" s="4"/>
      <c r="AF116" s="4"/>
      <c r="AG116" s="4"/>
      <c r="AH116" s="4"/>
      <c r="AI116" s="4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2:75" ht="14.25"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4"/>
      <c r="AC117" s="4"/>
      <c r="AD117" s="4"/>
      <c r="AE117" s="4"/>
      <c r="AF117" s="4"/>
      <c r="AG117" s="4"/>
      <c r="AH117" s="4"/>
      <c r="AI117" s="4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2:75" ht="14.25"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4"/>
      <c r="AC118" s="4"/>
      <c r="AD118" s="4"/>
      <c r="AE118" s="4"/>
      <c r="AF118" s="4"/>
      <c r="AG118" s="4"/>
      <c r="AH118" s="4"/>
      <c r="AI118" s="4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2:75" ht="14.25"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4"/>
      <c r="AC119" s="4"/>
      <c r="AD119" s="4"/>
      <c r="AE119" s="4"/>
      <c r="AF119" s="4"/>
      <c r="AG119" s="4"/>
      <c r="AH119" s="4"/>
      <c r="AI119" s="4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2:75" ht="14.25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4"/>
      <c r="AC120" s="4"/>
      <c r="AD120" s="4"/>
      <c r="AE120" s="4"/>
      <c r="AF120" s="4"/>
      <c r="AG120" s="4"/>
      <c r="AH120" s="4"/>
      <c r="AI120" s="4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2:75" ht="14.25"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4"/>
      <c r="AC121" s="4"/>
      <c r="AD121" s="4"/>
      <c r="AE121" s="4"/>
      <c r="AF121" s="4"/>
      <c r="AG121" s="4"/>
      <c r="AH121" s="4"/>
      <c r="AI121" s="4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2:75" ht="14.25"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4"/>
      <c r="AC122" s="4"/>
      <c r="AD122" s="4"/>
      <c r="AE122" s="4"/>
      <c r="AF122" s="4"/>
      <c r="AG122" s="4"/>
      <c r="AH122" s="4"/>
      <c r="AI122" s="4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2:75" ht="14.25"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4"/>
      <c r="AC123" s="4"/>
      <c r="AD123" s="4"/>
      <c r="AE123" s="4"/>
      <c r="AF123" s="4"/>
      <c r="AG123" s="4"/>
      <c r="AH123" s="4"/>
      <c r="AI123" s="4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2:75" ht="14.25"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4"/>
      <c r="AC124" s="4"/>
      <c r="AD124" s="4"/>
      <c r="AE124" s="4"/>
      <c r="AF124" s="4"/>
      <c r="AG124" s="4"/>
      <c r="AH124" s="4"/>
      <c r="AI124" s="4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2:75" ht="14.25"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4"/>
      <c r="AC125" s="4"/>
      <c r="AD125" s="4"/>
      <c r="AE125" s="4"/>
      <c r="AF125" s="4"/>
      <c r="AG125" s="4"/>
      <c r="AH125" s="4"/>
      <c r="AI125" s="4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2:75" ht="14.25"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4"/>
      <c r="AC126" s="4"/>
      <c r="AD126" s="4"/>
      <c r="AE126" s="4"/>
      <c r="AF126" s="4"/>
      <c r="AG126" s="4"/>
      <c r="AH126" s="4"/>
      <c r="AI126" s="4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2:75" ht="14.25"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4"/>
      <c r="AC127" s="4"/>
      <c r="AD127" s="4"/>
      <c r="AE127" s="4"/>
      <c r="AF127" s="4"/>
      <c r="AG127" s="4"/>
      <c r="AH127" s="4"/>
      <c r="AI127" s="4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2:75" ht="14.25"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4"/>
      <c r="AC128" s="4"/>
      <c r="AD128" s="4"/>
      <c r="AE128" s="4"/>
      <c r="AF128" s="4"/>
      <c r="AG128" s="4"/>
      <c r="AH128" s="4"/>
      <c r="AI128" s="4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2:75" ht="14.25"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4"/>
      <c r="AC129" s="4"/>
      <c r="AD129" s="4"/>
      <c r="AE129" s="4"/>
      <c r="AF129" s="4"/>
      <c r="AG129" s="4"/>
      <c r="AH129" s="4"/>
      <c r="AI129" s="4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2:75" ht="14.25"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4"/>
      <c r="AC130" s="4"/>
      <c r="AD130" s="4"/>
      <c r="AE130" s="4"/>
      <c r="AF130" s="4"/>
      <c r="AG130" s="4"/>
      <c r="AH130" s="4"/>
      <c r="AI130" s="4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2:75" ht="14.25"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4"/>
      <c r="AC131" s="4"/>
      <c r="AD131" s="4"/>
      <c r="AE131" s="4"/>
      <c r="AF131" s="4"/>
      <c r="AG131" s="4"/>
      <c r="AH131" s="4"/>
      <c r="AI131" s="4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2:75" ht="14.25"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4"/>
      <c r="AC132" s="4"/>
      <c r="AD132" s="4"/>
      <c r="AE132" s="4"/>
      <c r="AF132" s="4"/>
      <c r="AG132" s="4"/>
      <c r="AH132" s="4"/>
      <c r="AI132" s="4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2:75" ht="14.25"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4"/>
      <c r="AC133" s="4"/>
      <c r="AD133" s="4"/>
      <c r="AE133" s="4"/>
      <c r="AF133" s="4"/>
      <c r="AG133" s="4"/>
      <c r="AH133" s="4"/>
      <c r="AI133" s="4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2:75" ht="14.25"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4"/>
      <c r="AC134" s="4"/>
      <c r="AD134" s="4"/>
      <c r="AE134" s="4"/>
      <c r="AF134" s="4"/>
      <c r="AG134" s="4"/>
      <c r="AH134" s="4"/>
      <c r="AI134" s="4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2:75" ht="14.25"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4"/>
      <c r="AC135" s="4"/>
      <c r="AD135" s="4"/>
      <c r="AE135" s="4"/>
      <c r="AF135" s="4"/>
      <c r="AG135" s="4"/>
      <c r="AH135" s="4"/>
      <c r="AI135" s="4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2:75" ht="14.25"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4"/>
      <c r="AC136" s="4"/>
      <c r="AD136" s="4"/>
      <c r="AE136" s="4"/>
      <c r="AF136" s="4"/>
      <c r="AG136" s="4"/>
      <c r="AH136" s="4"/>
      <c r="AI136" s="4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2:75" ht="14.25"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4"/>
      <c r="AC137" s="4"/>
      <c r="AD137" s="4"/>
      <c r="AE137" s="4"/>
      <c r="AF137" s="4"/>
      <c r="AG137" s="4"/>
      <c r="AH137" s="4"/>
      <c r="AI137" s="4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2:75" ht="14.25"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4"/>
      <c r="AC138" s="4"/>
      <c r="AD138" s="4"/>
      <c r="AE138" s="4"/>
      <c r="AF138" s="4"/>
      <c r="AG138" s="4"/>
      <c r="AH138" s="4"/>
      <c r="AI138" s="4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2:75" ht="14.25"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4"/>
      <c r="AC139" s="4"/>
      <c r="AD139" s="4"/>
      <c r="AE139" s="4"/>
      <c r="AF139" s="4"/>
      <c r="AG139" s="4"/>
      <c r="AH139" s="4"/>
      <c r="AI139" s="4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2:75" ht="14.25"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4"/>
      <c r="AC140" s="4"/>
      <c r="AD140" s="4"/>
      <c r="AE140" s="4"/>
      <c r="AF140" s="4"/>
      <c r="AG140" s="4"/>
      <c r="AH140" s="4"/>
      <c r="AI140" s="4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2:75" ht="14.25"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4"/>
      <c r="AC141" s="4"/>
      <c r="AD141" s="4"/>
      <c r="AE141" s="4"/>
      <c r="AF141" s="4"/>
      <c r="AG141" s="4"/>
      <c r="AH141" s="4"/>
      <c r="AI141" s="4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2:75" ht="14.25"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4"/>
      <c r="AC142" s="4"/>
      <c r="AD142" s="4"/>
      <c r="AE142" s="4"/>
      <c r="AF142" s="4"/>
      <c r="AG142" s="4"/>
      <c r="AH142" s="4"/>
      <c r="AI142" s="4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2:75" ht="14.25"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4"/>
      <c r="AC143" s="4"/>
      <c r="AD143" s="4"/>
      <c r="AE143" s="4"/>
      <c r="AF143" s="4"/>
      <c r="AG143" s="4"/>
      <c r="AH143" s="4"/>
      <c r="AI143" s="4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2:75" ht="14.25"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4"/>
      <c r="AC144" s="4"/>
      <c r="AD144" s="4"/>
      <c r="AE144" s="4"/>
      <c r="AF144" s="4"/>
      <c r="AG144" s="4"/>
      <c r="AH144" s="4"/>
      <c r="AI144" s="4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2:75" ht="14.25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4"/>
      <c r="AC145" s="4"/>
      <c r="AD145" s="4"/>
      <c r="AE145" s="4"/>
      <c r="AF145" s="4"/>
      <c r="AG145" s="4"/>
      <c r="AH145" s="4"/>
      <c r="AI145" s="4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2:75" ht="14.25"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4"/>
      <c r="AC146" s="4"/>
      <c r="AD146" s="4"/>
      <c r="AE146" s="4"/>
      <c r="AF146" s="4"/>
      <c r="AG146" s="4"/>
      <c r="AH146" s="4"/>
      <c r="AI146" s="4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2:75" ht="14.25"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4"/>
      <c r="AC147" s="4"/>
      <c r="AD147" s="4"/>
      <c r="AE147" s="4"/>
      <c r="AF147" s="4"/>
      <c r="AG147" s="4"/>
      <c r="AH147" s="4"/>
      <c r="AI147" s="4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2:75" ht="14.25"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4"/>
      <c r="AC148" s="4"/>
      <c r="AD148" s="4"/>
      <c r="AE148" s="4"/>
      <c r="AF148" s="4"/>
      <c r="AG148" s="4"/>
      <c r="AH148" s="4"/>
      <c r="AI148" s="4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2:75" ht="14.25"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4"/>
      <c r="AC149" s="4"/>
      <c r="AD149" s="4"/>
      <c r="AE149" s="4"/>
      <c r="AF149" s="4"/>
      <c r="AG149" s="4"/>
      <c r="AH149" s="4"/>
      <c r="AI149" s="4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2:75" ht="14.25"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4"/>
      <c r="AC150" s="4"/>
      <c r="AD150" s="4"/>
      <c r="AE150" s="4"/>
      <c r="AF150" s="4"/>
      <c r="AG150" s="4"/>
      <c r="AH150" s="4"/>
      <c r="AI150" s="4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2:75" ht="14.25"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4"/>
      <c r="AC151" s="4"/>
      <c r="AD151" s="4"/>
      <c r="AE151" s="4"/>
      <c r="AF151" s="4"/>
      <c r="AG151" s="4"/>
      <c r="AH151" s="4"/>
      <c r="AI151" s="4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2:75" ht="14.25"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4"/>
      <c r="AC152" s="4"/>
      <c r="AD152" s="4"/>
      <c r="AE152" s="4"/>
      <c r="AF152" s="4"/>
      <c r="AG152" s="4"/>
      <c r="AH152" s="4"/>
      <c r="AI152" s="4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2:75" ht="14.2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4"/>
      <c r="AC153" s="4"/>
      <c r="AD153" s="4"/>
      <c r="AE153" s="4"/>
      <c r="AF153" s="4"/>
      <c r="AG153" s="4"/>
      <c r="AH153" s="4"/>
      <c r="AI153" s="4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2:75" ht="14.25"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4"/>
      <c r="AC154" s="4"/>
      <c r="AD154" s="4"/>
      <c r="AE154" s="4"/>
      <c r="AF154" s="4"/>
      <c r="AG154" s="4"/>
      <c r="AH154" s="4"/>
      <c r="AI154" s="4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2:75" ht="14.25"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4"/>
      <c r="AC155" s="4"/>
      <c r="AD155" s="4"/>
      <c r="AE155" s="4"/>
      <c r="AF155" s="4"/>
      <c r="AG155" s="4"/>
      <c r="AH155" s="4"/>
      <c r="AI155" s="4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2:75" ht="14.25"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4"/>
      <c r="AC156" s="4"/>
      <c r="AD156" s="4"/>
      <c r="AE156" s="4"/>
      <c r="AF156" s="4"/>
      <c r="AG156" s="4"/>
      <c r="AH156" s="4"/>
      <c r="AI156" s="4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2:75" ht="14.25"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4"/>
      <c r="AC157" s="4"/>
      <c r="AD157" s="4"/>
      <c r="AE157" s="4"/>
      <c r="AF157" s="4"/>
      <c r="AG157" s="4"/>
      <c r="AH157" s="4"/>
      <c r="AI157" s="4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2:75" ht="14.25"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4"/>
      <c r="AC158" s="4"/>
      <c r="AD158" s="4"/>
      <c r="AE158" s="4"/>
      <c r="AF158" s="4"/>
      <c r="AG158" s="4"/>
      <c r="AH158" s="4"/>
      <c r="AI158" s="4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2:75" ht="14.25"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4"/>
      <c r="AC159" s="4"/>
      <c r="AD159" s="4"/>
      <c r="AE159" s="4"/>
      <c r="AF159" s="4"/>
      <c r="AG159" s="4"/>
      <c r="AH159" s="4"/>
      <c r="AI159" s="4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2:75" ht="14.25"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4"/>
      <c r="AC160" s="4"/>
      <c r="AD160" s="4"/>
      <c r="AE160" s="4"/>
      <c r="AF160" s="4"/>
      <c r="AG160" s="4"/>
      <c r="AH160" s="4"/>
      <c r="AI160" s="4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2:75" ht="14.25"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4"/>
      <c r="AC161" s="4"/>
      <c r="AD161" s="4"/>
      <c r="AE161" s="4"/>
      <c r="AF161" s="4"/>
      <c r="AG161" s="4"/>
      <c r="AH161" s="4"/>
      <c r="AI161" s="4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2:75" ht="14.25"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4"/>
      <c r="AC162" s="4"/>
      <c r="AD162" s="4"/>
      <c r="AE162" s="4"/>
      <c r="AF162" s="4"/>
      <c r="AG162" s="4"/>
      <c r="AH162" s="4"/>
      <c r="AI162" s="4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2:75" ht="14.25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4"/>
      <c r="AC163" s="4"/>
      <c r="AD163" s="4"/>
      <c r="AE163" s="4"/>
      <c r="AF163" s="4"/>
      <c r="AG163" s="4"/>
      <c r="AH163" s="4"/>
      <c r="AI163" s="4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2:75" ht="14.25"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4"/>
      <c r="AC164" s="4"/>
      <c r="AD164" s="4"/>
      <c r="AE164" s="4"/>
      <c r="AF164" s="4"/>
      <c r="AG164" s="4"/>
      <c r="AH164" s="4"/>
      <c r="AI164" s="4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2:75" ht="14.25"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4"/>
      <c r="AC165" s="4"/>
      <c r="AD165" s="4"/>
      <c r="AE165" s="4"/>
      <c r="AF165" s="4"/>
      <c r="AG165" s="4"/>
      <c r="AH165" s="4"/>
      <c r="AI165" s="4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2:75" ht="14.25"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4"/>
      <c r="AC166" s="4"/>
      <c r="AD166" s="4"/>
      <c r="AE166" s="4"/>
      <c r="AF166" s="4"/>
      <c r="AG166" s="4"/>
      <c r="AH166" s="4"/>
      <c r="AI166" s="4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2:75" ht="14.25"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4"/>
      <c r="AC167" s="4"/>
      <c r="AD167" s="4"/>
      <c r="AE167" s="4"/>
      <c r="AF167" s="4"/>
      <c r="AG167" s="4"/>
      <c r="AH167" s="4"/>
      <c r="AI167" s="4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2:75" ht="14.25"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8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2:75" ht="14.25"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8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2:75" ht="14.25"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8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2:75" ht="14.25"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8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2:75" ht="14.25"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8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2:75" ht="14.25"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8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2:75" ht="14.25"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8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2:75" ht="14.25"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8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2:75" ht="14.2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8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2:75" ht="14.25"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8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2:75" ht="14.25"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8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2:75" ht="14.25"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8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2:75" ht="14.25"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8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2:75" ht="14.25"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8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2: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4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2: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4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2: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4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2: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4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2: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4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2: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4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2: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4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2: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4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2: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4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2: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4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2: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4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2: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4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2: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4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2: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4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2: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4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2: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4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2: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4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2: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4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2: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4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2: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4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2: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4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2: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4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2: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4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2: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4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2: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4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2: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4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2: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4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2: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4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2: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4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2: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4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2: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4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2: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4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2: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4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2: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4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2: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4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2: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4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2: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4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2: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4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</sheetData>
  <mergeCells count="10">
    <mergeCell ref="B1:AA1"/>
    <mergeCell ref="B3:Z3"/>
    <mergeCell ref="B4:Z4"/>
    <mergeCell ref="B5:Z5"/>
    <mergeCell ref="B6:B7"/>
    <mergeCell ref="C6:L6"/>
    <mergeCell ref="M6:M7"/>
    <mergeCell ref="N6:W6"/>
    <mergeCell ref="X6:X7"/>
    <mergeCell ref="Y6:Z6"/>
  </mergeCells>
  <printOptions horizontalCentered="1"/>
  <pageMargins left="0" right="0" top="0.19685039370078741" bottom="0.19685039370078741" header="0" footer="0.19685039370078741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35"/>
  <sheetViews>
    <sheetView showGridLines="0" topLeftCell="P1" zoomScaleNormal="100" workbookViewId="0">
      <selection activeCell="AA37" sqref="AA37:AA42"/>
    </sheetView>
  </sheetViews>
  <sheetFormatPr baseColWidth="10" defaultColWidth="11.42578125" defaultRowHeight="12.75"/>
  <cols>
    <col min="1" max="1" width="3.42578125" customWidth="1"/>
    <col min="2" max="2" width="75.140625" customWidth="1"/>
    <col min="3" max="10" width="9.28515625" customWidth="1"/>
    <col min="11" max="12" width="11" bestFit="1" customWidth="1"/>
    <col min="13" max="13" width="10" bestFit="1" customWidth="1"/>
    <col min="14" max="14" width="10.28515625" customWidth="1"/>
    <col min="15" max="15" width="11.5703125" customWidth="1"/>
    <col min="16" max="16" width="8.85546875" customWidth="1"/>
    <col min="17" max="17" width="9.42578125" customWidth="1"/>
    <col min="18" max="18" width="10.85546875" customWidth="1"/>
    <col min="19" max="19" width="9.42578125" customWidth="1"/>
    <col min="20" max="20" width="9" customWidth="1"/>
    <col min="21" max="21" width="8.85546875" customWidth="1"/>
    <col min="22" max="23" width="11.5703125" customWidth="1"/>
    <col min="24" max="25" width="10" customWidth="1"/>
    <col min="26" max="26" width="8.85546875" customWidth="1"/>
    <col min="27" max="27" width="13.28515625" style="57" bestFit="1" customWidth="1"/>
    <col min="28" max="28" width="11" customWidth="1"/>
  </cols>
  <sheetData>
    <row r="1" spans="1:58" ht="17.25">
      <c r="B1" s="6" t="s">
        <v>106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4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4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s="209" customFormat="1" ht="17.25">
      <c r="B3" s="10" t="s">
        <v>107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10"/>
    </row>
    <row r="4" spans="1:58" s="209" customFormat="1" ht="17.25" customHeight="1">
      <c r="B4" s="11" t="s">
        <v>108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210"/>
    </row>
    <row r="5" spans="1:58" s="209" customFormat="1" ht="14.25" customHeight="1">
      <c r="B5" s="11" t="s">
        <v>109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210"/>
    </row>
    <row r="6" spans="1:58" s="209" customFormat="1" ht="17.25" customHeight="1">
      <c r="B6" s="211" t="s">
        <v>4</v>
      </c>
      <c r="C6" s="144">
        <v>2018</v>
      </c>
      <c r="D6" s="145"/>
      <c r="E6" s="145"/>
      <c r="F6" s="145"/>
      <c r="G6" s="145"/>
      <c r="H6" s="145"/>
      <c r="I6" s="145"/>
      <c r="J6" s="145"/>
      <c r="K6" s="145"/>
      <c r="L6" s="145"/>
      <c r="M6" s="143">
        <v>2018</v>
      </c>
      <c r="N6" s="144">
        <v>2019</v>
      </c>
      <c r="O6" s="145"/>
      <c r="P6" s="145"/>
      <c r="Q6" s="145"/>
      <c r="R6" s="145"/>
      <c r="S6" s="145"/>
      <c r="T6" s="145"/>
      <c r="U6" s="145"/>
      <c r="V6" s="145"/>
      <c r="W6" s="145"/>
      <c r="X6" s="143">
        <v>2019</v>
      </c>
      <c r="Y6" s="144" t="s">
        <v>5</v>
      </c>
      <c r="Z6" s="146"/>
      <c r="AA6" s="210"/>
    </row>
    <row r="7" spans="1:58" ht="24" customHeight="1" thickBot="1">
      <c r="A7" s="136"/>
      <c r="B7" s="212"/>
      <c r="C7" s="151" t="s">
        <v>6</v>
      </c>
      <c r="D7" s="151" t="s">
        <v>7</v>
      </c>
      <c r="E7" s="151" t="s">
        <v>8</v>
      </c>
      <c r="F7" s="151" t="s">
        <v>9</v>
      </c>
      <c r="G7" s="151" t="s">
        <v>10</v>
      </c>
      <c r="H7" s="151" t="s">
        <v>11</v>
      </c>
      <c r="I7" s="151" t="s">
        <v>12</v>
      </c>
      <c r="J7" s="151" t="s">
        <v>13</v>
      </c>
      <c r="K7" s="151" t="s">
        <v>14</v>
      </c>
      <c r="L7" s="151" t="s">
        <v>15</v>
      </c>
      <c r="M7" s="148"/>
      <c r="N7" s="151" t="s">
        <v>6</v>
      </c>
      <c r="O7" s="151" t="s">
        <v>7</v>
      </c>
      <c r="P7" s="151" t="s">
        <v>8</v>
      </c>
      <c r="Q7" s="151" t="s">
        <v>9</v>
      </c>
      <c r="R7" s="151" t="s">
        <v>10</v>
      </c>
      <c r="S7" s="151" t="s">
        <v>11</v>
      </c>
      <c r="T7" s="151" t="s">
        <v>12</v>
      </c>
      <c r="U7" s="151" t="s">
        <v>13</v>
      </c>
      <c r="V7" s="151" t="s">
        <v>14</v>
      </c>
      <c r="W7" s="151" t="s">
        <v>15</v>
      </c>
      <c r="X7" s="148"/>
      <c r="Y7" s="151" t="s">
        <v>16</v>
      </c>
      <c r="Z7" s="150" t="s">
        <v>17</v>
      </c>
      <c r="AA7" s="2"/>
      <c r="AB7" s="2"/>
      <c r="AC7" s="2"/>
      <c r="AD7" s="2"/>
      <c r="AE7" s="2"/>
      <c r="AF7" s="2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ht="18" customHeight="1" thickTop="1">
      <c r="A8" s="136"/>
      <c r="B8" s="213" t="s">
        <v>18</v>
      </c>
      <c r="C8" s="214">
        <f t="shared" ref="C8:X8" si="0">+C9+C21+C22+C23+C40</f>
        <v>3846.2000000000003</v>
      </c>
      <c r="D8" s="214">
        <f t="shared" si="0"/>
        <v>2157.9</v>
      </c>
      <c r="E8" s="214">
        <f t="shared" si="0"/>
        <v>1876.7</v>
      </c>
      <c r="F8" s="214">
        <f t="shared" si="0"/>
        <v>1763.1000000000001</v>
      </c>
      <c r="G8" s="214">
        <f t="shared" si="0"/>
        <v>1994</v>
      </c>
      <c r="H8" s="214">
        <f t="shared" si="0"/>
        <v>4528.8</v>
      </c>
      <c r="I8" s="214">
        <f t="shared" si="0"/>
        <v>1971.1000000000001</v>
      </c>
      <c r="J8" s="214">
        <f t="shared" si="0"/>
        <v>2337.5</v>
      </c>
      <c r="K8" s="214">
        <f t="shared" si="0"/>
        <v>2875.3999999999996</v>
      </c>
      <c r="L8" s="214">
        <f t="shared" si="0"/>
        <v>3098</v>
      </c>
      <c r="M8" s="214">
        <f t="shared" si="0"/>
        <v>26448.7</v>
      </c>
      <c r="N8" s="214">
        <f t="shared" si="0"/>
        <v>2624.3999999999996</v>
      </c>
      <c r="O8" s="214">
        <f t="shared" si="0"/>
        <v>2657.2000000000003</v>
      </c>
      <c r="P8" s="214">
        <f t="shared" si="0"/>
        <v>2394.7000000000003</v>
      </c>
      <c r="Q8" s="214">
        <f t="shared" si="0"/>
        <v>2644.5</v>
      </c>
      <c r="R8" s="214">
        <f t="shared" si="0"/>
        <v>3660.1</v>
      </c>
      <c r="S8" s="214">
        <f t="shared" si="0"/>
        <v>5519.2999999999993</v>
      </c>
      <c r="T8" s="214">
        <f t="shared" si="0"/>
        <v>2270.1</v>
      </c>
      <c r="U8" s="214">
        <f t="shared" si="0"/>
        <v>2089</v>
      </c>
      <c r="V8" s="214">
        <f t="shared" si="0"/>
        <v>2873.2</v>
      </c>
      <c r="W8" s="214">
        <f t="shared" si="0"/>
        <v>2147.7000000000003</v>
      </c>
      <c r="X8" s="214">
        <f t="shared" si="0"/>
        <v>28880.199999999993</v>
      </c>
      <c r="Y8" s="215">
        <f t="shared" ref="Y8:Y71" si="1">+X8-M8</f>
        <v>2431.4999999999927</v>
      </c>
      <c r="Z8" s="215">
        <f t="shared" ref="Z8:Z21" si="2">+Y8/M8*100</f>
        <v>9.193268478223855</v>
      </c>
      <c r="AA8" s="63"/>
      <c r="AB8" s="63"/>
      <c r="AC8" s="2"/>
      <c r="AD8" s="2"/>
      <c r="AE8" s="2"/>
      <c r="AF8" s="2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ht="18" customHeight="1">
      <c r="A9" s="136"/>
      <c r="B9" s="216" t="s">
        <v>19</v>
      </c>
      <c r="C9" s="157">
        <f t="shared" ref="C9:W9" si="3">+C10+C19</f>
        <v>25.2</v>
      </c>
      <c r="D9" s="157">
        <f t="shared" si="3"/>
        <v>241.3</v>
      </c>
      <c r="E9" s="157">
        <f t="shared" si="3"/>
        <v>241.79999999999998</v>
      </c>
      <c r="F9" s="157">
        <f t="shared" si="3"/>
        <v>157.80000000000001</v>
      </c>
      <c r="G9" s="157">
        <f t="shared" si="3"/>
        <v>240.29999999999998</v>
      </c>
      <c r="H9" s="157">
        <f t="shared" si="3"/>
        <v>228.50000000000003</v>
      </c>
      <c r="I9" s="157">
        <f t="shared" si="3"/>
        <v>238.49999999999997</v>
      </c>
      <c r="J9" s="157">
        <f t="shared" si="3"/>
        <v>169.3</v>
      </c>
      <c r="K9" s="157">
        <f t="shared" si="3"/>
        <v>227.7</v>
      </c>
      <c r="L9" s="157">
        <f t="shared" si="3"/>
        <v>232.99999999999997</v>
      </c>
      <c r="M9" s="154">
        <f t="shared" si="3"/>
        <v>2003.4</v>
      </c>
      <c r="N9" s="157">
        <f t="shared" si="3"/>
        <v>33.099999999999994</v>
      </c>
      <c r="O9" s="157">
        <f t="shared" si="3"/>
        <v>199.4</v>
      </c>
      <c r="P9" s="157">
        <f t="shared" si="3"/>
        <v>139.5</v>
      </c>
      <c r="Q9" s="157">
        <f t="shared" si="3"/>
        <v>21.5</v>
      </c>
      <c r="R9" s="157">
        <f t="shared" si="3"/>
        <v>196</v>
      </c>
      <c r="S9" s="157">
        <f t="shared" si="3"/>
        <v>246</v>
      </c>
      <c r="T9" s="157">
        <f t="shared" si="3"/>
        <v>140.29999999999998</v>
      </c>
      <c r="U9" s="157">
        <f t="shared" si="3"/>
        <v>114.9</v>
      </c>
      <c r="V9" s="157">
        <f t="shared" si="3"/>
        <v>23.799999999999997</v>
      </c>
      <c r="W9" s="157">
        <f t="shared" si="3"/>
        <v>129.1</v>
      </c>
      <c r="X9" s="154">
        <f>+X10+X19</f>
        <v>1243.5999999999999</v>
      </c>
      <c r="Y9" s="157">
        <f t="shared" si="1"/>
        <v>-759.80000000000018</v>
      </c>
      <c r="Z9" s="154">
        <f t="shared" si="2"/>
        <v>-37.925526604771896</v>
      </c>
      <c r="AA9" s="63"/>
      <c r="AB9" s="63"/>
      <c r="AC9" s="2"/>
      <c r="AD9" s="2"/>
      <c r="AE9" s="2"/>
      <c r="AF9" s="2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ht="18" customHeight="1">
      <c r="A10" s="136"/>
      <c r="B10" s="216" t="s">
        <v>89</v>
      </c>
      <c r="C10" s="157">
        <f t="shared" ref="C10:W10" si="4">+C11+C14</f>
        <v>12.2</v>
      </c>
      <c r="D10" s="157">
        <f t="shared" si="4"/>
        <v>230.3</v>
      </c>
      <c r="E10" s="157">
        <f t="shared" si="4"/>
        <v>229.29999999999998</v>
      </c>
      <c r="F10" s="157">
        <f t="shared" si="4"/>
        <v>145.5</v>
      </c>
      <c r="G10" s="157">
        <f t="shared" si="4"/>
        <v>227.1</v>
      </c>
      <c r="H10" s="157">
        <f t="shared" si="4"/>
        <v>214.90000000000003</v>
      </c>
      <c r="I10" s="157">
        <f t="shared" si="4"/>
        <v>223.29999999999998</v>
      </c>
      <c r="J10" s="157">
        <f t="shared" si="4"/>
        <v>154.80000000000001</v>
      </c>
      <c r="K10" s="157">
        <f t="shared" si="4"/>
        <v>215.2</v>
      </c>
      <c r="L10" s="157">
        <f t="shared" si="4"/>
        <v>219.49999999999997</v>
      </c>
      <c r="M10" s="154">
        <f t="shared" si="4"/>
        <v>1872.1000000000001</v>
      </c>
      <c r="N10" s="157">
        <f t="shared" si="4"/>
        <v>18.899999999999999</v>
      </c>
      <c r="O10" s="157">
        <f t="shared" si="4"/>
        <v>187.3</v>
      </c>
      <c r="P10" s="157">
        <f t="shared" si="4"/>
        <v>126.19999999999999</v>
      </c>
      <c r="Q10" s="157">
        <f t="shared" si="4"/>
        <v>9.8999999999999986</v>
      </c>
      <c r="R10" s="157">
        <f t="shared" si="4"/>
        <v>181.8</v>
      </c>
      <c r="S10" s="157">
        <f t="shared" si="4"/>
        <v>233.4</v>
      </c>
      <c r="T10" s="157">
        <f t="shared" si="4"/>
        <v>124.89999999999999</v>
      </c>
      <c r="U10" s="157">
        <f t="shared" si="4"/>
        <v>101.10000000000001</v>
      </c>
      <c r="V10" s="157">
        <f t="shared" si="4"/>
        <v>11.1</v>
      </c>
      <c r="W10" s="157">
        <f t="shared" si="4"/>
        <v>116.5</v>
      </c>
      <c r="X10" s="154">
        <f>+X11+X14</f>
        <v>1111.0999999999999</v>
      </c>
      <c r="Y10" s="157">
        <f t="shared" si="1"/>
        <v>-761.00000000000023</v>
      </c>
      <c r="Z10" s="154">
        <f t="shared" si="2"/>
        <v>-40.649537952032489</v>
      </c>
      <c r="AA10" s="63"/>
      <c r="AB10" s="63"/>
      <c r="AC10" s="2"/>
      <c r="AD10" s="2"/>
      <c r="AE10" s="2"/>
      <c r="AF10" s="2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18" customHeight="1">
      <c r="A11" s="136"/>
      <c r="B11" s="217" t="s">
        <v>38</v>
      </c>
      <c r="C11" s="157">
        <f t="shared" ref="C11:X11" si="5">+C12+C13</f>
        <v>0</v>
      </c>
      <c r="D11" s="157">
        <f t="shared" si="5"/>
        <v>218.3</v>
      </c>
      <c r="E11" s="157">
        <f t="shared" si="5"/>
        <v>216.6</v>
      </c>
      <c r="F11" s="157">
        <f t="shared" si="5"/>
        <v>135.4</v>
      </c>
      <c r="G11" s="157">
        <f t="shared" si="5"/>
        <v>213.9</v>
      </c>
      <c r="H11" s="157">
        <f t="shared" si="5"/>
        <v>203.10000000000002</v>
      </c>
      <c r="I11" s="157">
        <f t="shared" si="5"/>
        <v>207.7</v>
      </c>
      <c r="J11" s="157">
        <f t="shared" si="5"/>
        <v>142</v>
      </c>
      <c r="K11" s="157">
        <f t="shared" si="5"/>
        <v>205.6</v>
      </c>
      <c r="L11" s="157">
        <f t="shared" si="5"/>
        <v>201.29999999999998</v>
      </c>
      <c r="M11" s="157">
        <f t="shared" si="5"/>
        <v>1743.9</v>
      </c>
      <c r="N11" s="157">
        <f t="shared" si="5"/>
        <v>0</v>
      </c>
      <c r="O11" s="157">
        <f t="shared" si="5"/>
        <v>177.4</v>
      </c>
      <c r="P11" s="157">
        <f t="shared" si="5"/>
        <v>113.1</v>
      </c>
      <c r="Q11" s="157">
        <f t="shared" si="5"/>
        <v>0</v>
      </c>
      <c r="R11" s="157">
        <f t="shared" si="5"/>
        <v>169.8</v>
      </c>
      <c r="S11" s="157">
        <f t="shared" si="5"/>
        <v>225.6</v>
      </c>
      <c r="T11" s="157">
        <f t="shared" si="5"/>
        <v>109.6</v>
      </c>
      <c r="U11" s="157">
        <f t="shared" si="5"/>
        <v>89.4</v>
      </c>
      <c r="V11" s="157">
        <f t="shared" si="5"/>
        <v>0</v>
      </c>
      <c r="W11" s="157">
        <f t="shared" si="5"/>
        <v>103.4</v>
      </c>
      <c r="X11" s="157">
        <f t="shared" si="5"/>
        <v>988.3</v>
      </c>
      <c r="Y11" s="157">
        <f t="shared" si="1"/>
        <v>-755.60000000000014</v>
      </c>
      <c r="Z11" s="154">
        <f t="shared" si="2"/>
        <v>-43.328172486954529</v>
      </c>
      <c r="AA11" s="63"/>
      <c r="AB11" s="63"/>
      <c r="AC11" s="2"/>
      <c r="AD11" s="2"/>
      <c r="AE11" s="2"/>
      <c r="AF11" s="2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18" customHeight="1">
      <c r="A12" s="136"/>
      <c r="B12" s="218" t="s">
        <v>110</v>
      </c>
      <c r="C12" s="182">
        <v>0</v>
      </c>
      <c r="D12" s="182">
        <v>59.7</v>
      </c>
      <c r="E12" s="182">
        <v>62.1</v>
      </c>
      <c r="F12" s="182">
        <v>0</v>
      </c>
      <c r="G12" s="182">
        <v>58.4</v>
      </c>
      <c r="H12" s="182">
        <v>57.8</v>
      </c>
      <c r="I12" s="182">
        <v>61.1</v>
      </c>
      <c r="J12" s="182">
        <v>0</v>
      </c>
      <c r="K12" s="182">
        <v>60</v>
      </c>
      <c r="L12" s="182">
        <v>62.1</v>
      </c>
      <c r="M12" s="219">
        <f>SUM(C12:L12)</f>
        <v>421.20000000000005</v>
      </c>
      <c r="N12" s="182">
        <v>0</v>
      </c>
      <c r="O12" s="182">
        <v>60.1</v>
      </c>
      <c r="P12" s="182">
        <v>0</v>
      </c>
      <c r="Q12" s="182">
        <v>0</v>
      </c>
      <c r="R12" s="182">
        <v>61.4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219">
        <f>SUM(N12:W12)</f>
        <v>121.5</v>
      </c>
      <c r="Y12" s="182">
        <f t="shared" si="1"/>
        <v>-299.70000000000005</v>
      </c>
      <c r="Z12" s="220">
        <f t="shared" si="2"/>
        <v>-71.15384615384616</v>
      </c>
      <c r="AA12" s="63"/>
      <c r="AB12" s="63"/>
      <c r="AC12" s="2"/>
      <c r="AD12" s="2"/>
      <c r="AE12" s="2"/>
      <c r="AF12" s="2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ht="18" customHeight="1">
      <c r="A13" s="136"/>
      <c r="B13" s="221" t="s">
        <v>111</v>
      </c>
      <c r="C13" s="182">
        <v>0</v>
      </c>
      <c r="D13" s="182">
        <v>158.6</v>
      </c>
      <c r="E13" s="182">
        <v>154.5</v>
      </c>
      <c r="F13" s="182">
        <v>135.4</v>
      </c>
      <c r="G13" s="182">
        <v>155.5</v>
      </c>
      <c r="H13" s="182">
        <v>145.30000000000001</v>
      </c>
      <c r="I13" s="182">
        <v>146.6</v>
      </c>
      <c r="J13" s="182">
        <v>142</v>
      </c>
      <c r="K13" s="182">
        <v>145.6</v>
      </c>
      <c r="L13" s="182">
        <v>139.19999999999999</v>
      </c>
      <c r="M13" s="219">
        <f>SUM(C13:L13)</f>
        <v>1322.7</v>
      </c>
      <c r="N13" s="182">
        <v>0</v>
      </c>
      <c r="O13" s="182">
        <v>117.3</v>
      </c>
      <c r="P13" s="182">
        <v>113.1</v>
      </c>
      <c r="Q13" s="182">
        <v>0</v>
      </c>
      <c r="R13" s="182">
        <v>108.4</v>
      </c>
      <c r="S13" s="182">
        <v>225.6</v>
      </c>
      <c r="T13" s="182">
        <v>109.6</v>
      </c>
      <c r="U13" s="182">
        <v>89.4</v>
      </c>
      <c r="V13" s="182">
        <v>0</v>
      </c>
      <c r="W13" s="182">
        <v>103.4</v>
      </c>
      <c r="X13" s="219">
        <f>SUM(N13:W13)</f>
        <v>866.8</v>
      </c>
      <c r="Y13" s="182">
        <f t="shared" si="1"/>
        <v>-455.90000000000009</v>
      </c>
      <c r="Z13" s="220">
        <f t="shared" si="2"/>
        <v>-34.467377334240574</v>
      </c>
      <c r="AA13" s="63"/>
      <c r="AB13" s="63"/>
      <c r="AC13" s="2"/>
      <c r="AD13" s="2"/>
      <c r="AE13" s="2"/>
      <c r="AF13" s="2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ht="18" customHeight="1">
      <c r="A14" s="136"/>
      <c r="B14" s="222" t="s">
        <v>112</v>
      </c>
      <c r="C14" s="180">
        <f t="shared" ref="C14:Q14" si="6">+C15</f>
        <v>12.2</v>
      </c>
      <c r="D14" s="180">
        <f t="shared" ref="D14:M14" si="7">+D15+D18</f>
        <v>12</v>
      </c>
      <c r="E14" s="180">
        <f t="shared" si="7"/>
        <v>12.7</v>
      </c>
      <c r="F14" s="180">
        <f t="shared" si="7"/>
        <v>10.1</v>
      </c>
      <c r="G14" s="180">
        <f t="shared" si="7"/>
        <v>13.2</v>
      </c>
      <c r="H14" s="180">
        <f t="shared" si="7"/>
        <v>11.8</v>
      </c>
      <c r="I14" s="180">
        <f t="shared" si="7"/>
        <v>15.6</v>
      </c>
      <c r="J14" s="180">
        <f t="shared" si="7"/>
        <v>12.8</v>
      </c>
      <c r="K14" s="180">
        <f t="shared" si="7"/>
        <v>9.6</v>
      </c>
      <c r="L14" s="180">
        <f t="shared" si="7"/>
        <v>18.2</v>
      </c>
      <c r="M14" s="180">
        <f t="shared" si="7"/>
        <v>128.19999999999996</v>
      </c>
      <c r="N14" s="180">
        <f t="shared" si="6"/>
        <v>18.899999999999999</v>
      </c>
      <c r="O14" s="180">
        <f t="shared" si="6"/>
        <v>9.9</v>
      </c>
      <c r="P14" s="180">
        <f t="shared" si="6"/>
        <v>13.1</v>
      </c>
      <c r="Q14" s="180">
        <f t="shared" si="6"/>
        <v>9.8999999999999986</v>
      </c>
      <c r="R14" s="180">
        <f t="shared" ref="R14:X14" si="8">+R15+R18</f>
        <v>12</v>
      </c>
      <c r="S14" s="180">
        <f t="shared" si="8"/>
        <v>7.8</v>
      </c>
      <c r="T14" s="180">
        <f t="shared" si="8"/>
        <v>15.299999999999999</v>
      </c>
      <c r="U14" s="180">
        <f t="shared" si="8"/>
        <v>11.700000000000001</v>
      </c>
      <c r="V14" s="180">
        <f t="shared" si="8"/>
        <v>11.1</v>
      </c>
      <c r="W14" s="180">
        <f t="shared" si="8"/>
        <v>13.100000000000001</v>
      </c>
      <c r="X14" s="180">
        <f t="shared" si="8"/>
        <v>122.8</v>
      </c>
      <c r="Y14" s="180">
        <f t="shared" si="1"/>
        <v>-5.3999999999999631</v>
      </c>
      <c r="Z14" s="181">
        <f t="shared" si="2"/>
        <v>-4.2121684867394418</v>
      </c>
      <c r="AA14" s="63"/>
      <c r="AB14" s="63"/>
      <c r="AC14" s="2"/>
      <c r="AD14" s="2"/>
      <c r="AE14" s="2"/>
      <c r="AF14" s="2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ht="18" customHeight="1">
      <c r="A15" s="136"/>
      <c r="B15" s="221" t="s">
        <v>113</v>
      </c>
      <c r="C15" s="223">
        <f>+C16+C17</f>
        <v>12.2</v>
      </c>
      <c r="D15" s="223">
        <f t="shared" ref="D15:M15" si="9">+D16+D17</f>
        <v>11.9</v>
      </c>
      <c r="E15" s="223">
        <f t="shared" si="9"/>
        <v>12.7</v>
      </c>
      <c r="F15" s="223">
        <f t="shared" si="9"/>
        <v>10.1</v>
      </c>
      <c r="G15" s="223">
        <f t="shared" si="9"/>
        <v>13.2</v>
      </c>
      <c r="H15" s="223">
        <f t="shared" si="9"/>
        <v>11.8</v>
      </c>
      <c r="I15" s="223">
        <f t="shared" si="9"/>
        <v>15.6</v>
      </c>
      <c r="J15" s="223">
        <f t="shared" si="9"/>
        <v>12.8</v>
      </c>
      <c r="K15" s="223">
        <f t="shared" si="9"/>
        <v>9.6</v>
      </c>
      <c r="L15" s="223">
        <f t="shared" si="9"/>
        <v>18.2</v>
      </c>
      <c r="M15" s="223">
        <f t="shared" si="9"/>
        <v>128.09999999999997</v>
      </c>
      <c r="N15" s="223">
        <f>+[1]PP!N39</f>
        <v>18.899999999999999</v>
      </c>
      <c r="O15" s="223">
        <f t="shared" ref="O15:X15" si="10">+O16+O17</f>
        <v>9.9</v>
      </c>
      <c r="P15" s="223">
        <f t="shared" si="10"/>
        <v>13.1</v>
      </c>
      <c r="Q15" s="223">
        <f t="shared" si="10"/>
        <v>9.8999999999999986</v>
      </c>
      <c r="R15" s="223">
        <f t="shared" si="10"/>
        <v>12</v>
      </c>
      <c r="S15" s="223">
        <f t="shared" si="10"/>
        <v>7.8</v>
      </c>
      <c r="T15" s="223">
        <f t="shared" si="10"/>
        <v>15.299999999999999</v>
      </c>
      <c r="U15" s="223">
        <f t="shared" si="10"/>
        <v>11.700000000000001</v>
      </c>
      <c r="V15" s="223">
        <f t="shared" si="10"/>
        <v>11.1</v>
      </c>
      <c r="W15" s="223">
        <f t="shared" si="10"/>
        <v>13.100000000000001</v>
      </c>
      <c r="X15" s="223">
        <f t="shared" si="10"/>
        <v>122.8</v>
      </c>
      <c r="Y15" s="182">
        <f t="shared" si="1"/>
        <v>-5.2999999999999687</v>
      </c>
      <c r="Z15" s="219">
        <f t="shared" si="2"/>
        <v>-4.137392661982803</v>
      </c>
      <c r="AA15" s="63"/>
      <c r="AB15" s="63"/>
      <c r="AC15" s="2"/>
      <c r="AD15" s="2"/>
      <c r="AE15" s="2"/>
      <c r="AF15" s="2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18" customHeight="1">
      <c r="A16" s="136"/>
      <c r="B16" s="224" t="s">
        <v>114</v>
      </c>
      <c r="C16" s="223">
        <v>12.2</v>
      </c>
      <c r="D16" s="223">
        <v>11.9</v>
      </c>
      <c r="E16" s="223">
        <v>12.7</v>
      </c>
      <c r="F16" s="223">
        <v>10.1</v>
      </c>
      <c r="G16" s="223">
        <v>13.2</v>
      </c>
      <c r="H16" s="223">
        <v>11.8</v>
      </c>
      <c r="I16" s="223">
        <v>15.6</v>
      </c>
      <c r="J16" s="223">
        <v>12.8</v>
      </c>
      <c r="K16" s="223">
        <v>9.6</v>
      </c>
      <c r="L16" s="223">
        <v>18.2</v>
      </c>
      <c r="M16" s="219">
        <f>SUM(C16:L16)</f>
        <v>128.09999999999997</v>
      </c>
      <c r="N16" s="223">
        <v>18.899999999999999</v>
      </c>
      <c r="O16" s="223">
        <v>9.9</v>
      </c>
      <c r="P16" s="223">
        <v>12.9</v>
      </c>
      <c r="Q16" s="223">
        <v>9.6999999999999993</v>
      </c>
      <c r="R16" s="223">
        <v>11.6</v>
      </c>
      <c r="S16" s="223">
        <v>7.3</v>
      </c>
      <c r="T16" s="223">
        <v>14.6</v>
      </c>
      <c r="U16" s="223">
        <v>10.3</v>
      </c>
      <c r="V16" s="223">
        <v>9</v>
      </c>
      <c r="W16" s="223">
        <v>9.9</v>
      </c>
      <c r="X16" s="219">
        <f>SUM(N16:W16)</f>
        <v>114.1</v>
      </c>
      <c r="Y16" s="182">
        <f t="shared" si="1"/>
        <v>-13.999999999999972</v>
      </c>
      <c r="Z16" s="225">
        <v>0</v>
      </c>
      <c r="AA16" s="63"/>
      <c r="AB16" s="63"/>
      <c r="AC16" s="2"/>
      <c r="AD16" s="2"/>
      <c r="AE16" s="2"/>
      <c r="AF16" s="2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ht="18" customHeight="1">
      <c r="A17" s="136"/>
      <c r="B17" s="224" t="s">
        <v>115</v>
      </c>
      <c r="C17" s="223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19">
        <f>SUM(C17:L17)</f>
        <v>0</v>
      </c>
      <c r="N17" s="223">
        <v>0</v>
      </c>
      <c r="O17" s="223">
        <v>0</v>
      </c>
      <c r="P17" s="223">
        <v>0.2</v>
      </c>
      <c r="Q17" s="223">
        <v>0.2</v>
      </c>
      <c r="R17" s="223">
        <v>0.4</v>
      </c>
      <c r="S17" s="223">
        <v>0.5</v>
      </c>
      <c r="T17" s="223">
        <v>0.7</v>
      </c>
      <c r="U17" s="223">
        <v>1.4</v>
      </c>
      <c r="V17" s="223">
        <v>2.1</v>
      </c>
      <c r="W17" s="223">
        <v>3.2</v>
      </c>
      <c r="X17" s="219">
        <f>SUM(N17:W17)</f>
        <v>8.6999999999999993</v>
      </c>
      <c r="Y17" s="182">
        <f t="shared" si="1"/>
        <v>8.6999999999999993</v>
      </c>
      <c r="Z17" s="225">
        <v>1</v>
      </c>
      <c r="AA17" s="63"/>
      <c r="AB17" s="63"/>
      <c r="AC17" s="2"/>
      <c r="AD17" s="2"/>
      <c r="AE17" s="2"/>
      <c r="AF17" s="2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18" customHeight="1">
      <c r="A18" s="136"/>
      <c r="B18" s="221" t="s">
        <v>33</v>
      </c>
      <c r="C18" s="223">
        <v>0</v>
      </c>
      <c r="D18" s="223">
        <v>0.1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19">
        <f>SUM(C18:L18)</f>
        <v>0.1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19">
        <f>SUM(N18:W18)</f>
        <v>0</v>
      </c>
      <c r="Y18" s="182">
        <f t="shared" si="1"/>
        <v>-0.1</v>
      </c>
      <c r="Z18" s="219">
        <f t="shared" si="2"/>
        <v>-100</v>
      </c>
      <c r="AA18" s="63"/>
      <c r="AB18" s="63"/>
      <c r="AC18" s="2"/>
      <c r="AD18" s="2"/>
      <c r="AE18" s="2"/>
      <c r="AF18" s="2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8" customHeight="1">
      <c r="A19" s="136"/>
      <c r="B19" s="217" t="s">
        <v>116</v>
      </c>
      <c r="C19" s="186">
        <f t="shared" ref="C19:X19" si="11">+C20</f>
        <v>13</v>
      </c>
      <c r="D19" s="186">
        <f t="shared" si="11"/>
        <v>11</v>
      </c>
      <c r="E19" s="186">
        <f t="shared" si="11"/>
        <v>12.5</v>
      </c>
      <c r="F19" s="186">
        <f t="shared" si="11"/>
        <v>12.3</v>
      </c>
      <c r="G19" s="186">
        <f t="shared" si="11"/>
        <v>13.2</v>
      </c>
      <c r="H19" s="186">
        <f t="shared" si="11"/>
        <v>13.6</v>
      </c>
      <c r="I19" s="186">
        <f t="shared" si="11"/>
        <v>15.2</v>
      </c>
      <c r="J19" s="186">
        <f t="shared" si="11"/>
        <v>14.5</v>
      </c>
      <c r="K19" s="186">
        <f t="shared" si="11"/>
        <v>12.5</v>
      </c>
      <c r="L19" s="186">
        <f t="shared" si="11"/>
        <v>13.5</v>
      </c>
      <c r="M19" s="187">
        <f t="shared" si="11"/>
        <v>131.30000000000001</v>
      </c>
      <c r="N19" s="186">
        <f t="shared" si="11"/>
        <v>14.2</v>
      </c>
      <c r="O19" s="186">
        <f t="shared" si="11"/>
        <v>12.1</v>
      </c>
      <c r="P19" s="186">
        <f t="shared" si="11"/>
        <v>13.3</v>
      </c>
      <c r="Q19" s="186">
        <f t="shared" si="11"/>
        <v>11.6</v>
      </c>
      <c r="R19" s="186">
        <f t="shared" si="11"/>
        <v>14.2</v>
      </c>
      <c r="S19" s="186">
        <f t="shared" si="11"/>
        <v>12.6</v>
      </c>
      <c r="T19" s="186">
        <f t="shared" si="11"/>
        <v>15.4</v>
      </c>
      <c r="U19" s="186">
        <f t="shared" si="11"/>
        <v>13.8</v>
      </c>
      <c r="V19" s="186">
        <f t="shared" si="11"/>
        <v>12.7</v>
      </c>
      <c r="W19" s="186">
        <f t="shared" si="11"/>
        <v>12.6</v>
      </c>
      <c r="X19" s="187">
        <f t="shared" si="11"/>
        <v>132.5</v>
      </c>
      <c r="Y19" s="186">
        <f t="shared" si="1"/>
        <v>1.1999999999999886</v>
      </c>
      <c r="Z19" s="187">
        <f t="shared" si="2"/>
        <v>0.91393754760090518</v>
      </c>
      <c r="AA19" s="63"/>
      <c r="AB19" s="63"/>
      <c r="AC19" s="2"/>
      <c r="AD19" s="2"/>
      <c r="AE19" s="2"/>
      <c r="AF19" s="2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18" customHeight="1">
      <c r="A20" s="136"/>
      <c r="B20" s="221" t="s">
        <v>117</v>
      </c>
      <c r="C20" s="191">
        <f>+[1]PP!C52</f>
        <v>13</v>
      </c>
      <c r="D20" s="191">
        <f>+[1]PP!D52</f>
        <v>11</v>
      </c>
      <c r="E20" s="191">
        <f>+[1]PP!E52</f>
        <v>12.5</v>
      </c>
      <c r="F20" s="191">
        <f>+[1]PP!F52</f>
        <v>12.3</v>
      </c>
      <c r="G20" s="191">
        <f>+[1]PP!G52</f>
        <v>13.2</v>
      </c>
      <c r="H20" s="191">
        <f>+[1]PP!H52</f>
        <v>13.6</v>
      </c>
      <c r="I20" s="191">
        <f>+[1]PP!I52</f>
        <v>15.2</v>
      </c>
      <c r="J20" s="191">
        <f>+[1]PP!J52</f>
        <v>14.5</v>
      </c>
      <c r="K20" s="191">
        <f>+[1]PP!K52</f>
        <v>12.5</v>
      </c>
      <c r="L20" s="191">
        <f>+[1]PP!L52</f>
        <v>13.5</v>
      </c>
      <c r="M20" s="219">
        <f>SUM(C20:L20)</f>
        <v>131.30000000000001</v>
      </c>
      <c r="N20" s="191">
        <f>+[1]PP!N52</f>
        <v>14.2</v>
      </c>
      <c r="O20" s="191">
        <f>+[1]PP!O52</f>
        <v>12.1</v>
      </c>
      <c r="P20" s="191">
        <f>+[1]PP!P52</f>
        <v>13.3</v>
      </c>
      <c r="Q20" s="191">
        <f>+[1]PP!Q52</f>
        <v>11.6</v>
      </c>
      <c r="R20" s="191">
        <f>+[1]PP!R52</f>
        <v>14.2</v>
      </c>
      <c r="S20" s="191">
        <f>+[1]PP!S52</f>
        <v>12.6</v>
      </c>
      <c r="T20" s="191">
        <f>+[1]PP!T52</f>
        <v>15.4</v>
      </c>
      <c r="U20" s="191">
        <f>+[1]PP!U52</f>
        <v>13.8</v>
      </c>
      <c r="V20" s="191">
        <f>+[1]PP!V52</f>
        <v>12.7</v>
      </c>
      <c r="W20" s="191">
        <f>+[1]PP!W52</f>
        <v>12.6</v>
      </c>
      <c r="X20" s="219">
        <f>SUM(N20:W20)</f>
        <v>132.5</v>
      </c>
      <c r="Y20" s="182">
        <f t="shared" si="1"/>
        <v>1.1999999999999886</v>
      </c>
      <c r="Z20" s="219">
        <f t="shared" si="2"/>
        <v>0.91393754760090518</v>
      </c>
      <c r="AA20" s="63"/>
      <c r="AB20" s="63"/>
      <c r="AC20" s="2"/>
      <c r="AD20" s="2"/>
      <c r="AE20" s="2"/>
      <c r="AF20" s="2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18" customHeight="1">
      <c r="A21" s="136"/>
      <c r="B21" s="226" t="s">
        <v>118</v>
      </c>
      <c r="C21" s="215">
        <f>+[1]PP!C56</f>
        <v>314.39999999999998</v>
      </c>
      <c r="D21" s="215">
        <f>+[1]PP!D56</f>
        <v>179.1</v>
      </c>
      <c r="E21" s="215">
        <f>+[1]PP!E56</f>
        <v>184</v>
      </c>
      <c r="F21" s="215">
        <f>+[1]PP!F56</f>
        <v>179.5</v>
      </c>
      <c r="G21" s="215">
        <f>+[1]PP!G56</f>
        <v>207.5</v>
      </c>
      <c r="H21" s="215">
        <f>+[1]PP!H56</f>
        <v>180.7</v>
      </c>
      <c r="I21" s="215">
        <f>+[1]PP!I56</f>
        <v>182.6</v>
      </c>
      <c r="J21" s="215">
        <v>314.2</v>
      </c>
      <c r="K21" s="215">
        <f>+[1]PP!K56</f>
        <v>173.8</v>
      </c>
      <c r="L21" s="215">
        <f>+[1]PP!L56</f>
        <v>187.6</v>
      </c>
      <c r="M21" s="227">
        <f>SUM(C21:L21)</f>
        <v>2103.4</v>
      </c>
      <c r="N21" s="215">
        <f>+[1]PP!N56</f>
        <v>192.8</v>
      </c>
      <c r="O21" s="215">
        <f>+[1]PP!O56</f>
        <v>176.2</v>
      </c>
      <c r="P21" s="215">
        <f>+[1]PP!P56</f>
        <v>215.9</v>
      </c>
      <c r="Q21" s="215">
        <f>+[1]PP!Q56</f>
        <v>190.4</v>
      </c>
      <c r="R21" s="215">
        <f>+[1]PP!R56</f>
        <v>183.8</v>
      </c>
      <c r="S21" s="215">
        <f>+[1]PP!S56</f>
        <v>351.3</v>
      </c>
      <c r="T21" s="215">
        <f>+[1]PP!T56</f>
        <v>254</v>
      </c>
      <c r="U21" s="215">
        <f>+[1]PP!U56</f>
        <v>190.8</v>
      </c>
      <c r="V21" s="215">
        <f>+[1]PP!V56</f>
        <v>201.2</v>
      </c>
      <c r="W21" s="215">
        <f>+[1]PP!W56</f>
        <v>185.9</v>
      </c>
      <c r="X21" s="227">
        <f>SUM(N21:W21)</f>
        <v>2142.2999999999997</v>
      </c>
      <c r="Y21" s="180">
        <f t="shared" si="1"/>
        <v>38.899999999999636</v>
      </c>
      <c r="Z21" s="181">
        <f t="shared" si="2"/>
        <v>1.8493867072358863</v>
      </c>
      <c r="AA21" s="63"/>
      <c r="AB21" s="63"/>
      <c r="AC21" s="63"/>
      <c r="AD21" s="63"/>
      <c r="AE21" s="2"/>
      <c r="AF21" s="2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18" customHeight="1">
      <c r="A22" s="136"/>
      <c r="B22" s="228" t="s">
        <v>119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999</v>
      </c>
      <c r="M22" s="227">
        <f>SUM(C22:L22)</f>
        <v>999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81">
        <f>SUM(N22:W22)</f>
        <v>0</v>
      </c>
      <c r="Y22" s="180">
        <f t="shared" si="1"/>
        <v>-999</v>
      </c>
      <c r="Z22" s="181">
        <v>0</v>
      </c>
      <c r="AA22" s="63"/>
      <c r="AB22" s="63"/>
      <c r="AC22" s="63"/>
      <c r="AD22" s="63"/>
      <c r="AE22" s="2"/>
      <c r="AF22" s="2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8" customHeight="1">
      <c r="A23" s="136"/>
      <c r="B23" s="228" t="s">
        <v>120</v>
      </c>
      <c r="C23" s="157">
        <f>+C24+C34+C37</f>
        <v>1919.6000000000001</v>
      </c>
      <c r="D23" s="157">
        <f t="shared" ref="D23:X23" si="12">+D24+D34+D37</f>
        <v>1412.1000000000001</v>
      </c>
      <c r="E23" s="157">
        <f t="shared" si="12"/>
        <v>1450.9</v>
      </c>
      <c r="F23" s="157">
        <f t="shared" si="12"/>
        <v>1395.6000000000001</v>
      </c>
      <c r="G23" s="157">
        <f t="shared" si="12"/>
        <v>1546.2</v>
      </c>
      <c r="H23" s="157">
        <f t="shared" si="12"/>
        <v>1419.6</v>
      </c>
      <c r="I23" s="157">
        <f t="shared" si="12"/>
        <v>1509.7000000000003</v>
      </c>
      <c r="J23" s="157">
        <f t="shared" si="12"/>
        <v>1699.4999999999998</v>
      </c>
      <c r="K23" s="157">
        <f t="shared" si="12"/>
        <v>1450.6</v>
      </c>
      <c r="L23" s="157">
        <f>+L24+L34+L37</f>
        <v>1466.5</v>
      </c>
      <c r="M23" s="157">
        <f t="shared" si="12"/>
        <v>15270.300000000001</v>
      </c>
      <c r="N23" s="157">
        <f>+N24+N34+N37</f>
        <v>1924.3</v>
      </c>
      <c r="O23" s="157">
        <f t="shared" si="12"/>
        <v>1400.7</v>
      </c>
      <c r="P23" s="157">
        <f t="shared" si="12"/>
        <v>1847.4</v>
      </c>
      <c r="Q23" s="157">
        <f t="shared" si="12"/>
        <v>1785.8999999999999</v>
      </c>
      <c r="R23" s="157">
        <f t="shared" si="12"/>
        <v>1928.8</v>
      </c>
      <c r="S23" s="157">
        <f t="shared" si="12"/>
        <v>1575.3999999999999</v>
      </c>
      <c r="T23" s="157">
        <f t="shared" si="12"/>
        <v>1742.4999999999998</v>
      </c>
      <c r="U23" s="157">
        <f t="shared" si="12"/>
        <v>1778.6000000000001</v>
      </c>
      <c r="V23" s="157">
        <f t="shared" si="12"/>
        <v>2289.6999999999998</v>
      </c>
      <c r="W23" s="157">
        <f t="shared" si="12"/>
        <v>1811.8000000000002</v>
      </c>
      <c r="X23" s="157">
        <f t="shared" si="12"/>
        <v>18085.099999999995</v>
      </c>
      <c r="Y23" s="157">
        <f t="shared" si="1"/>
        <v>2814.7999999999938</v>
      </c>
      <c r="Z23" s="154">
        <f t="shared" ref="Z23:Z28" si="13">+Y23/M23*100</f>
        <v>18.433167652239927</v>
      </c>
      <c r="AA23" s="63"/>
      <c r="AB23" s="63"/>
      <c r="AC23" s="63"/>
      <c r="AD23" s="63"/>
      <c r="AE23" s="2"/>
      <c r="AF23" s="2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ht="18" customHeight="1">
      <c r="A24" s="136"/>
      <c r="B24" s="229" t="s">
        <v>57</v>
      </c>
      <c r="C24" s="157">
        <f t="shared" ref="C24:X24" si="14">+C25+C30</f>
        <v>1835.2</v>
      </c>
      <c r="D24" s="157">
        <f t="shared" si="14"/>
        <v>1346.8000000000002</v>
      </c>
      <c r="E24" s="157">
        <f t="shared" si="14"/>
        <v>1373.4</v>
      </c>
      <c r="F24" s="157">
        <f t="shared" si="14"/>
        <v>1322.7</v>
      </c>
      <c r="G24" s="157">
        <f t="shared" si="14"/>
        <v>1469.3</v>
      </c>
      <c r="H24" s="157">
        <f t="shared" si="14"/>
        <v>1352</v>
      </c>
      <c r="I24" s="157">
        <f t="shared" si="14"/>
        <v>1434.3000000000002</v>
      </c>
      <c r="J24" s="157">
        <f t="shared" si="14"/>
        <v>1628.8999999999999</v>
      </c>
      <c r="K24" s="157">
        <f t="shared" si="14"/>
        <v>1394.8999999999999</v>
      </c>
      <c r="L24" s="157">
        <f t="shared" si="14"/>
        <v>1391.6</v>
      </c>
      <c r="M24" s="154">
        <f t="shared" si="14"/>
        <v>14549.1</v>
      </c>
      <c r="N24" s="157">
        <f t="shared" si="14"/>
        <v>1839.3999999999999</v>
      </c>
      <c r="O24" s="157">
        <f t="shared" si="14"/>
        <v>1336.9</v>
      </c>
      <c r="P24" s="157">
        <f t="shared" si="14"/>
        <v>1775</v>
      </c>
      <c r="Q24" s="157">
        <f t="shared" si="14"/>
        <v>1716.8999999999999</v>
      </c>
      <c r="R24" s="157">
        <f t="shared" si="14"/>
        <v>1826.3</v>
      </c>
      <c r="S24" s="157">
        <f t="shared" si="14"/>
        <v>1482.1999999999998</v>
      </c>
      <c r="T24" s="157">
        <f t="shared" si="14"/>
        <v>1667.3999999999999</v>
      </c>
      <c r="U24" s="157">
        <f t="shared" si="14"/>
        <v>1714.1000000000001</v>
      </c>
      <c r="V24" s="157">
        <f t="shared" si="14"/>
        <v>1525.7</v>
      </c>
      <c r="W24" s="157">
        <f t="shared" si="14"/>
        <v>1448.0000000000002</v>
      </c>
      <c r="X24" s="154">
        <f t="shared" si="14"/>
        <v>16331.899999999998</v>
      </c>
      <c r="Y24" s="157">
        <f t="shared" si="1"/>
        <v>1782.7999999999975</v>
      </c>
      <c r="Z24" s="154">
        <f t="shared" si="13"/>
        <v>12.253678921720226</v>
      </c>
      <c r="AA24" s="63"/>
      <c r="AB24" s="63"/>
      <c r="AC24" s="63"/>
      <c r="AD24" s="63"/>
      <c r="AE24" s="2"/>
      <c r="AF24" s="2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ht="18" customHeight="1">
      <c r="A25" s="136"/>
      <c r="B25" s="230" t="s">
        <v>58</v>
      </c>
      <c r="C25" s="157">
        <f t="shared" ref="C25:X25" si="15">SUM(C26:C29)</f>
        <v>89.9</v>
      </c>
      <c r="D25" s="157">
        <f t="shared" ref="D25:L25" si="16">SUM(D26:D29)</f>
        <v>85.5</v>
      </c>
      <c r="E25" s="157">
        <f t="shared" si="16"/>
        <v>105.3</v>
      </c>
      <c r="F25" s="157">
        <f t="shared" si="16"/>
        <v>79.400000000000006</v>
      </c>
      <c r="G25" s="157">
        <f t="shared" si="16"/>
        <v>94.1</v>
      </c>
      <c r="H25" s="157">
        <f t="shared" si="16"/>
        <v>78.300000000000011</v>
      </c>
      <c r="I25" s="157">
        <f t="shared" si="16"/>
        <v>83.4</v>
      </c>
      <c r="J25" s="157">
        <f t="shared" si="16"/>
        <v>120.7</v>
      </c>
      <c r="K25" s="157">
        <f t="shared" si="16"/>
        <v>89.3</v>
      </c>
      <c r="L25" s="157">
        <f t="shared" si="16"/>
        <v>124</v>
      </c>
      <c r="M25" s="154">
        <f t="shared" si="15"/>
        <v>949.9</v>
      </c>
      <c r="N25" s="157">
        <f t="shared" si="15"/>
        <v>107.8</v>
      </c>
      <c r="O25" s="157">
        <f t="shared" ref="O25:W25" si="17">SUM(O26:O29)</f>
        <v>81.099999999999994</v>
      </c>
      <c r="P25" s="157">
        <f t="shared" si="17"/>
        <v>112.60000000000001</v>
      </c>
      <c r="Q25" s="157">
        <f t="shared" si="17"/>
        <v>92</v>
      </c>
      <c r="R25" s="157">
        <f t="shared" si="17"/>
        <v>110.60000000000001</v>
      </c>
      <c r="S25" s="157">
        <f t="shared" si="17"/>
        <v>114.1</v>
      </c>
      <c r="T25" s="157">
        <f t="shared" si="17"/>
        <v>104.1</v>
      </c>
      <c r="U25" s="157">
        <f t="shared" si="17"/>
        <v>72.5</v>
      </c>
      <c r="V25" s="157">
        <f t="shared" si="17"/>
        <v>85.5</v>
      </c>
      <c r="W25" s="157">
        <f t="shared" si="17"/>
        <v>114.9</v>
      </c>
      <c r="X25" s="154">
        <f t="shared" si="15"/>
        <v>995.19999999999982</v>
      </c>
      <c r="Y25" s="157">
        <f t="shared" si="1"/>
        <v>45.299999999999841</v>
      </c>
      <c r="Z25" s="154">
        <f t="shared" si="13"/>
        <v>4.768923044530986</v>
      </c>
      <c r="AA25" s="63"/>
      <c r="AB25" s="63"/>
      <c r="AC25" s="63"/>
      <c r="AD25" s="63"/>
      <c r="AE25" s="2"/>
      <c r="AF25" s="2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ht="18" customHeight="1">
      <c r="A26" s="136"/>
      <c r="B26" s="231" t="s">
        <v>121</v>
      </c>
      <c r="C26" s="223">
        <f>+[1]PP!C61</f>
        <v>86.3</v>
      </c>
      <c r="D26" s="223">
        <f>+[1]PP!D61</f>
        <v>81.099999999999994</v>
      </c>
      <c r="E26" s="223">
        <f>+[1]PP!E61</f>
        <v>90.5</v>
      </c>
      <c r="F26" s="223">
        <f>+[1]PP!F61</f>
        <v>74.900000000000006</v>
      </c>
      <c r="G26" s="223">
        <f>+[1]PP!G61</f>
        <v>80.8</v>
      </c>
      <c r="H26" s="223">
        <f>+[1]PP!H61</f>
        <v>74.400000000000006</v>
      </c>
      <c r="I26" s="223">
        <f>+[1]PP!I61</f>
        <v>79.2</v>
      </c>
      <c r="J26" s="223">
        <v>86.4</v>
      </c>
      <c r="K26" s="223">
        <f>+[1]PP!K61</f>
        <v>85.8</v>
      </c>
      <c r="L26" s="223">
        <f>+[1]PP!L61</f>
        <v>109.3</v>
      </c>
      <c r="M26" s="219">
        <f>SUM(C26:L26)</f>
        <v>848.69999999999993</v>
      </c>
      <c r="N26" s="223">
        <f>+[1]PP!N61</f>
        <v>81.8</v>
      </c>
      <c r="O26" s="223">
        <f>+[1]PP!O61</f>
        <v>78.3</v>
      </c>
      <c r="P26" s="223">
        <f>+[1]PP!P61</f>
        <v>99.8</v>
      </c>
      <c r="Q26" s="223">
        <f>+[1]PP!Q61</f>
        <v>89.2</v>
      </c>
      <c r="R26" s="223">
        <f>+[1]PP!R61</f>
        <v>107.8</v>
      </c>
      <c r="S26" s="223">
        <f>+[1]PP!S61</f>
        <v>86</v>
      </c>
      <c r="T26" s="223">
        <f>+[1]PP!T61</f>
        <v>101.2</v>
      </c>
      <c r="U26" s="223">
        <f>+[1]PP!U61</f>
        <v>69.8</v>
      </c>
      <c r="V26" s="223">
        <f>+[1]PP!V61</f>
        <v>82.9</v>
      </c>
      <c r="W26" s="223">
        <f>+[1]PP!W61</f>
        <v>102.3</v>
      </c>
      <c r="X26" s="219">
        <f>SUM(N26:W26)</f>
        <v>899.09999999999991</v>
      </c>
      <c r="Y26" s="182">
        <f t="shared" si="1"/>
        <v>50.399999999999977</v>
      </c>
      <c r="Z26" s="219">
        <f t="shared" si="13"/>
        <v>5.9384941675503695</v>
      </c>
      <c r="AA26" s="63"/>
      <c r="AB26" s="63"/>
      <c r="AC26" s="63"/>
      <c r="AD26" s="63"/>
      <c r="AE26" s="2"/>
      <c r="AF26" s="2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18" customHeight="1">
      <c r="A27" s="136"/>
      <c r="B27" s="231" t="s">
        <v>122</v>
      </c>
      <c r="C27" s="223">
        <f>+[1]PP!C62</f>
        <v>1.4</v>
      </c>
      <c r="D27" s="223">
        <f>+[1]PP!D62</f>
        <v>2.7</v>
      </c>
      <c r="E27" s="223">
        <f>+[1]PP!E62</f>
        <v>2.7</v>
      </c>
      <c r="F27" s="223">
        <f>+[1]PP!F62</f>
        <v>2.9</v>
      </c>
      <c r="G27" s="223">
        <f>+[1]PP!G62</f>
        <v>3.1</v>
      </c>
      <c r="H27" s="223">
        <f>+[1]PP!H62</f>
        <v>2.5</v>
      </c>
      <c r="I27" s="223">
        <f>+[1]PP!I62</f>
        <v>2.7</v>
      </c>
      <c r="J27" s="223">
        <v>2.8</v>
      </c>
      <c r="K27" s="223">
        <f>+[1]PP!K62</f>
        <v>2.4</v>
      </c>
      <c r="L27" s="223">
        <f>+[1]PP!L62</f>
        <v>3</v>
      </c>
      <c r="M27" s="219">
        <f>SUM(C27:L27)</f>
        <v>26.2</v>
      </c>
      <c r="N27" s="223">
        <f>+[1]PP!N62</f>
        <v>1.2</v>
      </c>
      <c r="O27" s="223">
        <f>+[1]PP!O62</f>
        <v>2.1</v>
      </c>
      <c r="P27" s="223">
        <f>+[1]PP!P62</f>
        <v>2.4</v>
      </c>
      <c r="Q27" s="223">
        <f>+[1]PP!Q62</f>
        <v>2</v>
      </c>
      <c r="R27" s="223">
        <f>+[1]PP!R62</f>
        <v>2.4</v>
      </c>
      <c r="S27" s="223">
        <f>+[1]PP!S62</f>
        <v>2</v>
      </c>
      <c r="T27" s="223">
        <f>+[1]PP!T62</f>
        <v>2.6</v>
      </c>
      <c r="U27" s="223">
        <f>+[1]PP!U62</f>
        <v>2.2999999999999998</v>
      </c>
      <c r="V27" s="223">
        <f>+[1]PP!V62</f>
        <v>2.1</v>
      </c>
      <c r="W27" s="223">
        <f>+[1]PP!W62</f>
        <v>2.2000000000000002</v>
      </c>
      <c r="X27" s="219">
        <f>SUM(N27:W27)</f>
        <v>21.3</v>
      </c>
      <c r="Y27" s="182">
        <f t="shared" si="1"/>
        <v>-4.8999999999999986</v>
      </c>
      <c r="Z27" s="219">
        <f t="shared" si="13"/>
        <v>-18.702290076335874</v>
      </c>
      <c r="AA27" s="63"/>
      <c r="AB27" s="63"/>
      <c r="AC27" s="63"/>
      <c r="AD27" s="63"/>
      <c r="AE27" s="2"/>
      <c r="AF27" s="2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ht="18" customHeight="1">
      <c r="A28" s="136"/>
      <c r="B28" s="231" t="s">
        <v>123</v>
      </c>
      <c r="C28" s="223">
        <f>+[1]PP!C63</f>
        <v>2.2000000000000002</v>
      </c>
      <c r="D28" s="223">
        <f>+[1]PP!D63</f>
        <v>1.7</v>
      </c>
      <c r="E28" s="223">
        <f>+[1]PP!E63</f>
        <v>12.1</v>
      </c>
      <c r="F28" s="223">
        <f>+[1]PP!F63</f>
        <v>1.6</v>
      </c>
      <c r="G28" s="223">
        <f>+[1]PP!G63</f>
        <v>10.199999999999999</v>
      </c>
      <c r="H28" s="223">
        <f>+[1]PP!H63</f>
        <v>1.4</v>
      </c>
      <c r="I28" s="223">
        <f>+[1]PP!I63</f>
        <v>1.5</v>
      </c>
      <c r="J28" s="223">
        <v>31.5</v>
      </c>
      <c r="K28" s="223">
        <f>+[1]PP!K63</f>
        <v>1.1000000000000001</v>
      </c>
      <c r="L28" s="223">
        <f>+[1]PP!L63</f>
        <v>11.7</v>
      </c>
      <c r="M28" s="219">
        <f>SUM(C28:L28)</f>
        <v>75</v>
      </c>
      <c r="N28" s="223">
        <f>+[1]PP!N63</f>
        <v>24.8</v>
      </c>
      <c r="O28" s="223">
        <f>+[1]PP!O63</f>
        <v>0.7</v>
      </c>
      <c r="P28" s="223">
        <f>+[1]PP!P63</f>
        <v>10.4</v>
      </c>
      <c r="Q28" s="223">
        <f>+[1]PP!Q63</f>
        <v>0.8</v>
      </c>
      <c r="R28" s="223">
        <f>+[1]PP!R63</f>
        <v>0.4</v>
      </c>
      <c r="S28" s="223">
        <f>+[1]PP!S63</f>
        <v>26.1</v>
      </c>
      <c r="T28" s="223">
        <f>+[1]PP!T63</f>
        <v>0.3</v>
      </c>
      <c r="U28" s="223">
        <f>+[1]PP!U63</f>
        <v>0.4</v>
      </c>
      <c r="V28" s="223">
        <f>+[1]PP!V63</f>
        <v>0.5</v>
      </c>
      <c r="W28" s="223">
        <f>+[1]PP!W63</f>
        <v>10.4</v>
      </c>
      <c r="X28" s="219">
        <f>SUM(N28:W28)</f>
        <v>74.8</v>
      </c>
      <c r="Y28" s="182">
        <f t="shared" si="1"/>
        <v>-0.20000000000000284</v>
      </c>
      <c r="Z28" s="219">
        <f t="shared" si="13"/>
        <v>-0.26666666666667049</v>
      </c>
      <c r="AA28" s="63"/>
      <c r="AB28" s="63"/>
      <c r="AC28" s="63"/>
      <c r="AD28" s="63"/>
      <c r="AE28" s="2"/>
      <c r="AF28" s="2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18" customHeight="1">
      <c r="A29" s="136"/>
      <c r="B29" s="231" t="s">
        <v>124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219">
        <f>SUM(C29:L29)</f>
        <v>0</v>
      </c>
      <c r="N29" s="191">
        <v>0</v>
      </c>
      <c r="O29" s="191">
        <v>0</v>
      </c>
      <c r="P29" s="191">
        <v>0</v>
      </c>
      <c r="Q29" s="191">
        <v>0</v>
      </c>
      <c r="R29" s="191">
        <v>0</v>
      </c>
      <c r="S29" s="191">
        <v>0</v>
      </c>
      <c r="T29" s="191">
        <v>0</v>
      </c>
      <c r="U29" s="191">
        <v>0</v>
      </c>
      <c r="V29" s="191">
        <v>0</v>
      </c>
      <c r="W29" s="191">
        <v>0</v>
      </c>
      <c r="X29" s="219">
        <f>SUM(N29:W29)</f>
        <v>0</v>
      </c>
      <c r="Y29" s="232">
        <f t="shared" si="1"/>
        <v>0</v>
      </c>
      <c r="Z29" s="225">
        <v>0</v>
      </c>
      <c r="AA29" s="63"/>
      <c r="AB29" s="63"/>
      <c r="AC29" s="63"/>
      <c r="AD29" s="63"/>
      <c r="AE29" s="2"/>
      <c r="AF29" s="2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ht="18" customHeight="1">
      <c r="A30" s="136"/>
      <c r="B30" s="230" t="s">
        <v>59</v>
      </c>
      <c r="C30" s="157">
        <f t="shared" ref="C30:X30" si="18">SUM(C31:C33)</f>
        <v>1745.3</v>
      </c>
      <c r="D30" s="157">
        <f t="shared" si="18"/>
        <v>1261.3000000000002</v>
      </c>
      <c r="E30" s="157">
        <f t="shared" si="18"/>
        <v>1268.1000000000001</v>
      </c>
      <c r="F30" s="157">
        <f t="shared" si="18"/>
        <v>1243.3</v>
      </c>
      <c r="G30" s="157">
        <f t="shared" si="18"/>
        <v>1375.2</v>
      </c>
      <c r="H30" s="157">
        <f t="shared" si="18"/>
        <v>1273.7</v>
      </c>
      <c r="I30" s="157">
        <f t="shared" si="18"/>
        <v>1350.9</v>
      </c>
      <c r="J30" s="157">
        <f t="shared" si="18"/>
        <v>1508.1999999999998</v>
      </c>
      <c r="K30" s="157">
        <f t="shared" si="18"/>
        <v>1305.5999999999999</v>
      </c>
      <c r="L30" s="157">
        <f>SUM(L31:L33)</f>
        <v>1267.5999999999999</v>
      </c>
      <c r="M30" s="157">
        <f t="shared" si="18"/>
        <v>13599.2</v>
      </c>
      <c r="N30" s="157">
        <f t="shared" si="18"/>
        <v>1731.6</v>
      </c>
      <c r="O30" s="157">
        <f t="shared" si="18"/>
        <v>1255.8000000000002</v>
      </c>
      <c r="P30" s="157">
        <f t="shared" si="18"/>
        <v>1662.4</v>
      </c>
      <c r="Q30" s="157">
        <f t="shared" si="18"/>
        <v>1624.8999999999999</v>
      </c>
      <c r="R30" s="157">
        <f t="shared" si="18"/>
        <v>1715.7</v>
      </c>
      <c r="S30" s="157">
        <f t="shared" si="18"/>
        <v>1368.1</v>
      </c>
      <c r="T30" s="157">
        <f t="shared" si="18"/>
        <v>1563.3</v>
      </c>
      <c r="U30" s="157">
        <f t="shared" si="18"/>
        <v>1641.6000000000001</v>
      </c>
      <c r="V30" s="157">
        <f t="shared" si="18"/>
        <v>1440.2</v>
      </c>
      <c r="W30" s="157">
        <f t="shared" si="18"/>
        <v>1333.1000000000001</v>
      </c>
      <c r="X30" s="157">
        <f t="shared" si="18"/>
        <v>15336.699999999999</v>
      </c>
      <c r="Y30" s="157">
        <f t="shared" si="1"/>
        <v>1737.4999999999982</v>
      </c>
      <c r="Z30" s="154">
        <f>+Y30/M30*100</f>
        <v>12.776486852167759</v>
      </c>
      <c r="AA30" s="63"/>
      <c r="AB30" s="63"/>
      <c r="AC30" s="63"/>
      <c r="AD30" s="63"/>
      <c r="AE30" s="2"/>
      <c r="AF30" s="2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ht="18" customHeight="1">
      <c r="A31" s="136"/>
      <c r="B31" s="231" t="s">
        <v>125</v>
      </c>
      <c r="C31" s="223">
        <f>+[1]PP!C66</f>
        <v>24.6</v>
      </c>
      <c r="D31" s="223">
        <f>+[1]PP!D66</f>
        <v>19.899999999999999</v>
      </c>
      <c r="E31" s="223">
        <f>+[1]PP!E66</f>
        <v>17.399999999999999</v>
      </c>
      <c r="F31" s="223">
        <f>+[1]PP!F66</f>
        <v>16.3</v>
      </c>
      <c r="G31" s="223">
        <f>+[1]PP!G66</f>
        <v>23</v>
      </c>
      <c r="H31" s="223">
        <f>+[1]PP!H66</f>
        <v>19</v>
      </c>
      <c r="I31" s="223">
        <f>+[1]PP!I66</f>
        <v>20.7</v>
      </c>
      <c r="J31" s="223">
        <f>+[1]PP!J66</f>
        <v>21.1</v>
      </c>
      <c r="K31" s="223">
        <f>+[1]PP!K66</f>
        <v>17.100000000000001</v>
      </c>
      <c r="L31" s="223">
        <f>+[1]PP!L66</f>
        <v>16</v>
      </c>
      <c r="M31" s="219">
        <f>SUM(C31:L31)</f>
        <v>195.1</v>
      </c>
      <c r="N31" s="223">
        <f>+[1]PP!N66</f>
        <v>28.3</v>
      </c>
      <c r="O31" s="223">
        <f>+[1]PP!O66</f>
        <v>25.9</v>
      </c>
      <c r="P31" s="223">
        <f>+[1]PP!P66</f>
        <v>23.9</v>
      </c>
      <c r="Q31" s="223">
        <f>+[1]PP!Q66</f>
        <v>22.2</v>
      </c>
      <c r="R31" s="223">
        <f>+[1]PP!R66</f>
        <v>23.5</v>
      </c>
      <c r="S31" s="223">
        <f>+[1]PP!S66</f>
        <v>18</v>
      </c>
      <c r="T31" s="223">
        <f>+[1]PP!T66</f>
        <v>22.5</v>
      </c>
      <c r="U31" s="223">
        <f>+[1]PP!U66</f>
        <v>18.899999999999999</v>
      </c>
      <c r="V31" s="223">
        <f>+[1]PP!V66</f>
        <v>18.8</v>
      </c>
      <c r="W31" s="223">
        <f>+[1]PP!W66</f>
        <v>22.2</v>
      </c>
      <c r="X31" s="219">
        <f>SUM(N31:W31)</f>
        <v>224.20000000000002</v>
      </c>
      <c r="Y31" s="182">
        <f t="shared" si="1"/>
        <v>29.100000000000023</v>
      </c>
      <c r="Z31" s="219">
        <f>+Y31/M31*100</f>
        <v>14.915427985648396</v>
      </c>
      <c r="AA31" s="63"/>
      <c r="AB31" s="63"/>
      <c r="AC31" s="63"/>
      <c r="AD31" s="63"/>
      <c r="AE31" s="2"/>
      <c r="AF31" s="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ht="18" customHeight="1">
      <c r="A32" s="136"/>
      <c r="B32" s="231" t="s">
        <v>126</v>
      </c>
      <c r="C32" s="223">
        <f>+[1]PP!C67</f>
        <v>1720.7</v>
      </c>
      <c r="D32" s="223">
        <f>+[1]PP!D67</f>
        <v>1241.4000000000001</v>
      </c>
      <c r="E32" s="223">
        <f>+[1]PP!E67</f>
        <v>1250.7</v>
      </c>
      <c r="F32" s="223">
        <f>+[1]PP!F67</f>
        <v>1227</v>
      </c>
      <c r="G32" s="223">
        <f>+[1]PP!G67</f>
        <v>1352.2</v>
      </c>
      <c r="H32" s="223">
        <f>+[1]PP!H67</f>
        <v>1254.7</v>
      </c>
      <c r="I32" s="223">
        <f>+[1]PP!I67</f>
        <v>1330.2</v>
      </c>
      <c r="J32" s="223">
        <f>+[1]PP!J67</f>
        <v>1487.1</v>
      </c>
      <c r="K32" s="223">
        <f>+[1]PP!K67</f>
        <v>1288.5</v>
      </c>
      <c r="L32" s="223">
        <f>+[1]PP!L67</f>
        <v>1251.5999999999999</v>
      </c>
      <c r="M32" s="219">
        <f>SUM(C32:L32)</f>
        <v>13404.1</v>
      </c>
      <c r="N32" s="223">
        <f>+[1]PP!N67</f>
        <v>1702.3</v>
      </c>
      <c r="O32" s="223">
        <f>+[1]PP!O67</f>
        <v>1229.2</v>
      </c>
      <c r="P32" s="223">
        <f>+[1]PP!P67</f>
        <v>1637.8</v>
      </c>
      <c r="Q32" s="223">
        <f>+[1]PP!Q67</f>
        <v>1602.6</v>
      </c>
      <c r="R32" s="223">
        <f>+[1]PP!R67</f>
        <v>1692.2</v>
      </c>
      <c r="S32" s="223">
        <f>+[1]PP!S67</f>
        <v>1350.1</v>
      </c>
      <c r="T32" s="223">
        <f>+[1]PP!T67</f>
        <v>1540.8</v>
      </c>
      <c r="U32" s="223">
        <f>+[1]PP!U67</f>
        <v>1622.7</v>
      </c>
      <c r="V32" s="223">
        <f>+[1]PP!V67</f>
        <v>1421.4</v>
      </c>
      <c r="W32" s="223">
        <f>+[1]PP!W67</f>
        <v>1310.9</v>
      </c>
      <c r="X32" s="219">
        <f>SUM(N32:W32)</f>
        <v>15109.999999999998</v>
      </c>
      <c r="Y32" s="182">
        <f t="shared" si="1"/>
        <v>1705.8999999999978</v>
      </c>
      <c r="Z32" s="219">
        <f>+Y32/M32*100</f>
        <v>12.726703023701685</v>
      </c>
      <c r="AA32" s="63"/>
      <c r="AB32" s="63"/>
      <c r="AC32" s="63"/>
      <c r="AD32" s="63"/>
      <c r="AE32" s="2"/>
      <c r="AF32" s="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ht="18" customHeight="1">
      <c r="A33" s="136"/>
      <c r="B33" s="231" t="s">
        <v>33</v>
      </c>
      <c r="C33" s="223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19">
        <f>SUM(C33:L33)</f>
        <v>0</v>
      </c>
      <c r="N33" s="223">
        <v>1</v>
      </c>
      <c r="O33" s="223">
        <v>0.7</v>
      </c>
      <c r="P33" s="223">
        <v>0.7</v>
      </c>
      <c r="Q33" s="223">
        <v>0.1</v>
      </c>
      <c r="R33" s="223">
        <v>0</v>
      </c>
      <c r="S33" s="223">
        <v>0</v>
      </c>
      <c r="T33" s="223">
        <v>0</v>
      </c>
      <c r="U33" s="223">
        <v>0</v>
      </c>
      <c r="V33" s="223">
        <v>0</v>
      </c>
      <c r="W33" s="223">
        <v>0</v>
      </c>
      <c r="X33" s="219">
        <f>SUM(N33:W33)</f>
        <v>2.5</v>
      </c>
      <c r="Y33" s="182">
        <f t="shared" si="1"/>
        <v>2.5</v>
      </c>
      <c r="Z33" s="225">
        <v>0</v>
      </c>
      <c r="AA33" s="63"/>
      <c r="AB33" s="63"/>
      <c r="AC33" s="63"/>
      <c r="AD33" s="63"/>
      <c r="AE33" s="2"/>
      <c r="AF33" s="2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18" customHeight="1">
      <c r="A34" s="136"/>
      <c r="B34" s="230" t="s">
        <v>61</v>
      </c>
      <c r="C34" s="186">
        <f t="shared" ref="C34:X34" si="19">+C35+C36</f>
        <v>84.4</v>
      </c>
      <c r="D34" s="186">
        <f t="shared" si="19"/>
        <v>65.3</v>
      </c>
      <c r="E34" s="186">
        <f t="shared" si="19"/>
        <v>77.5</v>
      </c>
      <c r="F34" s="186">
        <f t="shared" si="19"/>
        <v>72.900000000000006</v>
      </c>
      <c r="G34" s="186">
        <f t="shared" si="19"/>
        <v>76.900000000000006</v>
      </c>
      <c r="H34" s="186">
        <f t="shared" si="19"/>
        <v>67.599999999999994</v>
      </c>
      <c r="I34" s="186">
        <f t="shared" si="19"/>
        <v>75.400000000000006</v>
      </c>
      <c r="J34" s="186">
        <f t="shared" si="19"/>
        <v>70.599999999999994</v>
      </c>
      <c r="K34" s="186">
        <f t="shared" si="19"/>
        <v>55.7</v>
      </c>
      <c r="L34" s="186">
        <f t="shared" si="19"/>
        <v>69.400000000000006</v>
      </c>
      <c r="M34" s="187">
        <f t="shared" si="19"/>
        <v>715.7</v>
      </c>
      <c r="N34" s="186">
        <f t="shared" si="19"/>
        <v>79.400000000000006</v>
      </c>
      <c r="O34" s="186">
        <f t="shared" si="19"/>
        <v>63.8</v>
      </c>
      <c r="P34" s="186">
        <f t="shared" si="19"/>
        <v>72.400000000000006</v>
      </c>
      <c r="Q34" s="186">
        <f t="shared" si="19"/>
        <v>69</v>
      </c>
      <c r="R34" s="186">
        <f t="shared" si="19"/>
        <v>68.599999999999994</v>
      </c>
      <c r="S34" s="186">
        <f t="shared" si="19"/>
        <v>61.9</v>
      </c>
      <c r="T34" s="186">
        <f t="shared" si="19"/>
        <v>75.099999999999994</v>
      </c>
      <c r="U34" s="186">
        <f t="shared" si="19"/>
        <v>52.7</v>
      </c>
      <c r="V34" s="186">
        <f t="shared" si="19"/>
        <v>43.2</v>
      </c>
      <c r="W34" s="186">
        <f t="shared" si="19"/>
        <v>46.5</v>
      </c>
      <c r="X34" s="187">
        <f t="shared" si="19"/>
        <v>632.60000000000014</v>
      </c>
      <c r="Y34" s="186">
        <f t="shared" si="1"/>
        <v>-83.099999999999909</v>
      </c>
      <c r="Z34" s="187">
        <f>+Y34/M34*100</f>
        <v>-11.611010199804374</v>
      </c>
      <c r="AA34" s="63"/>
      <c r="AB34" s="63"/>
      <c r="AC34" s="63"/>
      <c r="AD34" s="63"/>
      <c r="AE34" s="2"/>
      <c r="AF34" s="2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ht="18" customHeight="1">
      <c r="A35" s="136"/>
      <c r="B35" s="231" t="s">
        <v>127</v>
      </c>
      <c r="C35" s="223">
        <f>+[1]PP!C71</f>
        <v>84.4</v>
      </c>
      <c r="D35" s="223">
        <f>+[1]PP!D71</f>
        <v>65.3</v>
      </c>
      <c r="E35" s="223">
        <f>+[1]PP!E71</f>
        <v>77.5</v>
      </c>
      <c r="F35" s="223">
        <f>+[1]PP!F71</f>
        <v>72.900000000000006</v>
      </c>
      <c r="G35" s="223">
        <f>+[1]PP!G71</f>
        <v>76.900000000000006</v>
      </c>
      <c r="H35" s="223">
        <f>+[1]PP!H71</f>
        <v>67.599999999999994</v>
      </c>
      <c r="I35" s="223">
        <f>+[1]PP!I71</f>
        <v>75.400000000000006</v>
      </c>
      <c r="J35" s="223">
        <v>70.599999999999994</v>
      </c>
      <c r="K35" s="223">
        <f>+[1]PP!K71</f>
        <v>55.7</v>
      </c>
      <c r="L35" s="223">
        <f>+[1]PP!L71</f>
        <v>69.400000000000006</v>
      </c>
      <c r="M35" s="219">
        <f>SUM(C35:L35)</f>
        <v>715.7</v>
      </c>
      <c r="N35" s="223">
        <f>+[1]PP!N71</f>
        <v>79.400000000000006</v>
      </c>
      <c r="O35" s="223">
        <f>+[1]PP!O71</f>
        <v>63.8</v>
      </c>
      <c r="P35" s="223">
        <f>+[1]PP!P71</f>
        <v>72.400000000000006</v>
      </c>
      <c r="Q35" s="223">
        <f>+[1]PP!Q71</f>
        <v>69</v>
      </c>
      <c r="R35" s="223">
        <f>+[1]PP!R71</f>
        <v>68.599999999999994</v>
      </c>
      <c r="S35" s="223">
        <f>+[1]PP!S71</f>
        <v>61.9</v>
      </c>
      <c r="T35" s="223">
        <f>+[1]PP!T71</f>
        <v>75.099999999999994</v>
      </c>
      <c r="U35" s="223">
        <f>+[1]PP!U71</f>
        <v>52.7</v>
      </c>
      <c r="V35" s="223">
        <f>+[1]PP!V71</f>
        <v>43.2</v>
      </c>
      <c r="W35" s="223">
        <f>+[1]PP!W71</f>
        <v>46.5</v>
      </c>
      <c r="X35" s="219">
        <f>SUM(N35:W35)</f>
        <v>632.60000000000014</v>
      </c>
      <c r="Y35" s="182">
        <f t="shared" si="1"/>
        <v>-83.099999999999909</v>
      </c>
      <c r="Z35" s="219">
        <f>+Y35/M35*100</f>
        <v>-11.611010199804374</v>
      </c>
      <c r="AA35" s="63"/>
      <c r="AB35" s="63"/>
      <c r="AC35" s="63"/>
      <c r="AD35" s="63"/>
      <c r="AE35" s="2"/>
      <c r="AF35" s="2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ht="18" customHeight="1">
      <c r="A36" s="136"/>
      <c r="B36" s="231" t="s">
        <v>33</v>
      </c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219">
        <f>SUM(C36:L36)</f>
        <v>0</v>
      </c>
      <c r="N36" s="191">
        <v>0</v>
      </c>
      <c r="O36" s="191">
        <v>0</v>
      </c>
      <c r="P36" s="191">
        <v>0</v>
      </c>
      <c r="Q36" s="191">
        <v>0</v>
      </c>
      <c r="R36" s="191">
        <v>0</v>
      </c>
      <c r="S36" s="191">
        <v>0</v>
      </c>
      <c r="T36" s="191">
        <v>0</v>
      </c>
      <c r="U36" s="191">
        <v>0</v>
      </c>
      <c r="V36" s="191">
        <v>0</v>
      </c>
      <c r="W36" s="191">
        <v>0</v>
      </c>
      <c r="X36" s="219">
        <f>SUM(N36:W36)</f>
        <v>0</v>
      </c>
      <c r="Y36" s="232">
        <f t="shared" si="1"/>
        <v>0</v>
      </c>
      <c r="Z36" s="225">
        <v>0</v>
      </c>
      <c r="AA36" s="63"/>
      <c r="AB36" s="63"/>
      <c r="AC36" s="63"/>
      <c r="AD36" s="63"/>
      <c r="AE36" s="2"/>
      <c r="AF36" s="2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ht="18" customHeight="1">
      <c r="A37" s="136"/>
      <c r="B37" s="230" t="s">
        <v>63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f>+L38</f>
        <v>5.5</v>
      </c>
      <c r="M37" s="181">
        <f>SUM(C37:L37)</f>
        <v>5.5</v>
      </c>
      <c r="N37" s="157">
        <f>+N38+N39</f>
        <v>5.5</v>
      </c>
      <c r="O37" s="157">
        <v>0</v>
      </c>
      <c r="P37" s="157">
        <v>0</v>
      </c>
      <c r="Q37" s="157">
        <v>0</v>
      </c>
      <c r="R37" s="157">
        <f>+R38+R39</f>
        <v>33.900000000000006</v>
      </c>
      <c r="S37" s="157">
        <f>+S38+S39</f>
        <v>31.3</v>
      </c>
      <c r="T37" s="157">
        <f t="shared" ref="T37:X37" si="20">+T38+T39</f>
        <v>0</v>
      </c>
      <c r="U37" s="157">
        <f t="shared" si="20"/>
        <v>11.8</v>
      </c>
      <c r="V37" s="157">
        <f t="shared" si="20"/>
        <v>720.8</v>
      </c>
      <c r="W37" s="157">
        <f t="shared" si="20"/>
        <v>317.29999999999995</v>
      </c>
      <c r="X37" s="157">
        <f t="shared" si="20"/>
        <v>1120.5999999999999</v>
      </c>
      <c r="Y37" s="180">
        <f t="shared" si="1"/>
        <v>1115.0999999999999</v>
      </c>
      <c r="Z37" s="233">
        <v>0</v>
      </c>
      <c r="AA37" s="63"/>
      <c r="AB37" s="63"/>
      <c r="AC37" s="63"/>
      <c r="AD37" s="63"/>
      <c r="AE37" s="2"/>
      <c r="AF37" s="2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ht="18" customHeight="1">
      <c r="A38" s="136"/>
      <c r="B38" s="231" t="s">
        <v>126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5.5</v>
      </c>
      <c r="M38" s="219">
        <f>SUM(C38:L38)</f>
        <v>5.5</v>
      </c>
      <c r="N38" s="191">
        <v>5.5</v>
      </c>
      <c r="O38" s="191">
        <v>0</v>
      </c>
      <c r="P38" s="191">
        <v>0</v>
      </c>
      <c r="Q38" s="191">
        <v>0</v>
      </c>
      <c r="R38" s="191">
        <v>22.1</v>
      </c>
      <c r="S38" s="191">
        <v>0</v>
      </c>
      <c r="T38" s="191">
        <v>0</v>
      </c>
      <c r="U38" s="191">
        <v>0</v>
      </c>
      <c r="V38" s="191">
        <v>5.9</v>
      </c>
      <c r="W38" s="191">
        <v>5.9</v>
      </c>
      <c r="X38" s="219">
        <f>SUM(N38:W38)</f>
        <v>39.4</v>
      </c>
      <c r="Y38" s="182">
        <f t="shared" si="1"/>
        <v>33.9</v>
      </c>
      <c r="Z38" s="225">
        <v>0</v>
      </c>
      <c r="AA38" s="63"/>
      <c r="AB38" s="63"/>
      <c r="AC38" s="63"/>
      <c r="AD38" s="63"/>
      <c r="AE38" s="2"/>
      <c r="AF38" s="2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ht="18" customHeight="1">
      <c r="A39" s="136"/>
      <c r="B39" s="231" t="s">
        <v>128</v>
      </c>
      <c r="C39" s="191">
        <v>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219">
        <f>SUM(C39:L39)</f>
        <v>0</v>
      </c>
      <c r="N39" s="191">
        <v>0</v>
      </c>
      <c r="O39" s="191">
        <v>0</v>
      </c>
      <c r="P39" s="191">
        <v>0</v>
      </c>
      <c r="Q39" s="191">
        <v>0</v>
      </c>
      <c r="R39" s="191">
        <v>11.8</v>
      </c>
      <c r="S39" s="191">
        <v>31.3</v>
      </c>
      <c r="T39" s="191">
        <v>0</v>
      </c>
      <c r="U39" s="191">
        <v>11.8</v>
      </c>
      <c r="V39" s="191">
        <v>714.9</v>
      </c>
      <c r="W39" s="191">
        <v>311.39999999999998</v>
      </c>
      <c r="X39" s="219">
        <f>SUM(N39:W39)</f>
        <v>1081.1999999999998</v>
      </c>
      <c r="Y39" s="182">
        <f t="shared" si="1"/>
        <v>1081.1999999999998</v>
      </c>
      <c r="Z39" s="225">
        <v>0</v>
      </c>
      <c r="AA39" s="63"/>
      <c r="AB39" s="63"/>
      <c r="AC39" s="63"/>
      <c r="AD39" s="63"/>
      <c r="AE39" s="2"/>
      <c r="AF39" s="2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ht="18" customHeight="1">
      <c r="A40" s="136"/>
      <c r="B40" s="228" t="s">
        <v>129</v>
      </c>
      <c r="C40" s="157">
        <f t="shared" ref="C40:X40" si="21">+C41+C54+C55</f>
        <v>1587</v>
      </c>
      <c r="D40" s="157">
        <f t="shared" si="21"/>
        <v>325.40000000000003</v>
      </c>
      <c r="E40" s="157">
        <f t="shared" si="21"/>
        <v>0</v>
      </c>
      <c r="F40" s="157">
        <f t="shared" si="21"/>
        <v>30.2</v>
      </c>
      <c r="G40" s="157">
        <f t="shared" si="21"/>
        <v>0</v>
      </c>
      <c r="H40" s="157">
        <f t="shared" si="21"/>
        <v>2700</v>
      </c>
      <c r="I40" s="157">
        <f t="shared" si="21"/>
        <v>40.299999999999997</v>
      </c>
      <c r="J40" s="157">
        <f t="shared" si="21"/>
        <v>154.5</v>
      </c>
      <c r="K40" s="157">
        <f t="shared" si="21"/>
        <v>1023.3</v>
      </c>
      <c r="L40" s="157">
        <f t="shared" si="21"/>
        <v>211.9</v>
      </c>
      <c r="M40" s="154">
        <f>+M41+M54+M55</f>
        <v>6072.5999999999995</v>
      </c>
      <c r="N40" s="157">
        <f t="shared" si="21"/>
        <v>474.20000000000005</v>
      </c>
      <c r="O40" s="157">
        <f t="shared" si="21"/>
        <v>880.9</v>
      </c>
      <c r="P40" s="157">
        <f t="shared" si="21"/>
        <v>191.9</v>
      </c>
      <c r="Q40" s="157">
        <f t="shared" si="21"/>
        <v>646.70000000000005</v>
      </c>
      <c r="R40" s="157">
        <f t="shared" si="21"/>
        <v>1351.5</v>
      </c>
      <c r="S40" s="157">
        <f t="shared" si="21"/>
        <v>3346.6</v>
      </c>
      <c r="T40" s="157">
        <f t="shared" si="21"/>
        <v>133.30000000000001</v>
      </c>
      <c r="U40" s="157">
        <f t="shared" si="21"/>
        <v>4.7</v>
      </c>
      <c r="V40" s="157">
        <f t="shared" si="21"/>
        <v>358.5</v>
      </c>
      <c r="W40" s="157">
        <f t="shared" si="21"/>
        <v>20.9</v>
      </c>
      <c r="X40" s="154">
        <f t="shared" si="21"/>
        <v>7409.2</v>
      </c>
      <c r="Y40" s="157">
        <f t="shared" si="1"/>
        <v>1336.6000000000004</v>
      </c>
      <c r="Z40" s="181">
        <f>+Y40/M40*100</f>
        <v>22.010341534104015</v>
      </c>
      <c r="AA40" s="63"/>
      <c r="AB40" s="63"/>
      <c r="AC40" s="63"/>
      <c r="AD40" s="63"/>
      <c r="AE40" s="2"/>
      <c r="AF40" s="2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ht="18" customHeight="1">
      <c r="A41" s="136"/>
      <c r="B41" s="216" t="s">
        <v>130</v>
      </c>
      <c r="C41" s="157">
        <f t="shared" ref="C41:X41" si="22">+C42+C46+C53</f>
        <v>1586.9</v>
      </c>
      <c r="D41" s="157">
        <f t="shared" si="22"/>
        <v>325.3</v>
      </c>
      <c r="E41" s="157">
        <f t="shared" si="22"/>
        <v>0</v>
      </c>
      <c r="F41" s="157">
        <f t="shared" si="22"/>
        <v>30.2</v>
      </c>
      <c r="G41" s="157">
        <f t="shared" si="22"/>
        <v>0</v>
      </c>
      <c r="H41" s="157">
        <f t="shared" si="22"/>
        <v>2700</v>
      </c>
      <c r="I41" s="157">
        <f t="shared" si="22"/>
        <v>40.299999999999997</v>
      </c>
      <c r="J41" s="157">
        <f t="shared" si="22"/>
        <v>154.5</v>
      </c>
      <c r="K41" s="157">
        <f t="shared" si="22"/>
        <v>1023.3</v>
      </c>
      <c r="L41" s="157">
        <f t="shared" si="22"/>
        <v>211.9</v>
      </c>
      <c r="M41" s="154">
        <f t="shared" si="22"/>
        <v>6072.4</v>
      </c>
      <c r="N41" s="157">
        <f t="shared" si="22"/>
        <v>474.20000000000005</v>
      </c>
      <c r="O41" s="157">
        <f t="shared" si="22"/>
        <v>880.9</v>
      </c>
      <c r="P41" s="157">
        <f t="shared" si="22"/>
        <v>191.9</v>
      </c>
      <c r="Q41" s="157">
        <f t="shared" si="22"/>
        <v>646.70000000000005</v>
      </c>
      <c r="R41" s="157">
        <f t="shared" si="22"/>
        <v>1351.5</v>
      </c>
      <c r="S41" s="157">
        <f t="shared" si="22"/>
        <v>3346.6</v>
      </c>
      <c r="T41" s="157">
        <f t="shared" si="22"/>
        <v>133.30000000000001</v>
      </c>
      <c r="U41" s="157">
        <f t="shared" si="22"/>
        <v>4.7</v>
      </c>
      <c r="V41" s="157">
        <f t="shared" si="22"/>
        <v>358.5</v>
      </c>
      <c r="W41" s="157">
        <f t="shared" si="22"/>
        <v>20.9</v>
      </c>
      <c r="X41" s="154">
        <f t="shared" si="22"/>
        <v>7409.2</v>
      </c>
      <c r="Y41" s="157">
        <f t="shared" si="1"/>
        <v>1336.8000000000002</v>
      </c>
      <c r="Z41" s="181">
        <f>+Y41/M41*100</f>
        <v>22.014360055332325</v>
      </c>
      <c r="AA41" s="63"/>
      <c r="AB41" s="63"/>
      <c r="AC41" s="63"/>
      <c r="AD41" s="63"/>
      <c r="AE41" s="2"/>
      <c r="AF41" s="2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ht="18" customHeight="1">
      <c r="A42" s="136"/>
      <c r="B42" s="234" t="s">
        <v>131</v>
      </c>
      <c r="C42" s="157">
        <f t="shared" ref="C42:X42" si="23">SUM(C43:C45)</f>
        <v>0</v>
      </c>
      <c r="D42" s="157">
        <f t="shared" ref="D42:L42" si="24">SUM(D43:D45)</f>
        <v>0</v>
      </c>
      <c r="E42" s="157">
        <f t="shared" si="24"/>
        <v>0</v>
      </c>
      <c r="F42" s="157">
        <f t="shared" si="24"/>
        <v>0</v>
      </c>
      <c r="G42" s="157">
        <f t="shared" si="24"/>
        <v>0</v>
      </c>
      <c r="H42" s="157">
        <f t="shared" si="24"/>
        <v>2700</v>
      </c>
      <c r="I42" s="157">
        <f t="shared" si="24"/>
        <v>0</v>
      </c>
      <c r="J42" s="157">
        <f t="shared" si="24"/>
        <v>0</v>
      </c>
      <c r="K42" s="157">
        <f t="shared" si="24"/>
        <v>1023.3</v>
      </c>
      <c r="L42" s="157">
        <f t="shared" si="24"/>
        <v>0</v>
      </c>
      <c r="M42" s="154">
        <f t="shared" si="23"/>
        <v>3723.3</v>
      </c>
      <c r="N42" s="157">
        <f t="shared" si="23"/>
        <v>0</v>
      </c>
      <c r="O42" s="157">
        <f t="shared" ref="O42:W42" si="25">SUM(O43:O45)</f>
        <v>0</v>
      </c>
      <c r="P42" s="157">
        <f t="shared" si="25"/>
        <v>0</v>
      </c>
      <c r="Q42" s="157">
        <f t="shared" si="25"/>
        <v>0</v>
      </c>
      <c r="R42" s="157">
        <f t="shared" si="25"/>
        <v>0</v>
      </c>
      <c r="S42" s="157">
        <f t="shared" si="25"/>
        <v>3150</v>
      </c>
      <c r="T42" s="157">
        <f t="shared" si="25"/>
        <v>0</v>
      </c>
      <c r="U42" s="157">
        <f t="shared" si="25"/>
        <v>0</v>
      </c>
      <c r="V42" s="157">
        <f t="shared" si="25"/>
        <v>0</v>
      </c>
      <c r="W42" s="157">
        <f t="shared" si="25"/>
        <v>0</v>
      </c>
      <c r="X42" s="157">
        <f t="shared" si="23"/>
        <v>3150</v>
      </c>
      <c r="Y42" s="157">
        <f t="shared" si="1"/>
        <v>-573.30000000000018</v>
      </c>
      <c r="Z42" s="181">
        <f t="shared" ref="Z42:Z43" si="26">+Y42/M42*100</f>
        <v>-15.397631133671746</v>
      </c>
      <c r="AA42" s="63"/>
      <c r="AB42" s="63"/>
      <c r="AC42" s="63"/>
      <c r="AD42" s="63"/>
      <c r="AE42" s="2"/>
      <c r="AF42" s="2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ht="18" customHeight="1">
      <c r="A43" s="136"/>
      <c r="B43" s="221" t="s">
        <v>132</v>
      </c>
      <c r="C43" s="223">
        <v>0</v>
      </c>
      <c r="D43" s="223">
        <v>0</v>
      </c>
      <c r="E43" s="223">
        <v>0</v>
      </c>
      <c r="F43" s="223">
        <v>0</v>
      </c>
      <c r="G43" s="223">
        <v>0</v>
      </c>
      <c r="H43" s="223">
        <v>2700</v>
      </c>
      <c r="I43" s="223">
        <v>0</v>
      </c>
      <c r="J43" s="223">
        <v>0</v>
      </c>
      <c r="K43" s="223">
        <v>0</v>
      </c>
      <c r="L43" s="223">
        <v>0</v>
      </c>
      <c r="M43" s="219">
        <f>SUM(C43:L43)</f>
        <v>2700</v>
      </c>
      <c r="N43" s="223">
        <v>0</v>
      </c>
      <c r="O43" s="223">
        <v>0</v>
      </c>
      <c r="P43" s="223">
        <v>0</v>
      </c>
      <c r="Q43" s="223">
        <v>0</v>
      </c>
      <c r="R43" s="223">
        <v>0</v>
      </c>
      <c r="S43" s="223">
        <f>+[1]PP!S77</f>
        <v>3150</v>
      </c>
      <c r="T43" s="223">
        <f>+[1]PP!T77</f>
        <v>0</v>
      </c>
      <c r="U43" s="223">
        <v>0</v>
      </c>
      <c r="V43" s="223">
        <v>0</v>
      </c>
      <c r="W43" s="223">
        <v>0</v>
      </c>
      <c r="X43" s="219">
        <f>SUM(N43:W43)</f>
        <v>3150</v>
      </c>
      <c r="Y43" s="182">
        <f t="shared" si="1"/>
        <v>450</v>
      </c>
      <c r="Z43" s="219">
        <f t="shared" si="26"/>
        <v>16.666666666666664</v>
      </c>
      <c r="AA43" s="63"/>
      <c r="AB43" s="63"/>
      <c r="AC43" s="63"/>
      <c r="AD43" s="63"/>
      <c r="AE43" s="2"/>
      <c r="AF43" s="2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ht="18" customHeight="1">
      <c r="A44" s="136"/>
      <c r="B44" s="221" t="s">
        <v>133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19">
        <f>SUM(C44:L44)</f>
        <v>0</v>
      </c>
      <c r="N44" s="223">
        <f>+[1]PP!N77</f>
        <v>0</v>
      </c>
      <c r="O44" s="223">
        <f>+[1]PP!O77</f>
        <v>0</v>
      </c>
      <c r="P44" s="223">
        <f>+[1]PP!P77</f>
        <v>0</v>
      </c>
      <c r="Q44" s="223">
        <f>+[1]PP!Q77</f>
        <v>0</v>
      </c>
      <c r="R44" s="223">
        <f>+[1]PP!R77</f>
        <v>0</v>
      </c>
      <c r="S44" s="223">
        <v>0</v>
      </c>
      <c r="T44" s="223">
        <f>+[1]PP!T77</f>
        <v>0</v>
      </c>
      <c r="U44" s="223">
        <f>+[1]PP!U77</f>
        <v>0</v>
      </c>
      <c r="V44" s="223">
        <f>+[1]PP!V77</f>
        <v>0</v>
      </c>
      <c r="W44" s="223">
        <f>+[1]PP!W77</f>
        <v>0</v>
      </c>
      <c r="X44" s="219">
        <f>SUM(N44:W44)</f>
        <v>0</v>
      </c>
      <c r="Y44" s="182">
        <f t="shared" si="1"/>
        <v>0</v>
      </c>
      <c r="Z44" s="233">
        <v>0</v>
      </c>
      <c r="AA44" s="63"/>
      <c r="AB44" s="63"/>
      <c r="AC44" s="63"/>
      <c r="AD44" s="63"/>
      <c r="AE44" s="2"/>
      <c r="AF44" s="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ht="18" customHeight="1">
      <c r="A45" s="136"/>
      <c r="B45" s="221" t="s">
        <v>134</v>
      </c>
      <c r="C45" s="223">
        <v>0</v>
      </c>
      <c r="D45" s="223">
        <v>0</v>
      </c>
      <c r="E45" s="223">
        <v>0</v>
      </c>
      <c r="F45" s="223">
        <v>0</v>
      </c>
      <c r="G45" s="223">
        <v>0</v>
      </c>
      <c r="H45" s="223">
        <v>0</v>
      </c>
      <c r="I45" s="223">
        <v>0</v>
      </c>
      <c r="J45" s="223">
        <v>0</v>
      </c>
      <c r="K45" s="223">
        <v>1023.3</v>
      </c>
      <c r="L45" s="223">
        <v>0</v>
      </c>
      <c r="M45" s="219">
        <f>SUM(C45:L45)</f>
        <v>1023.3</v>
      </c>
      <c r="N45" s="223">
        <v>0</v>
      </c>
      <c r="O45" s="223">
        <v>0</v>
      </c>
      <c r="P45" s="223">
        <v>0</v>
      </c>
      <c r="Q45" s="223">
        <v>0</v>
      </c>
      <c r="R45" s="223">
        <v>0</v>
      </c>
      <c r="S45" s="223">
        <v>0</v>
      </c>
      <c r="T45" s="223">
        <v>0</v>
      </c>
      <c r="U45" s="223">
        <v>0</v>
      </c>
      <c r="V45" s="223">
        <v>0</v>
      </c>
      <c r="W45" s="223">
        <v>0</v>
      </c>
      <c r="X45" s="219">
        <f>SUM(N45:W45)</f>
        <v>0</v>
      </c>
      <c r="Y45" s="182">
        <f t="shared" si="1"/>
        <v>-1023.3</v>
      </c>
      <c r="Z45" s="233">
        <v>0</v>
      </c>
      <c r="AA45" s="63"/>
      <c r="AB45" s="63"/>
      <c r="AC45" s="63"/>
      <c r="AD45" s="63"/>
      <c r="AE45" s="2"/>
      <c r="AF45" s="2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ht="18" customHeight="1">
      <c r="A46" s="136"/>
      <c r="B46" s="217" t="s">
        <v>135</v>
      </c>
      <c r="C46" s="157">
        <f t="shared" ref="C46:X46" si="27">SUM(C47:C52)</f>
        <v>1586.9</v>
      </c>
      <c r="D46" s="157">
        <f t="shared" si="27"/>
        <v>325.3</v>
      </c>
      <c r="E46" s="157">
        <f t="shared" si="27"/>
        <v>0</v>
      </c>
      <c r="F46" s="157">
        <f t="shared" si="27"/>
        <v>30.2</v>
      </c>
      <c r="G46" s="157">
        <f t="shared" si="27"/>
        <v>0</v>
      </c>
      <c r="H46" s="157">
        <f t="shared" si="27"/>
        <v>0</v>
      </c>
      <c r="I46" s="157">
        <f t="shared" si="27"/>
        <v>40.299999999999997</v>
      </c>
      <c r="J46" s="157">
        <f t="shared" si="27"/>
        <v>154.5</v>
      </c>
      <c r="K46" s="157">
        <f t="shared" si="27"/>
        <v>0</v>
      </c>
      <c r="L46" s="157">
        <f t="shared" si="27"/>
        <v>211.9</v>
      </c>
      <c r="M46" s="157">
        <f>SUM(M47:M52)</f>
        <v>2349.1</v>
      </c>
      <c r="N46" s="157">
        <f t="shared" si="27"/>
        <v>474.20000000000005</v>
      </c>
      <c r="O46" s="157">
        <f t="shared" si="27"/>
        <v>880.9</v>
      </c>
      <c r="P46" s="157">
        <f t="shared" si="27"/>
        <v>191.9</v>
      </c>
      <c r="Q46" s="157">
        <f t="shared" si="27"/>
        <v>646.70000000000005</v>
      </c>
      <c r="R46" s="157">
        <f t="shared" si="27"/>
        <v>1351.5</v>
      </c>
      <c r="S46" s="157">
        <f t="shared" si="27"/>
        <v>196.6</v>
      </c>
      <c r="T46" s="157">
        <f t="shared" si="27"/>
        <v>133.30000000000001</v>
      </c>
      <c r="U46" s="157">
        <f t="shared" si="27"/>
        <v>4.7</v>
      </c>
      <c r="V46" s="157">
        <f t="shared" si="27"/>
        <v>358.5</v>
      </c>
      <c r="W46" s="157">
        <f t="shared" si="27"/>
        <v>20.9</v>
      </c>
      <c r="X46" s="157">
        <f t="shared" si="27"/>
        <v>4259.2</v>
      </c>
      <c r="Y46" s="157">
        <f t="shared" si="1"/>
        <v>1910.1</v>
      </c>
      <c r="Z46" s="181">
        <f>+Y46/M46*100</f>
        <v>81.311991826657021</v>
      </c>
      <c r="AA46" s="63"/>
      <c r="AB46" s="63"/>
      <c r="AC46" s="63"/>
      <c r="AD46" s="63"/>
      <c r="AE46" s="2"/>
      <c r="AF46" s="2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ht="18" customHeight="1">
      <c r="A47" s="136"/>
      <c r="B47" s="221" t="s">
        <v>136</v>
      </c>
      <c r="C47" s="235">
        <v>303.2</v>
      </c>
      <c r="D47" s="235">
        <v>2.5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50.7</v>
      </c>
      <c r="M47" s="219">
        <f t="shared" ref="M47:M55" si="28">SUM(C47:L47)</f>
        <v>356.4</v>
      </c>
      <c r="N47" s="235">
        <v>0</v>
      </c>
      <c r="O47" s="235">
        <v>158.6</v>
      </c>
      <c r="P47" s="235">
        <v>0</v>
      </c>
      <c r="Q47" s="235">
        <v>149.69999999999999</v>
      </c>
      <c r="R47" s="235">
        <v>314.60000000000002</v>
      </c>
      <c r="S47" s="235">
        <v>51.7</v>
      </c>
      <c r="T47" s="235">
        <v>42.7</v>
      </c>
      <c r="U47" s="235">
        <v>0</v>
      </c>
      <c r="V47" s="235">
        <v>33.1</v>
      </c>
      <c r="W47" s="235">
        <v>0</v>
      </c>
      <c r="X47" s="219">
        <f t="shared" ref="X47:X52" si="29">SUM(N47:W47)</f>
        <v>750.40000000000009</v>
      </c>
      <c r="Y47" s="182">
        <f t="shared" si="1"/>
        <v>394.00000000000011</v>
      </c>
      <c r="Z47" s="182">
        <f>+Y47/M47*100</f>
        <v>110.54994388327725</v>
      </c>
      <c r="AA47" s="63"/>
      <c r="AB47" s="63"/>
      <c r="AC47" s="63"/>
      <c r="AD47" s="63"/>
      <c r="AE47" s="2"/>
      <c r="AF47" s="2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ht="18" customHeight="1">
      <c r="A48" s="136"/>
      <c r="B48" s="221" t="s">
        <v>137</v>
      </c>
      <c r="C48" s="235">
        <v>0</v>
      </c>
      <c r="D48" s="235">
        <v>0</v>
      </c>
      <c r="E48" s="235">
        <v>0</v>
      </c>
      <c r="F48" s="235">
        <v>30.2</v>
      </c>
      <c r="G48" s="235">
        <v>0</v>
      </c>
      <c r="H48" s="235">
        <v>0</v>
      </c>
      <c r="I48" s="235">
        <v>40.299999999999997</v>
      </c>
      <c r="J48" s="235">
        <v>0</v>
      </c>
      <c r="K48" s="235">
        <v>0</v>
      </c>
      <c r="L48" s="235">
        <v>45.2</v>
      </c>
      <c r="M48" s="219">
        <f t="shared" si="28"/>
        <v>115.7</v>
      </c>
      <c r="N48" s="235">
        <v>5.0999999999999996</v>
      </c>
      <c r="O48" s="235">
        <v>28.3</v>
      </c>
      <c r="P48" s="235">
        <v>191.9</v>
      </c>
      <c r="Q48" s="235">
        <v>60.2</v>
      </c>
      <c r="R48" s="235">
        <v>130.69999999999999</v>
      </c>
      <c r="S48" s="235">
        <v>16.8</v>
      </c>
      <c r="T48" s="235">
        <v>13</v>
      </c>
      <c r="U48" s="235">
        <v>4.7</v>
      </c>
      <c r="V48" s="235">
        <v>9.3000000000000007</v>
      </c>
      <c r="W48" s="235">
        <v>20.9</v>
      </c>
      <c r="X48" s="219">
        <f t="shared" si="29"/>
        <v>480.9</v>
      </c>
      <c r="Y48" s="232">
        <f t="shared" si="1"/>
        <v>365.2</v>
      </c>
      <c r="Z48" s="182">
        <f>+Y48/M48*100</f>
        <v>315.64390665514259</v>
      </c>
      <c r="AA48" s="63"/>
      <c r="AB48" s="63"/>
      <c r="AC48" s="63"/>
      <c r="AD48" s="63"/>
      <c r="AE48" s="2"/>
      <c r="AF48" s="2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ht="18" customHeight="1">
      <c r="A49" s="136"/>
      <c r="B49" s="221" t="s">
        <v>138</v>
      </c>
      <c r="C49" s="235">
        <v>1283.7</v>
      </c>
      <c r="D49" s="235">
        <v>322.8</v>
      </c>
      <c r="E49" s="235">
        <v>0</v>
      </c>
      <c r="F49" s="235">
        <v>0</v>
      </c>
      <c r="G49" s="235">
        <v>0</v>
      </c>
      <c r="H49" s="235">
        <v>0</v>
      </c>
      <c r="I49" s="235">
        <v>0</v>
      </c>
      <c r="J49" s="235">
        <v>154.5</v>
      </c>
      <c r="K49" s="235">
        <v>0</v>
      </c>
      <c r="L49" s="235">
        <v>116</v>
      </c>
      <c r="M49" s="219">
        <f t="shared" si="28"/>
        <v>1877</v>
      </c>
      <c r="N49" s="235">
        <v>469.1</v>
      </c>
      <c r="O49" s="235">
        <v>694</v>
      </c>
      <c r="P49" s="235">
        <v>0</v>
      </c>
      <c r="Q49" s="235">
        <v>436.8</v>
      </c>
      <c r="R49" s="235">
        <v>906.2</v>
      </c>
      <c r="S49" s="235">
        <v>128.1</v>
      </c>
      <c r="T49" s="235">
        <v>77.599999999999994</v>
      </c>
      <c r="U49" s="235">
        <v>0</v>
      </c>
      <c r="V49" s="235">
        <v>316.10000000000002</v>
      </c>
      <c r="W49" s="235">
        <v>0</v>
      </c>
      <c r="X49" s="219">
        <f t="shared" si="29"/>
        <v>3027.8999999999996</v>
      </c>
      <c r="Y49" s="182">
        <f t="shared" si="1"/>
        <v>1150.8999999999996</v>
      </c>
      <c r="Z49" s="182">
        <f>+Y49/M49*100</f>
        <v>61.315929675013301</v>
      </c>
      <c r="AA49" s="63"/>
      <c r="AB49" s="63"/>
      <c r="AC49" s="63"/>
      <c r="AD49" s="63"/>
      <c r="AE49" s="2"/>
      <c r="AF49" s="2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ht="18" customHeight="1">
      <c r="A50" s="136"/>
      <c r="B50" s="221" t="s">
        <v>139</v>
      </c>
      <c r="C50" s="235">
        <v>0</v>
      </c>
      <c r="D50" s="235">
        <v>0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19">
        <f t="shared" si="28"/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19">
        <f t="shared" si="29"/>
        <v>0</v>
      </c>
      <c r="Y50" s="232">
        <f t="shared" si="1"/>
        <v>0</v>
      </c>
      <c r="Z50" s="232">
        <v>0</v>
      </c>
      <c r="AA50" s="63"/>
      <c r="AB50" s="63"/>
      <c r="AC50" s="63"/>
      <c r="AD50" s="63"/>
      <c r="AE50" s="2"/>
      <c r="AF50" s="2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ht="18" customHeight="1">
      <c r="A51" s="136"/>
      <c r="B51" s="221" t="s">
        <v>140</v>
      </c>
      <c r="C51" s="235">
        <v>0</v>
      </c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19">
        <f t="shared" si="28"/>
        <v>0</v>
      </c>
      <c r="N51" s="235">
        <v>0</v>
      </c>
      <c r="O51" s="235">
        <v>0</v>
      </c>
      <c r="P51" s="235">
        <v>0</v>
      </c>
      <c r="Q51" s="235">
        <v>0</v>
      </c>
      <c r="R51" s="235">
        <v>0</v>
      </c>
      <c r="S51" s="235">
        <v>0</v>
      </c>
      <c r="T51" s="235">
        <v>0</v>
      </c>
      <c r="U51" s="235">
        <v>0</v>
      </c>
      <c r="V51" s="235">
        <v>0</v>
      </c>
      <c r="W51" s="235">
        <v>0</v>
      </c>
      <c r="X51" s="219">
        <f t="shared" si="29"/>
        <v>0</v>
      </c>
      <c r="Y51" s="232">
        <f t="shared" si="1"/>
        <v>0</v>
      </c>
      <c r="Z51" s="232">
        <v>0</v>
      </c>
      <c r="AA51" s="63"/>
      <c r="AB51" s="63"/>
      <c r="AC51" s="63"/>
      <c r="AD51" s="63"/>
      <c r="AE51" s="2"/>
      <c r="AF51" s="2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ht="18" customHeight="1">
      <c r="A52" s="136"/>
      <c r="B52" s="221" t="s">
        <v>141</v>
      </c>
      <c r="C52" s="235">
        <v>0</v>
      </c>
      <c r="D52" s="235">
        <v>0</v>
      </c>
      <c r="E52" s="235">
        <v>0</v>
      </c>
      <c r="F52" s="235">
        <v>0</v>
      </c>
      <c r="G52" s="235">
        <v>0</v>
      </c>
      <c r="H52" s="235">
        <v>0</v>
      </c>
      <c r="I52" s="235">
        <v>0</v>
      </c>
      <c r="J52" s="235">
        <v>0</v>
      </c>
      <c r="K52" s="235">
        <v>0</v>
      </c>
      <c r="L52" s="235">
        <v>0</v>
      </c>
      <c r="M52" s="219">
        <f t="shared" si="28"/>
        <v>0</v>
      </c>
      <c r="N52" s="235">
        <v>0</v>
      </c>
      <c r="O52" s="235">
        <v>0</v>
      </c>
      <c r="P52" s="235">
        <v>0</v>
      </c>
      <c r="Q52" s="235">
        <v>0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19">
        <f t="shared" si="29"/>
        <v>0</v>
      </c>
      <c r="Y52" s="232">
        <f t="shared" si="1"/>
        <v>0</v>
      </c>
      <c r="Z52" s="225">
        <v>0</v>
      </c>
      <c r="AA52" s="63"/>
      <c r="AB52" s="63"/>
      <c r="AC52" s="63"/>
      <c r="AD52" s="63"/>
      <c r="AE52" s="2"/>
      <c r="AF52" s="2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ht="18" customHeight="1">
      <c r="A53" s="136"/>
      <c r="B53" s="217" t="s">
        <v>66</v>
      </c>
      <c r="C53" s="236">
        <v>0</v>
      </c>
      <c r="D53" s="236">
        <v>0</v>
      </c>
      <c r="E53" s="236">
        <v>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  <c r="L53" s="236">
        <v>0</v>
      </c>
      <c r="M53" s="181">
        <f t="shared" si="28"/>
        <v>0</v>
      </c>
      <c r="N53" s="236">
        <v>0</v>
      </c>
      <c r="O53" s="236">
        <v>0</v>
      </c>
      <c r="P53" s="236">
        <v>0</v>
      </c>
      <c r="Q53" s="236">
        <v>0</v>
      </c>
      <c r="R53" s="236">
        <v>0</v>
      </c>
      <c r="S53" s="236">
        <v>0</v>
      </c>
      <c r="T53" s="236">
        <v>0</v>
      </c>
      <c r="U53" s="236">
        <v>0</v>
      </c>
      <c r="V53" s="236">
        <v>0</v>
      </c>
      <c r="W53" s="236">
        <v>0</v>
      </c>
      <c r="X53" s="237">
        <v>0</v>
      </c>
      <c r="Y53" s="238">
        <f t="shared" si="1"/>
        <v>0</v>
      </c>
      <c r="Z53" s="225">
        <v>0</v>
      </c>
      <c r="AA53" s="63"/>
      <c r="AB53" s="63"/>
      <c r="AC53" s="63"/>
      <c r="AD53" s="63"/>
      <c r="AE53" s="2"/>
      <c r="AF53" s="2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:58" ht="18" customHeight="1">
      <c r="A54" s="136"/>
      <c r="B54" s="228" t="s">
        <v>69</v>
      </c>
      <c r="C54" s="178">
        <v>0.1</v>
      </c>
      <c r="D54" s="178">
        <v>0.1</v>
      </c>
      <c r="E54" s="178">
        <v>0</v>
      </c>
      <c r="F54" s="178">
        <v>0</v>
      </c>
      <c r="G54" s="178">
        <v>0</v>
      </c>
      <c r="H54" s="178">
        <v>0</v>
      </c>
      <c r="I54" s="178">
        <v>0</v>
      </c>
      <c r="J54" s="178">
        <v>0</v>
      </c>
      <c r="K54" s="178">
        <v>0</v>
      </c>
      <c r="L54" s="178">
        <v>0</v>
      </c>
      <c r="M54" s="181">
        <f t="shared" si="28"/>
        <v>0.2</v>
      </c>
      <c r="N54" s="178">
        <v>0</v>
      </c>
      <c r="O54" s="178">
        <v>0</v>
      </c>
      <c r="P54" s="178">
        <v>0</v>
      </c>
      <c r="Q54" s="178">
        <v>0</v>
      </c>
      <c r="R54" s="178">
        <v>0</v>
      </c>
      <c r="S54" s="178">
        <v>0</v>
      </c>
      <c r="T54" s="178">
        <v>0</v>
      </c>
      <c r="U54" s="178">
        <v>0</v>
      </c>
      <c r="V54" s="178">
        <v>0</v>
      </c>
      <c r="W54" s="178">
        <v>0</v>
      </c>
      <c r="X54" s="181">
        <f>SUM(N54:W54)</f>
        <v>0</v>
      </c>
      <c r="Y54" s="239">
        <f t="shared" si="1"/>
        <v>-0.2</v>
      </c>
      <c r="Z54" s="181">
        <f>+Y49/M49*100</f>
        <v>61.315929675013301</v>
      </c>
      <c r="AA54" s="63"/>
      <c r="AB54" s="63"/>
      <c r="AC54" s="63"/>
      <c r="AD54" s="63"/>
      <c r="AE54" s="2"/>
      <c r="AF54" s="2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1:58" ht="18" customHeight="1">
      <c r="A55" s="136"/>
      <c r="B55" s="228" t="s">
        <v>70</v>
      </c>
      <c r="C55" s="186">
        <v>0</v>
      </c>
      <c r="D55" s="186">
        <v>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  <c r="L55" s="186">
        <v>0</v>
      </c>
      <c r="M55" s="181">
        <f t="shared" si="28"/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0</v>
      </c>
      <c r="U55" s="186">
        <v>0</v>
      </c>
      <c r="V55" s="186">
        <v>0</v>
      </c>
      <c r="W55" s="186">
        <v>0</v>
      </c>
      <c r="X55" s="181">
        <f>SUM(N55:W55)</f>
        <v>0</v>
      </c>
      <c r="Y55" s="240">
        <f t="shared" si="1"/>
        <v>0</v>
      </c>
      <c r="Z55" s="225">
        <v>0</v>
      </c>
      <c r="AA55" s="63"/>
      <c r="AB55" s="63"/>
      <c r="AC55" s="63"/>
      <c r="AD55" s="63"/>
      <c r="AE55" s="2"/>
      <c r="AF55" s="2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58" ht="18" customHeight="1">
      <c r="A56" s="136"/>
      <c r="B56" s="228" t="s">
        <v>73</v>
      </c>
      <c r="C56" s="157">
        <f t="shared" ref="C56:X56" si="30">+C57</f>
        <v>0</v>
      </c>
      <c r="D56" s="157">
        <f t="shared" si="30"/>
        <v>0</v>
      </c>
      <c r="E56" s="157">
        <f t="shared" si="30"/>
        <v>6.7</v>
      </c>
      <c r="F56" s="157">
        <f t="shared" si="30"/>
        <v>0</v>
      </c>
      <c r="G56" s="157">
        <f t="shared" si="30"/>
        <v>1.1000000000000001</v>
      </c>
      <c r="H56" s="157">
        <f t="shared" si="30"/>
        <v>0.2</v>
      </c>
      <c r="I56" s="157">
        <f t="shared" si="30"/>
        <v>0</v>
      </c>
      <c r="J56" s="157">
        <v>0</v>
      </c>
      <c r="K56" s="157">
        <f t="shared" si="30"/>
        <v>11.6</v>
      </c>
      <c r="L56" s="157">
        <f t="shared" si="30"/>
        <v>0.7</v>
      </c>
      <c r="M56" s="157">
        <f t="shared" si="30"/>
        <v>20.3</v>
      </c>
      <c r="N56" s="157">
        <f t="shared" si="30"/>
        <v>0</v>
      </c>
      <c r="O56" s="157">
        <f t="shared" si="30"/>
        <v>0</v>
      </c>
      <c r="P56" s="157">
        <f t="shared" si="30"/>
        <v>0</v>
      </c>
      <c r="Q56" s="157">
        <f t="shared" si="30"/>
        <v>0</v>
      </c>
      <c r="R56" s="157">
        <f t="shared" si="30"/>
        <v>0</v>
      </c>
      <c r="S56" s="157">
        <f t="shared" si="30"/>
        <v>11.4</v>
      </c>
      <c r="T56" s="157">
        <f t="shared" si="30"/>
        <v>7.7</v>
      </c>
      <c r="U56" s="157">
        <f t="shared" si="30"/>
        <v>0.3</v>
      </c>
      <c r="V56" s="157">
        <f t="shared" si="30"/>
        <v>0</v>
      </c>
      <c r="W56" s="157">
        <f t="shared" si="30"/>
        <v>0</v>
      </c>
      <c r="X56" s="157">
        <f t="shared" si="30"/>
        <v>19.400000000000002</v>
      </c>
      <c r="Y56" s="157">
        <f t="shared" si="1"/>
        <v>-0.89999999999999858</v>
      </c>
      <c r="Z56" s="225">
        <v>0</v>
      </c>
      <c r="AA56" s="63"/>
      <c r="AB56" s="63"/>
      <c r="AC56" s="63"/>
      <c r="AD56" s="63"/>
      <c r="AE56" s="2"/>
      <c r="AF56" s="2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1:58" ht="18" customHeight="1">
      <c r="A57" s="136"/>
      <c r="B57" s="241" t="s">
        <v>142</v>
      </c>
      <c r="C57" s="191">
        <v>0</v>
      </c>
      <c r="D57" s="191">
        <v>0</v>
      </c>
      <c r="E57" s="191">
        <v>6.7</v>
      </c>
      <c r="F57" s="191">
        <v>0</v>
      </c>
      <c r="G57" s="191">
        <v>1.1000000000000001</v>
      </c>
      <c r="H57" s="191">
        <v>0.2</v>
      </c>
      <c r="I57" s="191">
        <v>0</v>
      </c>
      <c r="J57" s="191">
        <v>0</v>
      </c>
      <c r="K57" s="191">
        <v>11.6</v>
      </c>
      <c r="L57" s="191">
        <v>0.7</v>
      </c>
      <c r="M57" s="219">
        <f>SUM(C57:L57)</f>
        <v>20.3</v>
      </c>
      <c r="N57" s="191">
        <v>0</v>
      </c>
      <c r="O57" s="191">
        <v>0</v>
      </c>
      <c r="P57" s="191">
        <v>0</v>
      </c>
      <c r="Q57" s="191">
        <v>0</v>
      </c>
      <c r="R57" s="191">
        <v>0</v>
      </c>
      <c r="S57" s="191">
        <v>11.4</v>
      </c>
      <c r="T57" s="191">
        <v>7.7</v>
      </c>
      <c r="U57" s="191">
        <v>0.3</v>
      </c>
      <c r="V57" s="191">
        <v>0</v>
      </c>
      <c r="W57" s="191">
        <v>0</v>
      </c>
      <c r="X57" s="219">
        <f>SUM(N57:W57)</f>
        <v>19.400000000000002</v>
      </c>
      <c r="Y57" s="182">
        <f t="shared" si="1"/>
        <v>-0.89999999999999858</v>
      </c>
      <c r="Z57" s="225">
        <v>0</v>
      </c>
      <c r="AA57" s="63"/>
      <c r="AB57" s="63"/>
      <c r="AC57" s="63"/>
      <c r="AD57" s="63"/>
      <c r="AE57" s="2"/>
      <c r="AF57" s="2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:58" ht="21" customHeight="1" thickBot="1">
      <c r="A58" s="136"/>
      <c r="B58" s="242" t="s">
        <v>143</v>
      </c>
      <c r="C58" s="243">
        <f t="shared" ref="C58:W58" si="31">+C56+C8</f>
        <v>3846.2000000000003</v>
      </c>
      <c r="D58" s="243">
        <f t="shared" si="31"/>
        <v>2157.9</v>
      </c>
      <c r="E58" s="243">
        <f t="shared" si="31"/>
        <v>1883.4</v>
      </c>
      <c r="F58" s="243">
        <f t="shared" si="31"/>
        <v>1763.1000000000001</v>
      </c>
      <c r="G58" s="243">
        <f t="shared" si="31"/>
        <v>1995.1</v>
      </c>
      <c r="H58" s="243">
        <f t="shared" si="31"/>
        <v>4529</v>
      </c>
      <c r="I58" s="243">
        <f t="shared" si="31"/>
        <v>1971.1000000000001</v>
      </c>
      <c r="J58" s="243">
        <f t="shared" si="31"/>
        <v>2337.5</v>
      </c>
      <c r="K58" s="243">
        <f t="shared" si="31"/>
        <v>2886.9999999999995</v>
      </c>
      <c r="L58" s="243">
        <f t="shared" si="31"/>
        <v>3098.7</v>
      </c>
      <c r="M58" s="243">
        <f t="shared" si="31"/>
        <v>26469</v>
      </c>
      <c r="N58" s="243">
        <f t="shared" si="31"/>
        <v>2624.3999999999996</v>
      </c>
      <c r="O58" s="243">
        <f t="shared" si="31"/>
        <v>2657.2000000000003</v>
      </c>
      <c r="P58" s="243">
        <f t="shared" si="31"/>
        <v>2394.7000000000003</v>
      </c>
      <c r="Q58" s="243">
        <f t="shared" si="31"/>
        <v>2644.5</v>
      </c>
      <c r="R58" s="243">
        <f t="shared" si="31"/>
        <v>3660.1</v>
      </c>
      <c r="S58" s="243">
        <f t="shared" si="31"/>
        <v>5530.6999999999989</v>
      </c>
      <c r="T58" s="243">
        <f t="shared" si="31"/>
        <v>2277.7999999999997</v>
      </c>
      <c r="U58" s="243">
        <f t="shared" si="31"/>
        <v>2089.3000000000002</v>
      </c>
      <c r="V58" s="243">
        <f t="shared" si="31"/>
        <v>2873.2</v>
      </c>
      <c r="W58" s="243">
        <f t="shared" si="31"/>
        <v>2147.7000000000003</v>
      </c>
      <c r="X58" s="243">
        <f>+X56+X8</f>
        <v>28899.599999999995</v>
      </c>
      <c r="Y58" s="243">
        <f t="shared" si="1"/>
        <v>2430.5999999999949</v>
      </c>
      <c r="Z58" s="244">
        <f>+Y58/M58*100</f>
        <v>9.1828176357247902</v>
      </c>
      <c r="AA58" s="63"/>
      <c r="AB58" s="63"/>
      <c r="AC58" s="63"/>
      <c r="AD58" s="63"/>
      <c r="AE58" s="2"/>
      <c r="AF58" s="2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:58" ht="18" customHeight="1" thickTop="1">
      <c r="A59" s="136"/>
      <c r="B59" s="216" t="s">
        <v>144</v>
      </c>
      <c r="C59" s="157">
        <f>+[1]PP!C87</f>
        <v>41.1</v>
      </c>
      <c r="D59" s="157">
        <f>+[1]PP!D87</f>
        <v>29</v>
      </c>
      <c r="E59" s="157">
        <f>+[1]PP!E87</f>
        <v>68.599999999999994</v>
      </c>
      <c r="F59" s="157">
        <f>+[1]PP!F87</f>
        <v>7.6</v>
      </c>
      <c r="G59" s="157">
        <f>+[1]PP!G87</f>
        <v>23.2</v>
      </c>
      <c r="H59" s="157">
        <f>+[1]PP!H87</f>
        <v>44.9</v>
      </c>
      <c r="I59" s="157">
        <f>+[1]PP!I87</f>
        <v>14</v>
      </c>
      <c r="J59" s="157">
        <f>+[1]PP!J87</f>
        <v>62.3</v>
      </c>
      <c r="K59" s="157">
        <f>+[1]PP!K87</f>
        <v>5.9</v>
      </c>
      <c r="L59" s="157">
        <f>+[1]PP!L87</f>
        <v>60.6</v>
      </c>
      <c r="M59" s="181">
        <f>SUM(C59:L59)</f>
        <v>357.2</v>
      </c>
      <c r="N59" s="157">
        <f>+[1]PP!N87</f>
        <v>33.1</v>
      </c>
      <c r="O59" s="157">
        <f>+[1]PP!O87</f>
        <v>31.7</v>
      </c>
      <c r="P59" s="157">
        <f>+[1]PP!P87</f>
        <v>42</v>
      </c>
      <c r="Q59" s="157">
        <f>+[1]PP!Q87</f>
        <v>160.9</v>
      </c>
      <c r="R59" s="157">
        <f>+[1]PP!R87</f>
        <v>8.9</v>
      </c>
      <c r="S59" s="157">
        <f>+[1]PP!S87</f>
        <v>11.1</v>
      </c>
      <c r="T59" s="157">
        <f>+[1]PP!T87</f>
        <v>92.7</v>
      </c>
      <c r="U59" s="157">
        <f>+[1]PP!U87</f>
        <v>24.3</v>
      </c>
      <c r="V59" s="157">
        <f>+[1]PP!V87</f>
        <v>211.4</v>
      </c>
      <c r="W59" s="157">
        <f>+[1]PP!W87</f>
        <v>50.7</v>
      </c>
      <c r="X59" s="181">
        <f>SUM(N59:W59)</f>
        <v>666.80000000000007</v>
      </c>
      <c r="Y59" s="180">
        <f t="shared" si="1"/>
        <v>309.60000000000008</v>
      </c>
      <c r="Z59" s="181">
        <f>+Y59/M59*100</f>
        <v>86.6741321388578</v>
      </c>
      <c r="AA59" s="63"/>
      <c r="AB59" s="63"/>
      <c r="AC59" s="63"/>
      <c r="AD59" s="63"/>
      <c r="AE59" s="63"/>
      <c r="AF59" s="2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1:58" ht="18" customHeight="1">
      <c r="A60" s="136"/>
      <c r="B60" s="216" t="s">
        <v>145</v>
      </c>
      <c r="C60" s="245">
        <f t="shared" ref="C60:X60" si="32">+C64+C61</f>
        <v>7393.4</v>
      </c>
      <c r="D60" s="245">
        <f t="shared" si="32"/>
        <v>90867.299999999988</v>
      </c>
      <c r="E60" s="245">
        <f t="shared" si="32"/>
        <v>230.5</v>
      </c>
      <c r="F60" s="245">
        <f t="shared" si="32"/>
        <v>172.1</v>
      </c>
      <c r="G60" s="245">
        <f t="shared" si="32"/>
        <v>712.19999999999993</v>
      </c>
      <c r="H60" s="245">
        <f t="shared" si="32"/>
        <v>223.70000000000002</v>
      </c>
      <c r="I60" s="245">
        <f t="shared" si="32"/>
        <v>65497.599999999999</v>
      </c>
      <c r="J60" s="245">
        <f t="shared" si="32"/>
        <v>10094.5</v>
      </c>
      <c r="K60" s="245">
        <f t="shared" si="32"/>
        <v>393</v>
      </c>
      <c r="L60" s="245">
        <f t="shared" si="32"/>
        <v>5378.3</v>
      </c>
      <c r="M60" s="245">
        <f t="shared" si="32"/>
        <v>180962.60000000003</v>
      </c>
      <c r="N60" s="245">
        <f t="shared" si="32"/>
        <v>23722</v>
      </c>
      <c r="O60" s="245">
        <f t="shared" si="32"/>
        <v>19857.099999999999</v>
      </c>
      <c r="P60" s="245">
        <f t="shared" si="32"/>
        <v>154.19999999999999</v>
      </c>
      <c r="Q60" s="245">
        <f t="shared" si="32"/>
        <v>9388.9</v>
      </c>
      <c r="R60" s="245">
        <f t="shared" si="32"/>
        <v>12570.3</v>
      </c>
      <c r="S60" s="245">
        <f t="shared" si="32"/>
        <v>127735.7</v>
      </c>
      <c r="T60" s="245">
        <f t="shared" si="32"/>
        <v>1109.8</v>
      </c>
      <c r="U60" s="245">
        <f t="shared" si="32"/>
        <v>622.5</v>
      </c>
      <c r="V60" s="245">
        <f t="shared" si="32"/>
        <v>5920.7999999999993</v>
      </c>
      <c r="W60" s="245">
        <f t="shared" si="32"/>
        <v>533.70000000000005</v>
      </c>
      <c r="X60" s="245">
        <f t="shared" si="32"/>
        <v>201615</v>
      </c>
      <c r="Y60" s="245">
        <f t="shared" si="1"/>
        <v>20652.399999999965</v>
      </c>
      <c r="Z60" s="246">
        <f>+Y60/M60*100</f>
        <v>11.412523913781058</v>
      </c>
      <c r="AA60" s="63"/>
      <c r="AB60" s="63"/>
      <c r="AC60" s="63"/>
      <c r="AD60" s="63"/>
      <c r="AE60" s="2"/>
      <c r="AF60" s="2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1:58" ht="18" customHeight="1">
      <c r="A61" s="136"/>
      <c r="B61" s="247" t="s">
        <v>146</v>
      </c>
      <c r="C61" s="248">
        <f t="shared" ref="C61:W61" si="33">+C62</f>
        <v>0</v>
      </c>
      <c r="D61" s="248">
        <f t="shared" si="33"/>
        <v>32.9</v>
      </c>
      <c r="E61" s="248">
        <f t="shared" si="33"/>
        <v>0</v>
      </c>
      <c r="F61" s="248">
        <f t="shared" si="33"/>
        <v>0</v>
      </c>
      <c r="G61" s="248">
        <f t="shared" si="33"/>
        <v>0</v>
      </c>
      <c r="H61" s="248">
        <f t="shared" si="33"/>
        <v>0</v>
      </c>
      <c r="I61" s="248">
        <f t="shared" si="33"/>
        <v>30.7</v>
      </c>
      <c r="J61" s="248">
        <f t="shared" si="33"/>
        <v>31.6</v>
      </c>
      <c r="K61" s="248">
        <f t="shared" si="33"/>
        <v>42.5</v>
      </c>
      <c r="L61" s="248">
        <f t="shared" si="33"/>
        <v>31</v>
      </c>
      <c r="M61" s="248">
        <f t="shared" si="33"/>
        <v>168.7</v>
      </c>
      <c r="N61" s="248">
        <f t="shared" si="33"/>
        <v>0</v>
      </c>
      <c r="O61" s="248">
        <f t="shared" si="33"/>
        <v>32.1</v>
      </c>
      <c r="P61" s="248">
        <f t="shared" si="33"/>
        <v>0</v>
      </c>
      <c r="Q61" s="248">
        <f t="shared" si="33"/>
        <v>91.3</v>
      </c>
      <c r="R61" s="248">
        <f t="shared" si="33"/>
        <v>0</v>
      </c>
      <c r="S61" s="248">
        <f t="shared" si="33"/>
        <v>0</v>
      </c>
      <c r="T61" s="248">
        <f t="shared" si="33"/>
        <v>0</v>
      </c>
      <c r="U61" s="248">
        <f t="shared" si="33"/>
        <v>30.3</v>
      </c>
      <c r="V61" s="248">
        <f t="shared" si="33"/>
        <v>0</v>
      </c>
      <c r="W61" s="248">
        <f t="shared" si="33"/>
        <v>92.6</v>
      </c>
      <c r="X61" s="248">
        <f>+X62+X63</f>
        <v>246.3</v>
      </c>
      <c r="Y61" s="248">
        <f t="shared" si="1"/>
        <v>77.600000000000023</v>
      </c>
      <c r="Z61" s="249">
        <f>+Y61/M61*100</f>
        <v>45.998814463544768</v>
      </c>
      <c r="AA61" s="63"/>
      <c r="AB61" s="63"/>
      <c r="AC61" s="63"/>
      <c r="AD61" s="63"/>
      <c r="AE61" s="63"/>
      <c r="AF61" s="2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58" ht="18" customHeight="1">
      <c r="A62" s="136"/>
      <c r="B62" s="250" t="s">
        <v>147</v>
      </c>
      <c r="C62" s="251">
        <f>+[1]PP!C90</f>
        <v>0</v>
      </c>
      <c r="D62" s="251">
        <f>+[1]PP!D90</f>
        <v>32.9</v>
      </c>
      <c r="E62" s="251">
        <f>+[1]PP!E90</f>
        <v>0</v>
      </c>
      <c r="F62" s="251">
        <f>+[1]PP!F90</f>
        <v>0</v>
      </c>
      <c r="G62" s="251">
        <f>+[1]PP!G90</f>
        <v>0</v>
      </c>
      <c r="H62" s="251">
        <f>+[1]PP!H90</f>
        <v>0</v>
      </c>
      <c r="I62" s="251">
        <f>+[1]PP!I90</f>
        <v>30.7</v>
      </c>
      <c r="J62" s="251">
        <f>+[1]PP!J90</f>
        <v>31.6</v>
      </c>
      <c r="K62" s="251">
        <f>+[1]PP!K90</f>
        <v>42.5</v>
      </c>
      <c r="L62" s="251">
        <f>+[1]PP!L90</f>
        <v>31</v>
      </c>
      <c r="M62" s="252">
        <f>SUM(C62:L62)</f>
        <v>168.7</v>
      </c>
      <c r="N62" s="251">
        <f>+[1]PP!N90</f>
        <v>0</v>
      </c>
      <c r="O62" s="251">
        <f>+[1]PP!O90</f>
        <v>32.1</v>
      </c>
      <c r="P62" s="251">
        <f>+[1]PP!P90</f>
        <v>0</v>
      </c>
      <c r="Q62" s="251">
        <f>+[1]PP!Q90</f>
        <v>91.3</v>
      </c>
      <c r="R62" s="251">
        <f>+[1]PP!R90</f>
        <v>0</v>
      </c>
      <c r="S62" s="251">
        <f>+[1]PP!S90</f>
        <v>0</v>
      </c>
      <c r="T62" s="251">
        <f>+[1]PP!T90</f>
        <v>0</v>
      </c>
      <c r="U62" s="251">
        <f>+[1]PP!U90</f>
        <v>30.3</v>
      </c>
      <c r="V62" s="251">
        <f>+[1]PP!V90</f>
        <v>0</v>
      </c>
      <c r="W62" s="251">
        <f>+[1]PP!W90</f>
        <v>92.6</v>
      </c>
      <c r="X62" s="252">
        <f>SUM(N62:W62)</f>
        <v>246.3</v>
      </c>
      <c r="Y62" s="251">
        <f t="shared" si="1"/>
        <v>77.600000000000023</v>
      </c>
      <c r="Z62" s="252">
        <f>+Y62/M62*100</f>
        <v>45.998814463544768</v>
      </c>
      <c r="AA62" s="63"/>
      <c r="AB62" s="63"/>
      <c r="AC62" s="63"/>
      <c r="AD62" s="63"/>
      <c r="AE62" s="2"/>
      <c r="AF62" s="2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1:58" ht="18" customHeight="1">
      <c r="A63" s="136"/>
      <c r="B63" s="250" t="s">
        <v>148</v>
      </c>
      <c r="C63" s="251">
        <f>+[1]PP!C91</f>
        <v>0</v>
      </c>
      <c r="D63" s="251">
        <f>+[1]PP!D91</f>
        <v>0</v>
      </c>
      <c r="E63" s="251">
        <f>+[1]PP!E91</f>
        <v>0</v>
      </c>
      <c r="F63" s="251">
        <f>+[1]PP!F91</f>
        <v>0</v>
      </c>
      <c r="G63" s="251">
        <f>+[1]PP!G91</f>
        <v>0</v>
      </c>
      <c r="H63" s="251">
        <f>+[1]PP!H91</f>
        <v>0</v>
      </c>
      <c r="I63" s="251">
        <f>+[1]PP!I91</f>
        <v>0</v>
      </c>
      <c r="J63" s="251">
        <f>+[1]PP!J91</f>
        <v>0</v>
      </c>
      <c r="K63" s="251">
        <f>+[1]PP!K91</f>
        <v>0</v>
      </c>
      <c r="L63" s="251">
        <f>+[1]PP!L91</f>
        <v>0</v>
      </c>
      <c r="M63" s="252">
        <f>SUM(C63:L63)</f>
        <v>0</v>
      </c>
      <c r="N63" s="251">
        <f>+[1]PP!N91</f>
        <v>0</v>
      </c>
      <c r="O63" s="251">
        <f>+[1]PP!O91</f>
        <v>0</v>
      </c>
      <c r="P63" s="251">
        <f>+[1]PP!P91</f>
        <v>0</v>
      </c>
      <c r="Q63" s="251">
        <f>+[1]PP!Q91</f>
        <v>0</v>
      </c>
      <c r="R63" s="251">
        <f>+[1]PP!R91</f>
        <v>0</v>
      </c>
      <c r="S63" s="251">
        <f>+[1]PP!S91</f>
        <v>0</v>
      </c>
      <c r="T63" s="251">
        <f>+[1]PP!T91</f>
        <v>0</v>
      </c>
      <c r="U63" s="251">
        <f>+[1]PP!U91</f>
        <v>0</v>
      </c>
      <c r="V63" s="251">
        <f>+[1]PP!V91</f>
        <v>0</v>
      </c>
      <c r="W63" s="251">
        <f>+[1]PP!W91</f>
        <v>0</v>
      </c>
      <c r="X63" s="252">
        <f>SUM(N63:W63)</f>
        <v>0</v>
      </c>
      <c r="Y63" s="251">
        <f t="shared" si="1"/>
        <v>0</v>
      </c>
      <c r="Z63" s="225">
        <v>0</v>
      </c>
      <c r="AA63" s="63"/>
      <c r="AB63" s="63"/>
      <c r="AC63" s="63"/>
      <c r="AD63" s="63"/>
      <c r="AE63" s="2"/>
      <c r="AF63" s="2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</row>
    <row r="64" spans="1:58" ht="18" customHeight="1">
      <c r="A64" s="136"/>
      <c r="B64" s="247" t="s">
        <v>149</v>
      </c>
      <c r="C64" s="248">
        <f t="shared" ref="C64:X64" si="34">+C65+C67</f>
        <v>7393.4</v>
      </c>
      <c r="D64" s="248">
        <f t="shared" si="34"/>
        <v>90834.4</v>
      </c>
      <c r="E64" s="248">
        <f t="shared" si="34"/>
        <v>230.5</v>
      </c>
      <c r="F64" s="248">
        <f t="shared" si="34"/>
        <v>172.1</v>
      </c>
      <c r="G64" s="248">
        <f t="shared" si="34"/>
        <v>712.19999999999993</v>
      </c>
      <c r="H64" s="248">
        <f t="shared" si="34"/>
        <v>223.70000000000002</v>
      </c>
      <c r="I64" s="248">
        <f t="shared" si="34"/>
        <v>65466.9</v>
      </c>
      <c r="J64" s="248">
        <f t="shared" si="34"/>
        <v>10062.9</v>
      </c>
      <c r="K64" s="248">
        <f t="shared" si="34"/>
        <v>350.5</v>
      </c>
      <c r="L64" s="248">
        <f t="shared" si="34"/>
        <v>5347.3</v>
      </c>
      <c r="M64" s="248">
        <f t="shared" si="34"/>
        <v>180793.90000000002</v>
      </c>
      <c r="N64" s="248">
        <f t="shared" si="34"/>
        <v>23722</v>
      </c>
      <c r="O64" s="248">
        <f t="shared" si="34"/>
        <v>19825</v>
      </c>
      <c r="P64" s="248">
        <f t="shared" si="34"/>
        <v>154.19999999999999</v>
      </c>
      <c r="Q64" s="248">
        <f t="shared" si="34"/>
        <v>9297.6</v>
      </c>
      <c r="R64" s="248">
        <f t="shared" si="34"/>
        <v>12570.3</v>
      </c>
      <c r="S64" s="248">
        <f t="shared" si="34"/>
        <v>127735.7</v>
      </c>
      <c r="T64" s="248">
        <f t="shared" si="34"/>
        <v>1109.8</v>
      </c>
      <c r="U64" s="248">
        <f t="shared" si="34"/>
        <v>592.20000000000005</v>
      </c>
      <c r="V64" s="248">
        <f t="shared" si="34"/>
        <v>5920.7999999999993</v>
      </c>
      <c r="W64" s="248">
        <f t="shared" si="34"/>
        <v>441.1</v>
      </c>
      <c r="X64" s="248">
        <f t="shared" si="34"/>
        <v>201368.7</v>
      </c>
      <c r="Y64" s="248">
        <f t="shared" si="1"/>
        <v>20574.799999999988</v>
      </c>
      <c r="Z64" s="252">
        <f>+Y64/M64*100</f>
        <v>11.380251214227906</v>
      </c>
      <c r="AA64" s="63"/>
      <c r="AB64" s="63"/>
      <c r="AC64" s="63"/>
      <c r="AD64" s="63"/>
      <c r="AE64" s="63"/>
      <c r="AF64" s="2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</row>
    <row r="65" spans="1:58" ht="18" customHeight="1">
      <c r="A65" s="136"/>
      <c r="B65" s="253" t="s">
        <v>150</v>
      </c>
      <c r="C65" s="254">
        <f t="shared" ref="C65:X65" si="35">+C66</f>
        <v>0</v>
      </c>
      <c r="D65" s="254">
        <f t="shared" si="35"/>
        <v>0</v>
      </c>
      <c r="E65" s="254">
        <f t="shared" si="35"/>
        <v>0</v>
      </c>
      <c r="F65" s="254">
        <f t="shared" si="35"/>
        <v>0</v>
      </c>
      <c r="G65" s="254">
        <f t="shared" si="35"/>
        <v>0</v>
      </c>
      <c r="H65" s="254">
        <f t="shared" si="35"/>
        <v>0</v>
      </c>
      <c r="I65" s="254">
        <f t="shared" si="35"/>
        <v>0</v>
      </c>
      <c r="J65" s="254">
        <f t="shared" si="35"/>
        <v>0</v>
      </c>
      <c r="K65" s="254">
        <f t="shared" si="35"/>
        <v>0</v>
      </c>
      <c r="L65" s="254">
        <f t="shared" si="35"/>
        <v>0</v>
      </c>
      <c r="M65" s="254">
        <f t="shared" si="35"/>
        <v>0</v>
      </c>
      <c r="N65" s="254">
        <f t="shared" si="35"/>
        <v>0</v>
      </c>
      <c r="O65" s="254">
        <f t="shared" si="35"/>
        <v>0</v>
      </c>
      <c r="P65" s="254">
        <f t="shared" si="35"/>
        <v>0</v>
      </c>
      <c r="Q65" s="254">
        <f t="shared" si="35"/>
        <v>0</v>
      </c>
      <c r="R65" s="254">
        <f t="shared" si="35"/>
        <v>0</v>
      </c>
      <c r="S65" s="254">
        <f t="shared" si="35"/>
        <v>0</v>
      </c>
      <c r="T65" s="254">
        <f t="shared" si="35"/>
        <v>0</v>
      </c>
      <c r="U65" s="254">
        <f t="shared" si="35"/>
        <v>0</v>
      </c>
      <c r="V65" s="254">
        <f t="shared" si="35"/>
        <v>0</v>
      </c>
      <c r="W65" s="254">
        <f t="shared" si="35"/>
        <v>0</v>
      </c>
      <c r="X65" s="254">
        <f t="shared" si="35"/>
        <v>0</v>
      </c>
      <c r="Y65" s="255">
        <f t="shared" si="1"/>
        <v>0</v>
      </c>
      <c r="Z65" s="225">
        <v>0</v>
      </c>
      <c r="AA65" s="63"/>
      <c r="AB65" s="63"/>
      <c r="AC65" s="63"/>
      <c r="AD65" s="63"/>
      <c r="AE65" s="2"/>
      <c r="AF65" s="2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</row>
    <row r="66" spans="1:58" ht="18" customHeight="1">
      <c r="A66" s="136"/>
      <c r="B66" s="221" t="s">
        <v>151</v>
      </c>
      <c r="C66" s="251">
        <f>+[1]PP!C94</f>
        <v>0</v>
      </c>
      <c r="D66" s="251">
        <f>+[1]PP!D94</f>
        <v>0</v>
      </c>
      <c r="E66" s="251">
        <f>+[1]PP!E94</f>
        <v>0</v>
      </c>
      <c r="F66" s="251">
        <f>+[1]PP!F94</f>
        <v>0</v>
      </c>
      <c r="G66" s="251">
        <f>+[1]PP!G94</f>
        <v>0</v>
      </c>
      <c r="H66" s="251">
        <f>+[1]PP!H94</f>
        <v>0</v>
      </c>
      <c r="I66" s="251">
        <f>+[1]PP!I94</f>
        <v>0</v>
      </c>
      <c r="J66" s="251">
        <f>+[1]PP!J94</f>
        <v>0</v>
      </c>
      <c r="K66" s="251">
        <f>+[1]PP!K94</f>
        <v>0</v>
      </c>
      <c r="L66" s="251">
        <f>+[1]PP!L94</f>
        <v>0</v>
      </c>
      <c r="M66" s="252">
        <f>SUM(C66:L66)</f>
        <v>0</v>
      </c>
      <c r="N66" s="251">
        <f>+[1]PP!N94</f>
        <v>0</v>
      </c>
      <c r="O66" s="251">
        <f>+[1]PP!O94</f>
        <v>0</v>
      </c>
      <c r="P66" s="251">
        <f>+[1]PP!P94</f>
        <v>0</v>
      </c>
      <c r="Q66" s="251">
        <f>+[1]PP!Q94</f>
        <v>0</v>
      </c>
      <c r="R66" s="251">
        <f>+[1]PP!R94</f>
        <v>0</v>
      </c>
      <c r="S66" s="251">
        <f>+[1]PP!S94</f>
        <v>0</v>
      </c>
      <c r="T66" s="251">
        <f>+[1]PP!T94</f>
        <v>0</v>
      </c>
      <c r="U66" s="251">
        <f>+[1]PP!U94</f>
        <v>0</v>
      </c>
      <c r="V66" s="251">
        <f>+[1]PP!V94</f>
        <v>0</v>
      </c>
      <c r="W66" s="251">
        <f>+[1]PP!W94</f>
        <v>0</v>
      </c>
      <c r="X66" s="252">
        <f>SUM(N66:W66)</f>
        <v>0</v>
      </c>
      <c r="Y66" s="182">
        <f t="shared" si="1"/>
        <v>0</v>
      </c>
      <c r="Z66" s="225">
        <v>0</v>
      </c>
      <c r="AA66" s="63"/>
      <c r="AB66" s="63"/>
      <c r="AC66" s="63"/>
      <c r="AD66" s="63"/>
      <c r="AE66" s="63"/>
      <c r="AF66" s="2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</row>
    <row r="67" spans="1:58" ht="18" customHeight="1">
      <c r="A67" s="136"/>
      <c r="B67" s="253" t="s">
        <v>152</v>
      </c>
      <c r="C67" s="254">
        <f t="shared" ref="C67:L67" si="36">+C70+C73</f>
        <v>7393.4</v>
      </c>
      <c r="D67" s="254">
        <f t="shared" si="36"/>
        <v>90834.4</v>
      </c>
      <c r="E67" s="254">
        <f t="shared" si="36"/>
        <v>230.5</v>
      </c>
      <c r="F67" s="254">
        <f t="shared" si="36"/>
        <v>172.1</v>
      </c>
      <c r="G67" s="254">
        <f t="shared" si="36"/>
        <v>712.19999999999993</v>
      </c>
      <c r="H67" s="254">
        <f t="shared" si="36"/>
        <v>223.70000000000002</v>
      </c>
      <c r="I67" s="254">
        <f t="shared" si="36"/>
        <v>65466.9</v>
      </c>
      <c r="J67" s="254">
        <f t="shared" si="36"/>
        <v>10062.9</v>
      </c>
      <c r="K67" s="254">
        <f t="shared" si="36"/>
        <v>350.5</v>
      </c>
      <c r="L67" s="254">
        <f t="shared" si="36"/>
        <v>5347.3</v>
      </c>
      <c r="M67" s="254">
        <f>+M70+M73+M69</f>
        <v>180793.90000000002</v>
      </c>
      <c r="N67" s="254">
        <f t="shared" ref="N67:X67" si="37">+N70+N73</f>
        <v>23722</v>
      </c>
      <c r="O67" s="254">
        <f t="shared" si="37"/>
        <v>19825</v>
      </c>
      <c r="P67" s="254">
        <f t="shared" si="37"/>
        <v>154.19999999999999</v>
      </c>
      <c r="Q67" s="254">
        <f t="shared" si="37"/>
        <v>9297.6</v>
      </c>
      <c r="R67" s="254">
        <f t="shared" si="37"/>
        <v>12570.3</v>
      </c>
      <c r="S67" s="254">
        <f t="shared" si="37"/>
        <v>127735.7</v>
      </c>
      <c r="T67" s="254">
        <f t="shared" si="37"/>
        <v>1109.8</v>
      </c>
      <c r="U67" s="254">
        <f t="shared" si="37"/>
        <v>592.20000000000005</v>
      </c>
      <c r="V67" s="254">
        <f t="shared" si="37"/>
        <v>5920.7999999999993</v>
      </c>
      <c r="W67" s="254">
        <f t="shared" si="37"/>
        <v>441.1</v>
      </c>
      <c r="X67" s="254">
        <f t="shared" si="37"/>
        <v>201368.7</v>
      </c>
      <c r="Y67" s="255">
        <f t="shared" si="1"/>
        <v>20574.799999999988</v>
      </c>
      <c r="Z67" s="256">
        <f>+Y67/M67*100</f>
        <v>11.380251214227906</v>
      </c>
      <c r="AA67" s="63"/>
      <c r="AB67" s="63"/>
      <c r="AC67" s="63"/>
      <c r="AD67" s="63"/>
      <c r="AE67" s="2"/>
      <c r="AF67" s="2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:58" ht="18" hidden="1" customHeight="1">
      <c r="A68" s="136"/>
      <c r="B68" s="257" t="s">
        <v>153</v>
      </c>
      <c r="C68" s="245">
        <v>0</v>
      </c>
      <c r="D68" s="245">
        <v>1</v>
      </c>
      <c r="E68" s="245">
        <v>2</v>
      </c>
      <c r="F68" s="245">
        <v>3</v>
      </c>
      <c r="G68" s="245">
        <v>-1</v>
      </c>
      <c r="H68" s="245">
        <v>-1</v>
      </c>
      <c r="I68" s="245">
        <v>0</v>
      </c>
      <c r="J68" s="245">
        <v>1</v>
      </c>
      <c r="K68" s="245">
        <v>2</v>
      </c>
      <c r="L68" s="245">
        <v>2</v>
      </c>
      <c r="M68" s="245">
        <v>0</v>
      </c>
      <c r="N68" s="245">
        <v>0</v>
      </c>
      <c r="O68" s="245">
        <v>0</v>
      </c>
      <c r="P68" s="245">
        <v>0</v>
      </c>
      <c r="Q68" s="245">
        <v>0</v>
      </c>
      <c r="R68" s="245">
        <v>0</v>
      </c>
      <c r="S68" s="245">
        <v>0</v>
      </c>
      <c r="T68" s="245">
        <v>0</v>
      </c>
      <c r="U68" s="245">
        <v>0</v>
      </c>
      <c r="V68" s="245">
        <v>0</v>
      </c>
      <c r="W68" s="245">
        <v>0</v>
      </c>
      <c r="X68" s="181">
        <f>SUM(N68:W68)</f>
        <v>0</v>
      </c>
      <c r="Y68" s="180">
        <f t="shared" si="1"/>
        <v>0</v>
      </c>
      <c r="Z68" s="252" t="e">
        <f>+Y68/M68*100</f>
        <v>#DIV/0!</v>
      </c>
      <c r="AA68" s="63"/>
      <c r="AB68" s="63"/>
      <c r="AC68" s="63"/>
      <c r="AD68" s="63"/>
      <c r="AE68" s="2"/>
      <c r="AF68" s="2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</row>
    <row r="69" spans="1:58" ht="18" customHeight="1">
      <c r="A69" s="136"/>
      <c r="B69" s="257" t="s">
        <v>153</v>
      </c>
      <c r="C69" s="245">
        <f>+[1]PP!C96</f>
        <v>0</v>
      </c>
      <c r="D69" s="245">
        <f>+[1]PP!D96</f>
        <v>0</v>
      </c>
      <c r="E69" s="245">
        <f>+[1]PP!E96</f>
        <v>0</v>
      </c>
      <c r="F69" s="245">
        <f>+[1]PP!F96</f>
        <v>0</v>
      </c>
      <c r="G69" s="245">
        <f>+[1]PP!G96</f>
        <v>0</v>
      </c>
      <c r="H69" s="245">
        <f>+[1]PP!H96</f>
        <v>0</v>
      </c>
      <c r="I69" s="245">
        <f>+[1]PP!I96</f>
        <v>0</v>
      </c>
      <c r="J69" s="245">
        <f>+[1]PP!J96</f>
        <v>0</v>
      </c>
      <c r="K69" s="245">
        <f>+[1]PP!K96</f>
        <v>0</v>
      </c>
      <c r="L69" s="245">
        <f>+[1]PP!L96</f>
        <v>0</v>
      </c>
      <c r="M69" s="181">
        <f>SUM(C69:L69)</f>
        <v>0</v>
      </c>
      <c r="N69" s="245">
        <v>0</v>
      </c>
      <c r="O69" s="245">
        <v>0</v>
      </c>
      <c r="P69" s="245">
        <v>0</v>
      </c>
      <c r="Q69" s="245">
        <v>0</v>
      </c>
      <c r="R69" s="245">
        <v>0</v>
      </c>
      <c r="S69" s="245">
        <v>0</v>
      </c>
      <c r="T69" s="245">
        <v>0</v>
      </c>
      <c r="U69" s="245">
        <v>0</v>
      </c>
      <c r="V69" s="245">
        <v>0</v>
      </c>
      <c r="W69" s="245">
        <v>0</v>
      </c>
      <c r="X69" s="181">
        <f>SUM(N69:W69)</f>
        <v>0</v>
      </c>
      <c r="Y69" s="180">
        <f t="shared" si="1"/>
        <v>0</v>
      </c>
      <c r="Z69" s="258" t="s">
        <v>60</v>
      </c>
      <c r="AA69" s="63"/>
      <c r="AB69" s="63"/>
      <c r="AC69" s="63"/>
      <c r="AD69" s="63"/>
      <c r="AE69" s="2"/>
      <c r="AF69" s="2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</row>
    <row r="70" spans="1:58" ht="18" customHeight="1">
      <c r="A70" s="136"/>
      <c r="B70" s="257" t="s">
        <v>154</v>
      </c>
      <c r="C70" s="245">
        <f t="shared" ref="C70:X70" si="38">+C71+C72</f>
        <v>7149.7</v>
      </c>
      <c r="D70" s="245">
        <f t="shared" si="38"/>
        <v>90774.5</v>
      </c>
      <c r="E70" s="245">
        <f t="shared" si="38"/>
        <v>43.9</v>
      </c>
      <c r="F70" s="245">
        <f t="shared" si="38"/>
        <v>0</v>
      </c>
      <c r="G70" s="245">
        <f t="shared" si="38"/>
        <v>0</v>
      </c>
      <c r="H70" s="245">
        <f t="shared" si="38"/>
        <v>0</v>
      </c>
      <c r="I70" s="245">
        <f t="shared" si="38"/>
        <v>64366.8</v>
      </c>
      <c r="J70" s="245">
        <f t="shared" si="38"/>
        <v>10000</v>
      </c>
      <c r="K70" s="245">
        <f t="shared" si="38"/>
        <v>45</v>
      </c>
      <c r="L70" s="245">
        <f t="shared" si="38"/>
        <v>4771.3</v>
      </c>
      <c r="M70" s="245">
        <f t="shared" si="38"/>
        <v>177151.2</v>
      </c>
      <c r="N70" s="245">
        <f t="shared" si="38"/>
        <v>23507.7</v>
      </c>
      <c r="O70" s="245">
        <f t="shared" si="38"/>
        <v>18774.3</v>
      </c>
      <c r="P70" s="245">
        <f t="shared" si="38"/>
        <v>0</v>
      </c>
      <c r="Q70" s="245">
        <f t="shared" si="38"/>
        <v>9118</v>
      </c>
      <c r="R70" s="245">
        <f t="shared" si="38"/>
        <v>12000</v>
      </c>
      <c r="S70" s="245">
        <f t="shared" si="38"/>
        <v>126817.3</v>
      </c>
      <c r="T70" s="245">
        <f t="shared" si="38"/>
        <v>1000</v>
      </c>
      <c r="U70" s="245">
        <f t="shared" si="38"/>
        <v>0</v>
      </c>
      <c r="V70" s="245">
        <f t="shared" si="38"/>
        <v>4160.2</v>
      </c>
      <c r="W70" s="245">
        <f t="shared" si="38"/>
        <v>0</v>
      </c>
      <c r="X70" s="245">
        <f t="shared" si="38"/>
        <v>195377.5</v>
      </c>
      <c r="Y70" s="180">
        <f t="shared" si="1"/>
        <v>18226.299999999988</v>
      </c>
      <c r="Z70" s="246">
        <f>+Y70/M70*100</f>
        <v>10.288555764793006</v>
      </c>
      <c r="AA70" s="63"/>
      <c r="AB70" s="63"/>
      <c r="AC70" s="63"/>
      <c r="AD70" s="63"/>
      <c r="AE70" s="2"/>
      <c r="AF70" s="2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</row>
    <row r="71" spans="1:58" ht="18" customHeight="1">
      <c r="A71" s="136"/>
      <c r="B71" s="259" t="s">
        <v>155</v>
      </c>
      <c r="C71" s="251">
        <f>+[1]PP!C98</f>
        <v>7149.7</v>
      </c>
      <c r="D71" s="251">
        <f>+[1]PP!D98</f>
        <v>2000</v>
      </c>
      <c r="E71" s="251">
        <f>+[1]PP!E98</f>
        <v>0</v>
      </c>
      <c r="F71" s="251">
        <f>+[1]PP!F98</f>
        <v>0</v>
      </c>
      <c r="G71" s="251">
        <f>+[1]PP!G98</f>
        <v>0</v>
      </c>
      <c r="H71" s="251">
        <f>+[1]PP!H98</f>
        <v>0</v>
      </c>
      <c r="I71" s="251">
        <f>+[1]PP!I98</f>
        <v>0</v>
      </c>
      <c r="J71" s="251">
        <f>+[1]PP!J98</f>
        <v>10000</v>
      </c>
      <c r="K71" s="251">
        <f>+[1]PP!K98</f>
        <v>0</v>
      </c>
      <c r="L71" s="251">
        <f>+[1]PP!L98</f>
        <v>4771.3</v>
      </c>
      <c r="M71" s="219">
        <f>SUM(C71:L71)</f>
        <v>23921</v>
      </c>
      <c r="N71" s="251">
        <f>+[1]PP!N98</f>
        <v>23507.7</v>
      </c>
      <c r="O71" s="251">
        <f>+[1]PP!O98</f>
        <v>18774.3</v>
      </c>
      <c r="P71" s="251">
        <f>+[1]PP!P98</f>
        <v>0</v>
      </c>
      <c r="Q71" s="251">
        <f>+[1]PP!Q98</f>
        <v>9118</v>
      </c>
      <c r="R71" s="251">
        <f>+[1]PP!R98</f>
        <v>12000</v>
      </c>
      <c r="S71" s="251">
        <f>+[1]PP!S98</f>
        <v>1500</v>
      </c>
      <c r="T71" s="251">
        <f>+[1]PP!T98</f>
        <v>1000</v>
      </c>
      <c r="U71" s="251">
        <f>+[1]PP!U98</f>
        <v>0</v>
      </c>
      <c r="V71" s="251">
        <f>+[1]PP!V98</f>
        <v>4160.2</v>
      </c>
      <c r="W71" s="251">
        <f>+[1]PP!W98</f>
        <v>0</v>
      </c>
      <c r="X71" s="219">
        <f>SUM(N71:W71)</f>
        <v>70060.2</v>
      </c>
      <c r="Y71" s="182">
        <f t="shared" si="1"/>
        <v>46139.199999999997</v>
      </c>
      <c r="Z71" s="252">
        <f>+Y71/M71*100</f>
        <v>192.8815684963003</v>
      </c>
      <c r="AA71" s="63"/>
      <c r="AB71" s="63"/>
      <c r="AC71" s="63"/>
      <c r="AD71" s="63"/>
      <c r="AE71" s="2"/>
      <c r="AF71" s="2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</row>
    <row r="72" spans="1:58" ht="18" customHeight="1">
      <c r="A72" s="136"/>
      <c r="B72" s="259" t="s">
        <v>156</v>
      </c>
      <c r="C72" s="251">
        <f>+[1]PP!C99</f>
        <v>0</v>
      </c>
      <c r="D72" s="251">
        <f>+[1]PP!D99</f>
        <v>88774.5</v>
      </c>
      <c r="E72" s="251">
        <f>+[1]PP!E99</f>
        <v>43.9</v>
      </c>
      <c r="F72" s="251">
        <f>+[1]PP!F99</f>
        <v>0</v>
      </c>
      <c r="G72" s="251">
        <f>+[1]PP!G99</f>
        <v>0</v>
      </c>
      <c r="H72" s="251">
        <f>+[1]PP!H99</f>
        <v>0</v>
      </c>
      <c r="I72" s="251">
        <f>+[1]PP!I99</f>
        <v>64366.8</v>
      </c>
      <c r="J72" s="251">
        <f>+[1]PP!J99</f>
        <v>0</v>
      </c>
      <c r="K72" s="251">
        <f>+[1]PP!K99</f>
        <v>45</v>
      </c>
      <c r="L72" s="251">
        <f>+[1]PP!L99</f>
        <v>0</v>
      </c>
      <c r="M72" s="219">
        <f>SUM(C72:L72)</f>
        <v>153230.20000000001</v>
      </c>
      <c r="N72" s="251">
        <f>+[1]PP!N99</f>
        <v>0</v>
      </c>
      <c r="O72" s="251">
        <f>+[1]PP!O99</f>
        <v>0</v>
      </c>
      <c r="P72" s="251">
        <f>+[1]PP!P99</f>
        <v>0</v>
      </c>
      <c r="Q72" s="251">
        <f>+[1]PP!Q99</f>
        <v>0</v>
      </c>
      <c r="R72" s="251">
        <f>+[1]PP!R99</f>
        <v>0</v>
      </c>
      <c r="S72" s="251">
        <f>+[1]PP!S99</f>
        <v>125317.3</v>
      </c>
      <c r="T72" s="251">
        <f>+[1]PP!T99</f>
        <v>0</v>
      </c>
      <c r="U72" s="251">
        <f>+[1]PP!U99</f>
        <v>0</v>
      </c>
      <c r="V72" s="251">
        <f>+[1]PP!V99</f>
        <v>0</v>
      </c>
      <c r="W72" s="251">
        <f>+[1]PP!W99</f>
        <v>0</v>
      </c>
      <c r="X72" s="219">
        <f>SUM(N72:W72)</f>
        <v>125317.3</v>
      </c>
      <c r="Y72" s="182">
        <f t="shared" ref="Y72:Y103" si="39">+X72-M72</f>
        <v>-27912.900000000009</v>
      </c>
      <c r="Z72" s="252">
        <f>+Y72/M72*100</f>
        <v>-18.216317671059628</v>
      </c>
      <c r="AA72" s="63"/>
      <c r="AB72" s="63"/>
      <c r="AC72" s="63"/>
      <c r="AD72" s="63"/>
      <c r="AE72" s="2"/>
      <c r="AF72" s="2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</row>
    <row r="73" spans="1:58" ht="18" customHeight="1">
      <c r="A73" s="136"/>
      <c r="B73" s="257" t="s">
        <v>157</v>
      </c>
      <c r="C73" s="245">
        <f t="shared" ref="C73:X73" si="40">+C74+C75</f>
        <v>243.7</v>
      </c>
      <c r="D73" s="245">
        <f t="shared" si="40"/>
        <v>59.9</v>
      </c>
      <c r="E73" s="245">
        <f t="shared" si="40"/>
        <v>186.6</v>
      </c>
      <c r="F73" s="245">
        <f t="shared" si="40"/>
        <v>172.1</v>
      </c>
      <c r="G73" s="245">
        <f t="shared" si="40"/>
        <v>712.19999999999993</v>
      </c>
      <c r="H73" s="245">
        <f t="shared" si="40"/>
        <v>223.70000000000002</v>
      </c>
      <c r="I73" s="245">
        <f t="shared" si="40"/>
        <v>1100.0999999999999</v>
      </c>
      <c r="J73" s="245">
        <f t="shared" si="40"/>
        <v>62.9</v>
      </c>
      <c r="K73" s="245">
        <f t="shared" si="40"/>
        <v>305.5</v>
      </c>
      <c r="L73" s="245">
        <f t="shared" si="40"/>
        <v>576</v>
      </c>
      <c r="M73" s="245">
        <f t="shared" si="40"/>
        <v>3642.7000000000003</v>
      </c>
      <c r="N73" s="245">
        <f t="shared" si="40"/>
        <v>214.3</v>
      </c>
      <c r="O73" s="245">
        <f t="shared" si="40"/>
        <v>1050.7</v>
      </c>
      <c r="P73" s="245">
        <f t="shared" si="40"/>
        <v>154.19999999999999</v>
      </c>
      <c r="Q73" s="245">
        <f t="shared" si="40"/>
        <v>179.6</v>
      </c>
      <c r="R73" s="245">
        <f t="shared" si="40"/>
        <v>570.29999999999995</v>
      </c>
      <c r="S73" s="245">
        <f t="shared" si="40"/>
        <v>918.4</v>
      </c>
      <c r="T73" s="245">
        <f t="shared" si="40"/>
        <v>109.8</v>
      </c>
      <c r="U73" s="245">
        <f t="shared" si="40"/>
        <v>592.20000000000005</v>
      </c>
      <c r="V73" s="245">
        <f t="shared" si="40"/>
        <v>1760.6</v>
      </c>
      <c r="W73" s="245">
        <f t="shared" si="40"/>
        <v>441.1</v>
      </c>
      <c r="X73" s="245">
        <f t="shared" si="40"/>
        <v>5991.2000000000007</v>
      </c>
      <c r="Y73" s="180">
        <f t="shared" si="39"/>
        <v>2348.5000000000005</v>
      </c>
      <c r="Z73" s="246">
        <f>+Y73/M73*100</f>
        <v>64.471408570565785</v>
      </c>
      <c r="AA73" s="63"/>
      <c r="AB73" s="63"/>
      <c r="AC73" s="63"/>
      <c r="AD73" s="63"/>
      <c r="AE73" s="2"/>
      <c r="AF73" s="2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</row>
    <row r="74" spans="1:58" ht="18" customHeight="1">
      <c r="A74" s="136"/>
      <c r="B74" s="259" t="s">
        <v>158</v>
      </c>
      <c r="C74" s="251">
        <f>+[1]PP!C101</f>
        <v>0</v>
      </c>
      <c r="D74" s="251">
        <f>+[1]PP!D101</f>
        <v>0</v>
      </c>
      <c r="E74" s="251">
        <f>+[1]PP!E101</f>
        <v>0</v>
      </c>
      <c r="F74" s="251">
        <f>+[1]PP!F101</f>
        <v>0</v>
      </c>
      <c r="G74" s="251">
        <f>+[1]PP!G101</f>
        <v>0</v>
      </c>
      <c r="H74" s="251">
        <f>+[1]PP!H101</f>
        <v>0</v>
      </c>
      <c r="I74" s="251">
        <f>+[1]PP!I101</f>
        <v>0</v>
      </c>
      <c r="J74" s="251">
        <f>+[1]PP!J101</f>
        <v>0</v>
      </c>
      <c r="K74" s="251">
        <f>+[1]PP!K101</f>
        <v>0</v>
      </c>
      <c r="L74" s="251">
        <f>+[1]PP!L101</f>
        <v>0</v>
      </c>
      <c r="M74" s="219">
        <f>SUM(C74:L74)</f>
        <v>0</v>
      </c>
      <c r="N74" s="251">
        <v>0</v>
      </c>
      <c r="O74" s="251">
        <v>0</v>
      </c>
      <c r="P74" s="251">
        <v>0</v>
      </c>
      <c r="Q74" s="251">
        <v>0</v>
      </c>
      <c r="R74" s="251">
        <v>0</v>
      </c>
      <c r="S74" s="251">
        <v>0</v>
      </c>
      <c r="T74" s="251">
        <v>0</v>
      </c>
      <c r="U74" s="251">
        <v>0</v>
      </c>
      <c r="V74" s="251">
        <v>0</v>
      </c>
      <c r="W74" s="251">
        <v>0</v>
      </c>
      <c r="X74" s="219">
        <f>SUM(N74:W74)</f>
        <v>0</v>
      </c>
      <c r="Y74" s="232">
        <f t="shared" si="39"/>
        <v>0</v>
      </c>
      <c r="Z74" s="258" t="s">
        <v>60</v>
      </c>
      <c r="AA74" s="63"/>
      <c r="AB74" s="63"/>
      <c r="AC74" s="63"/>
      <c r="AD74" s="63"/>
      <c r="AE74" s="2"/>
      <c r="AF74" s="2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</row>
    <row r="75" spans="1:58" ht="18" customHeight="1">
      <c r="A75" s="136"/>
      <c r="B75" s="259" t="s">
        <v>159</v>
      </c>
      <c r="C75" s="251">
        <f t="shared" ref="C75:X75" si="41">+C76+C77</f>
        <v>243.7</v>
      </c>
      <c r="D75" s="251">
        <f t="shared" si="41"/>
        <v>59.9</v>
      </c>
      <c r="E75" s="251">
        <f t="shared" si="41"/>
        <v>186.6</v>
      </c>
      <c r="F75" s="251">
        <f t="shared" si="41"/>
        <v>172.1</v>
      </c>
      <c r="G75" s="251">
        <f t="shared" si="41"/>
        <v>712.19999999999993</v>
      </c>
      <c r="H75" s="251">
        <f t="shared" si="41"/>
        <v>223.70000000000002</v>
      </c>
      <c r="I75" s="251">
        <f t="shared" si="41"/>
        <v>1100.0999999999999</v>
      </c>
      <c r="J75" s="251">
        <f t="shared" si="41"/>
        <v>62.9</v>
      </c>
      <c r="K75" s="251">
        <f t="shared" si="41"/>
        <v>305.5</v>
      </c>
      <c r="L75" s="251">
        <f t="shared" si="41"/>
        <v>576</v>
      </c>
      <c r="M75" s="251">
        <f t="shared" si="41"/>
        <v>3642.7000000000003</v>
      </c>
      <c r="N75" s="251">
        <f t="shared" si="41"/>
        <v>214.3</v>
      </c>
      <c r="O75" s="251">
        <f t="shared" si="41"/>
        <v>1050.7</v>
      </c>
      <c r="P75" s="251">
        <f t="shared" si="41"/>
        <v>154.19999999999999</v>
      </c>
      <c r="Q75" s="251">
        <f t="shared" si="41"/>
        <v>179.6</v>
      </c>
      <c r="R75" s="251">
        <f t="shared" si="41"/>
        <v>570.29999999999995</v>
      </c>
      <c r="S75" s="251">
        <f t="shared" si="41"/>
        <v>918.4</v>
      </c>
      <c r="T75" s="251">
        <f t="shared" si="41"/>
        <v>109.8</v>
      </c>
      <c r="U75" s="251">
        <f t="shared" si="41"/>
        <v>592.20000000000005</v>
      </c>
      <c r="V75" s="251">
        <f t="shared" si="41"/>
        <v>1760.6</v>
      </c>
      <c r="W75" s="251">
        <f t="shared" si="41"/>
        <v>441.1</v>
      </c>
      <c r="X75" s="251">
        <f t="shared" si="41"/>
        <v>5991.2000000000007</v>
      </c>
      <c r="Y75" s="182">
        <f t="shared" si="39"/>
        <v>2348.5000000000005</v>
      </c>
      <c r="Z75" s="252">
        <f t="shared" ref="Z75:Z81" si="42">+Y75/M75*100</f>
        <v>64.471408570565785</v>
      </c>
      <c r="AA75" s="63"/>
      <c r="AB75" s="63"/>
      <c r="AC75" s="63"/>
      <c r="AD75" s="63"/>
      <c r="AE75" s="2"/>
      <c r="AF75" s="2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  <row r="76" spans="1:58" ht="18" customHeight="1">
      <c r="A76" s="136"/>
      <c r="B76" s="260" t="s">
        <v>160</v>
      </c>
      <c r="C76" s="251">
        <f>+[1]PP!C103</f>
        <v>0</v>
      </c>
      <c r="D76" s="251">
        <f>+[1]PP!D103</f>
        <v>0</v>
      </c>
      <c r="E76" s="251">
        <f>+[1]PP!E103</f>
        <v>1.7</v>
      </c>
      <c r="F76" s="251">
        <f>+[1]PP!F103</f>
        <v>2.9</v>
      </c>
      <c r="G76" s="251">
        <f>+[1]PP!G103</f>
        <v>1.4</v>
      </c>
      <c r="H76" s="251">
        <f>+[1]PP!H103</f>
        <v>1.8</v>
      </c>
      <c r="I76" s="251">
        <f>+[1]PP!I103</f>
        <v>0</v>
      </c>
      <c r="J76" s="251">
        <f>+[1]PP!J103</f>
        <v>0</v>
      </c>
      <c r="K76" s="251">
        <f>+[1]PP!K103</f>
        <v>0</v>
      </c>
      <c r="L76" s="251">
        <f>+[1]PP!L103</f>
        <v>0</v>
      </c>
      <c r="M76" s="219">
        <f>SUM(C76:L76)</f>
        <v>7.8</v>
      </c>
      <c r="N76" s="251">
        <f>+[1]PP!N103</f>
        <v>0</v>
      </c>
      <c r="O76" s="251">
        <f>+[1]PP!O103</f>
        <v>0</v>
      </c>
      <c r="P76" s="251">
        <f>+[1]PP!P103</f>
        <v>0</v>
      </c>
      <c r="Q76" s="251">
        <f>+[1]PP!Q103</f>
        <v>0</v>
      </c>
      <c r="R76" s="251">
        <f>+[1]PP!R103</f>
        <v>0</v>
      </c>
      <c r="S76" s="251">
        <f>+[1]PP!S103</f>
        <v>0</v>
      </c>
      <c r="T76" s="251">
        <f>+[1]PP!T103</f>
        <v>0</v>
      </c>
      <c r="U76" s="251">
        <f>+[1]PP!U103</f>
        <v>0</v>
      </c>
      <c r="V76" s="251">
        <f>+[1]PP!V103</f>
        <v>0</v>
      </c>
      <c r="W76" s="251">
        <f>+[1]PP!W103</f>
        <v>0</v>
      </c>
      <c r="X76" s="219">
        <f>SUM(N76:W76)</f>
        <v>0</v>
      </c>
      <c r="Y76" s="182">
        <f t="shared" si="39"/>
        <v>-7.8</v>
      </c>
      <c r="Z76" s="252">
        <f t="shared" si="42"/>
        <v>-100</v>
      </c>
      <c r="AA76" s="63"/>
      <c r="AB76" s="63"/>
      <c r="AC76" s="63"/>
      <c r="AD76" s="63"/>
      <c r="AE76" s="2"/>
      <c r="AF76" s="2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</row>
    <row r="77" spans="1:58" ht="18" customHeight="1">
      <c r="A77" s="136"/>
      <c r="B77" s="260" t="s">
        <v>33</v>
      </c>
      <c r="C77" s="251">
        <f>+[1]PP!C104</f>
        <v>243.7</v>
      </c>
      <c r="D77" s="251">
        <f>+[1]PP!D104</f>
        <v>59.9</v>
      </c>
      <c r="E77" s="251">
        <f>+[1]PP!E104</f>
        <v>184.9</v>
      </c>
      <c r="F77" s="251">
        <f>+[1]PP!F104</f>
        <v>169.2</v>
      </c>
      <c r="G77" s="251">
        <f>+[1]PP!G104</f>
        <v>710.8</v>
      </c>
      <c r="H77" s="251">
        <f>+[1]PP!H104</f>
        <v>221.9</v>
      </c>
      <c r="I77" s="251">
        <f>+[1]PP!I104</f>
        <v>1100.0999999999999</v>
      </c>
      <c r="J77" s="251">
        <f>+[1]PP!J104</f>
        <v>62.9</v>
      </c>
      <c r="K77" s="251">
        <f>+[1]PP!K104</f>
        <v>305.5</v>
      </c>
      <c r="L77" s="251">
        <f>+[1]PP!L104</f>
        <v>576</v>
      </c>
      <c r="M77" s="219">
        <f>SUM(C77:L77)</f>
        <v>3634.9</v>
      </c>
      <c r="N77" s="251">
        <f>+[1]PP!N104</f>
        <v>214.3</v>
      </c>
      <c r="O77" s="251">
        <f>+[1]PP!O104</f>
        <v>1050.7</v>
      </c>
      <c r="P77" s="251">
        <f>+[1]PP!P104</f>
        <v>154.19999999999999</v>
      </c>
      <c r="Q77" s="251">
        <f>+[1]PP!Q104</f>
        <v>179.6</v>
      </c>
      <c r="R77" s="251">
        <f>+[1]PP!R104</f>
        <v>570.29999999999995</v>
      </c>
      <c r="S77" s="251">
        <f>+[1]PP!S104</f>
        <v>918.4</v>
      </c>
      <c r="T77" s="251">
        <f>+[1]PP!T104</f>
        <v>109.8</v>
      </c>
      <c r="U77" s="251">
        <f>+[1]PP!U104</f>
        <v>592.20000000000005</v>
      </c>
      <c r="V77" s="251">
        <f>+[1]PP!V104</f>
        <v>1760.6</v>
      </c>
      <c r="W77" s="251">
        <f>+[1]PP!W104</f>
        <v>441.1</v>
      </c>
      <c r="X77" s="219">
        <f>SUM(N77:W77)</f>
        <v>5991.2000000000007</v>
      </c>
      <c r="Y77" s="182">
        <f t="shared" si="39"/>
        <v>2356.3000000000006</v>
      </c>
      <c r="Z77" s="252">
        <f t="shared" si="42"/>
        <v>64.824341797573538</v>
      </c>
      <c r="AA77" s="63"/>
      <c r="AB77" s="63"/>
      <c r="AC77" s="63"/>
      <c r="AD77" s="63"/>
      <c r="AE77" s="2"/>
      <c r="AF77" s="2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</row>
    <row r="78" spans="1:58" ht="18" customHeight="1">
      <c r="A78" s="136"/>
      <c r="B78" s="216" t="s">
        <v>161</v>
      </c>
      <c r="C78" s="246">
        <f t="shared" ref="C78:X78" si="43">+C79</f>
        <v>11.4</v>
      </c>
      <c r="D78" s="246">
        <f t="shared" si="43"/>
        <v>31.8</v>
      </c>
      <c r="E78" s="246">
        <f t="shared" si="43"/>
        <v>6</v>
      </c>
      <c r="F78" s="246">
        <f t="shared" si="43"/>
        <v>62.2</v>
      </c>
      <c r="G78" s="246">
        <f t="shared" si="43"/>
        <v>23.8</v>
      </c>
      <c r="H78" s="246">
        <f t="shared" si="43"/>
        <v>17.7</v>
      </c>
      <c r="I78" s="246">
        <f t="shared" si="43"/>
        <v>11</v>
      </c>
      <c r="J78" s="246">
        <f t="shared" si="43"/>
        <v>29.8</v>
      </c>
      <c r="K78" s="246">
        <f t="shared" si="43"/>
        <v>36.5</v>
      </c>
      <c r="L78" s="246">
        <f t="shared" si="43"/>
        <v>247.7</v>
      </c>
      <c r="M78" s="246">
        <f t="shared" si="43"/>
        <v>477.9</v>
      </c>
      <c r="N78" s="246">
        <f t="shared" si="43"/>
        <v>16</v>
      </c>
      <c r="O78" s="246">
        <f t="shared" si="43"/>
        <v>3.3</v>
      </c>
      <c r="P78" s="246">
        <f t="shared" si="43"/>
        <v>6</v>
      </c>
      <c r="Q78" s="246">
        <f t="shared" si="43"/>
        <v>2.1</v>
      </c>
      <c r="R78" s="246">
        <f t="shared" si="43"/>
        <v>6.7</v>
      </c>
      <c r="S78" s="246">
        <f t="shared" si="43"/>
        <v>2.4</v>
      </c>
      <c r="T78" s="246">
        <f t="shared" si="43"/>
        <v>4</v>
      </c>
      <c r="U78" s="246">
        <f t="shared" si="43"/>
        <v>4.7</v>
      </c>
      <c r="V78" s="246">
        <f t="shared" si="43"/>
        <v>2.4</v>
      </c>
      <c r="W78" s="246">
        <f t="shared" si="43"/>
        <v>9.1</v>
      </c>
      <c r="X78" s="246">
        <f t="shared" si="43"/>
        <v>56.7</v>
      </c>
      <c r="Y78" s="180">
        <f t="shared" si="39"/>
        <v>-421.2</v>
      </c>
      <c r="Z78" s="246">
        <f t="shared" si="42"/>
        <v>-88.135593220338976</v>
      </c>
      <c r="AA78" s="63"/>
      <c r="AB78" s="63"/>
      <c r="AC78" s="63"/>
      <c r="AD78" s="63"/>
      <c r="AE78" s="2"/>
      <c r="AF78" s="2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</row>
    <row r="79" spans="1:58" ht="15" customHeight="1">
      <c r="A79" s="136"/>
      <c r="B79" s="221" t="s">
        <v>162</v>
      </c>
      <c r="C79" s="252">
        <f>+[1]PP!C106</f>
        <v>11.4</v>
      </c>
      <c r="D79" s="252">
        <f>+[1]PP!D106</f>
        <v>31.8</v>
      </c>
      <c r="E79" s="252">
        <f>+[1]PP!E106</f>
        <v>6</v>
      </c>
      <c r="F79" s="252">
        <f>+[1]PP!F106</f>
        <v>62.2</v>
      </c>
      <c r="G79" s="252">
        <f>+[1]PP!G106</f>
        <v>23.8</v>
      </c>
      <c r="H79" s="252">
        <f>+[1]PP!H106</f>
        <v>17.7</v>
      </c>
      <c r="I79" s="252">
        <f>+[1]PP!I106</f>
        <v>11</v>
      </c>
      <c r="J79" s="252">
        <f>+[1]PP!J106</f>
        <v>29.8</v>
      </c>
      <c r="K79" s="252">
        <f>+[1]PP!K106</f>
        <v>36.5</v>
      </c>
      <c r="L79" s="252">
        <f>+[1]PP!L106</f>
        <v>247.7</v>
      </c>
      <c r="M79" s="219">
        <f>SUM(C79:L79)</f>
        <v>477.9</v>
      </c>
      <c r="N79" s="252">
        <f>+[1]PP!N106</f>
        <v>16</v>
      </c>
      <c r="O79" s="252">
        <f>+[1]PP!O106</f>
        <v>3.3</v>
      </c>
      <c r="P79" s="252">
        <f>+[1]PP!P106</f>
        <v>6</v>
      </c>
      <c r="Q79" s="252">
        <f>+[1]PP!Q106</f>
        <v>2.1</v>
      </c>
      <c r="R79" s="252">
        <f>+[1]PP!R106</f>
        <v>6.7</v>
      </c>
      <c r="S79" s="252">
        <f>+[1]PP!S106</f>
        <v>2.4</v>
      </c>
      <c r="T79" s="252">
        <f>+[1]PP!T106</f>
        <v>4</v>
      </c>
      <c r="U79" s="252">
        <f>+[1]PP!U106</f>
        <v>4.7</v>
      </c>
      <c r="V79" s="252">
        <f>+[1]PP!V106</f>
        <v>2.4</v>
      </c>
      <c r="W79" s="252">
        <f>+[1]PP!W106</f>
        <v>9.1</v>
      </c>
      <c r="X79" s="219">
        <f>SUM(N79:W79)</f>
        <v>56.7</v>
      </c>
      <c r="Y79" s="182">
        <f t="shared" si="39"/>
        <v>-421.2</v>
      </c>
      <c r="Z79" s="252">
        <f t="shared" si="42"/>
        <v>-88.135593220338976</v>
      </c>
      <c r="AA79" s="63"/>
      <c r="AB79" s="63"/>
      <c r="AC79" s="63"/>
      <c r="AD79" s="63"/>
      <c r="AE79" s="2"/>
      <c r="AF79" s="2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</row>
    <row r="80" spans="1:58" ht="23.25" customHeight="1" thickBot="1">
      <c r="A80" s="136"/>
      <c r="B80" s="261" t="s">
        <v>103</v>
      </c>
      <c r="C80" s="262">
        <f t="shared" ref="C80:X80" si="44">+C78+C60+C59+C58</f>
        <v>11292.1</v>
      </c>
      <c r="D80" s="262">
        <f t="shared" si="44"/>
        <v>93085.999999999985</v>
      </c>
      <c r="E80" s="262">
        <f t="shared" si="44"/>
        <v>2188.5</v>
      </c>
      <c r="F80" s="262">
        <f t="shared" si="44"/>
        <v>2005.0000000000002</v>
      </c>
      <c r="G80" s="262">
        <f t="shared" si="44"/>
        <v>2754.2999999999997</v>
      </c>
      <c r="H80" s="262">
        <f t="shared" si="44"/>
        <v>4815.3</v>
      </c>
      <c r="I80" s="262">
        <f t="shared" si="44"/>
        <v>67493.7</v>
      </c>
      <c r="J80" s="262">
        <f t="shared" si="44"/>
        <v>12524.099999999999</v>
      </c>
      <c r="K80" s="262">
        <f t="shared" si="44"/>
        <v>3322.3999999999996</v>
      </c>
      <c r="L80" s="262">
        <f t="shared" si="44"/>
        <v>8785.2999999999993</v>
      </c>
      <c r="M80" s="262">
        <f t="shared" si="44"/>
        <v>208266.70000000004</v>
      </c>
      <c r="N80" s="262">
        <f t="shared" si="44"/>
        <v>26395.5</v>
      </c>
      <c r="O80" s="262">
        <f t="shared" si="44"/>
        <v>22549.3</v>
      </c>
      <c r="P80" s="262">
        <f t="shared" si="44"/>
        <v>2596.9</v>
      </c>
      <c r="Q80" s="262">
        <f t="shared" si="44"/>
        <v>12196.4</v>
      </c>
      <c r="R80" s="262">
        <f t="shared" si="44"/>
        <v>16246</v>
      </c>
      <c r="S80" s="262">
        <f t="shared" si="44"/>
        <v>133279.9</v>
      </c>
      <c r="T80" s="262">
        <f t="shared" si="44"/>
        <v>3484.2999999999997</v>
      </c>
      <c r="U80" s="262">
        <f t="shared" si="44"/>
        <v>2740.8</v>
      </c>
      <c r="V80" s="262">
        <f t="shared" si="44"/>
        <v>9007.7999999999993</v>
      </c>
      <c r="W80" s="262">
        <f t="shared" si="44"/>
        <v>2741.2000000000003</v>
      </c>
      <c r="X80" s="262">
        <f t="shared" si="44"/>
        <v>231238.1</v>
      </c>
      <c r="Y80" s="262">
        <f t="shared" si="39"/>
        <v>22971.399999999965</v>
      </c>
      <c r="Z80" s="263">
        <f t="shared" si="42"/>
        <v>11.029799771158789</v>
      </c>
      <c r="AA80" s="63"/>
      <c r="AB80" s="63"/>
      <c r="AC80" s="63"/>
      <c r="AD80" s="63"/>
      <c r="AE80" s="2"/>
      <c r="AF80" s="2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</row>
    <row r="81" spans="1:58" ht="18" customHeight="1" thickTop="1">
      <c r="A81" s="136"/>
      <c r="B81" s="264" t="s">
        <v>76</v>
      </c>
      <c r="C81" s="265">
        <v>291.2</v>
      </c>
      <c r="D81" s="265">
        <v>278.39999999999998</v>
      </c>
      <c r="E81" s="265">
        <v>278</v>
      </c>
      <c r="F81" s="265">
        <v>282.8</v>
      </c>
      <c r="G81" s="265">
        <v>324.7</v>
      </c>
      <c r="H81" s="265">
        <v>324</v>
      </c>
      <c r="I81" s="265">
        <v>295.5</v>
      </c>
      <c r="J81" s="265">
        <v>315.39999999999998</v>
      </c>
      <c r="K81" s="265">
        <v>293.2</v>
      </c>
      <c r="L81" s="265">
        <v>312.39999999999998</v>
      </c>
      <c r="M81" s="265">
        <f>SUM(C81:L81)</f>
        <v>2995.6</v>
      </c>
      <c r="N81" s="266">
        <v>357.5</v>
      </c>
      <c r="O81" s="266">
        <v>315.39999999999998</v>
      </c>
      <c r="P81" s="266">
        <v>339.3</v>
      </c>
      <c r="Q81" s="266">
        <v>340.8</v>
      </c>
      <c r="R81" s="266">
        <v>374.8</v>
      </c>
      <c r="S81" s="266">
        <v>331.6</v>
      </c>
      <c r="T81" s="266">
        <v>340</v>
      </c>
      <c r="U81" s="266">
        <v>329.9</v>
      </c>
      <c r="V81" s="266">
        <v>337.8</v>
      </c>
      <c r="W81" s="266">
        <v>328.8</v>
      </c>
      <c r="X81" s="267">
        <f>SUM(N81:W81)</f>
        <v>3395.9000000000005</v>
      </c>
      <c r="Y81" s="266">
        <f t="shared" si="39"/>
        <v>400.30000000000064</v>
      </c>
      <c r="Z81" s="266">
        <f t="shared" si="42"/>
        <v>13.362932300707724</v>
      </c>
      <c r="AA81" s="63"/>
      <c r="AB81" s="63"/>
      <c r="AC81" s="63"/>
      <c r="AD81" s="63"/>
      <c r="AE81" s="2"/>
      <c r="AF81" s="2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</row>
    <row r="82" spans="1:58" ht="18" customHeight="1">
      <c r="A82" s="136"/>
      <c r="B82" s="268" t="s">
        <v>163</v>
      </c>
      <c r="C82" s="269">
        <v>0</v>
      </c>
      <c r="D82" s="269">
        <v>0</v>
      </c>
      <c r="E82" s="269">
        <v>0</v>
      </c>
      <c r="F82" s="269">
        <v>0</v>
      </c>
      <c r="G82" s="269">
        <v>0</v>
      </c>
      <c r="H82" s="269">
        <v>0</v>
      </c>
      <c r="I82" s="269">
        <v>0</v>
      </c>
      <c r="J82" s="269">
        <v>0</v>
      </c>
      <c r="K82" s="269">
        <v>0</v>
      </c>
      <c r="L82" s="269">
        <v>0</v>
      </c>
      <c r="M82" s="267">
        <f>SUM(C82:L82)</f>
        <v>0</v>
      </c>
      <c r="N82" s="269">
        <v>0</v>
      </c>
      <c r="O82" s="267">
        <v>0</v>
      </c>
      <c r="P82" s="267">
        <v>0</v>
      </c>
      <c r="Q82" s="267">
        <v>0</v>
      </c>
      <c r="R82" s="267">
        <v>0</v>
      </c>
      <c r="S82" s="267">
        <v>0</v>
      </c>
      <c r="T82" s="267">
        <v>0</v>
      </c>
      <c r="U82" s="267">
        <v>0</v>
      </c>
      <c r="V82" s="267">
        <v>0</v>
      </c>
      <c r="W82" s="267">
        <v>0</v>
      </c>
      <c r="X82" s="267">
        <f>SUM(N82:W82)</f>
        <v>0</v>
      </c>
      <c r="Y82" s="267">
        <f t="shared" si="39"/>
        <v>0</v>
      </c>
      <c r="Z82" s="219">
        <v>0</v>
      </c>
      <c r="AA82" s="63"/>
      <c r="AB82" s="63"/>
      <c r="AC82" s="63"/>
      <c r="AD82" s="63"/>
      <c r="AE82" s="2"/>
      <c r="AF82" s="2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</row>
    <row r="83" spans="1:58" ht="18" customHeight="1">
      <c r="A83" s="136"/>
      <c r="B83" s="270" t="s">
        <v>164</v>
      </c>
      <c r="C83" s="269">
        <v>58.5</v>
      </c>
      <c r="D83" s="269">
        <v>43.7</v>
      </c>
      <c r="E83" s="269">
        <v>66.400000000000006</v>
      </c>
      <c r="F83" s="269">
        <v>60.7</v>
      </c>
      <c r="G83" s="269">
        <v>73.400000000000006</v>
      </c>
      <c r="H83" s="269">
        <v>69.599999999999994</v>
      </c>
      <c r="I83" s="269">
        <v>69.900000000000006</v>
      </c>
      <c r="J83" s="269">
        <v>58</v>
      </c>
      <c r="K83" s="269">
        <v>62.3</v>
      </c>
      <c r="L83" s="269">
        <v>82.6</v>
      </c>
      <c r="M83" s="269">
        <f>SUM(C83:L83)</f>
        <v>645.1</v>
      </c>
      <c r="N83" s="267">
        <v>75.8</v>
      </c>
      <c r="O83" s="267">
        <v>78.8</v>
      </c>
      <c r="P83" s="267">
        <v>82.5</v>
      </c>
      <c r="Q83" s="267">
        <v>82.4</v>
      </c>
      <c r="R83" s="267">
        <v>88.3</v>
      </c>
      <c r="S83" s="267">
        <v>103.3</v>
      </c>
      <c r="T83" s="267">
        <v>79.400000000000006</v>
      </c>
      <c r="U83" s="267">
        <v>91.4</v>
      </c>
      <c r="V83" s="267">
        <v>71.3</v>
      </c>
      <c r="W83" s="267">
        <v>94.8</v>
      </c>
      <c r="X83" s="267">
        <f>SUM(N83:W83)</f>
        <v>847.99999999999989</v>
      </c>
      <c r="Y83" s="267">
        <f t="shared" si="39"/>
        <v>202.89999999999986</v>
      </c>
      <c r="Z83" s="267">
        <f>+Y83/M83*100</f>
        <v>31.45248798635868</v>
      </c>
      <c r="AA83" s="63"/>
      <c r="AB83" s="63"/>
      <c r="AC83" s="63"/>
      <c r="AD83" s="63"/>
      <c r="AE83" s="2"/>
      <c r="AF83" s="2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</row>
    <row r="84" spans="1:58" ht="22.5" customHeight="1" thickBot="1">
      <c r="A84" s="136"/>
      <c r="B84" s="271" t="s">
        <v>79</v>
      </c>
      <c r="C84" s="262">
        <f t="shared" ref="C84:X84" si="45">+C83+C82+C81+C80</f>
        <v>11641.800000000001</v>
      </c>
      <c r="D84" s="262">
        <f t="shared" si="45"/>
        <v>93408.099999999991</v>
      </c>
      <c r="E84" s="262">
        <f t="shared" si="45"/>
        <v>2532.9</v>
      </c>
      <c r="F84" s="262">
        <f t="shared" si="45"/>
        <v>2348.5</v>
      </c>
      <c r="G84" s="262">
        <f t="shared" si="45"/>
        <v>3152.3999999999996</v>
      </c>
      <c r="H84" s="262">
        <f t="shared" si="45"/>
        <v>5208.9000000000005</v>
      </c>
      <c r="I84" s="262">
        <f t="shared" si="45"/>
        <v>67859.099999999991</v>
      </c>
      <c r="J84" s="262">
        <f t="shared" si="45"/>
        <v>12897.499999999998</v>
      </c>
      <c r="K84" s="262">
        <f t="shared" si="45"/>
        <v>3677.8999999999996</v>
      </c>
      <c r="L84" s="262">
        <f t="shared" si="45"/>
        <v>9180.2999999999993</v>
      </c>
      <c r="M84" s="262">
        <f t="shared" si="45"/>
        <v>211907.40000000005</v>
      </c>
      <c r="N84" s="262">
        <f t="shared" si="45"/>
        <v>26828.799999999999</v>
      </c>
      <c r="O84" s="262">
        <f t="shared" si="45"/>
        <v>22943.5</v>
      </c>
      <c r="P84" s="262">
        <f t="shared" si="45"/>
        <v>3018.7000000000003</v>
      </c>
      <c r="Q84" s="262">
        <f t="shared" si="45"/>
        <v>12619.6</v>
      </c>
      <c r="R84" s="262">
        <f t="shared" si="45"/>
        <v>16709.099999999999</v>
      </c>
      <c r="S84" s="262">
        <f t="shared" si="45"/>
        <v>133714.79999999999</v>
      </c>
      <c r="T84" s="262">
        <f t="shared" si="45"/>
        <v>3903.7</v>
      </c>
      <c r="U84" s="262">
        <f t="shared" si="45"/>
        <v>3162.1000000000004</v>
      </c>
      <c r="V84" s="262">
        <f t="shared" si="45"/>
        <v>9416.9</v>
      </c>
      <c r="W84" s="262">
        <f t="shared" si="45"/>
        <v>3164.8</v>
      </c>
      <c r="X84" s="262">
        <f t="shared" si="45"/>
        <v>235482</v>
      </c>
      <c r="Y84" s="262">
        <f t="shared" si="39"/>
        <v>23574.599999999948</v>
      </c>
      <c r="Z84" s="263">
        <f>+Y84/M84*100</f>
        <v>11.124953635408646</v>
      </c>
      <c r="AA84" s="63"/>
      <c r="AB84" s="63"/>
      <c r="AC84" s="63"/>
      <c r="AD84" s="63"/>
      <c r="AE84" s="2"/>
      <c r="AF84" s="2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</row>
    <row r="85" spans="1:58" ht="18" customHeight="1" thickTop="1">
      <c r="A85" s="136"/>
      <c r="B85" s="110" t="s">
        <v>80</v>
      </c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3"/>
      <c r="U85" s="272"/>
      <c r="V85" s="272"/>
      <c r="W85" s="272"/>
      <c r="X85" s="272"/>
      <c r="Y85" s="272"/>
      <c r="Z85" s="272"/>
      <c r="AA85" s="63"/>
      <c r="AB85" s="63"/>
      <c r="AC85" s="63"/>
      <c r="AD85" s="63"/>
      <c r="AE85" s="2"/>
      <c r="AF85" s="2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</row>
    <row r="86" spans="1:58" ht="13.5" customHeight="1">
      <c r="A86" s="136"/>
      <c r="B86" s="114" t="s">
        <v>81</v>
      </c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2"/>
      <c r="AB86" s="2"/>
      <c r="AC86" s="2"/>
      <c r="AD86" s="2"/>
      <c r="AE86" s="2"/>
      <c r="AF86" s="2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9.5" customHeight="1">
      <c r="A87" s="136"/>
      <c r="B87" s="118" t="s">
        <v>82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2"/>
      <c r="AB87" s="2"/>
      <c r="AC87" s="2"/>
      <c r="AD87" s="2"/>
      <c r="AE87" s="2"/>
      <c r="AF87" s="2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21" customHeight="1">
      <c r="A88" s="136"/>
      <c r="B88" s="118" t="s">
        <v>165</v>
      </c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6"/>
      <c r="N88" s="277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5"/>
      <c r="Z88" s="275"/>
      <c r="AA88" s="2"/>
      <c r="AB88" s="2"/>
      <c r="AC88" s="2"/>
      <c r="AD88" s="2"/>
      <c r="AE88" s="2"/>
      <c r="AF88" s="2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4.25">
      <c r="A89" s="136"/>
      <c r="B89" s="118" t="s">
        <v>166</v>
      </c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80"/>
      <c r="N89" s="129"/>
      <c r="W89" s="129"/>
      <c r="X89" s="129"/>
      <c r="Y89" s="129"/>
      <c r="Z89" s="129"/>
      <c r="AA89" s="2"/>
      <c r="AB89" s="2"/>
      <c r="AC89" s="2"/>
      <c r="AD89" s="2"/>
      <c r="AE89" s="2"/>
      <c r="AF89" s="2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90" spans="1:58" ht="14.25">
      <c r="A90" s="136"/>
      <c r="B90" s="127" t="s">
        <v>85</v>
      </c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126"/>
      <c r="Y90" s="126"/>
      <c r="Z90" s="126"/>
      <c r="AA90" s="2"/>
      <c r="AB90" s="2"/>
      <c r="AC90" s="2"/>
      <c r="AD90" s="2"/>
      <c r="AE90" s="2"/>
      <c r="AF90" s="2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</row>
    <row r="91" spans="1:58" ht="14.25">
      <c r="B91" s="282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08"/>
      <c r="Y91" s="208"/>
      <c r="Z91" s="208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</row>
    <row r="92" spans="1:58" ht="14.25">
      <c r="B92" s="208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08"/>
      <c r="Y92" s="208"/>
      <c r="Z92" s="208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</row>
    <row r="93" spans="1:58" ht="14.25">
      <c r="B93" s="208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O93" s="277"/>
      <c r="P93" s="277"/>
      <c r="Q93" s="277"/>
      <c r="R93" s="277"/>
      <c r="S93" s="277"/>
      <c r="T93" s="277"/>
      <c r="U93" s="277"/>
      <c r="V93" s="277"/>
      <c r="W93" s="277"/>
      <c r="X93" s="208"/>
      <c r="Y93" s="208"/>
      <c r="Z93" s="208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</row>
    <row r="94" spans="1:58" ht="14.25">
      <c r="B94" s="283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84"/>
      <c r="Y94" s="208"/>
      <c r="Z94" s="208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</row>
    <row r="95" spans="1:58" ht="14.25">
      <c r="B95" s="283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26"/>
      <c r="N95" s="285"/>
      <c r="O95" s="285"/>
      <c r="P95" s="285"/>
      <c r="Q95" s="285"/>
      <c r="R95" s="285"/>
      <c r="S95" s="286"/>
      <c r="T95" s="287"/>
      <c r="U95" s="286"/>
      <c r="V95" s="286"/>
      <c r="W95" s="286"/>
      <c r="X95" s="208"/>
      <c r="Y95" s="208"/>
      <c r="Z95" s="208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</row>
    <row r="96" spans="1:58" ht="14.25">
      <c r="B96" s="283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77"/>
      <c r="O96" s="277"/>
      <c r="P96" s="288"/>
      <c r="Q96" s="277"/>
      <c r="R96" s="277"/>
      <c r="S96" s="277"/>
      <c r="T96" s="277"/>
      <c r="U96" s="277"/>
      <c r="V96" s="277"/>
      <c r="W96" s="288"/>
      <c r="X96" s="208"/>
      <c r="Y96" s="208"/>
      <c r="Z96" s="208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</row>
    <row r="97" spans="2:58" ht="14.25">
      <c r="B97" s="283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90"/>
      <c r="S97" s="289"/>
      <c r="T97" s="289"/>
      <c r="U97" s="289"/>
      <c r="V97" s="289"/>
      <c r="W97" s="208"/>
      <c r="X97" s="208"/>
      <c r="Y97" s="208"/>
      <c r="Z97" s="208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</row>
    <row r="98" spans="2:58" ht="14.25">
      <c r="B98" s="283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90"/>
      <c r="S98" s="208"/>
      <c r="T98" s="208"/>
      <c r="U98" s="208"/>
      <c r="V98" s="208"/>
      <c r="W98" s="208"/>
      <c r="X98" s="208"/>
      <c r="Y98" s="208"/>
      <c r="Z98" s="208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</row>
    <row r="99" spans="2:58" ht="14.25"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91"/>
      <c r="S99" s="208"/>
      <c r="T99" s="208"/>
      <c r="U99" s="208"/>
      <c r="V99" s="208"/>
      <c r="W99" s="208"/>
      <c r="X99" s="208"/>
      <c r="Y99" s="208"/>
      <c r="Z99" s="208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</row>
    <row r="100" spans="2:58" ht="14.25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</row>
    <row r="101" spans="2:58" ht="14.25"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2:58" ht="14.25"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</row>
    <row r="103" spans="2:58" ht="14.25"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</row>
    <row r="104" spans="2:58" ht="14.25">
      <c r="B104" s="283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</row>
    <row r="105" spans="2:58" ht="14.25">
      <c r="B105" s="283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</row>
    <row r="106" spans="2:58" ht="14.25"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</row>
    <row r="107" spans="2:58" ht="14.25">
      <c r="B107" s="283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</row>
    <row r="108" spans="2:58" ht="14.25">
      <c r="B108" s="283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</row>
    <row r="109" spans="2:58" ht="14.25">
      <c r="B109" s="283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</row>
    <row r="110" spans="2:58" ht="14.25"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</row>
    <row r="111" spans="2:58" ht="14.25">
      <c r="B111" s="283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</row>
    <row r="112" spans="2:58" ht="14.25">
      <c r="B112" s="283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</row>
    <row r="113" spans="2:58" ht="14.25">
      <c r="B113" s="283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</row>
    <row r="114" spans="2:58" ht="14.25"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</row>
    <row r="115" spans="2:58" ht="14.25">
      <c r="B115" s="283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</row>
    <row r="116" spans="2:58" ht="14.25">
      <c r="B116" s="283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</row>
    <row r="117" spans="2:58" ht="14.25">
      <c r="B117" s="283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</row>
    <row r="118" spans="2:58" ht="14.25">
      <c r="B118" s="283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</row>
    <row r="119" spans="2:58" ht="14.25"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</row>
    <row r="120" spans="2:58" ht="14.25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</row>
    <row r="121" spans="2:58" ht="14.25"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</row>
    <row r="122" spans="2:58" ht="14.25"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</row>
    <row r="123" spans="2:58" ht="14.25"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</row>
    <row r="124" spans="2:58" ht="14.25"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</row>
    <row r="125" spans="2:58" ht="14.25"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</row>
    <row r="126" spans="2:58" ht="14.25"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</row>
    <row r="127" spans="2:58" ht="14.25"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2:58" ht="14.25"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2:58" ht="14.25"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</row>
    <row r="130" spans="2:58" ht="14.25"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</row>
    <row r="131" spans="2:58" ht="14.25"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</row>
    <row r="132" spans="2:58" ht="14.25"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</row>
    <row r="133" spans="2:58" ht="14.25"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</row>
    <row r="134" spans="2:58" ht="14.25"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</row>
    <row r="135" spans="2:58" ht="14.25"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</row>
    <row r="136" spans="2:58" ht="14.25"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</row>
    <row r="137" spans="2:58" ht="14.25"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2:58" ht="14.25"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</row>
    <row r="139" spans="2:58" ht="14.25"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2:58" ht="14.25"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</row>
    <row r="141" spans="2:58" ht="14.25"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</row>
    <row r="142" spans="2:58" ht="14.25"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</row>
    <row r="143" spans="2:58" ht="14.25"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</row>
    <row r="144" spans="2:58" ht="14.25"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</row>
    <row r="145" spans="2:58" ht="14.25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</row>
    <row r="146" spans="2:58" ht="14.25"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</row>
    <row r="147" spans="2:58" ht="14.25"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</row>
    <row r="148" spans="2:58" ht="14.25"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</row>
    <row r="149" spans="2:58" ht="14.25"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</row>
    <row r="150" spans="2:58" ht="14.25"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</row>
    <row r="151" spans="2:58" ht="14.25"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</row>
    <row r="152" spans="2:58" ht="14.25"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</row>
    <row r="153" spans="2:58" ht="14.2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</row>
    <row r="154" spans="2:58" ht="14.25"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</row>
    <row r="155" spans="2:58" ht="14.25"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</row>
    <row r="156" spans="2:58" ht="14.25"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</row>
    <row r="157" spans="2:58" ht="14.25"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</row>
    <row r="158" spans="2:58" ht="14.25"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</row>
    <row r="159" spans="2:58" ht="14.25"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</row>
    <row r="160" spans="2:58" ht="14.25"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</row>
    <row r="161" spans="2:58" ht="14.25"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</row>
    <row r="162" spans="2:58" ht="14.25"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</row>
    <row r="163" spans="2:58" ht="14.25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</row>
    <row r="164" spans="2:58" ht="14.25"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</row>
    <row r="165" spans="2:58" ht="14.25"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</row>
    <row r="166" spans="2:58" ht="14.25"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</row>
    <row r="167" spans="2:58" ht="14.25"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</row>
    <row r="168" spans="2:58" ht="14.25"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</row>
    <row r="169" spans="2:58" ht="14.25"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</row>
    <row r="170" spans="2:58" ht="14.25"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</row>
    <row r="171" spans="2:58" ht="14.25"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</row>
    <row r="172" spans="2:58" ht="14.25"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</row>
    <row r="173" spans="2:58" ht="14.25"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</row>
    <row r="174" spans="2:58" ht="14.25"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</row>
    <row r="175" spans="2:58" ht="14.25"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</row>
    <row r="176" spans="2:58" ht="14.25"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</row>
    <row r="177" spans="2:58" ht="14.25"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</row>
    <row r="178" spans="2:58" ht="14.25"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</row>
    <row r="179" spans="2:58" ht="14.25"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</row>
    <row r="180" spans="2:58" ht="14.25"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</row>
    <row r="181" spans="2:58" ht="14.25"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</row>
    <row r="182" spans="2:58" ht="14.25"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</row>
    <row r="183" spans="2:58" ht="14.25"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</row>
    <row r="184" spans="2:58" ht="14.25"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</row>
    <row r="185" spans="2:58" ht="14.25"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</row>
    <row r="186" spans="2:58" ht="14.25"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</row>
    <row r="187" spans="2:58" ht="14.25"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</row>
    <row r="188" spans="2:58" ht="14.25"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</row>
    <row r="189" spans="2:58" ht="14.25"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</row>
    <row r="190" spans="2:58" ht="14.25"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</row>
    <row r="191" spans="2:58" ht="14.25"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</row>
    <row r="192" spans="2:58" ht="14.25"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</row>
    <row r="193" spans="2:58" ht="14.25"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</row>
    <row r="194" spans="2:58" ht="14.25"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</row>
    <row r="195" spans="2:58" ht="14.25"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</row>
    <row r="196" spans="2:58" ht="14.25"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</row>
    <row r="197" spans="2:58" ht="14.25"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</row>
    <row r="198" spans="2:58" ht="14.25"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</row>
    <row r="199" spans="2:58" ht="14.25"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</row>
    <row r="200" spans="2:58" ht="14.25"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</row>
    <row r="201" spans="2:58" ht="14.25"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</row>
    <row r="202" spans="2:58" ht="14.25"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</row>
    <row r="203" spans="2:58" ht="14.25"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</row>
    <row r="204" spans="2:58" ht="14.25"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</row>
    <row r="205" spans="2:58" ht="14.25"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</row>
    <row r="206" spans="2:58" ht="14.25"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</row>
    <row r="207" spans="2:58" ht="14.25"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</row>
    <row r="208" spans="2:58" ht="14.25"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</row>
    <row r="209" spans="2:58" ht="14.25"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</row>
    <row r="210" spans="2:58" ht="14.25"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</row>
    <row r="211" spans="2:58" ht="14.25"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</row>
    <row r="212" spans="2:58" ht="14.25"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</row>
    <row r="213" spans="2:58" ht="14.25"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</row>
    <row r="214" spans="2:58" ht="14.25"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</row>
    <row r="215" spans="2:58" ht="14.25"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</row>
    <row r="216" spans="2:58" ht="14.25"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</row>
    <row r="217" spans="2:58" ht="14.25"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</row>
    <row r="218" spans="2:58" ht="14.25"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</row>
    <row r="219" spans="2:58" ht="14.25"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</row>
    <row r="220" spans="2:58" ht="14.25"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</row>
    <row r="221" spans="2:58" ht="14.25"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</row>
    <row r="222" spans="2:58" ht="14.25"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</row>
    <row r="223" spans="2:58" ht="14.25">
      <c r="B223" s="208"/>
      <c r="C223" s="208"/>
      <c r="D223" s="208"/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</row>
    <row r="224" spans="2:58" ht="14.25">
      <c r="B224" s="208"/>
      <c r="C224" s="208"/>
      <c r="D224" s="208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</row>
    <row r="225" spans="2:58" ht="14.25"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</row>
    <row r="226" spans="2:58" ht="14.25"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</row>
    <row r="227" spans="2:58" ht="14.25">
      <c r="B227" s="208"/>
      <c r="C227" s="208"/>
      <c r="D227" s="208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</row>
    <row r="228" spans="2:58" ht="14.25">
      <c r="B228" s="208"/>
      <c r="C228" s="208"/>
      <c r="D228" s="208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</row>
    <row r="229" spans="2:58" ht="14.25">
      <c r="B229" s="208"/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2:58" ht="14.25">
      <c r="B230" s="208"/>
      <c r="C230" s="208"/>
      <c r="D230" s="208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2:58" ht="14.25">
      <c r="B231" s="208"/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2:58" ht="14.25">
      <c r="B232" s="208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2:58" ht="14.25">
      <c r="B233" s="208"/>
      <c r="C233" s="208"/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2:58" ht="14.25">
      <c r="B234" s="208"/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2:58" ht="14.25">
      <c r="B235" s="208"/>
      <c r="C235" s="208"/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2:58" ht="14.25"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2:58" ht="14.25"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2:58" ht="14.25"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2:58" ht="14.25"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2:58" ht="14.25"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2:58" ht="14.25"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2:58" ht="14.25"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2:58" ht="14.25"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2:58" ht="14.25"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2:58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2:58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2:58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2:58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2:58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2:58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2:58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2:58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2:58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2:58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2:58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2:58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2:58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2:58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2:58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2:58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2:58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2:58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2:58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2:58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2:58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2:58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2:58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4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2:58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4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2:58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4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2:58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4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</row>
    <row r="271" spans="2:58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4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2:58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4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2:58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4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</row>
    <row r="274" spans="2:58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4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</row>
    <row r="275" spans="2:58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4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</row>
    <row r="276" spans="2:58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4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</row>
    <row r="277" spans="2:58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4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</row>
    <row r="278" spans="2:58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4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</row>
    <row r="279" spans="2:58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4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</row>
    <row r="280" spans="2:58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4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</row>
    <row r="281" spans="2:58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4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2:58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4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2:58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4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2:58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4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2:58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4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</row>
    <row r="286" spans="2:58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4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</row>
    <row r="287" spans="2:58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4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</row>
    <row r="288" spans="2:58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4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</row>
    <row r="289" spans="2:58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4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</row>
    <row r="290" spans="2:58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4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2:58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4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</row>
    <row r="292" spans="2:58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4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</row>
    <row r="293" spans="2:58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4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</row>
    <row r="294" spans="2:58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4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</row>
    <row r="295" spans="2:58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4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</row>
    <row r="296" spans="2:58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4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</row>
    <row r="297" spans="2:58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4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</row>
    <row r="298" spans="2:58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4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</row>
    <row r="299" spans="2:58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4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</row>
    <row r="300" spans="2:58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4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</row>
    <row r="301" spans="2:58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4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</row>
    <row r="302" spans="2:58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4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</row>
    <row r="303" spans="2:58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4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</row>
    <row r="304" spans="2:58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4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</row>
    <row r="305" spans="2:58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4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</row>
    <row r="306" spans="2:58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4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</row>
    <row r="307" spans="2:58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4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</row>
    <row r="308" spans="2:58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4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</row>
    <row r="309" spans="2:58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4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</row>
    <row r="310" spans="2:58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4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</row>
    <row r="311" spans="2:58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4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</row>
    <row r="312" spans="2:58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4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</row>
    <row r="313" spans="2:58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4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</row>
    <row r="314" spans="2:58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4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</row>
    <row r="315" spans="2:58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4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</row>
    <row r="316" spans="2:58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4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</row>
    <row r="317" spans="2:58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4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</row>
    <row r="318" spans="2:58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4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</row>
    <row r="319" spans="2:58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4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</row>
    <row r="320" spans="2:58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4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</row>
    <row r="321" spans="2:58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4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</row>
    <row r="322" spans="2:58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4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</row>
    <row r="323" spans="2:58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4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2:58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4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</row>
    <row r="325" spans="2:58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4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</row>
    <row r="326" spans="2:58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4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2:58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4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</row>
    <row r="328" spans="2:58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4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</row>
    <row r="329" spans="2:58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4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</row>
    <row r="330" spans="2:58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4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</row>
    <row r="331" spans="2:58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4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</row>
    <row r="332" spans="2:58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4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</row>
    <row r="333" spans="2:58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4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</row>
    <row r="334" spans="2:58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4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</row>
    <row r="335" spans="2:58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4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</row>
  </sheetData>
  <mergeCells count="10">
    <mergeCell ref="B1:Z1"/>
    <mergeCell ref="B3:Z3"/>
    <mergeCell ref="B4:Z4"/>
    <mergeCell ref="B5:Z5"/>
    <mergeCell ref="B6:B7"/>
    <mergeCell ref="C6:L6"/>
    <mergeCell ref="M6:M7"/>
    <mergeCell ref="N6:W6"/>
    <mergeCell ref="X6:X7"/>
    <mergeCell ref="Y6:Z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2019-11-26T20:09:10Z</dcterms:created>
  <dcterms:modified xsi:type="dcterms:W3CDTF">2019-11-26T20:11:31Z</dcterms:modified>
</cp:coreProperties>
</file>