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erez\Desktop\2023\INGRESOS PARA INTERNET 2023\"/>
    </mc:Choice>
  </mc:AlternateContent>
  <xr:revisionPtr revIDLastSave="0" documentId="13_ncr:1_{37889DDD-C5EF-44EE-BA79-56A1AA726578}" xr6:coauthVersionLast="47" xr6:coauthVersionMax="47" xr10:uidLastSave="{00000000-0000-0000-0000-000000000000}"/>
  <bookViews>
    <workbookView xWindow="-120" yWindow="-120" windowWidth="29040" windowHeight="15840" xr2:uid="{5A9A1007-F94A-4F51-A329-B66038891708}"/>
  </bookViews>
  <sheets>
    <sheet name="PP (EST)" sheetId="1" r:id="rId1"/>
  </sheets>
  <externalReferences>
    <externalReference r:id="rId2"/>
    <externalReference r:id="rId3"/>
  </externalReferences>
  <definedNames>
    <definedName name="_________ROS1">#N/A</definedName>
    <definedName name="_________ROS2">#N/A</definedName>
    <definedName name="_________ROS3">#N/A</definedName>
    <definedName name="_________ROS4">#N/A</definedName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'PP (EST)'!$B$1:$AC$104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'PP (EST)'!$1:$8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00" i="1" l="1"/>
  <c r="N100" i="1"/>
  <c r="M100" i="1"/>
  <c r="L100" i="1"/>
  <c r="K100" i="1"/>
  <c r="J100" i="1"/>
  <c r="I100" i="1"/>
  <c r="H100" i="1"/>
  <c r="G100" i="1"/>
  <c r="F100" i="1"/>
  <c r="E100" i="1"/>
  <c r="D100" i="1"/>
  <c r="C100" i="1"/>
  <c r="O100" i="1" s="1"/>
  <c r="AC100" i="1" s="1"/>
  <c r="N99" i="1"/>
  <c r="M99" i="1"/>
  <c r="L99" i="1"/>
  <c r="K99" i="1"/>
  <c r="J99" i="1"/>
  <c r="I99" i="1"/>
  <c r="H99" i="1"/>
  <c r="G99" i="1"/>
  <c r="F99" i="1"/>
  <c r="E99" i="1"/>
  <c r="D99" i="1"/>
  <c r="C99" i="1"/>
  <c r="O99" i="1" s="1"/>
  <c r="AB98" i="1"/>
  <c r="N98" i="1"/>
  <c r="N97" i="1" s="1"/>
  <c r="N96" i="1" s="1"/>
  <c r="M98" i="1"/>
  <c r="M97" i="1" s="1"/>
  <c r="M96" i="1" s="1"/>
  <c r="L98" i="1"/>
  <c r="L97" i="1" s="1"/>
  <c r="L96" i="1" s="1"/>
  <c r="K98" i="1"/>
  <c r="J98" i="1"/>
  <c r="I98" i="1"/>
  <c r="H98" i="1"/>
  <c r="H97" i="1" s="1"/>
  <c r="H96" i="1" s="1"/>
  <c r="G98" i="1"/>
  <c r="G97" i="1" s="1"/>
  <c r="G96" i="1" s="1"/>
  <c r="F98" i="1"/>
  <c r="F97" i="1" s="1"/>
  <c r="F96" i="1" s="1"/>
  <c r="E98" i="1"/>
  <c r="D98" i="1"/>
  <c r="C98" i="1"/>
  <c r="O98" i="1" s="1"/>
  <c r="O97" i="1" s="1"/>
  <c r="O96" i="1" s="1"/>
  <c r="AB97" i="1"/>
  <c r="AB96" i="1" s="1"/>
  <c r="K97" i="1"/>
  <c r="K96" i="1" s="1"/>
  <c r="J97" i="1"/>
  <c r="J96" i="1" s="1"/>
  <c r="I97" i="1"/>
  <c r="I96" i="1" s="1"/>
  <c r="E97" i="1"/>
  <c r="E96" i="1" s="1"/>
  <c r="D97" i="1"/>
  <c r="D96" i="1" s="1"/>
  <c r="C97" i="1"/>
  <c r="C96" i="1" s="1"/>
  <c r="AA96" i="1"/>
  <c r="Z96" i="1"/>
  <c r="Y96" i="1"/>
  <c r="X96" i="1"/>
  <c r="W96" i="1"/>
  <c r="V96" i="1"/>
  <c r="U96" i="1"/>
  <c r="T96" i="1"/>
  <c r="S96" i="1"/>
  <c r="R96" i="1"/>
  <c r="Q96" i="1"/>
  <c r="P96" i="1"/>
  <c r="AB95" i="1"/>
  <c r="N95" i="1"/>
  <c r="M95" i="1"/>
  <c r="L95" i="1"/>
  <c r="K95" i="1"/>
  <c r="J95" i="1"/>
  <c r="I95" i="1"/>
  <c r="H95" i="1"/>
  <c r="G95" i="1"/>
  <c r="F95" i="1"/>
  <c r="E95" i="1"/>
  <c r="D95" i="1"/>
  <c r="C95" i="1"/>
  <c r="O95" i="1" s="1"/>
  <c r="AB94" i="1"/>
  <c r="N94" i="1"/>
  <c r="M94" i="1"/>
  <c r="L94" i="1"/>
  <c r="K94" i="1"/>
  <c r="J94" i="1"/>
  <c r="I94" i="1"/>
  <c r="H94" i="1"/>
  <c r="G94" i="1"/>
  <c r="F94" i="1"/>
  <c r="E94" i="1"/>
  <c r="D94" i="1"/>
  <c r="C94" i="1"/>
  <c r="O94" i="1" s="1"/>
  <c r="AC94" i="1" s="1"/>
  <c r="AB93" i="1"/>
  <c r="N93" i="1"/>
  <c r="M93" i="1"/>
  <c r="L93" i="1"/>
  <c r="K93" i="1"/>
  <c r="J93" i="1"/>
  <c r="I93" i="1"/>
  <c r="H93" i="1"/>
  <c r="G93" i="1"/>
  <c r="F93" i="1"/>
  <c r="E93" i="1"/>
  <c r="D93" i="1"/>
  <c r="C93" i="1"/>
  <c r="O93" i="1" s="1"/>
  <c r="AB92" i="1"/>
  <c r="N92" i="1"/>
  <c r="M92" i="1"/>
  <c r="M91" i="1" s="1"/>
  <c r="L92" i="1"/>
  <c r="L91" i="1" s="1"/>
  <c r="K92" i="1"/>
  <c r="K91" i="1" s="1"/>
  <c r="J92" i="1"/>
  <c r="I92" i="1"/>
  <c r="H92" i="1"/>
  <c r="G92" i="1"/>
  <c r="G91" i="1" s="1"/>
  <c r="F92" i="1"/>
  <c r="F91" i="1" s="1"/>
  <c r="E92" i="1"/>
  <c r="E91" i="1" s="1"/>
  <c r="D92" i="1"/>
  <c r="C92" i="1"/>
  <c r="O92" i="1" s="1"/>
  <c r="AB91" i="1"/>
  <c r="N91" i="1"/>
  <c r="J91" i="1"/>
  <c r="I91" i="1"/>
  <c r="H91" i="1"/>
  <c r="D91" i="1"/>
  <c r="C91" i="1"/>
  <c r="AB90" i="1"/>
  <c r="N90" i="1"/>
  <c r="M90" i="1"/>
  <c r="L90" i="1"/>
  <c r="K90" i="1"/>
  <c r="J90" i="1"/>
  <c r="I90" i="1"/>
  <c r="H90" i="1"/>
  <c r="G90" i="1"/>
  <c r="F90" i="1"/>
  <c r="E90" i="1"/>
  <c r="D90" i="1"/>
  <c r="C90" i="1"/>
  <c r="O90" i="1" s="1"/>
  <c r="AC90" i="1" s="1"/>
  <c r="AB89" i="1"/>
  <c r="N89" i="1"/>
  <c r="M89" i="1"/>
  <c r="L89" i="1"/>
  <c r="K89" i="1"/>
  <c r="J89" i="1"/>
  <c r="I89" i="1"/>
  <c r="H89" i="1"/>
  <c r="G89" i="1"/>
  <c r="F89" i="1"/>
  <c r="E89" i="1"/>
  <c r="D89" i="1"/>
  <c r="C89" i="1"/>
  <c r="O89" i="1" s="1"/>
  <c r="AC89" i="1" s="1"/>
  <c r="AB88" i="1"/>
  <c r="N88" i="1"/>
  <c r="M88" i="1"/>
  <c r="L88" i="1"/>
  <c r="K88" i="1"/>
  <c r="J88" i="1"/>
  <c r="I88" i="1"/>
  <c r="H88" i="1"/>
  <c r="G88" i="1"/>
  <c r="F88" i="1"/>
  <c r="E88" i="1"/>
  <c r="D88" i="1"/>
  <c r="C88" i="1"/>
  <c r="O88" i="1" s="1"/>
  <c r="AC88" i="1" s="1"/>
  <c r="AB87" i="1"/>
  <c r="N87" i="1"/>
  <c r="M87" i="1"/>
  <c r="L87" i="1"/>
  <c r="K87" i="1"/>
  <c r="J87" i="1"/>
  <c r="I87" i="1"/>
  <c r="H87" i="1"/>
  <c r="G87" i="1"/>
  <c r="F87" i="1"/>
  <c r="E87" i="1"/>
  <c r="D87" i="1"/>
  <c r="C87" i="1"/>
  <c r="O87" i="1" s="1"/>
  <c r="AB86" i="1"/>
  <c r="N86" i="1"/>
  <c r="M86" i="1"/>
  <c r="L86" i="1"/>
  <c r="K86" i="1"/>
  <c r="J86" i="1"/>
  <c r="I86" i="1"/>
  <c r="H86" i="1"/>
  <c r="G86" i="1"/>
  <c r="F86" i="1"/>
  <c r="E86" i="1"/>
  <c r="D86" i="1"/>
  <c r="C86" i="1"/>
  <c r="O86" i="1" s="1"/>
  <c r="AC86" i="1" s="1"/>
  <c r="AB85" i="1"/>
  <c r="N85" i="1"/>
  <c r="M85" i="1"/>
  <c r="L85" i="1"/>
  <c r="K85" i="1"/>
  <c r="J85" i="1"/>
  <c r="I85" i="1"/>
  <c r="H85" i="1"/>
  <c r="G85" i="1"/>
  <c r="F85" i="1"/>
  <c r="E85" i="1"/>
  <c r="D85" i="1"/>
  <c r="C85" i="1"/>
  <c r="O85" i="1" s="1"/>
  <c r="AC85" i="1" s="1"/>
  <c r="AB84" i="1"/>
  <c r="AB83" i="1" s="1"/>
  <c r="AB82" i="1" s="1"/>
  <c r="N84" i="1"/>
  <c r="M84" i="1"/>
  <c r="L84" i="1"/>
  <c r="L83" i="1" s="1"/>
  <c r="K84" i="1"/>
  <c r="K83" i="1" s="1"/>
  <c r="K82" i="1" s="1"/>
  <c r="J84" i="1"/>
  <c r="J83" i="1" s="1"/>
  <c r="J82" i="1" s="1"/>
  <c r="I84" i="1"/>
  <c r="H84" i="1"/>
  <c r="G84" i="1"/>
  <c r="F84" i="1"/>
  <c r="F83" i="1" s="1"/>
  <c r="E84" i="1"/>
  <c r="E83" i="1" s="1"/>
  <c r="E82" i="1" s="1"/>
  <c r="D84" i="1"/>
  <c r="D83" i="1" s="1"/>
  <c r="D82" i="1" s="1"/>
  <c r="C84" i="1"/>
  <c r="O84" i="1" s="1"/>
  <c r="AA83" i="1"/>
  <c r="AA82" i="1" s="1"/>
  <c r="Z83" i="1"/>
  <c r="Z82" i="1" s="1"/>
  <c r="Y83" i="1"/>
  <c r="Y82" i="1" s="1"/>
  <c r="X83" i="1"/>
  <c r="W83" i="1"/>
  <c r="V83" i="1"/>
  <c r="U83" i="1"/>
  <c r="U82" i="1" s="1"/>
  <c r="T83" i="1"/>
  <c r="T82" i="1" s="1"/>
  <c r="S83" i="1"/>
  <c r="S82" i="1" s="1"/>
  <c r="R83" i="1"/>
  <c r="Q83" i="1"/>
  <c r="P83" i="1"/>
  <c r="N83" i="1"/>
  <c r="N82" i="1" s="1"/>
  <c r="M83" i="1"/>
  <c r="I83" i="1"/>
  <c r="I82" i="1" s="1"/>
  <c r="H83" i="1"/>
  <c r="H82" i="1" s="1"/>
  <c r="G83" i="1"/>
  <c r="G82" i="1" s="1"/>
  <c r="C83" i="1"/>
  <c r="C82" i="1" s="1"/>
  <c r="X82" i="1"/>
  <c r="W82" i="1"/>
  <c r="V82" i="1"/>
  <c r="R82" i="1"/>
  <c r="Q82" i="1"/>
  <c r="P82" i="1"/>
  <c r="AB81" i="1"/>
  <c r="N81" i="1"/>
  <c r="M81" i="1"/>
  <c r="L81" i="1"/>
  <c r="K81" i="1"/>
  <c r="J81" i="1"/>
  <c r="I81" i="1"/>
  <c r="H81" i="1"/>
  <c r="G81" i="1"/>
  <c r="F81" i="1"/>
  <c r="E81" i="1"/>
  <c r="D81" i="1"/>
  <c r="C81" i="1"/>
  <c r="O81" i="1" s="1"/>
  <c r="AC81" i="1" s="1"/>
  <c r="AB80" i="1"/>
  <c r="N80" i="1"/>
  <c r="M80" i="1"/>
  <c r="L80" i="1"/>
  <c r="K80" i="1"/>
  <c r="J80" i="1"/>
  <c r="I80" i="1"/>
  <c r="H80" i="1"/>
  <c r="G80" i="1"/>
  <c r="F80" i="1"/>
  <c r="E80" i="1"/>
  <c r="D80" i="1"/>
  <c r="C80" i="1"/>
  <c r="O80" i="1" s="1"/>
  <c r="AC80" i="1" s="1"/>
  <c r="AB79" i="1"/>
  <c r="N79" i="1"/>
  <c r="N78" i="1" s="1"/>
  <c r="M79" i="1"/>
  <c r="M78" i="1" s="1"/>
  <c r="L79" i="1"/>
  <c r="K79" i="1"/>
  <c r="J79" i="1"/>
  <c r="I79" i="1"/>
  <c r="I78" i="1" s="1"/>
  <c r="H79" i="1"/>
  <c r="H78" i="1" s="1"/>
  <c r="G79" i="1"/>
  <c r="G78" i="1" s="1"/>
  <c r="F79" i="1"/>
  <c r="E79" i="1"/>
  <c r="D79" i="1"/>
  <c r="C79" i="1"/>
  <c r="O79" i="1" s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L78" i="1"/>
  <c r="K78" i="1"/>
  <c r="J78" i="1"/>
  <c r="F78" i="1"/>
  <c r="E78" i="1"/>
  <c r="D78" i="1"/>
  <c r="AB77" i="1"/>
  <c r="N77" i="1"/>
  <c r="M77" i="1"/>
  <c r="L77" i="1"/>
  <c r="K77" i="1"/>
  <c r="J77" i="1"/>
  <c r="I77" i="1"/>
  <c r="H77" i="1"/>
  <c r="G77" i="1"/>
  <c r="F77" i="1"/>
  <c r="E77" i="1"/>
  <c r="D77" i="1"/>
  <c r="C77" i="1"/>
  <c r="O77" i="1" s="1"/>
  <c r="AC77" i="1" s="1"/>
  <c r="AB76" i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AC76" i="1" s="1"/>
  <c r="AB75" i="1"/>
  <c r="N75" i="1"/>
  <c r="N74" i="1" s="1"/>
  <c r="M75" i="1"/>
  <c r="M74" i="1" s="1"/>
  <c r="L75" i="1"/>
  <c r="K75" i="1"/>
  <c r="J75" i="1"/>
  <c r="I75" i="1"/>
  <c r="I74" i="1" s="1"/>
  <c r="H75" i="1"/>
  <c r="H74" i="1" s="1"/>
  <c r="G75" i="1"/>
  <c r="G74" i="1" s="1"/>
  <c r="F75" i="1"/>
  <c r="E75" i="1"/>
  <c r="D75" i="1"/>
  <c r="C75" i="1"/>
  <c r="O75" i="1" s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L74" i="1"/>
  <c r="K74" i="1"/>
  <c r="J74" i="1"/>
  <c r="F74" i="1"/>
  <c r="E74" i="1"/>
  <c r="D74" i="1"/>
  <c r="AB73" i="1"/>
  <c r="N73" i="1"/>
  <c r="M73" i="1"/>
  <c r="L73" i="1"/>
  <c r="K73" i="1"/>
  <c r="J73" i="1"/>
  <c r="I73" i="1"/>
  <c r="H73" i="1"/>
  <c r="G73" i="1"/>
  <c r="F73" i="1"/>
  <c r="E73" i="1"/>
  <c r="D73" i="1"/>
  <c r="C73" i="1"/>
  <c r="O73" i="1" s="1"/>
  <c r="AC73" i="1" s="1"/>
  <c r="AB72" i="1"/>
  <c r="N72" i="1"/>
  <c r="M72" i="1"/>
  <c r="L72" i="1"/>
  <c r="K72" i="1"/>
  <c r="J72" i="1"/>
  <c r="I72" i="1"/>
  <c r="H72" i="1"/>
  <c r="G72" i="1"/>
  <c r="F72" i="1"/>
  <c r="E72" i="1"/>
  <c r="D72" i="1"/>
  <c r="C72" i="1"/>
  <c r="O72" i="1" s="1"/>
  <c r="AC72" i="1" s="1"/>
  <c r="AB71" i="1"/>
  <c r="N71" i="1"/>
  <c r="N70" i="1" s="1"/>
  <c r="M71" i="1"/>
  <c r="M70" i="1" s="1"/>
  <c r="L71" i="1"/>
  <c r="K71" i="1"/>
  <c r="J71" i="1"/>
  <c r="I71" i="1"/>
  <c r="I70" i="1" s="1"/>
  <c r="H71" i="1"/>
  <c r="H70" i="1" s="1"/>
  <c r="G71" i="1"/>
  <c r="G70" i="1" s="1"/>
  <c r="F71" i="1"/>
  <c r="E71" i="1"/>
  <c r="D71" i="1"/>
  <c r="C71" i="1"/>
  <c r="O71" i="1" s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L70" i="1"/>
  <c r="K70" i="1"/>
  <c r="J70" i="1"/>
  <c r="F70" i="1"/>
  <c r="E70" i="1"/>
  <c r="D70" i="1"/>
  <c r="AB69" i="1"/>
  <c r="N69" i="1"/>
  <c r="M69" i="1"/>
  <c r="L69" i="1"/>
  <c r="K69" i="1"/>
  <c r="J69" i="1"/>
  <c r="I69" i="1"/>
  <c r="H69" i="1"/>
  <c r="G69" i="1"/>
  <c r="F69" i="1"/>
  <c r="E69" i="1"/>
  <c r="D69" i="1"/>
  <c r="C69" i="1"/>
  <c r="O69" i="1" s="1"/>
  <c r="AC69" i="1" s="1"/>
  <c r="AB68" i="1"/>
  <c r="N68" i="1"/>
  <c r="M68" i="1"/>
  <c r="L68" i="1"/>
  <c r="K68" i="1"/>
  <c r="K64" i="1" s="1"/>
  <c r="K63" i="1" s="1"/>
  <c r="K62" i="1" s="1"/>
  <c r="J68" i="1"/>
  <c r="I68" i="1"/>
  <c r="H68" i="1"/>
  <c r="G68" i="1"/>
  <c r="F68" i="1"/>
  <c r="E68" i="1"/>
  <c r="D68" i="1"/>
  <c r="C68" i="1"/>
  <c r="AB67" i="1"/>
  <c r="N67" i="1"/>
  <c r="M67" i="1"/>
  <c r="M65" i="1" s="1"/>
  <c r="M64" i="1" s="1"/>
  <c r="M63" i="1" s="1"/>
  <c r="M62" i="1" s="1"/>
  <c r="L67" i="1"/>
  <c r="L65" i="1" s="1"/>
  <c r="L64" i="1" s="1"/>
  <c r="L63" i="1" s="1"/>
  <c r="L62" i="1" s="1"/>
  <c r="K67" i="1"/>
  <c r="J67" i="1"/>
  <c r="I67" i="1"/>
  <c r="H67" i="1"/>
  <c r="G67" i="1"/>
  <c r="F67" i="1"/>
  <c r="F65" i="1" s="1"/>
  <c r="F64" i="1" s="1"/>
  <c r="F63" i="1" s="1"/>
  <c r="F62" i="1" s="1"/>
  <c r="E67" i="1"/>
  <c r="D67" i="1"/>
  <c r="C67" i="1"/>
  <c r="AB66" i="1"/>
  <c r="N66" i="1"/>
  <c r="M66" i="1"/>
  <c r="L66" i="1"/>
  <c r="K66" i="1"/>
  <c r="K65" i="1" s="1"/>
  <c r="J66" i="1"/>
  <c r="J65" i="1" s="1"/>
  <c r="I66" i="1"/>
  <c r="I65" i="1" s="1"/>
  <c r="H66" i="1"/>
  <c r="G66" i="1"/>
  <c r="F66" i="1"/>
  <c r="E66" i="1"/>
  <c r="E65" i="1" s="1"/>
  <c r="D66" i="1"/>
  <c r="D65" i="1" s="1"/>
  <c r="D64" i="1" s="1"/>
  <c r="D63" i="1" s="1"/>
  <c r="D62" i="1" s="1"/>
  <c r="C66" i="1"/>
  <c r="C65" i="1" s="1"/>
  <c r="C64" i="1" s="1"/>
  <c r="AA65" i="1"/>
  <c r="Z65" i="1"/>
  <c r="Z64" i="1" s="1"/>
  <c r="Y65" i="1"/>
  <c r="Y64" i="1" s="1"/>
  <c r="X65" i="1"/>
  <c r="X64" i="1" s="1"/>
  <c r="W65" i="1"/>
  <c r="V65" i="1"/>
  <c r="U65" i="1"/>
  <c r="T65" i="1"/>
  <c r="T64" i="1" s="1"/>
  <c r="S65" i="1"/>
  <c r="S64" i="1" s="1"/>
  <c r="S63" i="1" s="1"/>
  <c r="S62" i="1" s="1"/>
  <c r="R65" i="1"/>
  <c r="R64" i="1" s="1"/>
  <c r="R63" i="1" s="1"/>
  <c r="R62" i="1" s="1"/>
  <c r="Q65" i="1"/>
  <c r="P65" i="1"/>
  <c r="AB65" i="1" s="1"/>
  <c r="AB64" i="1" s="1"/>
  <c r="AB63" i="1" s="1"/>
  <c r="AB62" i="1" s="1"/>
  <c r="N65" i="1"/>
  <c r="N64" i="1" s="1"/>
  <c r="N63" i="1" s="1"/>
  <c r="N62" i="1" s="1"/>
  <c r="H65" i="1"/>
  <c r="H64" i="1" s="1"/>
  <c r="G65" i="1"/>
  <c r="G64" i="1" s="1"/>
  <c r="G63" i="1" s="1"/>
  <c r="G62" i="1" s="1"/>
  <c r="AA64" i="1"/>
  <c r="AA63" i="1" s="1"/>
  <c r="W64" i="1"/>
  <c r="W63" i="1" s="1"/>
  <c r="V64" i="1"/>
  <c r="V63" i="1" s="1"/>
  <c r="V62" i="1" s="1"/>
  <c r="U64" i="1"/>
  <c r="U63" i="1" s="1"/>
  <c r="U62" i="1" s="1"/>
  <c r="Q64" i="1"/>
  <c r="Q63" i="1" s="1"/>
  <c r="Q62" i="1" s="1"/>
  <c r="P64" i="1"/>
  <c r="J64" i="1"/>
  <c r="J63" i="1" s="1"/>
  <c r="J62" i="1" s="1"/>
  <c r="I64" i="1"/>
  <c r="I63" i="1" s="1"/>
  <c r="I62" i="1" s="1"/>
  <c r="E64" i="1"/>
  <c r="E63" i="1" s="1"/>
  <c r="E62" i="1" s="1"/>
  <c r="Z63" i="1"/>
  <c r="Z62" i="1" s="1"/>
  <c r="Y63" i="1"/>
  <c r="Y62" i="1" s="1"/>
  <c r="X63" i="1"/>
  <c r="X62" i="1" s="1"/>
  <c r="T63" i="1"/>
  <c r="T62" i="1" s="1"/>
  <c r="H63" i="1"/>
  <c r="H62" i="1" s="1"/>
  <c r="AA62" i="1"/>
  <c r="W62" i="1"/>
  <c r="AB61" i="1"/>
  <c r="N61" i="1"/>
  <c r="M61" i="1"/>
  <c r="L61" i="1"/>
  <c r="K61" i="1"/>
  <c r="J61" i="1"/>
  <c r="I61" i="1"/>
  <c r="H61" i="1"/>
  <c r="G61" i="1"/>
  <c r="F61" i="1"/>
  <c r="E61" i="1"/>
  <c r="D61" i="1"/>
  <c r="C61" i="1"/>
  <c r="O61" i="1" s="1"/>
  <c r="AC61" i="1" s="1"/>
  <c r="AB60" i="1"/>
  <c r="N60" i="1"/>
  <c r="N58" i="1" s="1"/>
  <c r="N57" i="1" s="1"/>
  <c r="M60" i="1"/>
  <c r="L60" i="1"/>
  <c r="K60" i="1"/>
  <c r="J60" i="1"/>
  <c r="I60" i="1"/>
  <c r="H60" i="1"/>
  <c r="G60" i="1"/>
  <c r="F60" i="1"/>
  <c r="E60" i="1"/>
  <c r="D60" i="1"/>
  <c r="C60" i="1"/>
  <c r="O60" i="1" s="1"/>
  <c r="AB59" i="1"/>
  <c r="N59" i="1"/>
  <c r="M59" i="1"/>
  <c r="M58" i="1" s="1"/>
  <c r="M57" i="1" s="1"/>
  <c r="L59" i="1"/>
  <c r="K59" i="1"/>
  <c r="K58" i="1" s="1"/>
  <c r="J59" i="1"/>
  <c r="I59" i="1"/>
  <c r="H59" i="1"/>
  <c r="G59" i="1"/>
  <c r="G58" i="1" s="1"/>
  <c r="G57" i="1" s="1"/>
  <c r="F59" i="1"/>
  <c r="E59" i="1"/>
  <c r="E58" i="1" s="1"/>
  <c r="E57" i="1" s="1"/>
  <c r="D59" i="1"/>
  <c r="C59" i="1"/>
  <c r="AB58" i="1"/>
  <c r="AB57" i="1" s="1"/>
  <c r="AA58" i="1"/>
  <c r="AA57" i="1" s="1"/>
  <c r="Z58" i="1"/>
  <c r="Z57" i="1" s="1"/>
  <c r="Y58" i="1"/>
  <c r="X58" i="1"/>
  <c r="W58" i="1"/>
  <c r="V58" i="1"/>
  <c r="V57" i="1" s="1"/>
  <c r="U58" i="1"/>
  <c r="U57" i="1" s="1"/>
  <c r="T58" i="1"/>
  <c r="T57" i="1" s="1"/>
  <c r="S58" i="1"/>
  <c r="R58" i="1"/>
  <c r="Q58" i="1"/>
  <c r="P58" i="1"/>
  <c r="P57" i="1" s="1"/>
  <c r="J58" i="1"/>
  <c r="J57" i="1" s="1"/>
  <c r="I58" i="1"/>
  <c r="I57" i="1" s="1"/>
  <c r="H58" i="1"/>
  <c r="H57" i="1" s="1"/>
  <c r="D58" i="1"/>
  <c r="D57" i="1" s="1"/>
  <c r="C58" i="1"/>
  <c r="C57" i="1" s="1"/>
  <c r="Y57" i="1"/>
  <c r="X57" i="1"/>
  <c r="W57" i="1"/>
  <c r="S57" i="1"/>
  <c r="R57" i="1"/>
  <c r="Q57" i="1"/>
  <c r="K57" i="1"/>
  <c r="AB56" i="1"/>
  <c r="N56" i="1"/>
  <c r="M56" i="1"/>
  <c r="L56" i="1"/>
  <c r="K56" i="1"/>
  <c r="J56" i="1"/>
  <c r="I56" i="1"/>
  <c r="H56" i="1"/>
  <c r="G56" i="1"/>
  <c r="F56" i="1"/>
  <c r="E56" i="1"/>
  <c r="D56" i="1"/>
  <c r="C56" i="1"/>
  <c r="O56" i="1" s="1"/>
  <c r="AC56" i="1" s="1"/>
  <c r="AB55" i="1"/>
  <c r="N55" i="1"/>
  <c r="M55" i="1"/>
  <c r="L55" i="1"/>
  <c r="K55" i="1"/>
  <c r="J55" i="1"/>
  <c r="I55" i="1"/>
  <c r="H55" i="1"/>
  <c r="G55" i="1"/>
  <c r="F55" i="1"/>
  <c r="E55" i="1"/>
  <c r="D55" i="1"/>
  <c r="C55" i="1"/>
  <c r="O55" i="1" s="1"/>
  <c r="AC55" i="1" s="1"/>
  <c r="AB54" i="1"/>
  <c r="N54" i="1"/>
  <c r="M54" i="1"/>
  <c r="L54" i="1"/>
  <c r="K54" i="1"/>
  <c r="J54" i="1"/>
  <c r="I54" i="1"/>
  <c r="H54" i="1"/>
  <c r="G54" i="1"/>
  <c r="F54" i="1"/>
  <c r="E54" i="1"/>
  <c r="D54" i="1"/>
  <c r="C54" i="1"/>
  <c r="O54" i="1" s="1"/>
  <c r="AC54" i="1" s="1"/>
  <c r="AB53" i="1"/>
  <c r="N53" i="1"/>
  <c r="M53" i="1"/>
  <c r="L53" i="1"/>
  <c r="K53" i="1"/>
  <c r="J53" i="1"/>
  <c r="I53" i="1"/>
  <c r="H53" i="1"/>
  <c r="G53" i="1"/>
  <c r="F53" i="1"/>
  <c r="E53" i="1"/>
  <c r="D53" i="1"/>
  <c r="C53" i="1"/>
  <c r="AB52" i="1"/>
  <c r="AB50" i="1" s="1"/>
  <c r="N52" i="1"/>
  <c r="N50" i="1" s="1"/>
  <c r="N46" i="1" s="1"/>
  <c r="M52" i="1"/>
  <c r="L52" i="1"/>
  <c r="K52" i="1"/>
  <c r="J52" i="1"/>
  <c r="I52" i="1"/>
  <c r="H52" i="1"/>
  <c r="H50" i="1" s="1"/>
  <c r="H46" i="1" s="1"/>
  <c r="G52" i="1"/>
  <c r="F52" i="1"/>
  <c r="E52" i="1"/>
  <c r="D52" i="1"/>
  <c r="D50" i="1" s="1"/>
  <c r="C52" i="1"/>
  <c r="O52" i="1" s="1"/>
  <c r="AC52" i="1" s="1"/>
  <c r="AB51" i="1"/>
  <c r="N51" i="1"/>
  <c r="M51" i="1"/>
  <c r="L51" i="1"/>
  <c r="K51" i="1"/>
  <c r="K50" i="1" s="1"/>
  <c r="J51" i="1"/>
  <c r="I51" i="1"/>
  <c r="H51" i="1"/>
  <c r="G51" i="1"/>
  <c r="G50" i="1" s="1"/>
  <c r="G46" i="1" s="1"/>
  <c r="F51" i="1"/>
  <c r="E51" i="1"/>
  <c r="E50" i="1" s="1"/>
  <c r="D51" i="1"/>
  <c r="C51" i="1"/>
  <c r="AA50" i="1"/>
  <c r="Z50" i="1"/>
  <c r="Y50" i="1"/>
  <c r="X50" i="1"/>
  <c r="W50" i="1"/>
  <c r="V50" i="1"/>
  <c r="U50" i="1"/>
  <c r="T50" i="1"/>
  <c r="T46" i="1" s="1"/>
  <c r="S50" i="1"/>
  <c r="R50" i="1"/>
  <c r="Q50" i="1"/>
  <c r="P50" i="1"/>
  <c r="J50" i="1"/>
  <c r="I50" i="1"/>
  <c r="C50" i="1"/>
  <c r="AB49" i="1"/>
  <c r="AB47" i="1" s="1"/>
  <c r="AB46" i="1" s="1"/>
  <c r="N49" i="1"/>
  <c r="M49" i="1"/>
  <c r="L49" i="1"/>
  <c r="K49" i="1"/>
  <c r="J49" i="1"/>
  <c r="I49" i="1"/>
  <c r="H49" i="1"/>
  <c r="G49" i="1"/>
  <c r="F49" i="1"/>
  <c r="E49" i="1"/>
  <c r="E47" i="1" s="1"/>
  <c r="E46" i="1" s="1"/>
  <c r="D49" i="1"/>
  <c r="D47" i="1" s="1"/>
  <c r="D46" i="1" s="1"/>
  <c r="C49" i="1"/>
  <c r="AB48" i="1"/>
  <c r="N48" i="1"/>
  <c r="N47" i="1" s="1"/>
  <c r="M48" i="1"/>
  <c r="M47" i="1" s="1"/>
  <c r="L48" i="1"/>
  <c r="K48" i="1"/>
  <c r="J48" i="1"/>
  <c r="I48" i="1"/>
  <c r="I47" i="1" s="1"/>
  <c r="H48" i="1"/>
  <c r="H47" i="1" s="1"/>
  <c r="G48" i="1"/>
  <c r="G47" i="1" s="1"/>
  <c r="F48" i="1"/>
  <c r="E48" i="1"/>
  <c r="D48" i="1"/>
  <c r="C48" i="1"/>
  <c r="C47" i="1" s="1"/>
  <c r="C46" i="1" s="1"/>
  <c r="AA47" i="1"/>
  <c r="Z47" i="1"/>
  <c r="Y47" i="1"/>
  <c r="X47" i="1"/>
  <c r="X46" i="1" s="1"/>
  <c r="W47" i="1"/>
  <c r="W46" i="1" s="1"/>
  <c r="V47" i="1"/>
  <c r="V46" i="1" s="1"/>
  <c r="U47" i="1"/>
  <c r="T47" i="1"/>
  <c r="S47" i="1"/>
  <c r="R47" i="1"/>
  <c r="R46" i="1" s="1"/>
  <c r="Q47" i="1"/>
  <c r="Q46" i="1" s="1"/>
  <c r="P47" i="1"/>
  <c r="P46" i="1" s="1"/>
  <c r="L47" i="1"/>
  <c r="K47" i="1"/>
  <c r="K46" i="1" s="1"/>
  <c r="J47" i="1"/>
  <c r="J46" i="1" s="1"/>
  <c r="F47" i="1"/>
  <c r="AA46" i="1"/>
  <c r="Z46" i="1"/>
  <c r="Y46" i="1"/>
  <c r="U46" i="1"/>
  <c r="S46" i="1"/>
  <c r="I46" i="1"/>
  <c r="AB45" i="1"/>
  <c r="N45" i="1"/>
  <c r="M45" i="1"/>
  <c r="L45" i="1"/>
  <c r="K45" i="1"/>
  <c r="J45" i="1"/>
  <c r="I45" i="1"/>
  <c r="H45" i="1"/>
  <c r="G45" i="1"/>
  <c r="F45" i="1"/>
  <c r="E45" i="1"/>
  <c r="D45" i="1"/>
  <c r="C45" i="1"/>
  <c r="O45" i="1" s="1"/>
  <c r="AC45" i="1" s="1"/>
  <c r="AB44" i="1"/>
  <c r="N44" i="1"/>
  <c r="M44" i="1"/>
  <c r="L44" i="1"/>
  <c r="K44" i="1"/>
  <c r="J44" i="1"/>
  <c r="I44" i="1"/>
  <c r="H44" i="1"/>
  <c r="G44" i="1"/>
  <c r="F44" i="1"/>
  <c r="E44" i="1"/>
  <c r="D44" i="1"/>
  <c r="C44" i="1"/>
  <c r="O44" i="1" s="1"/>
  <c r="AC44" i="1" s="1"/>
  <c r="AB43" i="1"/>
  <c r="N43" i="1"/>
  <c r="M43" i="1"/>
  <c r="L43" i="1"/>
  <c r="L37" i="1" s="1"/>
  <c r="K43" i="1"/>
  <c r="J43" i="1"/>
  <c r="I43" i="1"/>
  <c r="H43" i="1"/>
  <c r="G43" i="1"/>
  <c r="F43" i="1"/>
  <c r="E43" i="1"/>
  <c r="D43" i="1"/>
  <c r="C43" i="1"/>
  <c r="AB42" i="1"/>
  <c r="N42" i="1"/>
  <c r="M42" i="1"/>
  <c r="L42" i="1"/>
  <c r="K42" i="1"/>
  <c r="J42" i="1"/>
  <c r="I42" i="1"/>
  <c r="H42" i="1"/>
  <c r="G42" i="1"/>
  <c r="F42" i="1"/>
  <c r="E42" i="1"/>
  <c r="D42" i="1"/>
  <c r="C42" i="1"/>
  <c r="O42" i="1" s="1"/>
  <c r="AC42" i="1" s="1"/>
  <c r="AB41" i="1"/>
  <c r="N41" i="1"/>
  <c r="M41" i="1"/>
  <c r="L41" i="1"/>
  <c r="K41" i="1"/>
  <c r="J41" i="1"/>
  <c r="I41" i="1"/>
  <c r="H41" i="1"/>
  <c r="G41" i="1"/>
  <c r="F41" i="1"/>
  <c r="E41" i="1"/>
  <c r="D41" i="1"/>
  <c r="C41" i="1"/>
  <c r="AB40" i="1"/>
  <c r="N40" i="1"/>
  <c r="M40" i="1"/>
  <c r="L40" i="1"/>
  <c r="K40" i="1"/>
  <c r="J40" i="1"/>
  <c r="I40" i="1"/>
  <c r="H40" i="1"/>
  <c r="G40" i="1"/>
  <c r="F40" i="1"/>
  <c r="E40" i="1"/>
  <c r="D40" i="1"/>
  <c r="C40" i="1"/>
  <c r="O40" i="1" s="1"/>
  <c r="AC40" i="1" s="1"/>
  <c r="AB39" i="1"/>
  <c r="N39" i="1"/>
  <c r="M39" i="1"/>
  <c r="L39" i="1"/>
  <c r="K39" i="1"/>
  <c r="J39" i="1"/>
  <c r="I39" i="1"/>
  <c r="H39" i="1"/>
  <c r="G39" i="1"/>
  <c r="F39" i="1"/>
  <c r="F37" i="1" s="1"/>
  <c r="E39" i="1"/>
  <c r="E37" i="1" s="1"/>
  <c r="D39" i="1"/>
  <c r="C39" i="1"/>
  <c r="O39" i="1" s="1"/>
  <c r="AC39" i="1" s="1"/>
  <c r="AB38" i="1"/>
  <c r="N38" i="1"/>
  <c r="M38" i="1"/>
  <c r="M37" i="1" s="1"/>
  <c r="L38" i="1"/>
  <c r="K38" i="1"/>
  <c r="J38" i="1"/>
  <c r="I38" i="1"/>
  <c r="H38" i="1"/>
  <c r="G38" i="1"/>
  <c r="G37" i="1" s="1"/>
  <c r="F38" i="1"/>
  <c r="E38" i="1"/>
  <c r="D38" i="1"/>
  <c r="C38" i="1"/>
  <c r="O38" i="1" s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K37" i="1"/>
  <c r="J37" i="1"/>
  <c r="D37" i="1"/>
  <c r="C37" i="1"/>
  <c r="AB36" i="1"/>
  <c r="N36" i="1"/>
  <c r="M36" i="1"/>
  <c r="L36" i="1"/>
  <c r="K36" i="1"/>
  <c r="J36" i="1"/>
  <c r="I36" i="1"/>
  <c r="H36" i="1"/>
  <c r="G36" i="1"/>
  <c r="F36" i="1"/>
  <c r="E36" i="1"/>
  <c r="D36" i="1"/>
  <c r="C36" i="1"/>
  <c r="O36" i="1" s="1"/>
  <c r="AC36" i="1" s="1"/>
  <c r="AB35" i="1"/>
  <c r="N35" i="1"/>
  <c r="M35" i="1"/>
  <c r="L35" i="1"/>
  <c r="K35" i="1"/>
  <c r="J35" i="1"/>
  <c r="I35" i="1"/>
  <c r="H35" i="1"/>
  <c r="G35" i="1"/>
  <c r="F35" i="1"/>
  <c r="E35" i="1"/>
  <c r="D35" i="1"/>
  <c r="C35" i="1"/>
  <c r="O35" i="1" s="1"/>
  <c r="AC35" i="1" s="1"/>
  <c r="AB34" i="1"/>
  <c r="N34" i="1"/>
  <c r="M34" i="1"/>
  <c r="L34" i="1"/>
  <c r="K34" i="1"/>
  <c r="J34" i="1"/>
  <c r="I34" i="1"/>
  <c r="H34" i="1"/>
  <c r="G34" i="1"/>
  <c r="F34" i="1"/>
  <c r="E34" i="1"/>
  <c r="D34" i="1"/>
  <c r="C34" i="1"/>
  <c r="O34" i="1" s="1"/>
  <c r="AC34" i="1" s="1"/>
  <c r="AB33" i="1"/>
  <c r="N33" i="1"/>
  <c r="M33" i="1"/>
  <c r="L33" i="1"/>
  <c r="K33" i="1"/>
  <c r="J33" i="1"/>
  <c r="I33" i="1"/>
  <c r="H33" i="1"/>
  <c r="G33" i="1"/>
  <c r="F33" i="1"/>
  <c r="E33" i="1"/>
  <c r="D33" i="1"/>
  <c r="C33" i="1"/>
  <c r="O33" i="1" s="1"/>
  <c r="AC33" i="1" s="1"/>
  <c r="AB32" i="1"/>
  <c r="N32" i="1"/>
  <c r="M32" i="1"/>
  <c r="L32" i="1"/>
  <c r="K32" i="1"/>
  <c r="J32" i="1"/>
  <c r="I32" i="1"/>
  <c r="H32" i="1"/>
  <c r="G32" i="1"/>
  <c r="F32" i="1"/>
  <c r="E32" i="1"/>
  <c r="D32" i="1"/>
  <c r="C32" i="1"/>
  <c r="O32" i="1" s="1"/>
  <c r="AC32" i="1" s="1"/>
  <c r="AB31" i="1"/>
  <c r="N31" i="1"/>
  <c r="M31" i="1"/>
  <c r="L31" i="1"/>
  <c r="K31" i="1"/>
  <c r="J31" i="1"/>
  <c r="I31" i="1"/>
  <c r="H31" i="1"/>
  <c r="G31" i="1"/>
  <c r="F31" i="1"/>
  <c r="E31" i="1"/>
  <c r="D31" i="1"/>
  <c r="C31" i="1"/>
  <c r="O31" i="1" s="1"/>
  <c r="AC31" i="1" s="1"/>
  <c r="AB30" i="1"/>
  <c r="AB29" i="1" s="1"/>
  <c r="N30" i="1"/>
  <c r="M30" i="1"/>
  <c r="L30" i="1"/>
  <c r="K30" i="1"/>
  <c r="K29" i="1" s="1"/>
  <c r="J30" i="1"/>
  <c r="J29" i="1" s="1"/>
  <c r="I30" i="1"/>
  <c r="I29" i="1" s="1"/>
  <c r="H30" i="1"/>
  <c r="G30" i="1"/>
  <c r="F30" i="1"/>
  <c r="E30" i="1"/>
  <c r="E29" i="1" s="1"/>
  <c r="D30" i="1"/>
  <c r="D29" i="1" s="1"/>
  <c r="C30" i="1"/>
  <c r="O30" i="1" s="1"/>
  <c r="AA29" i="1"/>
  <c r="Z29" i="1"/>
  <c r="Y29" i="1"/>
  <c r="X29" i="1"/>
  <c r="W29" i="1"/>
  <c r="V29" i="1"/>
  <c r="U29" i="1"/>
  <c r="T29" i="1"/>
  <c r="S29" i="1"/>
  <c r="R29" i="1"/>
  <c r="Q29" i="1"/>
  <c r="P29" i="1"/>
  <c r="N29" i="1"/>
  <c r="M29" i="1"/>
  <c r="L29" i="1"/>
  <c r="H29" i="1"/>
  <c r="G29" i="1"/>
  <c r="F29" i="1"/>
  <c r="AB28" i="1"/>
  <c r="N28" i="1"/>
  <c r="M28" i="1"/>
  <c r="L28" i="1"/>
  <c r="K28" i="1"/>
  <c r="J28" i="1"/>
  <c r="I28" i="1"/>
  <c r="H28" i="1"/>
  <c r="G28" i="1"/>
  <c r="F28" i="1"/>
  <c r="E28" i="1"/>
  <c r="D28" i="1"/>
  <c r="C28" i="1"/>
  <c r="O28" i="1" s="1"/>
  <c r="AC28" i="1" s="1"/>
  <c r="AB27" i="1"/>
  <c r="N27" i="1"/>
  <c r="N26" i="1" s="1"/>
  <c r="M27" i="1"/>
  <c r="M26" i="1" s="1"/>
  <c r="M25" i="1" s="1"/>
  <c r="L27" i="1"/>
  <c r="L26" i="1" s="1"/>
  <c r="K27" i="1"/>
  <c r="J27" i="1"/>
  <c r="I27" i="1"/>
  <c r="H27" i="1"/>
  <c r="H26" i="1" s="1"/>
  <c r="G27" i="1"/>
  <c r="G26" i="1" s="1"/>
  <c r="G25" i="1" s="1"/>
  <c r="F27" i="1"/>
  <c r="F26" i="1" s="1"/>
  <c r="F25" i="1" s="1"/>
  <c r="E27" i="1"/>
  <c r="D27" i="1"/>
  <c r="C27" i="1"/>
  <c r="O27" i="1" s="1"/>
  <c r="AB26" i="1"/>
  <c r="AB25" i="1" s="1"/>
  <c r="AA26" i="1"/>
  <c r="AA25" i="1" s="1"/>
  <c r="AA10" i="1" s="1"/>
  <c r="AA9" i="1" s="1"/>
  <c r="Z26" i="1"/>
  <c r="Y26" i="1"/>
  <c r="X26" i="1"/>
  <c r="W26" i="1"/>
  <c r="W25" i="1" s="1"/>
  <c r="W10" i="1" s="1"/>
  <c r="W9" i="1" s="1"/>
  <c r="W101" i="1" s="1"/>
  <c r="V26" i="1"/>
  <c r="V25" i="1" s="1"/>
  <c r="V10" i="1" s="1"/>
  <c r="V9" i="1" s="1"/>
  <c r="V101" i="1" s="1"/>
  <c r="U26" i="1"/>
  <c r="U25" i="1" s="1"/>
  <c r="U10" i="1" s="1"/>
  <c r="U9" i="1" s="1"/>
  <c r="T26" i="1"/>
  <c r="S26" i="1"/>
  <c r="R26" i="1"/>
  <c r="Q26" i="1"/>
  <c r="Q25" i="1" s="1"/>
  <c r="Q10" i="1" s="1"/>
  <c r="Q9" i="1" s="1"/>
  <c r="Q101" i="1" s="1"/>
  <c r="P26" i="1"/>
  <c r="P25" i="1" s="1"/>
  <c r="P10" i="1" s="1"/>
  <c r="K26" i="1"/>
  <c r="K25" i="1" s="1"/>
  <c r="J26" i="1"/>
  <c r="J25" i="1" s="1"/>
  <c r="I26" i="1"/>
  <c r="E26" i="1"/>
  <c r="D26" i="1"/>
  <c r="D25" i="1" s="1"/>
  <c r="C26" i="1"/>
  <c r="Z25" i="1"/>
  <c r="Y25" i="1"/>
  <c r="X25" i="1"/>
  <c r="T25" i="1"/>
  <c r="S25" i="1"/>
  <c r="R25" i="1"/>
  <c r="AB24" i="1"/>
  <c r="N24" i="1"/>
  <c r="M24" i="1"/>
  <c r="L24" i="1"/>
  <c r="K24" i="1"/>
  <c r="J24" i="1"/>
  <c r="I24" i="1"/>
  <c r="H24" i="1"/>
  <c r="G24" i="1"/>
  <c r="F24" i="1"/>
  <c r="E24" i="1"/>
  <c r="D24" i="1"/>
  <c r="C24" i="1"/>
  <c r="O24" i="1" s="1"/>
  <c r="AC24" i="1" s="1"/>
  <c r="AB23" i="1"/>
  <c r="N23" i="1"/>
  <c r="M23" i="1"/>
  <c r="L23" i="1"/>
  <c r="K23" i="1"/>
  <c r="J23" i="1"/>
  <c r="I23" i="1"/>
  <c r="H23" i="1"/>
  <c r="G23" i="1"/>
  <c r="F23" i="1"/>
  <c r="E23" i="1"/>
  <c r="D23" i="1"/>
  <c r="C23" i="1"/>
  <c r="O23" i="1" s="1"/>
  <c r="AC23" i="1" s="1"/>
  <c r="AB22" i="1"/>
  <c r="N22" i="1"/>
  <c r="M22" i="1"/>
  <c r="L22" i="1"/>
  <c r="K22" i="1"/>
  <c r="J22" i="1"/>
  <c r="I22" i="1"/>
  <c r="H22" i="1"/>
  <c r="G22" i="1"/>
  <c r="F22" i="1"/>
  <c r="E22" i="1"/>
  <c r="D22" i="1"/>
  <c r="C22" i="1"/>
  <c r="O22" i="1" s="1"/>
  <c r="AC22" i="1" s="1"/>
  <c r="AB21" i="1"/>
  <c r="N21" i="1"/>
  <c r="M21" i="1"/>
  <c r="L21" i="1"/>
  <c r="K21" i="1"/>
  <c r="J21" i="1"/>
  <c r="I21" i="1"/>
  <c r="H21" i="1"/>
  <c r="G21" i="1"/>
  <c r="F21" i="1"/>
  <c r="E21" i="1"/>
  <c r="D21" i="1"/>
  <c r="C21" i="1"/>
  <c r="O21" i="1" s="1"/>
  <c r="AC21" i="1" s="1"/>
  <c r="AB20" i="1"/>
  <c r="N20" i="1"/>
  <c r="M20" i="1"/>
  <c r="L20" i="1"/>
  <c r="K20" i="1"/>
  <c r="J20" i="1"/>
  <c r="I20" i="1"/>
  <c r="H20" i="1"/>
  <c r="G20" i="1"/>
  <c r="F20" i="1"/>
  <c r="E20" i="1"/>
  <c r="D20" i="1"/>
  <c r="C20" i="1"/>
  <c r="O20" i="1" s="1"/>
  <c r="AC20" i="1" s="1"/>
  <c r="AB19" i="1"/>
  <c r="N19" i="1"/>
  <c r="M19" i="1"/>
  <c r="L19" i="1"/>
  <c r="K19" i="1"/>
  <c r="J19" i="1"/>
  <c r="I19" i="1"/>
  <c r="H19" i="1"/>
  <c r="G19" i="1"/>
  <c r="F19" i="1"/>
  <c r="O19" i="1" s="1"/>
  <c r="AC19" i="1" s="1"/>
  <c r="E19" i="1"/>
  <c r="D19" i="1"/>
  <c r="C19" i="1"/>
  <c r="AB18" i="1"/>
  <c r="AB17" i="1" s="1"/>
  <c r="AB16" i="1" s="1"/>
  <c r="N18" i="1"/>
  <c r="M18" i="1"/>
  <c r="L18" i="1"/>
  <c r="K18" i="1"/>
  <c r="K17" i="1" s="1"/>
  <c r="K16" i="1" s="1"/>
  <c r="J18" i="1"/>
  <c r="J17" i="1" s="1"/>
  <c r="J16" i="1" s="1"/>
  <c r="I18" i="1"/>
  <c r="O18" i="1" s="1"/>
  <c r="H18" i="1"/>
  <c r="G18" i="1"/>
  <c r="F18" i="1"/>
  <c r="E18" i="1"/>
  <c r="E17" i="1" s="1"/>
  <c r="E16" i="1" s="1"/>
  <c r="D18" i="1"/>
  <c r="D17" i="1" s="1"/>
  <c r="D16" i="1" s="1"/>
  <c r="C18" i="1"/>
  <c r="C17" i="1" s="1"/>
  <c r="C16" i="1" s="1"/>
  <c r="AA17" i="1"/>
  <c r="Z17" i="1"/>
  <c r="Z16" i="1" s="1"/>
  <c r="Y17" i="1"/>
  <c r="Y16" i="1" s="1"/>
  <c r="X17" i="1"/>
  <c r="X16" i="1" s="1"/>
  <c r="W17" i="1"/>
  <c r="V17" i="1"/>
  <c r="U17" i="1"/>
  <c r="T17" i="1"/>
  <c r="T16" i="1" s="1"/>
  <c r="S17" i="1"/>
  <c r="S16" i="1" s="1"/>
  <c r="R17" i="1"/>
  <c r="R16" i="1" s="1"/>
  <c r="Q17" i="1"/>
  <c r="P17" i="1"/>
  <c r="N17" i="1"/>
  <c r="N16" i="1" s="1"/>
  <c r="M17" i="1"/>
  <c r="M16" i="1" s="1"/>
  <c r="L17" i="1"/>
  <c r="L16" i="1" s="1"/>
  <c r="H17" i="1"/>
  <c r="H16" i="1" s="1"/>
  <c r="G17" i="1"/>
  <c r="G16" i="1" s="1"/>
  <c r="F17" i="1"/>
  <c r="F16" i="1" s="1"/>
  <c r="AA16" i="1"/>
  <c r="W16" i="1"/>
  <c r="V16" i="1"/>
  <c r="U16" i="1"/>
  <c r="Q16" i="1"/>
  <c r="P16" i="1"/>
  <c r="AB15" i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AC15" i="1" s="1"/>
  <c r="AB14" i="1"/>
  <c r="N14" i="1"/>
  <c r="M14" i="1"/>
  <c r="L14" i="1"/>
  <c r="K14" i="1"/>
  <c r="J14" i="1"/>
  <c r="I14" i="1"/>
  <c r="H14" i="1"/>
  <c r="G14" i="1"/>
  <c r="F14" i="1"/>
  <c r="E14" i="1"/>
  <c r="D14" i="1"/>
  <c r="C14" i="1"/>
  <c r="O14" i="1" s="1"/>
  <c r="AC14" i="1" s="1"/>
  <c r="AB13" i="1"/>
  <c r="N13" i="1"/>
  <c r="M13" i="1"/>
  <c r="L13" i="1"/>
  <c r="K13" i="1"/>
  <c r="J13" i="1"/>
  <c r="I13" i="1"/>
  <c r="H13" i="1"/>
  <c r="G13" i="1"/>
  <c r="F13" i="1"/>
  <c r="E13" i="1"/>
  <c r="D13" i="1"/>
  <c r="C13" i="1"/>
  <c r="O13" i="1" s="1"/>
  <c r="AC13" i="1" s="1"/>
  <c r="AB12" i="1"/>
  <c r="AB11" i="1" s="1"/>
  <c r="N12" i="1"/>
  <c r="M12" i="1"/>
  <c r="L12" i="1"/>
  <c r="K12" i="1"/>
  <c r="K11" i="1" s="1"/>
  <c r="J12" i="1"/>
  <c r="J11" i="1" s="1"/>
  <c r="I12" i="1"/>
  <c r="I11" i="1" s="1"/>
  <c r="H12" i="1"/>
  <c r="G12" i="1"/>
  <c r="F12" i="1"/>
  <c r="E12" i="1"/>
  <c r="E11" i="1" s="1"/>
  <c r="D12" i="1"/>
  <c r="D11" i="1" s="1"/>
  <c r="C12" i="1"/>
  <c r="C11" i="1" s="1"/>
  <c r="AA11" i="1"/>
  <c r="Z11" i="1"/>
  <c r="Z10" i="1" s="1"/>
  <c r="Z9" i="1" s="1"/>
  <c r="Y11" i="1"/>
  <c r="Y10" i="1" s="1"/>
  <c r="Y9" i="1" s="1"/>
  <c r="X11" i="1"/>
  <c r="W11" i="1"/>
  <c r="V11" i="1"/>
  <c r="U11" i="1"/>
  <c r="T11" i="1"/>
  <c r="T10" i="1" s="1"/>
  <c r="T9" i="1" s="1"/>
  <c r="S11" i="1"/>
  <c r="S10" i="1" s="1"/>
  <c r="S9" i="1" s="1"/>
  <c r="R11" i="1"/>
  <c r="Q11" i="1"/>
  <c r="P11" i="1"/>
  <c r="N11" i="1"/>
  <c r="M11" i="1"/>
  <c r="L11" i="1"/>
  <c r="H11" i="1"/>
  <c r="G11" i="1"/>
  <c r="F11" i="1"/>
  <c r="AC27" i="1" l="1"/>
  <c r="O26" i="1"/>
  <c r="C63" i="1"/>
  <c r="C62" i="1" s="1"/>
  <c r="G10" i="1"/>
  <c r="G9" i="1" s="1"/>
  <c r="D10" i="1"/>
  <c r="D9" i="1" s="1"/>
  <c r="J10" i="1"/>
  <c r="J9" i="1" s="1"/>
  <c r="J101" i="1" s="1"/>
  <c r="E25" i="1"/>
  <c r="E10" i="1" s="1"/>
  <c r="E9" i="1" s="1"/>
  <c r="E101" i="1" s="1"/>
  <c r="R10" i="1"/>
  <c r="R9" i="1" s="1"/>
  <c r="R101" i="1" s="1"/>
  <c r="X10" i="1"/>
  <c r="X9" i="1" s="1"/>
  <c r="K10" i="1"/>
  <c r="K9" i="1" s="1"/>
  <c r="O29" i="1"/>
  <c r="AC29" i="1" s="1"/>
  <c r="AC30" i="1"/>
  <c r="AC38" i="1"/>
  <c r="O37" i="1"/>
  <c r="AC37" i="1" s="1"/>
  <c r="L25" i="1"/>
  <c r="M10" i="1"/>
  <c r="M9" i="1" s="1"/>
  <c r="M101" i="1" s="1"/>
  <c r="O17" i="1"/>
  <c r="AC18" i="1"/>
  <c r="P9" i="1"/>
  <c r="P101" i="1" s="1"/>
  <c r="H25" i="1"/>
  <c r="H10" i="1" s="1"/>
  <c r="H9" i="1" s="1"/>
  <c r="H101" i="1" s="1"/>
  <c r="N25" i="1"/>
  <c r="N10" i="1" s="1"/>
  <c r="N9" i="1" s="1"/>
  <c r="N101" i="1" s="1"/>
  <c r="AB10" i="1"/>
  <c r="AB9" i="1" s="1"/>
  <c r="G101" i="1"/>
  <c r="I37" i="1"/>
  <c r="I25" i="1" s="1"/>
  <c r="O41" i="1"/>
  <c r="AC41" i="1" s="1"/>
  <c r="O51" i="1"/>
  <c r="F58" i="1"/>
  <c r="F57" i="1" s="1"/>
  <c r="L58" i="1"/>
  <c r="L57" i="1" s="1"/>
  <c r="P63" i="1"/>
  <c r="P62" i="1" s="1"/>
  <c r="M82" i="1"/>
  <c r="T101" i="1"/>
  <c r="Z101" i="1"/>
  <c r="O12" i="1"/>
  <c r="AC75" i="1"/>
  <c r="O74" i="1"/>
  <c r="AC74" i="1" s="1"/>
  <c r="O66" i="1"/>
  <c r="O83" i="1"/>
  <c r="AC84" i="1"/>
  <c r="AB101" i="1"/>
  <c r="O48" i="1"/>
  <c r="K101" i="1"/>
  <c r="O49" i="1"/>
  <c r="F50" i="1"/>
  <c r="F46" i="1" s="1"/>
  <c r="F10" i="1" s="1"/>
  <c r="F9" i="1" s="1"/>
  <c r="F101" i="1" s="1"/>
  <c r="L50" i="1"/>
  <c r="L46" i="1" s="1"/>
  <c r="O59" i="1"/>
  <c r="AC71" i="1"/>
  <c r="O70" i="1"/>
  <c r="AC70" i="1" s="1"/>
  <c r="D101" i="1"/>
  <c r="AC99" i="1"/>
  <c r="AC96" i="1"/>
  <c r="AA101" i="1"/>
  <c r="I17" i="1"/>
  <c r="I16" i="1" s="1"/>
  <c r="I10" i="1" s="1"/>
  <c r="I9" i="1" s="1"/>
  <c r="I101" i="1" s="1"/>
  <c r="C29" i="1"/>
  <c r="C25" i="1" s="1"/>
  <c r="C10" i="1" s="1"/>
  <c r="C9" i="1" s="1"/>
  <c r="C101" i="1" s="1"/>
  <c r="O43" i="1"/>
  <c r="AC43" i="1" s="1"/>
  <c r="M50" i="1"/>
  <c r="M46" i="1" s="1"/>
  <c r="O53" i="1"/>
  <c r="AC53" i="1" s="1"/>
  <c r="O67" i="1"/>
  <c r="AC97" i="1"/>
  <c r="O91" i="1"/>
  <c r="AC91" i="1" s="1"/>
  <c r="AC92" i="1"/>
  <c r="X101" i="1"/>
  <c r="U101" i="1"/>
  <c r="H37" i="1"/>
  <c r="N37" i="1"/>
  <c r="O68" i="1"/>
  <c r="AC68" i="1" s="1"/>
  <c r="AC79" i="1"/>
  <c r="O78" i="1"/>
  <c r="AC78" i="1" s="1"/>
  <c r="F82" i="1"/>
  <c r="L82" i="1"/>
  <c r="AC93" i="1"/>
  <c r="AC98" i="1"/>
  <c r="S101" i="1"/>
  <c r="Y101" i="1"/>
  <c r="C70" i="1"/>
  <c r="C74" i="1"/>
  <c r="C78" i="1"/>
  <c r="L10" i="1" l="1"/>
  <c r="L9" i="1" s="1"/>
  <c r="L101" i="1" s="1"/>
  <c r="O11" i="1"/>
  <c r="AC12" i="1"/>
  <c r="O50" i="1"/>
  <c r="AC50" i="1" s="1"/>
  <c r="AC51" i="1"/>
  <c r="O16" i="1"/>
  <c r="AC16" i="1" s="1"/>
  <c r="AC17" i="1"/>
  <c r="O25" i="1"/>
  <c r="AC25" i="1" s="1"/>
  <c r="AC26" i="1"/>
  <c r="AC48" i="1"/>
  <c r="O47" i="1"/>
  <c r="AC83" i="1"/>
  <c r="O82" i="1"/>
  <c r="AC82" i="1" s="1"/>
  <c r="AC59" i="1"/>
  <c r="O58" i="1"/>
  <c r="O65" i="1"/>
  <c r="AC66" i="1"/>
  <c r="AC65" i="1" l="1"/>
  <c r="O64" i="1"/>
  <c r="O46" i="1"/>
  <c r="AC46" i="1" s="1"/>
  <c r="AC47" i="1"/>
  <c r="O57" i="1"/>
  <c r="AC57" i="1" s="1"/>
  <c r="AC58" i="1"/>
  <c r="AC11" i="1"/>
  <c r="O63" i="1" l="1"/>
  <c r="AC64" i="1"/>
  <c r="O10" i="1"/>
  <c r="AC10" i="1" l="1"/>
  <c r="AC63" i="1"/>
  <c r="O62" i="1"/>
  <c r="AC62" i="1" s="1"/>
  <c r="O9" i="1" l="1"/>
  <c r="AC9" i="1" l="1"/>
  <c r="O101" i="1"/>
  <c r="AC101" i="1" l="1"/>
</calcChain>
</file>

<file path=xl/sharedStrings.xml><?xml version="1.0" encoding="utf-8"?>
<sst xmlns="http://schemas.openxmlformats.org/spreadsheetml/2006/main" count="132" uniqueCount="111">
  <si>
    <t>CUADRO No.1</t>
  </si>
  <si>
    <t>DIRECCION GENERAL DE POLITICA Y LEGISLACION TRIBUTARIA</t>
  </si>
  <si>
    <t>INGRESOS FISCALES COMPARADOS, SEGÚN PRINCIPALES PARTIDAS</t>
  </si>
  <si>
    <t>ENERO-DICIEMBRE  2022/PRESUPUESTO REFORMULADO 2022</t>
  </si>
  <si>
    <t>(En millones de RD$</t>
  </si>
  <si>
    <t>PARTIDAS</t>
  </si>
  <si>
    <t>RECAUDADO 2022</t>
  </si>
  <si>
    <t>PRESUPUESTO REFORMULADO 2022</t>
  </si>
  <si>
    <t xml:space="preserve">% ALCANZADO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</si>
  <si>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</si>
  <si>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</si>
  <si>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</si>
  <si>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</si>
  <si>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</si>
  <si>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</si>
  <si>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</si>
  <si>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</si>
  <si>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</si>
  <si>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</si>
  <si>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</si>
  <si>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</si>
  <si>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A) INGRESOS CORRIENTES</t>
  </si>
  <si>
    <t>I) IMPUESTOS</t>
  </si>
  <si>
    <t>1) IMPUESTOS SOBRE LOS INGRESOS</t>
  </si>
  <si>
    <t>- Impuestos sobre la Renta de Personas Físicas</t>
  </si>
  <si>
    <t>- Impuestos sobre Los Ingresos de las Empresas y Otras Corporaciones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</si>
  <si>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</si>
  <si>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</si>
  <si>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</si>
  <si>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</si>
  <si>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</si>
  <si>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</si>
  <si>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</si>
  <si>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</si>
  <si>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</si>
  <si>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</si>
  <si>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</si>
  <si>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</si>
  <si>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</si>
  <si>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ITBIS Interno</t>
  </si>
  <si>
    <t>- ITBIS Externo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</si>
  <si>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</si>
  <si>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</si>
  <si>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</si>
  <si>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Impuestos Selectivos a Bebidas Alcoholicas</t>
  </si>
  <si>
    <t>- Impuesto Selectivo al Tabaco y los Cigarrillos</t>
  </si>
  <si>
    <t>- Impuestos Selectivo a las Telecomunicaciones</t>
  </si>
  <si>
    <t>- Impuestos Selectivo a los Seguros</t>
  </si>
  <si>
    <t>- Impuestos Sobre el Uso de Bienes y Licencias</t>
  </si>
  <si>
    <t>- 17% Registro de Propiedad de vehículo</t>
  </si>
  <si>
    <t>- Derecho de Circulación Vehículos de Motor</t>
  </si>
  <si>
    <t>- Licencias para Portar Armas de Fuego</t>
  </si>
  <si>
    <t>Fondo General</t>
  </si>
  <si>
    <t xml:space="preserve">Recursos de Captación Directa del Ministerio de Interior y Policia </t>
  </si>
  <si>
    <t xml:space="preserve">- Imp.especifico Bancas de Apuestas de Loteria  </t>
  </si>
  <si>
    <t>- Imp.especifico Bancas de Apuestas  deportivas</t>
  </si>
  <si>
    <t>- Accesorios sobre Impuestos Internos a  Mercancías y  Servicios</t>
  </si>
  <si>
    <t>4) IMPUESTOS SOBRE EL COMERCIO Y LAS TRANSACCIONES/COMERCIO EXTERIOR</t>
  </si>
  <si>
    <t>Sobre las Importaciones</t>
  </si>
  <si>
    <t>- Arancel</t>
  </si>
  <si>
    <t>Otros Impuestos sobre el Comercio Exterior</t>
  </si>
  <si>
    <t>- Impuesto a la Salida de Pasajeros al Exterior por Aeropuertos y Puertos</t>
  </si>
  <si>
    <t>- Derechos Consulares</t>
  </si>
  <si>
    <t>5) IMPUESTOS ECOLOGICOS</t>
  </si>
  <si>
    <t>6)  IMPUESTOS DIVERSOS</t>
  </si>
  <si>
    <t>II) CONTRIBUCIONES SOCIALES</t>
  </si>
  <si>
    <t>III) TRANSFERENCIAS CORRIENTES</t>
  </si>
  <si>
    <t>- Transferencias Corrientes</t>
  </si>
  <si>
    <t>- Transferencias Corrientes Rec. de Inst. Públicas Fin. No Monetarias (Superintendencia de Bancos)</t>
  </si>
  <si>
    <t xml:space="preserve">   - De Instituciones  Públicas Descentralizadas o Autónomas</t>
  </si>
  <si>
    <t>IV) INGRESOS POR CONTRAPRESTACION</t>
  </si>
  <si>
    <t>- Ventas de Bienes y Servicios</t>
  </si>
  <si>
    <t>- Ventas de Mercancías del Estado</t>
  </si>
  <si>
    <t>- PROMESE</t>
  </si>
  <si>
    <t>- Fondo General</t>
  </si>
  <si>
    <t>- Recursos de captación directa del programa PROMESE CAL ( D. No. 308-97)</t>
  </si>
  <si>
    <t>- Ingresos de las Inst. Centralizadas en Servicios en la CUT</t>
  </si>
  <si>
    <t>- Otras Ventas</t>
  </si>
  <si>
    <t>- Ventas de Servicios del Estado</t>
  </si>
  <si>
    <t>- Otras Ventas de Servicios del Gobierno Central</t>
  </si>
  <si>
    <t>- Tasas</t>
  </si>
  <si>
    <t>- Tarjetas de Turismo</t>
  </si>
  <si>
    <t>- Expedición y Renovación de Pasaportes</t>
  </si>
  <si>
    <t>- Derechos Administrativos</t>
  </si>
  <si>
    <t xml:space="preserve"> - Recursos de Captación Directa para el Fomento y Desarrollo del Gas Natural en el Parque vehicular</t>
  </si>
  <si>
    <t>- Otros ingresos de las Inst. Centralizadas en Servicios en la CUT</t>
  </si>
  <si>
    <t>V) OTROS INGRESOS</t>
  </si>
  <si>
    <t>- Rentas de la Propiedad</t>
  </si>
  <si>
    <t>- Dividendos por Inversiones Empresariales</t>
  </si>
  <si>
    <t>- Intereses</t>
  </si>
  <si>
    <t>- Arriendo de Activos Tangibles No Producidos</t>
  </si>
  <si>
    <t>- Accesorios de Arriendo de Activos Tangibles No Producidos</t>
  </si>
  <si>
    <t>- Ingresos por Tenencia de Activos Financieros  (Instrumentos Derivados)</t>
  </si>
  <si>
    <t>- Multas y Sanciones</t>
  </si>
  <si>
    <t xml:space="preserve">     - Recursos de Captación Directa de la Procuradoria General de la República ( multas de tránsito)</t>
  </si>
  <si>
    <t>- Ingresos Diversos</t>
  </si>
  <si>
    <t>- Ingresos por diferencial del gas licuado de petróleo</t>
  </si>
  <si>
    <t>- Ingresos TSS (Devolución)</t>
  </si>
  <si>
    <t>- Ingresos de las Inst. Centralizadas en la CUT</t>
  </si>
  <si>
    <t>B)  INGRESOS DE CAPITAL</t>
  </si>
  <si>
    <t>- Ventas de Activos No Financieros</t>
  </si>
  <si>
    <t>- Venta de  Activos Fijos</t>
  </si>
  <si>
    <t>- Ventas de Activos Intangibles</t>
  </si>
  <si>
    <t>- Transferencias Capital</t>
  </si>
  <si>
    <t>TOTAL</t>
  </si>
  <si>
    <t>FUENTE: Elaborado por la Direción General de Polí ítica y Legislación Tributaria (DGPLT) del Ministerio de Hacienda, con los datos del Sistema Integrado de Gestión Financiera (SIGEF), Informe de Ejecución de Ingresos.</t>
  </si>
  <si>
    <t xml:space="preserve">NOTAS: </t>
  </si>
  <si>
    <t xml:space="preserve">(1) Cifras sujetas a rectificación.  Incluye los dólares convertidos a la tasa oficial.  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</si>
  <si>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</si>
  <si>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</si>
  <si>
    <t xml:space="preserve">Las informaciones presentadas difieren de las presentadas en  Portal de Transparencia Fiscal,  ya que solo incluyen los ingresos presupuestarios.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</si>
</sst>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.0000_);_(* \(#,##0.0000\);_(* &quot;-&quot;??_);_(@_)"/>
    <numFmt numFmtId="167" formatCode="0.0"/>
    <numFmt numFmtId="168" formatCode="#,##0.000000000000_);\(#,##0.000000000000\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indexed="8"/>
      <name val="Gotham"/>
    </font>
    <font>
      <b/>
      <sz val="12"/>
      <color indexed="8"/>
      <name val="Gotham"/>
    </font>
    <font>
      <i/>
      <sz val="11"/>
      <color indexed="8"/>
      <name val="Gotham"/>
    </font>
    <font>
      <b/>
      <sz val="10"/>
      <color theme="0"/>
      <name val="Gotham"/>
    </font>
    <font>
      <b/>
      <sz val="10"/>
      <color indexed="8"/>
      <name val="Gotham"/>
    </font>
    <font>
      <sz val="10"/>
      <color indexed="8"/>
      <name val="Gotham"/>
    </font>
    <font>
      <b/>
      <sz val="10"/>
      <name val="Arial"/>
      <family val="2"/>
    </font>
    <font>
      <sz val="9"/>
      <color indexed="8"/>
      <name val="Gotham"/>
    </font>
    <font>
      <sz val="10"/>
      <name val="Gotham"/>
    </font>
    <font>
      <u/>
      <sz val="10"/>
      <color indexed="8"/>
      <name val="Gotham"/>
    </font>
    <font>
      <b/>
      <sz val="9"/>
      <name val="Gotham"/>
    </font>
    <font>
      <b/>
      <sz val="9"/>
      <color indexed="8"/>
      <name val="Gotham"/>
    </font>
    <font>
      <sz val="8"/>
      <color indexed="8"/>
      <name val="Gotham"/>
    </font>
    <font>
      <sz val="8"/>
      <name val="Gotham"/>
    </font>
    <font>
      <sz val="10"/>
      <name val="Segoe UI"/>
      <family val="2"/>
    </font>
    <font>
      <sz val="6"/>
      <name val="Gotham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0" fontId="2" fillId="0" borderId="0" xfId="2" applyFont="1" applyAlignment="1">
      <alignment horizontal="center"/>
    </xf>
    <xf numFmtId="0" fontId="2" fillId="2" borderId="0" xfId="2" applyFont="1" applyFill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 wrapText="1"/>
    </xf>
    <xf numFmtId="0" fontId="6" fillId="0" borderId="8" xfId="3" applyFont="1" applyBorder="1"/>
    <xf numFmtId="164" fontId="6" fillId="0" borderId="9" xfId="4" applyNumberFormat="1" applyFont="1" applyBorder="1"/>
    <xf numFmtId="164" fontId="6" fillId="2" borderId="9" xfId="4" applyNumberFormat="1" applyFont="1" applyFill="1" applyBorder="1"/>
    <xf numFmtId="164" fontId="6" fillId="0" borderId="9" xfId="4" applyNumberFormat="1" applyFont="1" applyBorder="1" applyAlignment="1">
      <alignment horizontal="right" indent="1"/>
    </xf>
    <xf numFmtId="164" fontId="1" fillId="0" borderId="0" xfId="2" applyNumberFormat="1"/>
    <xf numFmtId="49" fontId="6" fillId="0" borderId="8" xfId="4" applyNumberFormat="1" applyFont="1" applyBorder="1" applyAlignment="1">
      <alignment horizontal="left"/>
    </xf>
    <xf numFmtId="49" fontId="7" fillId="0" borderId="8" xfId="4" applyNumberFormat="1" applyFont="1" applyBorder="1" applyAlignment="1">
      <alignment horizontal="left" indent="1"/>
    </xf>
    <xf numFmtId="164" fontId="7" fillId="0" borderId="9" xfId="4" applyNumberFormat="1" applyFont="1" applyBorder="1"/>
    <xf numFmtId="164" fontId="7" fillId="2" borderId="9" xfId="4" applyNumberFormat="1" applyFont="1" applyFill="1" applyBorder="1"/>
    <xf numFmtId="164" fontId="7" fillId="0" borderId="9" xfId="4" applyNumberFormat="1" applyFont="1" applyBorder="1" applyAlignment="1">
      <alignment horizontal="right" indent="1"/>
    </xf>
    <xf numFmtId="164" fontId="6" fillId="0" borderId="9" xfId="3" applyNumberFormat="1" applyFont="1" applyBorder="1"/>
    <xf numFmtId="164" fontId="6" fillId="2" borderId="9" xfId="3" applyNumberFormat="1" applyFont="1" applyFill="1" applyBorder="1"/>
    <xf numFmtId="164" fontId="6" fillId="0" borderId="9" xfId="3" applyNumberFormat="1" applyFont="1" applyBorder="1" applyAlignment="1">
      <alignment horizontal="right" indent="1"/>
    </xf>
    <xf numFmtId="49" fontId="6" fillId="0" borderId="8" xfId="3" applyNumberFormat="1" applyFont="1" applyBorder="1" applyAlignment="1">
      <alignment horizontal="left" indent="1"/>
    </xf>
    <xf numFmtId="49" fontId="7" fillId="0" borderId="8" xfId="3" applyNumberFormat="1" applyFont="1" applyBorder="1" applyAlignment="1">
      <alignment horizontal="left" indent="2"/>
    </xf>
    <xf numFmtId="164" fontId="7" fillId="0" borderId="9" xfId="3" applyNumberFormat="1" applyFont="1" applyBorder="1"/>
    <xf numFmtId="165" fontId="7" fillId="0" borderId="9" xfId="4" applyNumberFormat="1" applyFont="1" applyBorder="1"/>
    <xf numFmtId="49" fontId="7" fillId="0" borderId="8" xfId="2" applyNumberFormat="1" applyFont="1" applyBorder="1" applyAlignment="1">
      <alignment horizontal="left" indent="2"/>
    </xf>
    <xf numFmtId="49" fontId="6" fillId="0" borderId="8" xfId="4" applyNumberFormat="1" applyFont="1" applyBorder="1" applyAlignment="1">
      <alignment horizontal="left" indent="2"/>
    </xf>
    <xf numFmtId="49" fontId="7" fillId="0" borderId="8" xfId="4" applyNumberFormat="1" applyFont="1" applyBorder="1" applyAlignment="1">
      <alignment horizontal="left" indent="3"/>
    </xf>
    <xf numFmtId="0" fontId="6" fillId="0" borderId="8" xfId="3" applyFont="1" applyBorder="1" applyAlignment="1">
      <alignment horizontal="left" indent="2"/>
    </xf>
    <xf numFmtId="49" fontId="6" fillId="0" borderId="8" xfId="4" applyNumberFormat="1" applyFont="1" applyBorder="1" applyAlignment="1">
      <alignment horizontal="left" indent="3"/>
    </xf>
    <xf numFmtId="164" fontId="7" fillId="0" borderId="8" xfId="4" applyNumberFormat="1" applyFont="1" applyBorder="1" applyAlignment="1">
      <alignment horizontal="left" indent="5"/>
    </xf>
    <xf numFmtId="164" fontId="7" fillId="4" borderId="8" xfId="4" applyNumberFormat="1" applyFont="1" applyFill="1" applyBorder="1" applyAlignment="1">
      <alignment horizontal="left" indent="5"/>
    </xf>
    <xf numFmtId="164" fontId="7" fillId="4" borderId="9" xfId="4" applyNumberFormat="1" applyFont="1" applyFill="1" applyBorder="1"/>
    <xf numFmtId="164" fontId="7" fillId="4" borderId="9" xfId="4" applyNumberFormat="1" applyFont="1" applyFill="1" applyBorder="1" applyAlignment="1">
      <alignment horizontal="right" indent="1"/>
    </xf>
    <xf numFmtId="43" fontId="6" fillId="0" borderId="9" xfId="1" applyFont="1" applyFill="1" applyBorder="1" applyAlignment="1" applyProtection="1">
      <alignment horizontal="right" indent="1"/>
    </xf>
    <xf numFmtId="0" fontId="8" fillId="0" borderId="0" xfId="2" applyFont="1"/>
    <xf numFmtId="49" fontId="6" fillId="0" borderId="8" xfId="4" applyNumberFormat="1" applyFont="1" applyBorder="1" applyAlignment="1">
      <alignment horizontal="left" indent="1"/>
    </xf>
    <xf numFmtId="0" fontId="1" fillId="2" borderId="0" xfId="2" applyFill="1"/>
    <xf numFmtId="49" fontId="7" fillId="2" borderId="8" xfId="3" applyNumberFormat="1" applyFont="1" applyFill="1" applyBorder="1" applyAlignment="1">
      <alignment horizontal="left" indent="1"/>
    </xf>
    <xf numFmtId="43" fontId="7" fillId="0" borderId="9" xfId="1" applyFont="1" applyBorder="1" applyAlignment="1">
      <alignment horizontal="right" indent="1"/>
    </xf>
    <xf numFmtId="49" fontId="6" fillId="0" borderId="8" xfId="4" applyNumberFormat="1" applyFont="1" applyBorder="1"/>
    <xf numFmtId="49" fontId="7" fillId="0" borderId="8" xfId="4" applyNumberFormat="1" applyFont="1" applyBorder="1" applyAlignment="1">
      <alignment horizontal="left" indent="2"/>
    </xf>
    <xf numFmtId="164" fontId="7" fillId="2" borderId="9" xfId="3" applyNumberFormat="1" applyFont="1" applyFill="1" applyBorder="1"/>
    <xf numFmtId="49" fontId="7" fillId="4" borderId="8" xfId="3" applyNumberFormat="1" applyFont="1" applyFill="1" applyBorder="1" applyAlignment="1">
      <alignment horizontal="left" indent="3"/>
    </xf>
    <xf numFmtId="164" fontId="7" fillId="4" borderId="9" xfId="3" applyNumberFormat="1" applyFont="1" applyFill="1" applyBorder="1"/>
    <xf numFmtId="43" fontId="7" fillId="4" borderId="9" xfId="1" applyFont="1" applyFill="1" applyBorder="1" applyAlignment="1">
      <alignment horizontal="right" indent="1"/>
    </xf>
    <xf numFmtId="49" fontId="7" fillId="4" borderId="8" xfId="4" applyNumberFormat="1" applyFont="1" applyFill="1" applyBorder="1" applyAlignment="1">
      <alignment horizontal="left" indent="2"/>
    </xf>
    <xf numFmtId="49" fontId="7" fillId="4" borderId="8" xfId="3" applyNumberFormat="1" applyFont="1" applyFill="1" applyBorder="1" applyAlignment="1">
      <alignment horizontal="left" indent="2"/>
    </xf>
    <xf numFmtId="164" fontId="7" fillId="4" borderId="9" xfId="4" applyNumberFormat="1" applyFont="1" applyFill="1" applyBorder="1" applyAlignment="1">
      <alignment vertical="center"/>
    </xf>
    <xf numFmtId="49" fontId="9" fillId="0" borderId="8" xfId="4" applyNumberFormat="1" applyFont="1" applyBorder="1" applyAlignment="1">
      <alignment horizontal="left" indent="2"/>
    </xf>
    <xf numFmtId="49" fontId="7" fillId="4" borderId="8" xfId="4" applyNumberFormat="1" applyFont="1" applyFill="1" applyBorder="1" applyAlignment="1">
      <alignment horizontal="left"/>
    </xf>
    <xf numFmtId="164" fontId="7" fillId="0" borderId="9" xfId="4" applyNumberFormat="1" applyFont="1" applyBorder="1" applyAlignment="1">
      <alignment horizontal="right" vertical="center" indent="1"/>
    </xf>
    <xf numFmtId="49" fontId="10" fillId="0" borderId="8" xfId="4" applyNumberFormat="1" applyFont="1" applyBorder="1" applyAlignment="1">
      <alignment horizontal="left" indent="2"/>
    </xf>
    <xf numFmtId="164" fontId="7" fillId="4" borderId="9" xfId="4" applyNumberFormat="1" applyFont="1" applyFill="1" applyBorder="1" applyAlignment="1">
      <alignment horizontal="right" vertical="center" indent="1"/>
    </xf>
    <xf numFmtId="164" fontId="11" fillId="0" borderId="9" xfId="4" applyNumberFormat="1" applyFont="1" applyBorder="1"/>
    <xf numFmtId="49" fontId="5" fillId="3" borderId="6" xfId="4" applyNumberFormat="1" applyFont="1" applyFill="1" applyBorder="1" applyAlignment="1">
      <alignment horizontal="left" vertical="center"/>
    </xf>
    <xf numFmtId="164" fontId="5" fillId="3" borderId="10" xfId="4" applyNumberFormat="1" applyFont="1" applyFill="1" applyBorder="1" applyAlignment="1">
      <alignment vertical="center"/>
    </xf>
    <xf numFmtId="164" fontId="5" fillId="3" borderId="3" xfId="4" applyNumberFormat="1" applyFont="1" applyFill="1" applyBorder="1" applyAlignment="1">
      <alignment vertical="center"/>
    </xf>
    <xf numFmtId="164" fontId="5" fillId="3" borderId="10" xfId="4" applyNumberFormat="1" applyFont="1" applyFill="1" applyBorder="1" applyAlignment="1">
      <alignment horizontal="right" vertical="center" indent="1"/>
    </xf>
    <xf numFmtId="166" fontId="1" fillId="0" borderId="0" xfId="1" applyNumberFormat="1"/>
    <xf numFmtId="164" fontId="12" fillId="0" borderId="0" xfId="2" applyNumberFormat="1" applyFont="1"/>
    <xf numFmtId="164" fontId="6" fillId="0" borderId="0" xfId="4" applyNumberFormat="1" applyFont="1" applyAlignment="1">
      <alignment vertical="center"/>
    </xf>
    <xf numFmtId="164" fontId="6" fillId="2" borderId="0" xfId="4" applyNumberFormat="1" applyFont="1" applyFill="1" applyAlignment="1">
      <alignment vertical="center"/>
    </xf>
    <xf numFmtId="165" fontId="10" fillId="0" borderId="0" xfId="1" applyNumberFormat="1" applyFont="1"/>
    <xf numFmtId="49" fontId="13" fillId="0" borderId="0" xfId="2" applyNumberFormat="1" applyFont="1"/>
    <xf numFmtId="164" fontId="10" fillId="0" borderId="0" xfId="2" applyNumberFormat="1" applyFont="1"/>
    <xf numFmtId="164" fontId="10" fillId="2" borderId="0" xfId="2" applyNumberFormat="1" applyFont="1" applyFill="1"/>
    <xf numFmtId="0" fontId="14" fillId="0" borderId="0" xfId="2" applyFont="1"/>
    <xf numFmtId="0" fontId="10" fillId="0" borderId="0" xfId="2" applyFont="1"/>
    <xf numFmtId="164" fontId="7" fillId="2" borderId="0" xfId="4" applyNumberFormat="1" applyFont="1" applyFill="1" applyAlignment="1">
      <alignment vertical="center"/>
    </xf>
    <xf numFmtId="164" fontId="14" fillId="2" borderId="0" xfId="2" applyNumberFormat="1" applyFont="1" applyFill="1"/>
    <xf numFmtId="0" fontId="10" fillId="2" borderId="0" xfId="2" applyFont="1" applyFill="1"/>
    <xf numFmtId="167" fontId="15" fillId="0" borderId="0" xfId="2" applyNumberFormat="1" applyFont="1"/>
    <xf numFmtId="165" fontId="10" fillId="2" borderId="0" xfId="1" applyNumberFormat="1" applyFont="1" applyFill="1"/>
    <xf numFmtId="164" fontId="15" fillId="0" borderId="0" xfId="2" applyNumberFormat="1" applyFont="1"/>
    <xf numFmtId="0" fontId="14" fillId="0" borderId="0" xfId="2" applyFont="1" applyAlignment="1">
      <alignment horizontal="left" indent="1"/>
    </xf>
    <xf numFmtId="164" fontId="15" fillId="2" borderId="0" xfId="2" applyNumberFormat="1" applyFont="1" applyFill="1"/>
    <xf numFmtId="49" fontId="14" fillId="0" borderId="0" xfId="2" applyNumberFormat="1" applyFont="1"/>
    <xf numFmtId="4" fontId="15" fillId="0" borderId="0" xfId="2" applyNumberFormat="1" applyFont="1"/>
    <xf numFmtId="0" fontId="15" fillId="0" borderId="0" xfId="2" applyFont="1"/>
    <xf numFmtId="49" fontId="15" fillId="0" borderId="0" xfId="2" applyNumberFormat="1" applyFont="1"/>
    <xf numFmtId="43" fontId="10" fillId="2" borderId="0" xfId="1" applyFont="1" applyFill="1"/>
    <xf numFmtId="165" fontId="16" fillId="0" borderId="0" xfId="1" applyNumberFormat="1" applyFont="1" applyFill="1"/>
    <xf numFmtId="0" fontId="15" fillId="2" borderId="0" xfId="2" applyFont="1" applyFill="1"/>
    <xf numFmtId="165" fontId="15" fillId="2" borderId="0" xfId="1" applyNumberFormat="1" applyFont="1" applyFill="1" applyBorder="1"/>
    <xf numFmtId="168" fontId="17" fillId="2" borderId="0" xfId="2" applyNumberFormat="1" applyFont="1" applyFill="1"/>
    <xf numFmtId="0" fontId="17" fillId="2" borderId="0" xfId="2" applyFont="1" applyFill="1"/>
    <xf numFmtId="165" fontId="15" fillId="2" borderId="0" xfId="1" applyNumberFormat="1" applyFont="1" applyFill="1"/>
    <xf numFmtId="0" fontId="18" fillId="0" borderId="0" xfId="2" applyFont="1"/>
    <xf numFmtId="0" fontId="18" fillId="2" borderId="0" xfId="2" applyFont="1" applyFill="1"/>
  </cellXfs>
  <cellStyles count="5">
    <cellStyle name="Millares" xfId="1" builtinId="3"/>
    <cellStyle name="Normal" xfId="0" builtinId="0"/>
    <cellStyle name="Normal 10 2" xfId="2" xr:uid="{402FE898-1380-47FF-A168-E3A4245548CE}"/>
    <cellStyle name="Normal 2 2 2 2" xfId="4" xr:uid="{88E5D1DC-9F9C-4795-B7E3-366CF5ABB004}"/>
    <cellStyle name="Normal_COMPARACION 2002-2001 2" xfId="3" xr:uid="{9A0A505C-0B10-4E62-BC73-94D87F163D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22/INGRESOS%20ENERO-DIC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21-2022"/>
      <sheetName val="FINANCIERO (2022 Est. 2022)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22 (REC)"/>
      <sheetName val="2022 (RESUMEN)"/>
      <sheetName val="2022 REC- EST "/>
      <sheetName val="2022 REC-EST RES"/>
    </sheetNames>
    <sheetDataSet>
      <sheetData sheetId="0"/>
      <sheetData sheetId="1"/>
      <sheetData sheetId="2"/>
      <sheetData sheetId="3">
        <row r="11">
          <cell r="Q11">
            <v>8213.4</v>
          </cell>
          <cell r="R11">
            <v>6823.7</v>
          </cell>
          <cell r="S11">
            <v>7665.4</v>
          </cell>
          <cell r="T11">
            <v>7677.4</v>
          </cell>
          <cell r="U11">
            <v>8262.4</v>
          </cell>
          <cell r="V11">
            <v>6881.5</v>
          </cell>
          <cell r="W11">
            <v>5893.1</v>
          </cell>
          <cell r="X11">
            <v>6865.2</v>
          </cell>
          <cell r="Y11">
            <v>7789</v>
          </cell>
          <cell r="Z11">
            <v>6428.4</v>
          </cell>
          <cell r="AA11">
            <v>6916.1</v>
          </cell>
          <cell r="AB11">
            <v>7784.1</v>
          </cell>
        </row>
        <row r="12">
          <cell r="Q12">
            <v>10863.5</v>
          </cell>
          <cell r="R12">
            <v>6754.3</v>
          </cell>
          <cell r="S12">
            <v>7280.6</v>
          </cell>
          <cell r="T12">
            <v>24162.1</v>
          </cell>
          <cell r="U12">
            <v>18167.7</v>
          </cell>
          <cell r="V12">
            <v>9882.7000000000007</v>
          </cell>
          <cell r="W12">
            <v>13510.8</v>
          </cell>
          <cell r="X12">
            <v>9376.2000000000007</v>
          </cell>
          <cell r="Y12">
            <v>9413.7999999999993</v>
          </cell>
          <cell r="Z12">
            <v>12478</v>
          </cell>
          <cell r="AA12">
            <v>9433.2999999999993</v>
          </cell>
          <cell r="AB12">
            <v>9561.2999999999993</v>
          </cell>
        </row>
        <row r="13">
          <cell r="Q13">
            <v>5706.1</v>
          </cell>
          <cell r="R13">
            <v>2498.9</v>
          </cell>
          <cell r="S13">
            <v>2986.7</v>
          </cell>
          <cell r="T13">
            <v>4221.2</v>
          </cell>
          <cell r="U13">
            <v>4423.3</v>
          </cell>
          <cell r="V13">
            <v>4380.8</v>
          </cell>
          <cell r="W13">
            <v>4877.7</v>
          </cell>
          <cell r="X13">
            <v>3242.5</v>
          </cell>
          <cell r="Y13">
            <v>4514</v>
          </cell>
          <cell r="Z13">
            <v>3424.5</v>
          </cell>
          <cell r="AA13">
            <v>3722.4</v>
          </cell>
          <cell r="AB13">
            <v>4382.2</v>
          </cell>
        </row>
        <row r="14">
          <cell r="Q14">
            <v>99.1</v>
          </cell>
          <cell r="R14">
            <v>170</v>
          </cell>
          <cell r="S14">
            <v>133</v>
          </cell>
          <cell r="T14">
            <v>110.7</v>
          </cell>
          <cell r="U14">
            <v>145.30000000000001</v>
          </cell>
          <cell r="V14">
            <v>177.1</v>
          </cell>
          <cell r="W14">
            <v>159</v>
          </cell>
          <cell r="X14">
            <v>199.8</v>
          </cell>
          <cell r="Y14">
            <v>147.9</v>
          </cell>
          <cell r="Z14">
            <v>196.1</v>
          </cell>
          <cell r="AA14">
            <v>138.30000000000001</v>
          </cell>
          <cell r="AB14">
            <v>361.6</v>
          </cell>
        </row>
        <row r="17">
          <cell r="Q17">
            <v>95.3</v>
          </cell>
          <cell r="R17">
            <v>354</v>
          </cell>
          <cell r="S17">
            <v>1483.4</v>
          </cell>
          <cell r="T17">
            <v>189.1</v>
          </cell>
          <cell r="U17">
            <v>168.8</v>
          </cell>
          <cell r="V17">
            <v>140.1</v>
          </cell>
          <cell r="W17">
            <v>136.6</v>
          </cell>
          <cell r="X17">
            <v>334.9</v>
          </cell>
          <cell r="Y17">
            <v>1180.0999999999999</v>
          </cell>
          <cell r="Z17">
            <v>145.1</v>
          </cell>
          <cell r="AA17">
            <v>113.4</v>
          </cell>
          <cell r="AB17">
            <v>96.7</v>
          </cell>
        </row>
        <row r="18">
          <cell r="Q18">
            <v>257.10000000000002</v>
          </cell>
          <cell r="R18">
            <v>217.9</v>
          </cell>
          <cell r="S18">
            <v>234.2</v>
          </cell>
          <cell r="T18">
            <v>1658.7</v>
          </cell>
          <cell r="U18">
            <v>2019.9</v>
          </cell>
          <cell r="V18">
            <v>317.10000000000002</v>
          </cell>
          <cell r="W18">
            <v>349.9</v>
          </cell>
          <cell r="X18">
            <v>170.8</v>
          </cell>
          <cell r="Y18">
            <v>193.6</v>
          </cell>
          <cell r="Z18">
            <v>2749.6</v>
          </cell>
          <cell r="AA18">
            <v>285.89999999999998</v>
          </cell>
          <cell r="AB18">
            <v>159.80000000000001</v>
          </cell>
        </row>
        <row r="19">
          <cell r="Q19">
            <v>810.2</v>
          </cell>
          <cell r="R19">
            <v>983.3</v>
          </cell>
          <cell r="S19">
            <v>1189.0999999999999</v>
          </cell>
          <cell r="T19">
            <v>954.5</v>
          </cell>
          <cell r="U19">
            <v>1003.2</v>
          </cell>
          <cell r="V19">
            <v>1151</v>
          </cell>
          <cell r="W19">
            <v>1047.5</v>
          </cell>
          <cell r="X19">
            <v>1359.9</v>
          </cell>
          <cell r="Y19">
            <v>1113.8</v>
          </cell>
          <cell r="Z19">
            <v>1011.6</v>
          </cell>
          <cell r="AA19">
            <v>1121.8</v>
          </cell>
          <cell r="AB19">
            <v>1268.8</v>
          </cell>
        </row>
        <row r="20">
          <cell r="Q20">
            <v>150.19999999999999</v>
          </cell>
          <cell r="R20">
            <v>186.7</v>
          </cell>
          <cell r="S20">
            <v>205</v>
          </cell>
          <cell r="T20">
            <v>156.5</v>
          </cell>
          <cell r="U20">
            <v>171.8</v>
          </cell>
          <cell r="V20">
            <v>168.6</v>
          </cell>
          <cell r="W20">
            <v>165.1</v>
          </cell>
          <cell r="X20">
            <v>170.4</v>
          </cell>
          <cell r="Y20">
            <v>159.6</v>
          </cell>
          <cell r="Z20">
            <v>158</v>
          </cell>
          <cell r="AA20">
            <v>176.8</v>
          </cell>
          <cell r="AB20">
            <v>179.6</v>
          </cell>
        </row>
        <row r="21">
          <cell r="Q21">
            <v>833.9</v>
          </cell>
          <cell r="R21">
            <v>1008.5</v>
          </cell>
          <cell r="S21">
            <v>1007.9</v>
          </cell>
          <cell r="T21">
            <v>1287.3</v>
          </cell>
          <cell r="U21">
            <v>1032.5999999999999</v>
          </cell>
          <cell r="V21">
            <v>1029.5</v>
          </cell>
          <cell r="W21">
            <v>1328.1</v>
          </cell>
          <cell r="X21">
            <v>996.7</v>
          </cell>
          <cell r="Y21">
            <v>1294.5999999999999</v>
          </cell>
          <cell r="Z21">
            <v>1066.3</v>
          </cell>
          <cell r="AA21">
            <v>1041.9000000000001</v>
          </cell>
          <cell r="AB21">
            <v>1620.2</v>
          </cell>
        </row>
        <row r="22">
          <cell r="Q22">
            <v>147.4</v>
          </cell>
          <cell r="R22">
            <v>215.5</v>
          </cell>
          <cell r="S22">
            <v>361.4</v>
          </cell>
          <cell r="T22">
            <v>284.5</v>
          </cell>
          <cell r="U22">
            <v>206.8</v>
          </cell>
          <cell r="V22">
            <v>331.8</v>
          </cell>
          <cell r="W22">
            <v>175.1</v>
          </cell>
          <cell r="X22">
            <v>217.7</v>
          </cell>
          <cell r="Y22">
            <v>355</v>
          </cell>
          <cell r="Z22">
            <v>310.8</v>
          </cell>
          <cell r="AA22">
            <v>294</v>
          </cell>
          <cell r="AB22">
            <v>498.4</v>
          </cell>
        </row>
        <row r="23">
          <cell r="Q23">
            <v>128.69999999999999</v>
          </cell>
          <cell r="R23">
            <v>194.2</v>
          </cell>
          <cell r="S23">
            <v>246</v>
          </cell>
          <cell r="T23">
            <v>184.8</v>
          </cell>
          <cell r="U23">
            <v>220.6</v>
          </cell>
          <cell r="V23">
            <v>202</v>
          </cell>
          <cell r="W23">
            <v>194.2</v>
          </cell>
          <cell r="X23">
            <v>190.7</v>
          </cell>
          <cell r="Y23">
            <v>195.2</v>
          </cell>
          <cell r="Z23">
            <v>182.6</v>
          </cell>
          <cell r="AA23">
            <v>167.4</v>
          </cell>
          <cell r="AB23">
            <v>194.6</v>
          </cell>
        </row>
        <row r="26">
          <cell r="Q26">
            <v>15662.9</v>
          </cell>
          <cell r="R26">
            <v>11723.7</v>
          </cell>
          <cell r="S26">
            <v>11686.7</v>
          </cell>
          <cell r="T26">
            <v>13848.8</v>
          </cell>
          <cell r="U26">
            <v>12830.5</v>
          </cell>
          <cell r="V26">
            <v>13337.9</v>
          </cell>
          <cell r="W26">
            <v>12961.8</v>
          </cell>
          <cell r="X26">
            <v>13257.7</v>
          </cell>
          <cell r="Y26">
            <v>13104.2</v>
          </cell>
          <cell r="Z26">
            <v>12059.5</v>
          </cell>
          <cell r="AA26">
            <v>13623.9</v>
          </cell>
          <cell r="AB26">
            <v>15111</v>
          </cell>
        </row>
        <row r="27">
          <cell r="Q27">
            <v>11744.6</v>
          </cell>
          <cell r="R27">
            <v>11918.2</v>
          </cell>
          <cell r="S27">
            <v>12451.5</v>
          </cell>
          <cell r="T27">
            <v>11048.7</v>
          </cell>
          <cell r="U27">
            <v>12753.5</v>
          </cell>
          <cell r="V27">
            <v>13919.7</v>
          </cell>
          <cell r="W27">
            <v>12816.7</v>
          </cell>
          <cell r="X27">
            <v>14542.9</v>
          </cell>
          <cell r="Y27">
            <v>13751</v>
          </cell>
          <cell r="Z27">
            <v>12759.9</v>
          </cell>
          <cell r="AA27">
            <v>12176.2</v>
          </cell>
          <cell r="AB27">
            <v>11696.8</v>
          </cell>
        </row>
        <row r="29">
          <cell r="Q29">
            <v>3331.9</v>
          </cell>
          <cell r="R29">
            <v>3380.1</v>
          </cell>
          <cell r="S29">
            <v>4348.7</v>
          </cell>
          <cell r="T29">
            <v>3361</v>
          </cell>
          <cell r="U29">
            <v>3609.5</v>
          </cell>
          <cell r="V29">
            <v>4276.2</v>
          </cell>
          <cell r="W29">
            <v>3528.5</v>
          </cell>
          <cell r="X29">
            <v>3615.1</v>
          </cell>
          <cell r="Y29">
            <v>4322.6000000000004</v>
          </cell>
          <cell r="Z29">
            <v>4113.8</v>
          </cell>
          <cell r="AA29">
            <v>3276.4</v>
          </cell>
          <cell r="AB29">
            <v>4514.5</v>
          </cell>
        </row>
        <row r="30">
          <cell r="Q30">
            <v>2150.6999999999998</v>
          </cell>
          <cell r="R30">
            <v>2365.4</v>
          </cell>
          <cell r="S30">
            <v>3121.7</v>
          </cell>
          <cell r="T30">
            <v>2418.1</v>
          </cell>
          <cell r="U30">
            <v>2772.3</v>
          </cell>
          <cell r="V30">
            <v>3073.6</v>
          </cell>
          <cell r="W30">
            <v>2693.2</v>
          </cell>
          <cell r="X30">
            <v>2548.8000000000002</v>
          </cell>
          <cell r="Y30">
            <v>3267.4</v>
          </cell>
          <cell r="Z30">
            <v>2891.7</v>
          </cell>
          <cell r="AA30">
            <v>2428.6</v>
          </cell>
          <cell r="AB30">
            <v>3165.1</v>
          </cell>
        </row>
        <row r="31">
          <cell r="Q31">
            <v>4249.7</v>
          </cell>
          <cell r="R31">
            <v>3623</v>
          </cell>
          <cell r="S31">
            <v>3373.5</v>
          </cell>
          <cell r="T31">
            <v>3483.4</v>
          </cell>
          <cell r="U31">
            <v>3627.1</v>
          </cell>
          <cell r="V31">
            <v>3155.1</v>
          </cell>
          <cell r="W31">
            <v>3734.1</v>
          </cell>
          <cell r="X31">
            <v>3415.9</v>
          </cell>
          <cell r="Y31">
            <v>3358.2</v>
          </cell>
          <cell r="Z31">
            <v>3517.6</v>
          </cell>
          <cell r="AA31">
            <v>3448.2</v>
          </cell>
          <cell r="AB31">
            <v>3505.6</v>
          </cell>
        </row>
        <row r="32">
          <cell r="Q32">
            <v>129.30000000000001</v>
          </cell>
          <cell r="R32">
            <v>128.4</v>
          </cell>
          <cell r="S32">
            <v>244.9</v>
          </cell>
          <cell r="T32">
            <v>207.5</v>
          </cell>
          <cell r="U32">
            <v>380</v>
          </cell>
          <cell r="V32">
            <v>330.7</v>
          </cell>
          <cell r="W32">
            <v>274.60000000000002</v>
          </cell>
          <cell r="X32">
            <v>196.8</v>
          </cell>
          <cell r="Y32">
            <v>366.8</v>
          </cell>
          <cell r="Z32">
            <v>402.7</v>
          </cell>
          <cell r="AA32">
            <v>331.1</v>
          </cell>
          <cell r="AB32">
            <v>317.2</v>
          </cell>
        </row>
        <row r="33">
          <cell r="Q33">
            <v>746</v>
          </cell>
          <cell r="R33">
            <v>692.8</v>
          </cell>
          <cell r="S33">
            <v>704</v>
          </cell>
          <cell r="T33">
            <v>726.7</v>
          </cell>
          <cell r="U33">
            <v>718.1</v>
          </cell>
          <cell r="V33">
            <v>727.8</v>
          </cell>
          <cell r="W33">
            <v>722.4</v>
          </cell>
          <cell r="X33">
            <v>738.1</v>
          </cell>
          <cell r="Y33">
            <v>728.5</v>
          </cell>
          <cell r="Z33">
            <v>736.9</v>
          </cell>
          <cell r="AA33">
            <v>739.2</v>
          </cell>
          <cell r="AB33">
            <v>735.2</v>
          </cell>
        </row>
        <row r="34">
          <cell r="Q34">
            <v>873.5</v>
          </cell>
          <cell r="R34">
            <v>631.5</v>
          </cell>
          <cell r="S34">
            <v>748.5</v>
          </cell>
          <cell r="T34">
            <v>1152.8</v>
          </cell>
          <cell r="U34">
            <v>793.5</v>
          </cell>
          <cell r="V34">
            <v>708.3</v>
          </cell>
          <cell r="W34">
            <v>848.9</v>
          </cell>
          <cell r="X34">
            <v>853.5</v>
          </cell>
          <cell r="Y34">
            <v>778.7</v>
          </cell>
          <cell r="Z34">
            <v>750.1</v>
          </cell>
          <cell r="AA34">
            <v>682.9</v>
          </cell>
          <cell r="AB34">
            <v>744.8</v>
          </cell>
        </row>
        <row r="35">
          <cell r="Q35">
            <v>277.8</v>
          </cell>
          <cell r="R35">
            <v>589.4</v>
          </cell>
          <cell r="S35">
            <v>475.1</v>
          </cell>
          <cell r="T35">
            <v>530.29999999999995</v>
          </cell>
          <cell r="U35">
            <v>398.2</v>
          </cell>
          <cell r="V35">
            <v>693.1</v>
          </cell>
          <cell r="W35">
            <v>451.9</v>
          </cell>
          <cell r="X35">
            <v>579.20000000000005</v>
          </cell>
          <cell r="Y35">
            <v>714</v>
          </cell>
          <cell r="Z35">
            <v>520.70000000000005</v>
          </cell>
          <cell r="AA35">
            <v>530.79999999999995</v>
          </cell>
          <cell r="AB35">
            <v>491.1</v>
          </cell>
        </row>
        <row r="37">
          <cell r="Q37">
            <v>1169.5</v>
          </cell>
          <cell r="R37">
            <v>1542.1</v>
          </cell>
          <cell r="S37">
            <v>1576.3</v>
          </cell>
          <cell r="T37">
            <v>1231.0999999999999</v>
          </cell>
          <cell r="U37">
            <v>1448.9</v>
          </cell>
          <cell r="V37">
            <v>1428.9</v>
          </cell>
          <cell r="W37">
            <v>1373.3</v>
          </cell>
          <cell r="X37">
            <v>1383.1</v>
          </cell>
          <cell r="Y37">
            <v>1285.0999999999999</v>
          </cell>
          <cell r="Z37">
            <v>1295</v>
          </cell>
          <cell r="AA37">
            <v>1630.4</v>
          </cell>
          <cell r="AB37">
            <v>1695.4</v>
          </cell>
        </row>
        <row r="38">
          <cell r="Q38">
            <v>759.7</v>
          </cell>
          <cell r="R38">
            <v>640.1</v>
          </cell>
          <cell r="S38">
            <v>229.9</v>
          </cell>
          <cell r="T38">
            <v>44.1</v>
          </cell>
          <cell r="U38">
            <v>42.6</v>
          </cell>
          <cell r="V38">
            <v>51.1</v>
          </cell>
          <cell r="W38">
            <v>38.200000000000003</v>
          </cell>
          <cell r="X38">
            <v>38.299999999999997</v>
          </cell>
          <cell r="Y38">
            <v>35</v>
          </cell>
          <cell r="Z38">
            <v>91.4</v>
          </cell>
          <cell r="AA38">
            <v>344.9</v>
          </cell>
          <cell r="AB38">
            <v>707.3</v>
          </cell>
        </row>
        <row r="39">
          <cell r="Q39">
            <v>33.200000000000003</v>
          </cell>
          <cell r="R39">
            <v>17.399999999999999</v>
          </cell>
          <cell r="S39">
            <v>20.100000000000001</v>
          </cell>
          <cell r="T39">
            <v>16.3</v>
          </cell>
          <cell r="U39">
            <v>18.200000000000003</v>
          </cell>
          <cell r="V39">
            <v>24.799999999999997</v>
          </cell>
          <cell r="W39">
            <v>11.3</v>
          </cell>
          <cell r="X39">
            <v>32.299999999999997</v>
          </cell>
          <cell r="Y39">
            <v>13.9</v>
          </cell>
          <cell r="Z39">
            <v>22.200000000000003</v>
          </cell>
          <cell r="AA39">
            <v>39.200000000000003</v>
          </cell>
          <cell r="AB39">
            <v>27</v>
          </cell>
        </row>
        <row r="40">
          <cell r="Q40">
            <v>24.6</v>
          </cell>
          <cell r="R40">
            <v>9.1999999999999993</v>
          </cell>
          <cell r="S40">
            <v>10.7</v>
          </cell>
          <cell r="T40">
            <v>8.5</v>
          </cell>
          <cell r="U40">
            <v>9.9</v>
          </cell>
          <cell r="V40">
            <v>9.6999999999999993</v>
          </cell>
          <cell r="W40">
            <v>0</v>
          </cell>
          <cell r="X40">
            <v>22.5</v>
          </cell>
          <cell r="Y40">
            <v>4.4000000000000004</v>
          </cell>
          <cell r="Z40">
            <v>10.9</v>
          </cell>
          <cell r="AA40">
            <v>17.899999999999999</v>
          </cell>
          <cell r="AB40">
            <v>13.8</v>
          </cell>
        </row>
        <row r="41">
          <cell r="Q41">
            <v>8.6</v>
          </cell>
          <cell r="R41">
            <v>8.1999999999999993</v>
          </cell>
          <cell r="S41">
            <v>9.4</v>
          </cell>
          <cell r="T41">
            <v>7.8</v>
          </cell>
          <cell r="U41">
            <v>8.3000000000000007</v>
          </cell>
          <cell r="V41">
            <v>15.1</v>
          </cell>
          <cell r="W41">
            <v>11.3</v>
          </cell>
          <cell r="X41">
            <v>9.8000000000000007</v>
          </cell>
          <cell r="Y41">
            <v>9.5</v>
          </cell>
          <cell r="Z41">
            <v>11.3</v>
          </cell>
          <cell r="AA41">
            <v>21.3</v>
          </cell>
          <cell r="AB41">
            <v>13.2</v>
          </cell>
        </row>
        <row r="42">
          <cell r="Q42">
            <v>83.2</v>
          </cell>
          <cell r="R42">
            <v>83.2</v>
          </cell>
          <cell r="S42">
            <v>89.2</v>
          </cell>
          <cell r="T42">
            <v>90.9</v>
          </cell>
          <cell r="U42">
            <v>90.9</v>
          </cell>
          <cell r="V42">
            <v>94.7</v>
          </cell>
          <cell r="W42">
            <v>93.3</v>
          </cell>
          <cell r="X42">
            <v>91</v>
          </cell>
          <cell r="Y42">
            <v>92.6</v>
          </cell>
          <cell r="Z42">
            <v>91.1</v>
          </cell>
          <cell r="AA42">
            <v>92.7</v>
          </cell>
          <cell r="AB42">
            <v>91.6</v>
          </cell>
        </row>
        <row r="43">
          <cell r="Q43">
            <v>26.2</v>
          </cell>
          <cell r="R43">
            <v>26.7</v>
          </cell>
          <cell r="S43">
            <v>30.6</v>
          </cell>
          <cell r="T43">
            <v>30.4</v>
          </cell>
          <cell r="U43">
            <v>28.4</v>
          </cell>
          <cell r="V43">
            <v>28.7</v>
          </cell>
          <cell r="W43">
            <v>28.3</v>
          </cell>
          <cell r="X43">
            <v>28.1</v>
          </cell>
          <cell r="Y43">
            <v>28.8</v>
          </cell>
          <cell r="Z43">
            <v>29.5</v>
          </cell>
          <cell r="AA43">
            <v>28.2</v>
          </cell>
          <cell r="AB43">
            <v>28.3</v>
          </cell>
        </row>
        <row r="44">
          <cell r="Q44">
            <v>95.7</v>
          </cell>
          <cell r="R44">
            <v>226.6</v>
          </cell>
          <cell r="S44">
            <v>126.8</v>
          </cell>
          <cell r="T44">
            <v>99.3</v>
          </cell>
          <cell r="U44">
            <v>92.6</v>
          </cell>
          <cell r="V44">
            <v>103.2</v>
          </cell>
          <cell r="W44">
            <v>103.6</v>
          </cell>
          <cell r="X44">
            <v>140.1</v>
          </cell>
          <cell r="Y44">
            <v>126.5</v>
          </cell>
          <cell r="Z44">
            <v>103.4</v>
          </cell>
          <cell r="AA44">
            <v>157.6</v>
          </cell>
          <cell r="AB44">
            <v>1043.0999999999999</v>
          </cell>
        </row>
        <row r="47">
          <cell r="Q47">
            <v>4000.2</v>
          </cell>
          <cell r="R47">
            <v>4024.5</v>
          </cell>
          <cell r="S47">
            <v>4272.2</v>
          </cell>
          <cell r="T47">
            <v>3651.2</v>
          </cell>
          <cell r="U47">
            <v>4256</v>
          </cell>
          <cell r="V47">
            <v>4688.2</v>
          </cell>
          <cell r="W47">
            <v>3995.8</v>
          </cell>
          <cell r="X47">
            <v>4583.8</v>
          </cell>
          <cell r="Y47">
            <v>4503.6000000000004</v>
          </cell>
          <cell r="Z47">
            <v>4214.8999999999996</v>
          </cell>
          <cell r="AA47">
            <v>4395</v>
          </cell>
          <cell r="AB47">
            <v>4049.3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50">
          <cell r="Q50">
            <v>757.5</v>
          </cell>
          <cell r="R50">
            <v>724.9</v>
          </cell>
          <cell r="S50">
            <v>684.6</v>
          </cell>
          <cell r="T50">
            <v>753.7</v>
          </cell>
          <cell r="U50">
            <v>721.1</v>
          </cell>
          <cell r="V50">
            <v>694.5</v>
          </cell>
          <cell r="W50">
            <v>719.8</v>
          </cell>
          <cell r="X50">
            <v>794.2</v>
          </cell>
          <cell r="Y50">
            <v>732.6</v>
          </cell>
          <cell r="Z50">
            <v>537.79999999999995</v>
          </cell>
          <cell r="AA50">
            <v>646.20000000000005</v>
          </cell>
          <cell r="AB50">
            <v>660.7</v>
          </cell>
        </row>
        <row r="51">
          <cell r="Q51">
            <v>4.8</v>
          </cell>
          <cell r="R51">
            <v>5</v>
          </cell>
          <cell r="S51">
            <v>5.8</v>
          </cell>
          <cell r="T51">
            <v>4.2</v>
          </cell>
          <cell r="U51">
            <v>6.4</v>
          </cell>
          <cell r="V51">
            <v>8.9</v>
          </cell>
          <cell r="W51">
            <v>16.399999999999999</v>
          </cell>
          <cell r="X51">
            <v>18.7</v>
          </cell>
          <cell r="Y51">
            <v>17</v>
          </cell>
          <cell r="Z51">
            <v>14.7</v>
          </cell>
          <cell r="AA51">
            <v>16.3</v>
          </cell>
          <cell r="AB51">
            <v>14.3</v>
          </cell>
        </row>
        <row r="52">
          <cell r="Q52">
            <v>26.2</v>
          </cell>
          <cell r="R52">
            <v>23.6</v>
          </cell>
          <cell r="S52">
            <v>26.8</v>
          </cell>
          <cell r="T52">
            <v>25.5</v>
          </cell>
          <cell r="U52">
            <v>22.5</v>
          </cell>
          <cell r="V52">
            <v>21.8</v>
          </cell>
          <cell r="W52">
            <v>23.8</v>
          </cell>
          <cell r="X52">
            <v>25.9</v>
          </cell>
          <cell r="Y52">
            <v>16.899999999999999</v>
          </cell>
          <cell r="Z52">
            <v>17.7</v>
          </cell>
          <cell r="AA52">
            <v>19.5</v>
          </cell>
          <cell r="AB52">
            <v>24.4</v>
          </cell>
        </row>
        <row r="53">
          <cell r="Q53">
            <v>82.7</v>
          </cell>
          <cell r="R53">
            <v>106.1</v>
          </cell>
          <cell r="S53">
            <v>108.8</v>
          </cell>
          <cell r="T53">
            <v>86.8</v>
          </cell>
          <cell r="U53">
            <v>102.5</v>
          </cell>
          <cell r="V53">
            <v>104.3</v>
          </cell>
          <cell r="W53">
            <v>98.9</v>
          </cell>
          <cell r="X53">
            <v>92.9</v>
          </cell>
          <cell r="Y53">
            <v>93.2</v>
          </cell>
          <cell r="Z53">
            <v>94.4</v>
          </cell>
          <cell r="AA53">
            <v>117.3</v>
          </cell>
          <cell r="AB53">
            <v>121.1</v>
          </cell>
        </row>
        <row r="54">
          <cell r="Q54">
            <v>0.2</v>
          </cell>
          <cell r="R54">
            <v>0.6</v>
          </cell>
          <cell r="S54">
            <v>0.2</v>
          </cell>
          <cell r="T54">
            <v>0.1</v>
          </cell>
          <cell r="U54">
            <v>0.3</v>
          </cell>
          <cell r="V54">
            <v>0.2</v>
          </cell>
          <cell r="W54">
            <v>0.2</v>
          </cell>
          <cell r="X54">
            <v>0.2</v>
          </cell>
          <cell r="Y54">
            <v>0.1</v>
          </cell>
          <cell r="Z54">
            <v>0.3</v>
          </cell>
          <cell r="AA54">
            <v>0.3</v>
          </cell>
          <cell r="AB54">
            <v>0.3</v>
          </cell>
        </row>
        <row r="55">
          <cell r="Q55">
            <v>686.2</v>
          </cell>
          <cell r="R55">
            <v>405.9</v>
          </cell>
          <cell r="S55">
            <v>692</v>
          </cell>
          <cell r="T55">
            <v>469.2</v>
          </cell>
          <cell r="U55">
            <v>283.5</v>
          </cell>
          <cell r="V55">
            <v>417.5</v>
          </cell>
          <cell r="W55">
            <v>428.3</v>
          </cell>
          <cell r="X55">
            <v>320.2</v>
          </cell>
          <cell r="Y55">
            <v>309.2</v>
          </cell>
          <cell r="Z55">
            <v>265.3</v>
          </cell>
          <cell r="AA55">
            <v>282.7</v>
          </cell>
          <cell r="AB55">
            <v>363.2</v>
          </cell>
        </row>
        <row r="59">
          <cell r="Q59">
            <v>0</v>
          </cell>
          <cell r="R59">
            <v>0</v>
          </cell>
          <cell r="S59">
            <v>330</v>
          </cell>
          <cell r="T59">
            <v>0</v>
          </cell>
          <cell r="U59">
            <v>0</v>
          </cell>
          <cell r="V59">
            <v>330</v>
          </cell>
          <cell r="W59">
            <v>0</v>
          </cell>
          <cell r="X59">
            <v>0</v>
          </cell>
          <cell r="Y59">
            <v>340</v>
          </cell>
          <cell r="Z59">
            <v>1000</v>
          </cell>
          <cell r="AA59">
            <v>0</v>
          </cell>
          <cell r="AB59">
            <v>0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Q61">
            <v>0</v>
          </cell>
          <cell r="R61">
            <v>0.2</v>
          </cell>
          <cell r="S61">
            <v>0</v>
          </cell>
          <cell r="T61">
            <v>0.1</v>
          </cell>
          <cell r="U61">
            <v>0.1</v>
          </cell>
          <cell r="V61">
            <v>0</v>
          </cell>
          <cell r="W61">
            <v>0.1</v>
          </cell>
          <cell r="X61">
            <v>0</v>
          </cell>
          <cell r="Y61">
            <v>0</v>
          </cell>
          <cell r="Z61">
            <v>3.8</v>
          </cell>
          <cell r="AA61">
            <v>38.799999999999997</v>
          </cell>
          <cell r="AB61">
            <v>0</v>
          </cell>
        </row>
        <row r="66">
          <cell r="Q66">
            <v>85.7</v>
          </cell>
          <cell r="R66">
            <v>83.6</v>
          </cell>
          <cell r="S66">
            <v>96.8</v>
          </cell>
          <cell r="T66">
            <v>79.8</v>
          </cell>
          <cell r="U66">
            <v>71.5</v>
          </cell>
          <cell r="V66">
            <v>79.2</v>
          </cell>
          <cell r="W66">
            <v>78.5</v>
          </cell>
          <cell r="X66">
            <v>85.7</v>
          </cell>
          <cell r="Y66">
            <v>81.099999999999994</v>
          </cell>
          <cell r="Z66">
            <v>94</v>
          </cell>
          <cell r="AA66">
            <v>101.9</v>
          </cell>
          <cell r="AB66">
            <v>96.9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2.1</v>
          </cell>
          <cell r="X67">
            <v>5.6</v>
          </cell>
          <cell r="Y67">
            <v>192.2</v>
          </cell>
          <cell r="Z67">
            <v>0.1</v>
          </cell>
          <cell r="AA67">
            <v>1.1000000000000001</v>
          </cell>
          <cell r="AB67">
            <v>10.6</v>
          </cell>
        </row>
        <row r="68">
          <cell r="Q68">
            <v>1.8</v>
          </cell>
          <cell r="R68">
            <v>394.4</v>
          </cell>
          <cell r="S68">
            <v>92.8</v>
          </cell>
          <cell r="T68">
            <v>2.5</v>
          </cell>
          <cell r="U68">
            <v>16.399999999999999</v>
          </cell>
          <cell r="V68">
            <v>180</v>
          </cell>
          <cell r="W68">
            <v>105.1</v>
          </cell>
          <cell r="X68">
            <v>86.2</v>
          </cell>
          <cell r="Y68">
            <v>9.1</v>
          </cell>
          <cell r="Z68">
            <v>166.8</v>
          </cell>
          <cell r="AA68">
            <v>73.3</v>
          </cell>
          <cell r="AB68">
            <v>1.1000000000000001</v>
          </cell>
        </row>
        <row r="69">
          <cell r="Q69">
            <v>0</v>
          </cell>
          <cell r="R69">
            <v>0.1</v>
          </cell>
          <cell r="S69">
            <v>0.1</v>
          </cell>
          <cell r="T69">
            <v>0.2</v>
          </cell>
          <cell r="U69">
            <v>1.6</v>
          </cell>
          <cell r="V69">
            <v>0.1</v>
          </cell>
          <cell r="W69">
            <v>0.1</v>
          </cell>
          <cell r="X69">
            <v>0</v>
          </cell>
          <cell r="Y69">
            <v>0.1</v>
          </cell>
          <cell r="Z69">
            <v>0</v>
          </cell>
          <cell r="AA69">
            <v>0.8</v>
          </cell>
          <cell r="AB69">
            <v>0.1</v>
          </cell>
        </row>
        <row r="71">
          <cell r="Q71">
            <v>45</v>
          </cell>
          <cell r="R71">
            <v>38.1</v>
          </cell>
          <cell r="S71">
            <v>36.9</v>
          </cell>
          <cell r="T71">
            <v>35.200000000000003</v>
          </cell>
          <cell r="U71">
            <v>29.9</v>
          </cell>
          <cell r="V71">
            <v>33.5</v>
          </cell>
          <cell r="W71">
            <v>21.6</v>
          </cell>
          <cell r="X71">
            <v>94.8</v>
          </cell>
          <cell r="Y71">
            <v>20</v>
          </cell>
          <cell r="Z71">
            <v>-51.1</v>
          </cell>
          <cell r="AA71">
            <v>21.3</v>
          </cell>
          <cell r="AB71">
            <v>30</v>
          </cell>
        </row>
        <row r="72">
          <cell r="Q72">
            <v>1535.2</v>
          </cell>
          <cell r="R72">
            <v>1383.3</v>
          </cell>
          <cell r="S72">
            <v>1330.2</v>
          </cell>
          <cell r="T72">
            <v>1215.0999999999999</v>
          </cell>
          <cell r="U72">
            <v>1712.6</v>
          </cell>
          <cell r="V72">
            <v>1357.4</v>
          </cell>
          <cell r="W72">
            <v>1409.7</v>
          </cell>
          <cell r="X72">
            <v>1617.7</v>
          </cell>
          <cell r="Y72">
            <v>1019.1</v>
          </cell>
          <cell r="Z72">
            <v>1125.5999999999999</v>
          </cell>
          <cell r="AA72">
            <v>1084.9000000000001</v>
          </cell>
          <cell r="AB72">
            <v>2070.5</v>
          </cell>
        </row>
        <row r="73">
          <cell r="Q73">
            <v>154.4</v>
          </cell>
          <cell r="R73">
            <v>219.3</v>
          </cell>
          <cell r="S73">
            <v>235.4</v>
          </cell>
          <cell r="T73">
            <v>56.3</v>
          </cell>
          <cell r="U73">
            <v>204.8</v>
          </cell>
          <cell r="V73">
            <v>107.9</v>
          </cell>
          <cell r="W73">
            <v>354.8</v>
          </cell>
          <cell r="X73">
            <v>6.8</v>
          </cell>
          <cell r="Y73">
            <v>709.7</v>
          </cell>
          <cell r="Z73">
            <v>1768.9</v>
          </cell>
          <cell r="AA73">
            <v>581.70000000000005</v>
          </cell>
          <cell r="AB73">
            <v>258.7</v>
          </cell>
        </row>
        <row r="75">
          <cell r="Q75">
            <v>318</v>
          </cell>
          <cell r="R75">
            <v>387.7</v>
          </cell>
          <cell r="S75">
            <v>391.8</v>
          </cell>
          <cell r="T75">
            <v>456.7</v>
          </cell>
          <cell r="U75">
            <v>382.1</v>
          </cell>
          <cell r="V75">
            <v>365</v>
          </cell>
          <cell r="W75">
            <v>348.2</v>
          </cell>
          <cell r="X75">
            <v>340.4</v>
          </cell>
          <cell r="Y75">
            <v>342.5</v>
          </cell>
          <cell r="Z75">
            <v>304.3</v>
          </cell>
          <cell r="AA75">
            <v>342.4</v>
          </cell>
          <cell r="AB75">
            <v>370.8</v>
          </cell>
        </row>
        <row r="76">
          <cell r="Q76">
            <v>76.8</v>
          </cell>
          <cell r="R76">
            <v>80.5</v>
          </cell>
          <cell r="S76">
            <v>111.5</v>
          </cell>
          <cell r="T76">
            <v>91.6</v>
          </cell>
          <cell r="U76">
            <v>104.7</v>
          </cell>
          <cell r="V76">
            <v>112.4</v>
          </cell>
          <cell r="W76">
            <v>100.7</v>
          </cell>
          <cell r="X76">
            <v>105.1</v>
          </cell>
          <cell r="Y76">
            <v>96.5</v>
          </cell>
          <cell r="Z76">
            <v>124.8</v>
          </cell>
          <cell r="AA76">
            <v>124.5</v>
          </cell>
          <cell r="AB76">
            <v>107</v>
          </cell>
        </row>
        <row r="77">
          <cell r="Q77">
            <v>2.2000000000000002</v>
          </cell>
          <cell r="R77">
            <v>2.7</v>
          </cell>
          <cell r="S77">
            <v>3.3</v>
          </cell>
          <cell r="T77">
            <v>2.4</v>
          </cell>
          <cell r="U77">
            <v>2.9</v>
          </cell>
          <cell r="V77">
            <v>2.9</v>
          </cell>
          <cell r="W77">
            <v>3</v>
          </cell>
          <cell r="X77">
            <v>3</v>
          </cell>
          <cell r="Y77">
            <v>2.9</v>
          </cell>
          <cell r="Z77">
            <v>2.8</v>
          </cell>
          <cell r="AA77">
            <v>2.9</v>
          </cell>
          <cell r="AB77">
            <v>2.4</v>
          </cell>
        </row>
        <row r="79">
          <cell r="Q79">
            <v>3</v>
          </cell>
          <cell r="R79">
            <v>3.4</v>
          </cell>
          <cell r="S79">
            <v>4.7</v>
          </cell>
          <cell r="T79">
            <v>3.6</v>
          </cell>
          <cell r="U79">
            <v>3.9</v>
          </cell>
          <cell r="V79">
            <v>5</v>
          </cell>
          <cell r="W79">
            <v>3.9</v>
          </cell>
          <cell r="X79">
            <v>4.0999999999999996</v>
          </cell>
          <cell r="Y79">
            <v>5.3</v>
          </cell>
          <cell r="Z79">
            <v>4.2</v>
          </cell>
          <cell r="AA79">
            <v>4.3</v>
          </cell>
          <cell r="AB79">
            <v>6.1</v>
          </cell>
        </row>
        <row r="80">
          <cell r="Q80">
            <v>0.1</v>
          </cell>
          <cell r="R80">
            <v>42.1</v>
          </cell>
          <cell r="S80">
            <v>24.3</v>
          </cell>
          <cell r="T80">
            <v>34.6</v>
          </cell>
          <cell r="U80">
            <v>33.4</v>
          </cell>
          <cell r="V80">
            <v>63.8</v>
          </cell>
          <cell r="W80">
            <v>107.4</v>
          </cell>
          <cell r="X80">
            <v>27.5</v>
          </cell>
          <cell r="Y80">
            <v>77.3</v>
          </cell>
          <cell r="Z80">
            <v>120.3</v>
          </cell>
          <cell r="AA80">
            <v>81</v>
          </cell>
          <cell r="AB80">
            <v>248.6</v>
          </cell>
        </row>
        <row r="81">
          <cell r="Q81">
            <v>3.3</v>
          </cell>
          <cell r="R81">
            <v>3.8</v>
          </cell>
          <cell r="S81">
            <v>5.6</v>
          </cell>
          <cell r="T81">
            <v>3.6</v>
          </cell>
          <cell r="U81">
            <v>5.0999999999999996</v>
          </cell>
          <cell r="V81">
            <v>4.9000000000000004</v>
          </cell>
          <cell r="W81">
            <v>4.5</v>
          </cell>
          <cell r="X81">
            <v>4.2</v>
          </cell>
          <cell r="Y81">
            <v>4.5999999999999996</v>
          </cell>
          <cell r="Z81">
            <v>4.8</v>
          </cell>
          <cell r="AA81">
            <v>4.8</v>
          </cell>
          <cell r="AB81">
            <v>3.9</v>
          </cell>
        </row>
        <row r="84">
          <cell r="Q84">
            <v>2500.1999999999998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1448.8</v>
          </cell>
          <cell r="W84">
            <v>0</v>
          </cell>
          <cell r="X84">
            <v>3669</v>
          </cell>
          <cell r="Y84">
            <v>0</v>
          </cell>
          <cell r="Z84">
            <v>0</v>
          </cell>
          <cell r="AA84">
            <v>894.1</v>
          </cell>
          <cell r="AB84">
            <v>3605.5</v>
          </cell>
        </row>
        <row r="85">
          <cell r="Q85">
            <v>102.3</v>
          </cell>
          <cell r="R85">
            <v>396.2</v>
          </cell>
          <cell r="S85">
            <v>88.8</v>
          </cell>
          <cell r="T85">
            <v>2.7</v>
          </cell>
          <cell r="U85">
            <v>177.4</v>
          </cell>
          <cell r="V85">
            <v>91.2</v>
          </cell>
          <cell r="W85">
            <v>81.400000000000006</v>
          </cell>
          <cell r="X85">
            <v>92.5</v>
          </cell>
          <cell r="Y85">
            <v>86.6</v>
          </cell>
          <cell r="Z85">
            <v>98.4</v>
          </cell>
          <cell r="AA85">
            <v>379.1</v>
          </cell>
          <cell r="AB85">
            <v>2943.4</v>
          </cell>
        </row>
        <row r="86">
          <cell r="Q86">
            <v>245.1</v>
          </cell>
          <cell r="R86">
            <v>0</v>
          </cell>
          <cell r="S86">
            <v>0</v>
          </cell>
          <cell r="T86">
            <v>32.5</v>
          </cell>
          <cell r="U86">
            <v>0</v>
          </cell>
          <cell r="V86">
            <v>0</v>
          </cell>
          <cell r="W86">
            <v>73</v>
          </cell>
          <cell r="X86">
            <v>0</v>
          </cell>
          <cell r="Y86">
            <v>0</v>
          </cell>
          <cell r="Z86">
            <v>11.8</v>
          </cell>
          <cell r="AA86">
            <v>0</v>
          </cell>
          <cell r="AB86">
            <v>0</v>
          </cell>
        </row>
        <row r="87">
          <cell r="Q87">
            <v>0.1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Q88">
            <v>0</v>
          </cell>
          <cell r="R88">
            <v>0</v>
          </cell>
          <cell r="S88">
            <v>231.9</v>
          </cell>
          <cell r="T88">
            <v>403.1</v>
          </cell>
          <cell r="U88">
            <v>643.20000000000005</v>
          </cell>
          <cell r="V88">
            <v>1023.6</v>
          </cell>
          <cell r="W88">
            <v>577.9</v>
          </cell>
          <cell r="X88">
            <v>1013.9</v>
          </cell>
          <cell r="Y88">
            <v>1039.7</v>
          </cell>
          <cell r="Z88">
            <v>589.4</v>
          </cell>
          <cell r="AA88">
            <v>412.9</v>
          </cell>
          <cell r="AB88">
            <v>667.9</v>
          </cell>
        </row>
        <row r="89">
          <cell r="Q89">
            <v>100.5</v>
          </cell>
          <cell r="R89">
            <v>154</v>
          </cell>
          <cell r="S89">
            <v>114.9</v>
          </cell>
          <cell r="T89">
            <v>102.4</v>
          </cell>
          <cell r="U89">
            <v>102.8</v>
          </cell>
          <cell r="V89">
            <v>98.6</v>
          </cell>
          <cell r="W89">
            <v>97.1</v>
          </cell>
          <cell r="X89">
            <v>102.6</v>
          </cell>
          <cell r="Y89">
            <v>88.4</v>
          </cell>
          <cell r="Z89">
            <v>245.3</v>
          </cell>
          <cell r="AA89">
            <v>94.6</v>
          </cell>
          <cell r="AB89">
            <v>106.5</v>
          </cell>
        </row>
        <row r="90">
          <cell r="Q90">
            <v>85.6</v>
          </cell>
          <cell r="R90">
            <v>83.2</v>
          </cell>
          <cell r="S90">
            <v>89.9</v>
          </cell>
          <cell r="T90">
            <v>76.3</v>
          </cell>
          <cell r="U90">
            <v>82.2</v>
          </cell>
          <cell r="V90">
            <v>72.900000000000006</v>
          </cell>
          <cell r="W90">
            <v>83.3</v>
          </cell>
          <cell r="X90">
            <v>84.4</v>
          </cell>
          <cell r="Y90">
            <v>74.900000000000006</v>
          </cell>
          <cell r="Z90">
            <v>99.3</v>
          </cell>
          <cell r="AA90">
            <v>83.7</v>
          </cell>
          <cell r="AB90">
            <v>90.1</v>
          </cell>
        </row>
        <row r="92">
          <cell r="Q92">
            <v>693.1</v>
          </cell>
          <cell r="R92">
            <v>785.9</v>
          </cell>
          <cell r="S92">
            <v>908.1</v>
          </cell>
          <cell r="T92">
            <v>705.1</v>
          </cell>
          <cell r="U92">
            <v>701.8</v>
          </cell>
          <cell r="V92">
            <v>912.2</v>
          </cell>
          <cell r="W92">
            <v>695.3</v>
          </cell>
          <cell r="X92">
            <v>712.9</v>
          </cell>
          <cell r="Y92">
            <v>832.9</v>
          </cell>
          <cell r="Z92">
            <v>828.2</v>
          </cell>
          <cell r="AA92">
            <v>548.79999999999995</v>
          </cell>
          <cell r="AB92">
            <v>914.9</v>
          </cell>
        </row>
        <row r="93">
          <cell r="Q93">
            <v>801.3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0.1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Q95">
            <v>3</v>
          </cell>
          <cell r="R95">
            <v>12</v>
          </cell>
          <cell r="S95">
            <v>5.1000000000000227</v>
          </cell>
          <cell r="T95">
            <v>8.1000000000000227</v>
          </cell>
          <cell r="U95">
            <v>7.4</v>
          </cell>
          <cell r="V95">
            <v>4.3</v>
          </cell>
          <cell r="W95">
            <v>6.5</v>
          </cell>
          <cell r="X95">
            <v>11.800000000000068</v>
          </cell>
          <cell r="Y95">
            <v>3.8</v>
          </cell>
          <cell r="Z95">
            <v>5.6</v>
          </cell>
          <cell r="AA95">
            <v>4.0999999999999996</v>
          </cell>
          <cell r="AB95">
            <v>617.4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18.600000000000001</v>
          </cell>
          <cell r="V98">
            <v>2.6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13.6</v>
          </cell>
          <cell r="AB98">
            <v>0.2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1116.9000000000001</v>
          </cell>
        </row>
        <row r="100">
          <cell r="Q100">
            <v>0</v>
          </cell>
          <cell r="R100">
            <v>0</v>
          </cell>
          <cell r="S100">
            <v>826.2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2390.6</v>
          </cell>
          <cell r="Z100">
            <v>2415.5</v>
          </cell>
          <cell r="AA100">
            <v>2435</v>
          </cell>
          <cell r="AB100">
            <v>1948.7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8C453-166E-4CA6-BD83-A4104A0BFCAD}">
  <sheetPr>
    <tabColor rgb="FFC00000"/>
  </sheetPr>
  <dimension ref="A1:BL250"/>
  <sheetViews>
    <sheetView showGridLines="0" tabSelected="1" zoomScaleNormal="100" workbookViewId="0">
      <selection activeCell="B104" sqref="B104"/>
    </sheetView>
  </sheetViews>
  <sheetFormatPr baseColWidth="10" defaultColWidth="11.42578125" defaultRowHeight="12.75" x14ac:dyDescent="0.2"/>
  <cols>
    <col min="1" max="1" width="1.5703125" style="43" customWidth="1"/>
    <col min="2" max="2" width="76.85546875" style="2" customWidth="1"/>
    <col min="3" max="10" width="10.7109375" style="2" customWidth="1"/>
    <col min="11" max="11" width="13.140625" style="2" customWidth="1"/>
    <col min="12" max="12" width="10.7109375" style="2" customWidth="1"/>
    <col min="13" max="13" width="11.5703125" style="2" customWidth="1"/>
    <col min="14" max="14" width="12.5703125" style="2" customWidth="1"/>
    <col min="15" max="15" width="15" style="43" customWidth="1"/>
    <col min="16" max="26" width="10.7109375" style="43" customWidth="1"/>
    <col min="27" max="27" width="12.140625" style="43" customWidth="1"/>
    <col min="28" max="28" width="16.28515625" style="43" customWidth="1"/>
    <col min="29" max="29" width="14" style="2" customWidth="1"/>
    <col min="30" max="30" width="12.28515625" style="2" bestFit="1" customWidth="1"/>
    <col min="31" max="16384" width="11.42578125" style="2"/>
  </cols>
  <sheetData>
    <row r="1" spans="2:30" ht="18.7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30" ht="9.7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3"/>
    </row>
    <row r="3" spans="2:30" ht="20.25" customHeight="1" x14ac:dyDescent="0.2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2:30" ht="15.75" customHeight="1" x14ac:dyDescent="0.2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2:30" ht="15.75" customHeight="1" x14ac:dyDescent="0.2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2:30" ht="15.75" customHeight="1" x14ac:dyDescent="0.2">
      <c r="B6" s="6" t="s">
        <v>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2:30" ht="24" customHeight="1" x14ac:dyDescent="0.2">
      <c r="B7" s="7" t="s">
        <v>5</v>
      </c>
      <c r="C7" s="8">
        <v>2022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 t="s">
        <v>6</v>
      </c>
      <c r="P7" s="8">
        <v>2022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0" t="s">
        <v>7</v>
      </c>
      <c r="AC7" s="10" t="s">
        <v>8</v>
      </c>
    </row>
    <row r="8" spans="2:30" ht="25.5" customHeight="1" x14ac:dyDescent="0.2">
      <c r="B8" s="11"/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2" t="s">
        <v>14</v>
      </c>
      <c r="I8" s="12" t="s">
        <v>15</v>
      </c>
      <c r="J8" s="12" t="s">
        <v>16</v>
      </c>
      <c r="K8" s="12" t="s">
        <v>17</v>
      </c>
      <c r="L8" s="12" t="s">
        <v>18</v>
      </c>
      <c r="M8" s="12" t="s">
        <v>19</v>
      </c>
      <c r="N8" s="12" t="s">
        <v>20</v>
      </c>
      <c r="O8" s="13"/>
      <c r="P8" s="12" t="s">
        <v>9</v>
      </c>
      <c r="Q8" s="12" t="s">
        <v>10</v>
      </c>
      <c r="R8" s="12" t="s">
        <v>11</v>
      </c>
      <c r="S8" s="12" t="s">
        <v>12</v>
      </c>
      <c r="T8" s="12" t="s">
        <v>13</v>
      </c>
      <c r="U8" s="12" t="s">
        <v>14</v>
      </c>
      <c r="V8" s="12" t="s">
        <v>15</v>
      </c>
      <c r="W8" s="12" t="s">
        <v>16</v>
      </c>
      <c r="X8" s="12" t="s">
        <v>17</v>
      </c>
      <c r="Y8" s="12" t="s">
        <v>18</v>
      </c>
      <c r="Z8" s="12" t="s">
        <v>19</v>
      </c>
      <c r="AA8" s="12" t="s">
        <v>20</v>
      </c>
      <c r="AB8" s="13"/>
      <c r="AC8" s="13"/>
    </row>
    <row r="9" spans="2:30" ht="18" customHeight="1" x14ac:dyDescent="0.2">
      <c r="B9" s="14" t="s">
        <v>21</v>
      </c>
      <c r="C9" s="15">
        <f t="shared" ref="C9:AB9" si="0">+C10+C56+C57+C62+C82</f>
        <v>80867.699999999983</v>
      </c>
      <c r="D9" s="15">
        <f t="shared" si="0"/>
        <v>66273.5</v>
      </c>
      <c r="E9" s="15">
        <f t="shared" si="0"/>
        <v>71822.799999999988</v>
      </c>
      <c r="F9" s="15">
        <f t="shared" si="0"/>
        <v>87402.500000000029</v>
      </c>
      <c r="G9" s="15">
        <f t="shared" si="0"/>
        <v>85020.6</v>
      </c>
      <c r="H9" s="15">
        <f t="shared" si="0"/>
        <v>78772.299999999988</v>
      </c>
      <c r="I9" s="15">
        <f t="shared" si="0"/>
        <v>76871.3</v>
      </c>
      <c r="J9" s="15">
        <f t="shared" si="0"/>
        <v>78405.399999999994</v>
      </c>
      <c r="K9" s="15">
        <f t="shared" si="0"/>
        <v>78954.299999999988</v>
      </c>
      <c r="L9" s="15">
        <f t="shared" si="0"/>
        <v>79129.600000000006</v>
      </c>
      <c r="M9" s="15">
        <f t="shared" si="0"/>
        <v>73216.200000000012</v>
      </c>
      <c r="N9" s="15">
        <f t="shared" si="0"/>
        <v>87276.9</v>
      </c>
      <c r="O9" s="16">
        <f t="shared" si="0"/>
        <v>944013.1</v>
      </c>
      <c r="P9" s="15">
        <f t="shared" si="0"/>
        <v>80867.697739469993</v>
      </c>
      <c r="Q9" s="15">
        <f t="shared" si="0"/>
        <v>66273.517879059989</v>
      </c>
      <c r="R9" s="15">
        <f t="shared" si="0"/>
        <v>71822.758915660001</v>
      </c>
      <c r="S9" s="15">
        <f t="shared" si="0"/>
        <v>87403.706327569977</v>
      </c>
      <c r="T9" s="15">
        <f t="shared" si="0"/>
        <v>85020.6217397</v>
      </c>
      <c r="U9" s="15">
        <f t="shared" si="0"/>
        <v>78772.211392850018</v>
      </c>
      <c r="V9" s="15">
        <f t="shared" si="0"/>
        <v>76865.985079210877</v>
      </c>
      <c r="W9" s="15">
        <f t="shared" si="0"/>
        <v>77178.63771123733</v>
      </c>
      <c r="X9" s="15">
        <f t="shared" si="0"/>
        <v>77852.672816460879</v>
      </c>
      <c r="Y9" s="15">
        <f t="shared" si="0"/>
        <v>78081.571290290158</v>
      </c>
      <c r="Z9" s="15">
        <f t="shared" si="0"/>
        <v>76285.982641629613</v>
      </c>
      <c r="AA9" s="15">
        <f t="shared" si="0"/>
        <v>78829.922533961508</v>
      </c>
      <c r="AB9" s="15">
        <f t="shared" si="0"/>
        <v>935255.27996194165</v>
      </c>
      <c r="AC9" s="17">
        <f t="shared" ref="AC9:AC48" si="1">+O9/AB9*100</f>
        <v>100.93640957989724</v>
      </c>
      <c r="AD9" s="18"/>
    </row>
    <row r="10" spans="2:30" ht="18" customHeight="1" x14ac:dyDescent="0.2">
      <c r="B10" s="14" t="s">
        <v>22</v>
      </c>
      <c r="C10" s="15">
        <f t="shared" ref="C10:AB10" si="2">+C11+C16+C25+C46+C54+C55</f>
        <v>73510.39999999998</v>
      </c>
      <c r="D10" s="15">
        <f t="shared" si="2"/>
        <v>61880.299999999996</v>
      </c>
      <c r="E10" s="15">
        <f t="shared" si="2"/>
        <v>67118.599999999991</v>
      </c>
      <c r="F10" s="15">
        <f t="shared" si="2"/>
        <v>83697.700000000026</v>
      </c>
      <c r="G10" s="15">
        <f t="shared" si="2"/>
        <v>80535.5</v>
      </c>
      <c r="H10" s="15">
        <f t="shared" si="2"/>
        <v>72133.89999999998</v>
      </c>
      <c r="I10" s="15">
        <f t="shared" si="2"/>
        <v>72372.099999999991</v>
      </c>
      <c r="J10" s="15">
        <f t="shared" si="2"/>
        <v>70101.399999999994</v>
      </c>
      <c r="K10" s="15">
        <f t="shared" si="2"/>
        <v>73693.3</v>
      </c>
      <c r="L10" s="15">
        <f t="shared" si="2"/>
        <v>72416.3</v>
      </c>
      <c r="M10" s="15">
        <f t="shared" si="2"/>
        <v>68136.200000000012</v>
      </c>
      <c r="N10" s="15">
        <f t="shared" si="2"/>
        <v>74851.400000000009</v>
      </c>
      <c r="O10" s="16">
        <f t="shared" si="2"/>
        <v>870447.10000000009</v>
      </c>
      <c r="P10" s="15">
        <f t="shared" si="2"/>
        <v>73510.407281430002</v>
      </c>
      <c r="Q10" s="15">
        <f t="shared" si="2"/>
        <v>61880.267871729993</v>
      </c>
      <c r="R10" s="15">
        <f t="shared" si="2"/>
        <v>67118.551450399988</v>
      </c>
      <c r="S10" s="15">
        <f t="shared" si="2"/>
        <v>83697.677196829987</v>
      </c>
      <c r="T10" s="15">
        <f t="shared" si="2"/>
        <v>80535.565279370014</v>
      </c>
      <c r="U10" s="15">
        <f t="shared" si="2"/>
        <v>72133.838515470008</v>
      </c>
      <c r="V10" s="15">
        <f t="shared" si="2"/>
        <v>72370.907950800873</v>
      </c>
      <c r="W10" s="15">
        <f t="shared" si="2"/>
        <v>68738.462345394044</v>
      </c>
      <c r="X10" s="15">
        <f t="shared" si="2"/>
        <v>68872.280709948012</v>
      </c>
      <c r="Y10" s="15">
        <f t="shared" si="2"/>
        <v>73180.76752151984</v>
      </c>
      <c r="Z10" s="15">
        <f t="shared" si="2"/>
        <v>70412.876840399578</v>
      </c>
      <c r="AA10" s="15">
        <f t="shared" si="2"/>
        <v>72871.091929815622</v>
      </c>
      <c r="AB10" s="15">
        <f t="shared" si="2"/>
        <v>865322.69489310798</v>
      </c>
      <c r="AC10" s="17">
        <f t="shared" si="1"/>
        <v>100.5921958521526</v>
      </c>
      <c r="AD10" s="18"/>
    </row>
    <row r="11" spans="2:30" ht="18" customHeight="1" x14ac:dyDescent="0.2">
      <c r="B11" s="19" t="s">
        <v>23</v>
      </c>
      <c r="C11" s="15">
        <f t="shared" ref="C11:AB11" si="3">SUM(C12:C15)</f>
        <v>24882.1</v>
      </c>
      <c r="D11" s="15">
        <f t="shared" si="3"/>
        <v>16246.9</v>
      </c>
      <c r="E11" s="15">
        <f t="shared" si="3"/>
        <v>18065.7</v>
      </c>
      <c r="F11" s="15">
        <f t="shared" si="3"/>
        <v>36171.399999999994</v>
      </c>
      <c r="G11" s="15">
        <f t="shared" si="3"/>
        <v>30998.699999999997</v>
      </c>
      <c r="H11" s="15">
        <f t="shared" si="3"/>
        <v>21322.1</v>
      </c>
      <c r="I11" s="15">
        <f t="shared" si="3"/>
        <v>24440.600000000002</v>
      </c>
      <c r="J11" s="15">
        <f t="shared" si="3"/>
        <v>19683.7</v>
      </c>
      <c r="K11" s="15">
        <f t="shared" si="3"/>
        <v>21864.7</v>
      </c>
      <c r="L11" s="15">
        <f t="shared" si="3"/>
        <v>22527</v>
      </c>
      <c r="M11" s="15">
        <f t="shared" si="3"/>
        <v>20210.099999999999</v>
      </c>
      <c r="N11" s="15">
        <f t="shared" si="3"/>
        <v>22089.200000000001</v>
      </c>
      <c r="O11" s="16">
        <f t="shared" si="3"/>
        <v>278502.2</v>
      </c>
      <c r="P11" s="15">
        <f t="shared" si="3"/>
        <v>24882.169891659996</v>
      </c>
      <c r="Q11" s="15">
        <f t="shared" si="3"/>
        <v>16246.881739789998</v>
      </c>
      <c r="R11" s="15">
        <f t="shared" si="3"/>
        <v>18065.736237959998</v>
      </c>
      <c r="S11" s="15">
        <f t="shared" si="3"/>
        <v>36171.449694179995</v>
      </c>
      <c r="T11" s="15">
        <f t="shared" si="3"/>
        <v>30998.668970090002</v>
      </c>
      <c r="U11" s="15">
        <f t="shared" si="3"/>
        <v>21322.06612</v>
      </c>
      <c r="V11" s="15">
        <f t="shared" si="3"/>
        <v>24440.661230220881</v>
      </c>
      <c r="W11" s="15">
        <f t="shared" si="3"/>
        <v>19180.844588811931</v>
      </c>
      <c r="X11" s="15">
        <f t="shared" si="3"/>
        <v>17985.469298888103</v>
      </c>
      <c r="Y11" s="15">
        <f t="shared" si="3"/>
        <v>21473.924238365584</v>
      </c>
      <c r="Z11" s="15">
        <f t="shared" si="3"/>
        <v>18774.5900613089</v>
      </c>
      <c r="AA11" s="15">
        <f t="shared" si="3"/>
        <v>19917.43440528608</v>
      </c>
      <c r="AB11" s="15">
        <f t="shared" si="3"/>
        <v>269459.89647656149</v>
      </c>
      <c r="AC11" s="17">
        <f t="shared" si="1"/>
        <v>103.3557140196649</v>
      </c>
      <c r="AD11" s="18"/>
    </row>
    <row r="12" spans="2:30" ht="18" customHeight="1" x14ac:dyDescent="0.2">
      <c r="B12" s="20" t="s">
        <v>24</v>
      </c>
      <c r="C12" s="21">
        <f>+[1]PP!Q11</f>
        <v>8213.4</v>
      </c>
      <c r="D12" s="21">
        <f>+[1]PP!R11</f>
        <v>6823.7</v>
      </c>
      <c r="E12" s="21">
        <f>+[1]PP!S11</f>
        <v>7665.4</v>
      </c>
      <c r="F12" s="21">
        <f>+[1]PP!T11</f>
        <v>7677.4</v>
      </c>
      <c r="G12" s="21">
        <f>+[1]PP!U11</f>
        <v>8262.4</v>
      </c>
      <c r="H12" s="21">
        <f>+[1]PP!V11</f>
        <v>6881.5</v>
      </c>
      <c r="I12" s="21">
        <f>+[1]PP!W11</f>
        <v>5893.1</v>
      </c>
      <c r="J12" s="21">
        <f>+[1]PP!X11</f>
        <v>6865.2</v>
      </c>
      <c r="K12" s="21">
        <f>+[1]PP!Y11</f>
        <v>7789</v>
      </c>
      <c r="L12" s="21">
        <f>+[1]PP!Z11</f>
        <v>6428.4</v>
      </c>
      <c r="M12" s="21">
        <f>+[1]PP!AA11</f>
        <v>6916.1</v>
      </c>
      <c r="N12" s="21">
        <f>+[1]PP!AB11</f>
        <v>7784.1</v>
      </c>
      <c r="O12" s="22">
        <f>SUM(C12:N12)</f>
        <v>87199.700000000012</v>
      </c>
      <c r="P12" s="21">
        <v>8213.4869756899989</v>
      </c>
      <c r="Q12" s="21">
        <v>6823.67274499</v>
      </c>
      <c r="R12" s="21">
        <v>7665.7144068699999</v>
      </c>
      <c r="S12" s="21">
        <v>7677.40922959</v>
      </c>
      <c r="T12" s="21">
        <v>8262.4199224999993</v>
      </c>
      <c r="U12" s="21">
        <v>6881.2196566399998</v>
      </c>
      <c r="V12" s="21">
        <v>5893.1967768599998</v>
      </c>
      <c r="W12" s="21">
        <v>6541.0480373051341</v>
      </c>
      <c r="X12" s="21">
        <v>5984.4273115009355</v>
      </c>
      <c r="Y12" s="21">
        <v>6125.0358947759369</v>
      </c>
      <c r="Z12" s="21">
        <v>6168.6250971680747</v>
      </c>
      <c r="AA12" s="21">
        <v>6650.2290821683737</v>
      </c>
      <c r="AB12" s="21">
        <f>SUM(P12:AA12)</f>
        <v>82886.485136058443</v>
      </c>
      <c r="AC12" s="23">
        <f t="shared" si="1"/>
        <v>105.20376133317923</v>
      </c>
      <c r="AD12" s="18"/>
    </row>
    <row r="13" spans="2:30" ht="18" customHeight="1" x14ac:dyDescent="0.2">
      <c r="B13" s="20" t="s">
        <v>25</v>
      </c>
      <c r="C13" s="21">
        <f>+[1]PP!Q12</f>
        <v>10863.5</v>
      </c>
      <c r="D13" s="21">
        <f>+[1]PP!R12</f>
        <v>6754.3</v>
      </c>
      <c r="E13" s="21">
        <f>+[1]PP!S12</f>
        <v>7280.6</v>
      </c>
      <c r="F13" s="21">
        <f>+[1]PP!T12</f>
        <v>24162.1</v>
      </c>
      <c r="G13" s="21">
        <f>+[1]PP!U12</f>
        <v>18167.7</v>
      </c>
      <c r="H13" s="21">
        <f>+[1]PP!V12</f>
        <v>9882.7000000000007</v>
      </c>
      <c r="I13" s="21">
        <f>+[1]PP!W12</f>
        <v>13510.8</v>
      </c>
      <c r="J13" s="21">
        <f>+[1]PP!X12</f>
        <v>9376.2000000000007</v>
      </c>
      <c r="K13" s="21">
        <f>+[1]PP!Y12</f>
        <v>9413.7999999999993</v>
      </c>
      <c r="L13" s="21">
        <f>+[1]PP!Z12</f>
        <v>12478</v>
      </c>
      <c r="M13" s="21">
        <f>+[1]PP!AA12</f>
        <v>9433.2999999999993</v>
      </c>
      <c r="N13" s="21">
        <f>+[1]PP!AB12</f>
        <v>9561.2999999999993</v>
      </c>
      <c r="O13" s="22">
        <f>SUM(C13:N13)</f>
        <v>140884.29999999999</v>
      </c>
      <c r="P13" s="21">
        <v>10863.483390539999</v>
      </c>
      <c r="Q13" s="21">
        <v>6754.2965843699985</v>
      </c>
      <c r="R13" s="21">
        <v>7280.6421297700008</v>
      </c>
      <c r="S13" s="21">
        <v>24162.066748609996</v>
      </c>
      <c r="T13" s="21">
        <v>18167.700338220006</v>
      </c>
      <c r="U13" s="21">
        <v>9882.9989254800003</v>
      </c>
      <c r="V13" s="21">
        <v>13510.837825480881</v>
      </c>
      <c r="W13" s="21">
        <v>9343.5682348346418</v>
      </c>
      <c r="X13" s="21">
        <v>8852.6397602650741</v>
      </c>
      <c r="Y13" s="21">
        <v>11682.898540863591</v>
      </c>
      <c r="Z13" s="21">
        <v>9007.9168148174194</v>
      </c>
      <c r="AA13" s="21">
        <v>9517.2875193214222</v>
      </c>
      <c r="AB13" s="21">
        <f>SUM(P13:AA13)</f>
        <v>139026.33681257302</v>
      </c>
      <c r="AC13" s="23">
        <f t="shared" si="1"/>
        <v>101.3364109491943</v>
      </c>
      <c r="AD13" s="18"/>
    </row>
    <row r="14" spans="2:30" ht="18" customHeight="1" x14ac:dyDescent="0.2">
      <c r="B14" s="20" t="s">
        <v>26</v>
      </c>
      <c r="C14" s="21">
        <f>+[1]PP!Q13</f>
        <v>5706.1</v>
      </c>
      <c r="D14" s="21">
        <f>+[1]PP!R13</f>
        <v>2498.9</v>
      </c>
      <c r="E14" s="21">
        <f>+[1]PP!S13</f>
        <v>2986.7</v>
      </c>
      <c r="F14" s="21">
        <f>+[1]PP!T13</f>
        <v>4221.2</v>
      </c>
      <c r="G14" s="21">
        <f>+[1]PP!U13</f>
        <v>4423.3</v>
      </c>
      <c r="H14" s="21">
        <f>+[1]PP!V13</f>
        <v>4380.8</v>
      </c>
      <c r="I14" s="21">
        <f>+[1]PP!W13</f>
        <v>4877.7</v>
      </c>
      <c r="J14" s="21">
        <f>+[1]PP!X13</f>
        <v>3242.5</v>
      </c>
      <c r="K14" s="21">
        <f>+[1]PP!Y13</f>
        <v>4514</v>
      </c>
      <c r="L14" s="21">
        <f>+[1]PP!Z13</f>
        <v>3424.5</v>
      </c>
      <c r="M14" s="21">
        <f>+[1]PP!AA13</f>
        <v>3722.4</v>
      </c>
      <c r="N14" s="21">
        <f>+[1]PP!AB13</f>
        <v>4382.2</v>
      </c>
      <c r="O14" s="22">
        <f>SUM(C14:N14)</f>
        <v>48380.299999999996</v>
      </c>
      <c r="P14" s="21">
        <v>5706.1081569999988</v>
      </c>
      <c r="Q14" s="21">
        <v>2498.9147498499997</v>
      </c>
      <c r="R14" s="21">
        <v>2986.3589917099998</v>
      </c>
      <c r="S14" s="21">
        <v>4221.2329354699996</v>
      </c>
      <c r="T14" s="21">
        <v>4423.3137317599994</v>
      </c>
      <c r="U14" s="21">
        <v>4380.7945759200002</v>
      </c>
      <c r="V14" s="21">
        <v>4877.6462867700002</v>
      </c>
      <c r="W14" s="21">
        <v>3192.866723732142</v>
      </c>
      <c r="X14" s="21">
        <v>3026.675017247589</v>
      </c>
      <c r="Y14" s="21">
        <v>3495.0421583909874</v>
      </c>
      <c r="Z14" s="21">
        <v>3454.4261847520656</v>
      </c>
      <c r="AA14" s="21">
        <v>3601.1603877771108</v>
      </c>
      <c r="AB14" s="21">
        <f>SUM(P14:AA14)</f>
        <v>45864.539900379896</v>
      </c>
      <c r="AC14" s="23">
        <f t="shared" si="1"/>
        <v>105.48519641772154</v>
      </c>
      <c r="AD14" s="18"/>
    </row>
    <row r="15" spans="2:30" ht="18" customHeight="1" x14ac:dyDescent="0.2">
      <c r="B15" s="20" t="s">
        <v>27</v>
      </c>
      <c r="C15" s="21">
        <f>+[1]PP!Q14</f>
        <v>99.1</v>
      </c>
      <c r="D15" s="21">
        <f>+[1]PP!R14</f>
        <v>170</v>
      </c>
      <c r="E15" s="21">
        <f>+[1]PP!S14</f>
        <v>133</v>
      </c>
      <c r="F15" s="21">
        <f>+[1]PP!T14</f>
        <v>110.7</v>
      </c>
      <c r="G15" s="21">
        <f>+[1]PP!U14</f>
        <v>145.30000000000001</v>
      </c>
      <c r="H15" s="21">
        <f>+[1]PP!V14</f>
        <v>177.1</v>
      </c>
      <c r="I15" s="21">
        <f>+[1]PP!W14</f>
        <v>159</v>
      </c>
      <c r="J15" s="21">
        <f>+[1]PP!X14</f>
        <v>199.8</v>
      </c>
      <c r="K15" s="21">
        <f>+[1]PP!Y14</f>
        <v>147.9</v>
      </c>
      <c r="L15" s="21">
        <f>+[1]PP!Z14</f>
        <v>196.1</v>
      </c>
      <c r="M15" s="21">
        <f>+[1]PP!AA14</f>
        <v>138.30000000000001</v>
      </c>
      <c r="N15" s="21">
        <f>+[1]PP!AB14</f>
        <v>361.6</v>
      </c>
      <c r="O15" s="22">
        <f>SUM(C15:N15)</f>
        <v>2037.9</v>
      </c>
      <c r="P15" s="21">
        <v>99.091368429999989</v>
      </c>
      <c r="Q15" s="21">
        <v>169.99766057999997</v>
      </c>
      <c r="R15" s="21">
        <v>133.02070961000001</v>
      </c>
      <c r="S15" s="21">
        <v>110.74078051000001</v>
      </c>
      <c r="T15" s="21">
        <v>145.23497761000002</v>
      </c>
      <c r="U15" s="21">
        <v>177.05296196</v>
      </c>
      <c r="V15" s="21">
        <v>158.98034110999998</v>
      </c>
      <c r="W15" s="21">
        <v>103.36159294001523</v>
      </c>
      <c r="X15" s="21">
        <v>121.72720987450344</v>
      </c>
      <c r="Y15" s="21">
        <v>170.94764433506919</v>
      </c>
      <c r="Z15" s="21">
        <v>143.62196457133848</v>
      </c>
      <c r="AA15" s="21">
        <v>148.75741601917073</v>
      </c>
      <c r="AB15" s="21">
        <f>SUM(P15:AA15)</f>
        <v>1682.534627550097</v>
      </c>
      <c r="AC15" s="23">
        <f t="shared" si="1"/>
        <v>121.12083559120225</v>
      </c>
      <c r="AD15" s="18"/>
    </row>
    <row r="16" spans="2:30" ht="18" customHeight="1" x14ac:dyDescent="0.2">
      <c r="B16" s="14" t="s">
        <v>28</v>
      </c>
      <c r="C16" s="24">
        <f t="shared" ref="C16:AB16" si="4">+C17+C24</f>
        <v>2422.8000000000002</v>
      </c>
      <c r="D16" s="24">
        <f t="shared" si="4"/>
        <v>3160.0999999999995</v>
      </c>
      <c r="E16" s="24">
        <f t="shared" si="4"/>
        <v>4726.9999999999991</v>
      </c>
      <c r="F16" s="24">
        <f t="shared" si="4"/>
        <v>4715.4000000000005</v>
      </c>
      <c r="G16" s="24">
        <f t="shared" si="4"/>
        <v>4823.7000000000016</v>
      </c>
      <c r="H16" s="24">
        <f t="shared" si="4"/>
        <v>3340.1000000000004</v>
      </c>
      <c r="I16" s="24">
        <f t="shared" si="4"/>
        <v>3396.4999999999995</v>
      </c>
      <c r="J16" s="24">
        <f t="shared" si="4"/>
        <v>3441.1</v>
      </c>
      <c r="K16" s="24">
        <f t="shared" si="4"/>
        <v>4491.8999999999996</v>
      </c>
      <c r="L16" s="24">
        <f t="shared" si="4"/>
        <v>5624</v>
      </c>
      <c r="M16" s="24">
        <f t="shared" si="4"/>
        <v>3201.2000000000003</v>
      </c>
      <c r="N16" s="24">
        <f t="shared" si="4"/>
        <v>4018.1</v>
      </c>
      <c r="O16" s="25">
        <f t="shared" si="4"/>
        <v>47361.9</v>
      </c>
      <c r="P16" s="24">
        <f t="shared" si="4"/>
        <v>2422.7771985700001</v>
      </c>
      <c r="Q16" s="24">
        <f t="shared" si="4"/>
        <v>3160.1388999999999</v>
      </c>
      <c r="R16" s="24">
        <f t="shared" si="4"/>
        <v>4727.1643043700005</v>
      </c>
      <c r="S16" s="24">
        <f t="shared" si="4"/>
        <v>4715.3838694899996</v>
      </c>
      <c r="T16" s="24">
        <f t="shared" si="4"/>
        <v>4823.7462473099986</v>
      </c>
      <c r="U16" s="24">
        <f t="shared" si="4"/>
        <v>3340.1219798800003</v>
      </c>
      <c r="V16" s="24">
        <f t="shared" si="4"/>
        <v>3396.41994604</v>
      </c>
      <c r="W16" s="24">
        <f t="shared" si="4"/>
        <v>3432.9348239988612</v>
      </c>
      <c r="X16" s="24">
        <f t="shared" si="4"/>
        <v>4462.4084374263812</v>
      </c>
      <c r="Y16" s="24">
        <f t="shared" si="4"/>
        <v>5283.774813525315</v>
      </c>
      <c r="Z16" s="24">
        <f t="shared" si="4"/>
        <v>3388.9618750790573</v>
      </c>
      <c r="AA16" s="24">
        <f t="shared" si="4"/>
        <v>3320.1392732751829</v>
      </c>
      <c r="AB16" s="24">
        <f t="shared" si="4"/>
        <v>46473.971668964805</v>
      </c>
      <c r="AC16" s="26">
        <f t="shared" si="1"/>
        <v>101.91059274503142</v>
      </c>
      <c r="AD16" s="18"/>
    </row>
    <row r="17" spans="2:30" ht="18" customHeight="1" x14ac:dyDescent="0.2">
      <c r="B17" s="27" t="s">
        <v>29</v>
      </c>
      <c r="C17" s="24">
        <f t="shared" ref="C17:AB17" si="5">SUM(C18:C23)</f>
        <v>2294.1000000000004</v>
      </c>
      <c r="D17" s="24">
        <f t="shared" si="5"/>
        <v>2965.8999999999996</v>
      </c>
      <c r="E17" s="24">
        <f t="shared" si="5"/>
        <v>4480.9999999999991</v>
      </c>
      <c r="F17" s="24">
        <f t="shared" si="5"/>
        <v>4530.6000000000004</v>
      </c>
      <c r="G17" s="24">
        <f t="shared" si="5"/>
        <v>4603.1000000000013</v>
      </c>
      <c r="H17" s="24">
        <f t="shared" si="5"/>
        <v>3138.1000000000004</v>
      </c>
      <c r="I17" s="24">
        <f t="shared" si="5"/>
        <v>3202.2999999999997</v>
      </c>
      <c r="J17" s="24">
        <f t="shared" si="5"/>
        <v>3250.4</v>
      </c>
      <c r="K17" s="24">
        <f t="shared" si="5"/>
        <v>4296.7</v>
      </c>
      <c r="L17" s="24">
        <f t="shared" si="5"/>
        <v>5441.4</v>
      </c>
      <c r="M17" s="24">
        <f t="shared" si="5"/>
        <v>3033.8</v>
      </c>
      <c r="N17" s="24">
        <f t="shared" si="5"/>
        <v>3823.5</v>
      </c>
      <c r="O17" s="25">
        <f t="shared" si="5"/>
        <v>45060.9</v>
      </c>
      <c r="P17" s="24">
        <f t="shared" si="5"/>
        <v>2294.1222983299999</v>
      </c>
      <c r="Q17" s="24">
        <f t="shared" si="5"/>
        <v>2965.93620796</v>
      </c>
      <c r="R17" s="24">
        <f t="shared" si="5"/>
        <v>4481.1123429400004</v>
      </c>
      <c r="S17" s="24">
        <f t="shared" si="5"/>
        <v>4530.5884327099993</v>
      </c>
      <c r="T17" s="24">
        <f t="shared" si="5"/>
        <v>4603.1256055499989</v>
      </c>
      <c r="U17" s="24">
        <f t="shared" si="5"/>
        <v>3138.1064093800001</v>
      </c>
      <c r="V17" s="24">
        <f t="shared" si="5"/>
        <v>3202.2237906099999</v>
      </c>
      <c r="W17" s="24">
        <f t="shared" si="5"/>
        <v>3287.4693465128043</v>
      </c>
      <c r="X17" s="24">
        <f t="shared" si="5"/>
        <v>4310.1041504944496</v>
      </c>
      <c r="Y17" s="24">
        <f t="shared" si="5"/>
        <v>5124.2427936197164</v>
      </c>
      <c r="Z17" s="24">
        <f t="shared" si="5"/>
        <v>3247.3792205643508</v>
      </c>
      <c r="AA17" s="24">
        <f t="shared" si="5"/>
        <v>3163.8425143425966</v>
      </c>
      <c r="AB17" s="24">
        <f t="shared" si="5"/>
        <v>44348.253113013925</v>
      </c>
      <c r="AC17" s="26">
        <f t="shared" si="1"/>
        <v>101.6069333896197</v>
      </c>
      <c r="AD17" s="18"/>
    </row>
    <row r="18" spans="2:30" ht="18" customHeight="1" x14ac:dyDescent="0.2">
      <c r="B18" s="28" t="s">
        <v>30</v>
      </c>
      <c r="C18" s="29">
        <f>+[1]PP!Q17</f>
        <v>95.3</v>
      </c>
      <c r="D18" s="29">
        <f>+[1]PP!R17</f>
        <v>354</v>
      </c>
      <c r="E18" s="29">
        <f>+[1]PP!S17</f>
        <v>1483.4</v>
      </c>
      <c r="F18" s="29">
        <f>+[1]PP!T17</f>
        <v>189.1</v>
      </c>
      <c r="G18" s="29">
        <f>+[1]PP!U17</f>
        <v>168.8</v>
      </c>
      <c r="H18" s="29">
        <f>+[1]PP!V17</f>
        <v>140.1</v>
      </c>
      <c r="I18" s="29">
        <f>+[1]PP!W17</f>
        <v>136.6</v>
      </c>
      <c r="J18" s="29">
        <f>+[1]PP!X17</f>
        <v>334.9</v>
      </c>
      <c r="K18" s="29">
        <f>+[1]PP!Y17</f>
        <v>1180.0999999999999</v>
      </c>
      <c r="L18" s="29">
        <f>+[1]PP!Z17</f>
        <v>145.1</v>
      </c>
      <c r="M18" s="29">
        <f>+[1]PP!AA17</f>
        <v>113.4</v>
      </c>
      <c r="N18" s="29">
        <f>+[1]PP!AB17</f>
        <v>96.7</v>
      </c>
      <c r="O18" s="22">
        <f t="shared" ref="O18:O24" si="6">SUM(C18:N18)</f>
        <v>4437.5</v>
      </c>
      <c r="P18" s="30">
        <v>95.294687699999997</v>
      </c>
      <c r="Q18" s="30">
        <v>354.01066194999999</v>
      </c>
      <c r="R18" s="30">
        <v>1483.46355369</v>
      </c>
      <c r="S18" s="30">
        <v>189.09120891000001</v>
      </c>
      <c r="T18" s="30">
        <v>168.79765349000002</v>
      </c>
      <c r="U18" s="30">
        <v>140.0557378</v>
      </c>
      <c r="V18" s="30">
        <v>136.64225003000001</v>
      </c>
      <c r="W18" s="30">
        <v>310.44696491071102</v>
      </c>
      <c r="X18" s="30">
        <v>1450.8519220379601</v>
      </c>
      <c r="Y18" s="30">
        <v>165.923424208066</v>
      </c>
      <c r="Z18" s="30">
        <v>207.60915340021501</v>
      </c>
      <c r="AA18" s="30">
        <v>127.53801630402999</v>
      </c>
      <c r="AB18" s="30">
        <f t="shared" ref="AB18:AB24" si="7">SUM(P18:AA18)</f>
        <v>4829.7252344309818</v>
      </c>
      <c r="AC18" s="23">
        <f t="shared" si="1"/>
        <v>91.878932746839951</v>
      </c>
      <c r="AD18" s="18"/>
    </row>
    <row r="19" spans="2:30" ht="18" customHeight="1" x14ac:dyDescent="0.2">
      <c r="B19" s="28" t="s">
        <v>31</v>
      </c>
      <c r="C19" s="29">
        <f>+[1]PP!Q18</f>
        <v>257.10000000000002</v>
      </c>
      <c r="D19" s="29">
        <f>+[1]PP!R18</f>
        <v>217.9</v>
      </c>
      <c r="E19" s="29">
        <f>+[1]PP!S18</f>
        <v>234.2</v>
      </c>
      <c r="F19" s="29">
        <f>+[1]PP!T18</f>
        <v>1658.7</v>
      </c>
      <c r="G19" s="29">
        <f>+[1]PP!U18</f>
        <v>2019.9</v>
      </c>
      <c r="H19" s="29">
        <f>+[1]PP!V18</f>
        <v>317.10000000000002</v>
      </c>
      <c r="I19" s="29">
        <f>+[1]PP!W18</f>
        <v>349.9</v>
      </c>
      <c r="J19" s="29">
        <f>+[1]PP!X18</f>
        <v>170.8</v>
      </c>
      <c r="K19" s="29">
        <f>+[1]PP!Y18</f>
        <v>193.6</v>
      </c>
      <c r="L19" s="29">
        <f>+[1]PP!Z18</f>
        <v>2749.6</v>
      </c>
      <c r="M19" s="29">
        <f>+[1]PP!AA18</f>
        <v>285.89999999999998</v>
      </c>
      <c r="N19" s="29">
        <f>+[1]PP!AB18</f>
        <v>159.80000000000001</v>
      </c>
      <c r="O19" s="22">
        <f t="shared" si="6"/>
        <v>8614.5</v>
      </c>
      <c r="P19" s="30">
        <v>257.07833290999997</v>
      </c>
      <c r="Q19" s="30">
        <v>217.93268927</v>
      </c>
      <c r="R19" s="30">
        <v>234.20551958999999</v>
      </c>
      <c r="S19" s="30">
        <v>1658.6915383599999</v>
      </c>
      <c r="T19" s="30">
        <v>2019.8931877499999</v>
      </c>
      <c r="U19" s="30">
        <v>317.09004791000001</v>
      </c>
      <c r="V19" s="30">
        <v>349.90947145000001</v>
      </c>
      <c r="W19" s="30">
        <v>248.74513194242098</v>
      </c>
      <c r="X19" s="30">
        <v>295.46196549609459</v>
      </c>
      <c r="Y19" s="30">
        <v>2370.4087803070101</v>
      </c>
      <c r="Z19" s="30">
        <v>382.29159747251532</v>
      </c>
      <c r="AA19" s="30">
        <v>302.88294741136457</v>
      </c>
      <c r="AB19" s="30">
        <f t="shared" si="7"/>
        <v>8654.5912098694043</v>
      </c>
      <c r="AC19" s="23">
        <f t="shared" si="1"/>
        <v>99.536763679563677</v>
      </c>
      <c r="AD19" s="18"/>
    </row>
    <row r="20" spans="2:30" ht="18" customHeight="1" x14ac:dyDescent="0.2">
      <c r="B20" s="28" t="s">
        <v>32</v>
      </c>
      <c r="C20" s="29">
        <f>+[1]PP!Q19</f>
        <v>810.2</v>
      </c>
      <c r="D20" s="29">
        <f>+[1]PP!R19</f>
        <v>983.3</v>
      </c>
      <c r="E20" s="29">
        <f>+[1]PP!S19</f>
        <v>1189.0999999999999</v>
      </c>
      <c r="F20" s="29">
        <f>+[1]PP!T19</f>
        <v>954.5</v>
      </c>
      <c r="G20" s="29">
        <f>+[1]PP!U19</f>
        <v>1003.2</v>
      </c>
      <c r="H20" s="29">
        <f>+[1]PP!V19</f>
        <v>1151</v>
      </c>
      <c r="I20" s="29">
        <f>+[1]PP!W19</f>
        <v>1047.5</v>
      </c>
      <c r="J20" s="29">
        <f>+[1]PP!X19</f>
        <v>1359.9</v>
      </c>
      <c r="K20" s="29">
        <f>+[1]PP!Y19</f>
        <v>1113.8</v>
      </c>
      <c r="L20" s="29">
        <f>+[1]PP!Z19</f>
        <v>1011.6</v>
      </c>
      <c r="M20" s="29">
        <f>+[1]PP!AA19</f>
        <v>1121.8</v>
      </c>
      <c r="N20" s="29">
        <f>+[1]PP!AB19</f>
        <v>1268.8</v>
      </c>
      <c r="O20" s="22">
        <f t="shared" si="6"/>
        <v>13014.699999999999</v>
      </c>
      <c r="P20" s="30">
        <v>810.20874855</v>
      </c>
      <c r="Q20" s="30">
        <v>983.26452541999993</v>
      </c>
      <c r="R20" s="30">
        <v>1189.1187224800001</v>
      </c>
      <c r="S20" s="30">
        <v>954.53841791000002</v>
      </c>
      <c r="T20" s="30">
        <v>1003.2395784299999</v>
      </c>
      <c r="U20" s="30">
        <v>1150.9700616</v>
      </c>
      <c r="V20" s="30">
        <v>1047.52907114</v>
      </c>
      <c r="W20" s="30">
        <v>1289.7157940632301</v>
      </c>
      <c r="X20" s="30">
        <v>1017.9989471039801</v>
      </c>
      <c r="Y20" s="30">
        <v>912.8514582074522</v>
      </c>
      <c r="Z20" s="30">
        <v>1049.3997175536242</v>
      </c>
      <c r="AA20" s="30">
        <v>1157.9609864026427</v>
      </c>
      <c r="AB20" s="30">
        <f t="shared" si="7"/>
        <v>12566.796028860928</v>
      </c>
      <c r="AC20" s="23">
        <f t="shared" si="1"/>
        <v>103.56418589201586</v>
      </c>
      <c r="AD20" s="18"/>
    </row>
    <row r="21" spans="2:30" ht="18" customHeight="1" x14ac:dyDescent="0.2">
      <c r="B21" s="31" t="s">
        <v>33</v>
      </c>
      <c r="C21" s="29">
        <f>+[1]PP!Q20</f>
        <v>150.19999999999999</v>
      </c>
      <c r="D21" s="29">
        <f>+[1]PP!R20</f>
        <v>186.7</v>
      </c>
      <c r="E21" s="29">
        <f>+[1]PP!S20</f>
        <v>205</v>
      </c>
      <c r="F21" s="29">
        <f>+[1]PP!T20</f>
        <v>156.5</v>
      </c>
      <c r="G21" s="29">
        <f>+[1]PP!U20</f>
        <v>171.8</v>
      </c>
      <c r="H21" s="29">
        <f>+[1]PP!V20</f>
        <v>168.6</v>
      </c>
      <c r="I21" s="29">
        <f>+[1]PP!W20</f>
        <v>165.1</v>
      </c>
      <c r="J21" s="29">
        <f>+[1]PP!X20</f>
        <v>170.4</v>
      </c>
      <c r="K21" s="29">
        <f>+[1]PP!Y20</f>
        <v>159.6</v>
      </c>
      <c r="L21" s="29">
        <f>+[1]PP!Z20</f>
        <v>158</v>
      </c>
      <c r="M21" s="29">
        <f>+[1]PP!AA20</f>
        <v>176.8</v>
      </c>
      <c r="N21" s="29">
        <f>+[1]PP!AB20</f>
        <v>179.6</v>
      </c>
      <c r="O21" s="22">
        <f t="shared" si="6"/>
        <v>2048.2999999999997</v>
      </c>
      <c r="P21" s="21">
        <v>150.21790759999999</v>
      </c>
      <c r="Q21" s="21">
        <v>186.73900089</v>
      </c>
      <c r="R21" s="21">
        <v>205.00449271000002</v>
      </c>
      <c r="S21" s="21">
        <v>156.47917586000003</v>
      </c>
      <c r="T21" s="21">
        <v>171.84656666000001</v>
      </c>
      <c r="U21" s="21">
        <v>168.57374829</v>
      </c>
      <c r="V21" s="21">
        <v>165.11776184999999</v>
      </c>
      <c r="W21" s="21">
        <v>168.46570504706764</v>
      </c>
      <c r="X21" s="21">
        <v>183.91024326968176</v>
      </c>
      <c r="Y21" s="21">
        <v>176.59992497015426</v>
      </c>
      <c r="Z21" s="21">
        <v>146.42256417319504</v>
      </c>
      <c r="AA21" s="21">
        <v>161.82157404056505</v>
      </c>
      <c r="AB21" s="21">
        <f t="shared" si="7"/>
        <v>2041.1986653606639</v>
      </c>
      <c r="AC21" s="23">
        <f t="shared" si="1"/>
        <v>100.34790021960363</v>
      </c>
      <c r="AD21" s="18"/>
    </row>
    <row r="22" spans="2:30" ht="18" customHeight="1" x14ac:dyDescent="0.2">
      <c r="B22" s="28" t="s">
        <v>34</v>
      </c>
      <c r="C22" s="29">
        <f>+[1]PP!Q21</f>
        <v>833.9</v>
      </c>
      <c r="D22" s="29">
        <f>+[1]PP!R21</f>
        <v>1008.5</v>
      </c>
      <c r="E22" s="29">
        <f>+[1]PP!S21</f>
        <v>1007.9</v>
      </c>
      <c r="F22" s="29">
        <f>+[1]PP!T21</f>
        <v>1287.3</v>
      </c>
      <c r="G22" s="29">
        <f>+[1]PP!U21</f>
        <v>1032.5999999999999</v>
      </c>
      <c r="H22" s="29">
        <f>+[1]PP!V21</f>
        <v>1029.5</v>
      </c>
      <c r="I22" s="29">
        <f>+[1]PP!W21</f>
        <v>1328.1</v>
      </c>
      <c r="J22" s="29">
        <f>+[1]PP!X21</f>
        <v>996.7</v>
      </c>
      <c r="K22" s="29">
        <f>+[1]PP!Y21</f>
        <v>1294.5999999999999</v>
      </c>
      <c r="L22" s="29">
        <f>+[1]PP!Z21</f>
        <v>1066.3</v>
      </c>
      <c r="M22" s="29">
        <f>+[1]PP!AA21</f>
        <v>1041.9000000000001</v>
      </c>
      <c r="N22" s="29">
        <f>+[1]PP!AB21</f>
        <v>1620.2</v>
      </c>
      <c r="O22" s="22">
        <f t="shared" si="6"/>
        <v>13547.500000000002</v>
      </c>
      <c r="P22" s="21">
        <v>833.92443854999999</v>
      </c>
      <c r="Q22" s="21">
        <v>1008.47443524</v>
      </c>
      <c r="R22" s="21">
        <v>1007.86685099</v>
      </c>
      <c r="S22" s="21">
        <v>1287.2884866099998</v>
      </c>
      <c r="T22" s="21">
        <v>1032.57854174</v>
      </c>
      <c r="U22" s="21">
        <v>1029.54969796</v>
      </c>
      <c r="V22" s="21">
        <v>1327.9670676600001</v>
      </c>
      <c r="W22" s="21">
        <v>961.13508688000002</v>
      </c>
      <c r="X22" s="21">
        <v>1106.7762083485495</v>
      </c>
      <c r="Y22" s="21">
        <v>1135.8857850711902</v>
      </c>
      <c r="Z22" s="21">
        <v>1258.9095425405658</v>
      </c>
      <c r="AA22" s="21">
        <v>1205.25123196294</v>
      </c>
      <c r="AB22" s="21">
        <f t="shared" si="7"/>
        <v>13195.607373553246</v>
      </c>
      <c r="AC22" s="23">
        <f t="shared" si="1"/>
        <v>102.66674065456071</v>
      </c>
      <c r="AD22" s="18"/>
    </row>
    <row r="23" spans="2:30" ht="18" customHeight="1" x14ac:dyDescent="0.2">
      <c r="B23" s="31" t="s">
        <v>35</v>
      </c>
      <c r="C23" s="29">
        <f>+[1]PP!Q22</f>
        <v>147.4</v>
      </c>
      <c r="D23" s="29">
        <f>+[1]PP!R22</f>
        <v>215.5</v>
      </c>
      <c r="E23" s="29">
        <f>+[1]PP!S22</f>
        <v>361.4</v>
      </c>
      <c r="F23" s="29">
        <f>+[1]PP!T22</f>
        <v>284.5</v>
      </c>
      <c r="G23" s="29">
        <f>+[1]PP!U22</f>
        <v>206.8</v>
      </c>
      <c r="H23" s="29">
        <f>+[1]PP!V22</f>
        <v>331.8</v>
      </c>
      <c r="I23" s="29">
        <f>+[1]PP!W22</f>
        <v>175.1</v>
      </c>
      <c r="J23" s="29">
        <f>+[1]PP!X22</f>
        <v>217.7</v>
      </c>
      <c r="K23" s="29">
        <f>+[1]PP!Y22</f>
        <v>355</v>
      </c>
      <c r="L23" s="29">
        <f>+[1]PP!Z22</f>
        <v>310.8</v>
      </c>
      <c r="M23" s="29">
        <f>+[1]PP!AA22</f>
        <v>294</v>
      </c>
      <c r="N23" s="29">
        <f>+[1]PP!AB22</f>
        <v>498.4</v>
      </c>
      <c r="O23" s="22">
        <f t="shared" si="6"/>
        <v>3398.4</v>
      </c>
      <c r="P23" s="21">
        <v>147.39818302</v>
      </c>
      <c r="Q23" s="21">
        <v>215.51489519</v>
      </c>
      <c r="R23" s="21">
        <v>361.45320348000001</v>
      </c>
      <c r="S23" s="21">
        <v>284.49960506000002</v>
      </c>
      <c r="T23" s="21">
        <v>206.77007748000003</v>
      </c>
      <c r="U23" s="21">
        <v>331.86711581999998</v>
      </c>
      <c r="V23" s="21">
        <v>175.05816847999998</v>
      </c>
      <c r="W23" s="21">
        <v>308.96066366937475</v>
      </c>
      <c r="X23" s="21">
        <v>255.10486423818418</v>
      </c>
      <c r="Y23" s="21">
        <v>362.57342085584372</v>
      </c>
      <c r="Z23" s="21">
        <v>202.74664542423534</v>
      </c>
      <c r="AA23" s="21">
        <v>208.38775822105458</v>
      </c>
      <c r="AB23" s="21">
        <f t="shared" si="7"/>
        <v>3060.3346009386923</v>
      </c>
      <c r="AC23" s="23">
        <f t="shared" si="1"/>
        <v>111.04668093997347</v>
      </c>
      <c r="AD23" s="18"/>
    </row>
    <row r="24" spans="2:30" ht="18" customHeight="1" x14ac:dyDescent="0.2">
      <c r="B24" s="27" t="s">
        <v>36</v>
      </c>
      <c r="C24" s="24">
        <f>+[1]PP!Q23</f>
        <v>128.69999999999999</v>
      </c>
      <c r="D24" s="24">
        <f>+[1]PP!R23</f>
        <v>194.2</v>
      </c>
      <c r="E24" s="24">
        <f>+[1]PP!S23</f>
        <v>246</v>
      </c>
      <c r="F24" s="24">
        <f>+[1]PP!T23</f>
        <v>184.8</v>
      </c>
      <c r="G24" s="24">
        <f>+[1]PP!U23</f>
        <v>220.6</v>
      </c>
      <c r="H24" s="24">
        <f>+[1]PP!V23</f>
        <v>202</v>
      </c>
      <c r="I24" s="24">
        <f>+[1]PP!W23</f>
        <v>194.2</v>
      </c>
      <c r="J24" s="24">
        <f>+[1]PP!X23</f>
        <v>190.7</v>
      </c>
      <c r="K24" s="24">
        <f>+[1]PP!Y23</f>
        <v>195.2</v>
      </c>
      <c r="L24" s="24">
        <f>+[1]PP!Z23</f>
        <v>182.6</v>
      </c>
      <c r="M24" s="24">
        <f>+[1]PP!AA23</f>
        <v>167.4</v>
      </c>
      <c r="N24" s="24">
        <f>+[1]PP!AB23</f>
        <v>194.6</v>
      </c>
      <c r="O24" s="16">
        <f t="shared" si="6"/>
        <v>2301</v>
      </c>
      <c r="P24" s="15">
        <v>128.65490023999999</v>
      </c>
      <c r="Q24" s="15">
        <v>194.20269203999999</v>
      </c>
      <c r="R24" s="15">
        <v>246.05196142999998</v>
      </c>
      <c r="S24" s="15">
        <v>184.79543677999996</v>
      </c>
      <c r="T24" s="15">
        <v>220.62064176000001</v>
      </c>
      <c r="U24" s="15">
        <v>202.01557050000002</v>
      </c>
      <c r="V24" s="15">
        <v>194.19615543</v>
      </c>
      <c r="W24" s="15">
        <v>145.46547748605704</v>
      </c>
      <c r="X24" s="15">
        <v>152.30428693193184</v>
      </c>
      <c r="Y24" s="15">
        <v>159.53201990559879</v>
      </c>
      <c r="Z24" s="15">
        <v>141.58265451470669</v>
      </c>
      <c r="AA24" s="15">
        <v>156.29675893258616</v>
      </c>
      <c r="AB24" s="15">
        <f t="shared" si="7"/>
        <v>2125.7185559508807</v>
      </c>
      <c r="AC24" s="17">
        <f t="shared" si="1"/>
        <v>108.24575029269158</v>
      </c>
      <c r="AD24" s="18"/>
    </row>
    <row r="25" spans="2:30" ht="18" customHeight="1" x14ac:dyDescent="0.2">
      <c r="B25" s="19" t="s">
        <v>37</v>
      </c>
      <c r="C25" s="15">
        <f t="shared" ref="C25:AA25" si="8">+C26+C29+C37+C45</f>
        <v>41333.899999999994</v>
      </c>
      <c r="D25" s="15">
        <f t="shared" si="8"/>
        <v>37588.6</v>
      </c>
      <c r="E25" s="15">
        <f t="shared" si="8"/>
        <v>39227.5</v>
      </c>
      <c r="F25" s="15">
        <f t="shared" si="8"/>
        <v>38289.400000000009</v>
      </c>
      <c r="G25" s="15">
        <f t="shared" si="8"/>
        <v>39604.299999999996</v>
      </c>
      <c r="H25" s="15">
        <f t="shared" si="8"/>
        <v>41953.799999999988</v>
      </c>
      <c r="I25" s="15">
        <f t="shared" si="8"/>
        <v>39680.1</v>
      </c>
      <c r="J25" s="15">
        <f t="shared" si="8"/>
        <v>41460.9</v>
      </c>
      <c r="K25" s="15">
        <f t="shared" si="8"/>
        <v>41973.3</v>
      </c>
      <c r="L25" s="15">
        <f t="shared" si="8"/>
        <v>39385.5</v>
      </c>
      <c r="M25" s="15">
        <f t="shared" si="8"/>
        <v>39530.300000000003</v>
      </c>
      <c r="N25" s="15">
        <f t="shared" si="8"/>
        <v>43874</v>
      </c>
      <c r="O25" s="16">
        <f t="shared" si="8"/>
        <v>483901.60000000003</v>
      </c>
      <c r="P25" s="15">
        <f t="shared" si="8"/>
        <v>41333.87273363</v>
      </c>
      <c r="Q25" s="15">
        <f t="shared" si="8"/>
        <v>37588.565407129994</v>
      </c>
      <c r="R25" s="15">
        <f t="shared" si="8"/>
        <v>39227.368110099997</v>
      </c>
      <c r="S25" s="15">
        <f t="shared" si="8"/>
        <v>38289.434893170001</v>
      </c>
      <c r="T25" s="15">
        <f t="shared" si="8"/>
        <v>39604.322750910003</v>
      </c>
      <c r="U25" s="15">
        <f t="shared" si="8"/>
        <v>41953.758532080006</v>
      </c>
      <c r="V25" s="15">
        <f t="shared" si="8"/>
        <v>39679.551380809993</v>
      </c>
      <c r="W25" s="15">
        <f t="shared" si="8"/>
        <v>41358.735638476166</v>
      </c>
      <c r="X25" s="15">
        <f t="shared" si="8"/>
        <v>41504.637252456145</v>
      </c>
      <c r="Y25" s="15">
        <f t="shared" si="8"/>
        <v>41476.930169498373</v>
      </c>
      <c r="Z25" s="15">
        <f t="shared" si="8"/>
        <v>42685.844080665469</v>
      </c>
      <c r="AA25" s="15">
        <f t="shared" si="8"/>
        <v>44762.161250614932</v>
      </c>
      <c r="AB25" s="15">
        <f>+AB26+AB29+AB37+AB45</f>
        <v>489465.18219954107</v>
      </c>
      <c r="AC25" s="17">
        <f t="shared" si="1"/>
        <v>98.863334430747528</v>
      </c>
      <c r="AD25" s="18"/>
    </row>
    <row r="26" spans="2:30" ht="18" customHeight="1" x14ac:dyDescent="0.2">
      <c r="B26" s="32" t="s">
        <v>38</v>
      </c>
      <c r="C26" s="15">
        <f t="shared" ref="C26:AA26" si="9">+C27+C28</f>
        <v>27407.5</v>
      </c>
      <c r="D26" s="15">
        <f t="shared" si="9"/>
        <v>23641.9</v>
      </c>
      <c r="E26" s="15">
        <f t="shared" si="9"/>
        <v>24138.2</v>
      </c>
      <c r="F26" s="15">
        <f t="shared" si="9"/>
        <v>24897.5</v>
      </c>
      <c r="G26" s="15">
        <f t="shared" si="9"/>
        <v>25584</v>
      </c>
      <c r="H26" s="15">
        <f t="shared" si="9"/>
        <v>27257.599999999999</v>
      </c>
      <c r="I26" s="15">
        <f t="shared" si="9"/>
        <v>25778.5</v>
      </c>
      <c r="J26" s="15">
        <f t="shared" si="9"/>
        <v>27800.6</v>
      </c>
      <c r="K26" s="15">
        <f t="shared" si="9"/>
        <v>26855.200000000001</v>
      </c>
      <c r="L26" s="15">
        <f t="shared" si="9"/>
        <v>24819.4</v>
      </c>
      <c r="M26" s="15">
        <f t="shared" si="9"/>
        <v>25800.1</v>
      </c>
      <c r="N26" s="15">
        <f t="shared" si="9"/>
        <v>26807.8</v>
      </c>
      <c r="O26" s="16">
        <f t="shared" si="9"/>
        <v>310788.3</v>
      </c>
      <c r="P26" s="15">
        <f t="shared" si="9"/>
        <v>27407.505210089999</v>
      </c>
      <c r="Q26" s="15">
        <f t="shared" si="9"/>
        <v>23641.87563251</v>
      </c>
      <c r="R26" s="15">
        <f t="shared" si="9"/>
        <v>24138.079301409998</v>
      </c>
      <c r="S26" s="15">
        <f t="shared" si="9"/>
        <v>24897.534695969996</v>
      </c>
      <c r="T26" s="15">
        <f t="shared" si="9"/>
        <v>25584.02748212</v>
      </c>
      <c r="U26" s="15">
        <f t="shared" si="9"/>
        <v>27257.569343980002</v>
      </c>
      <c r="V26" s="15">
        <f t="shared" si="9"/>
        <v>25778.491406829999</v>
      </c>
      <c r="W26" s="15">
        <f t="shared" si="9"/>
        <v>27677.025667045444</v>
      </c>
      <c r="X26" s="15">
        <f t="shared" si="9"/>
        <v>26523.238849973604</v>
      </c>
      <c r="Y26" s="15">
        <f t="shared" si="9"/>
        <v>26468.024618294097</v>
      </c>
      <c r="Z26" s="15">
        <f t="shared" si="9"/>
        <v>27709.7421480353</v>
      </c>
      <c r="AA26" s="15">
        <f t="shared" si="9"/>
        <v>27705.058305172664</v>
      </c>
      <c r="AB26" s="15">
        <f>+AB27+AB28</f>
        <v>314788.17266143113</v>
      </c>
      <c r="AC26" s="17">
        <f t="shared" si="1"/>
        <v>98.729344680388238</v>
      </c>
      <c r="AD26" s="18"/>
    </row>
    <row r="27" spans="2:30" ht="18" customHeight="1" x14ac:dyDescent="0.2">
      <c r="B27" s="33" t="s">
        <v>39</v>
      </c>
      <c r="C27" s="21">
        <f>+[1]PP!Q26</f>
        <v>15662.9</v>
      </c>
      <c r="D27" s="21">
        <f>+[1]PP!R26</f>
        <v>11723.7</v>
      </c>
      <c r="E27" s="21">
        <f>+[1]PP!S26</f>
        <v>11686.7</v>
      </c>
      <c r="F27" s="21">
        <f>+[1]PP!T26</f>
        <v>13848.8</v>
      </c>
      <c r="G27" s="21">
        <f>+[1]PP!U26</f>
        <v>12830.5</v>
      </c>
      <c r="H27" s="21">
        <f>+[1]PP!V26</f>
        <v>13337.9</v>
      </c>
      <c r="I27" s="21">
        <f>+[1]PP!W26</f>
        <v>12961.8</v>
      </c>
      <c r="J27" s="21">
        <f>+[1]PP!X26</f>
        <v>13257.7</v>
      </c>
      <c r="K27" s="21">
        <f>+[1]PP!Y26</f>
        <v>13104.2</v>
      </c>
      <c r="L27" s="21">
        <f>+[1]PP!Z26</f>
        <v>12059.5</v>
      </c>
      <c r="M27" s="21">
        <f>+[1]PP!AA26</f>
        <v>13623.9</v>
      </c>
      <c r="N27" s="21">
        <f>+[1]PP!AB26</f>
        <v>15111</v>
      </c>
      <c r="O27" s="22">
        <f>SUM(C27:N27)</f>
        <v>159208.6</v>
      </c>
      <c r="P27" s="21">
        <v>15662.910529659999</v>
      </c>
      <c r="Q27" s="21">
        <v>11723.6596847</v>
      </c>
      <c r="R27" s="21">
        <v>11686.52670527</v>
      </c>
      <c r="S27" s="21">
        <v>13848.844412389999</v>
      </c>
      <c r="T27" s="21">
        <v>12830.556014719999</v>
      </c>
      <c r="U27" s="21">
        <v>13337.912769389999</v>
      </c>
      <c r="V27" s="21">
        <v>12961.839501979999</v>
      </c>
      <c r="W27" s="21">
        <v>13111.596767552799</v>
      </c>
      <c r="X27" s="21">
        <v>12905.4472069901</v>
      </c>
      <c r="Y27" s="21">
        <v>12933.7934455334</v>
      </c>
      <c r="Z27" s="21">
        <v>12882.474857176001</v>
      </c>
      <c r="AA27" s="21">
        <v>14120.420561033701</v>
      </c>
      <c r="AB27" s="21">
        <f>SUM(P27:AA27)</f>
        <v>158005.98245639598</v>
      </c>
      <c r="AC27" s="23">
        <f t="shared" si="1"/>
        <v>100.76112152521561</v>
      </c>
      <c r="AD27" s="18"/>
    </row>
    <row r="28" spans="2:30" ht="18" customHeight="1" x14ac:dyDescent="0.2">
      <c r="B28" s="33" t="s">
        <v>40</v>
      </c>
      <c r="C28" s="21">
        <f>+[1]PP!Q27</f>
        <v>11744.6</v>
      </c>
      <c r="D28" s="21">
        <f>+[1]PP!R27</f>
        <v>11918.2</v>
      </c>
      <c r="E28" s="21">
        <f>+[1]PP!S27</f>
        <v>12451.5</v>
      </c>
      <c r="F28" s="21">
        <f>+[1]PP!T27</f>
        <v>11048.7</v>
      </c>
      <c r="G28" s="21">
        <f>+[1]PP!U27</f>
        <v>12753.5</v>
      </c>
      <c r="H28" s="21">
        <f>+[1]PP!V27</f>
        <v>13919.7</v>
      </c>
      <c r="I28" s="21">
        <f>+[1]PP!W27</f>
        <v>12816.7</v>
      </c>
      <c r="J28" s="21">
        <f>+[1]PP!X27</f>
        <v>14542.9</v>
      </c>
      <c r="K28" s="21">
        <f>+[1]PP!Y27</f>
        <v>13751</v>
      </c>
      <c r="L28" s="21">
        <f>+[1]PP!Z27</f>
        <v>12759.9</v>
      </c>
      <c r="M28" s="21">
        <f>+[1]PP!AA27</f>
        <v>12176.2</v>
      </c>
      <c r="N28" s="21">
        <f>+[1]PP!AB27</f>
        <v>11696.8</v>
      </c>
      <c r="O28" s="22">
        <f>SUM(C28:N28)</f>
        <v>151579.69999999998</v>
      </c>
      <c r="P28" s="21">
        <v>11744.59468043</v>
      </c>
      <c r="Q28" s="21">
        <v>11918.21594781</v>
      </c>
      <c r="R28" s="21">
        <v>12451.55259614</v>
      </c>
      <c r="S28" s="21">
        <v>11048.690283579999</v>
      </c>
      <c r="T28" s="21">
        <v>12753.471467399999</v>
      </c>
      <c r="U28" s="21">
        <v>13919.656574590001</v>
      </c>
      <c r="V28" s="21">
        <v>12816.651904849999</v>
      </c>
      <c r="W28" s="21">
        <v>14565.428899492645</v>
      </c>
      <c r="X28" s="21">
        <v>13617.791642983502</v>
      </c>
      <c r="Y28" s="21">
        <v>13534.231172760699</v>
      </c>
      <c r="Z28" s="21">
        <v>14827.267290859301</v>
      </c>
      <c r="AA28" s="21">
        <v>13584.637744138965</v>
      </c>
      <c r="AB28" s="21">
        <f>SUM(P28:AA28)</f>
        <v>156782.19020503515</v>
      </c>
      <c r="AC28" s="23">
        <f t="shared" si="1"/>
        <v>96.681708427321041</v>
      </c>
      <c r="AD28" s="18"/>
    </row>
    <row r="29" spans="2:30" ht="18" customHeight="1" x14ac:dyDescent="0.2">
      <c r="B29" s="34" t="s">
        <v>41</v>
      </c>
      <c r="C29" s="15">
        <f t="shared" ref="C29:AB29" si="10">SUM(C30:C36)</f>
        <v>11758.899999999998</v>
      </c>
      <c r="D29" s="15">
        <f t="shared" si="10"/>
        <v>11410.599999999999</v>
      </c>
      <c r="E29" s="15">
        <f t="shared" si="10"/>
        <v>13016.4</v>
      </c>
      <c r="F29" s="15">
        <f t="shared" si="10"/>
        <v>11879.8</v>
      </c>
      <c r="G29" s="15">
        <f t="shared" si="10"/>
        <v>12298.7</v>
      </c>
      <c r="H29" s="15">
        <f t="shared" si="10"/>
        <v>12964.8</v>
      </c>
      <c r="I29" s="15">
        <f t="shared" si="10"/>
        <v>12253.599999999999</v>
      </c>
      <c r="J29" s="15">
        <f t="shared" si="10"/>
        <v>11947.4</v>
      </c>
      <c r="K29" s="15">
        <f t="shared" si="10"/>
        <v>13536.2</v>
      </c>
      <c r="L29" s="15">
        <f t="shared" si="10"/>
        <v>12933.500000000002</v>
      </c>
      <c r="M29" s="15">
        <f t="shared" si="10"/>
        <v>11437.2</v>
      </c>
      <c r="N29" s="15">
        <f t="shared" si="10"/>
        <v>13473.500000000002</v>
      </c>
      <c r="O29" s="16">
        <f t="shared" si="10"/>
        <v>148910.6</v>
      </c>
      <c r="P29" s="15">
        <f t="shared" si="10"/>
        <v>11758.907711499996</v>
      </c>
      <c r="Q29" s="15">
        <f t="shared" si="10"/>
        <v>11410.638091769997</v>
      </c>
      <c r="R29" s="15">
        <f t="shared" si="10"/>
        <v>13016.41236631</v>
      </c>
      <c r="S29" s="15">
        <f t="shared" si="10"/>
        <v>11879.78203609</v>
      </c>
      <c r="T29" s="15">
        <f t="shared" si="10"/>
        <v>12298.726272540001</v>
      </c>
      <c r="U29" s="15">
        <f t="shared" si="10"/>
        <v>12964.822090630001</v>
      </c>
      <c r="V29" s="15">
        <f t="shared" si="10"/>
        <v>12253.52422442</v>
      </c>
      <c r="W29" s="15">
        <f t="shared" si="10"/>
        <v>12018.858866905543</v>
      </c>
      <c r="X29" s="15">
        <f t="shared" si="10"/>
        <v>13477.26865580618</v>
      </c>
      <c r="Y29" s="15">
        <f t="shared" si="10"/>
        <v>13037.975948224328</v>
      </c>
      <c r="Z29" s="15">
        <f t="shared" si="10"/>
        <v>12787.610004413313</v>
      </c>
      <c r="AA29" s="15">
        <f t="shared" si="10"/>
        <v>14394.748117143496</v>
      </c>
      <c r="AB29" s="15">
        <f t="shared" si="10"/>
        <v>151299.27438575285</v>
      </c>
      <c r="AC29" s="17">
        <f t="shared" si="1"/>
        <v>98.421225484755013</v>
      </c>
      <c r="AD29" s="18"/>
    </row>
    <row r="30" spans="2:30" ht="18" customHeight="1" x14ac:dyDescent="0.2">
      <c r="B30" s="33" t="s">
        <v>42</v>
      </c>
      <c r="C30" s="21">
        <f>+[1]PP!Q29</f>
        <v>3331.9</v>
      </c>
      <c r="D30" s="21">
        <f>+[1]PP!R29</f>
        <v>3380.1</v>
      </c>
      <c r="E30" s="21">
        <f>+[1]PP!S29</f>
        <v>4348.7</v>
      </c>
      <c r="F30" s="21">
        <f>+[1]PP!T29</f>
        <v>3361</v>
      </c>
      <c r="G30" s="21">
        <f>+[1]PP!U29</f>
        <v>3609.5</v>
      </c>
      <c r="H30" s="21">
        <f>+[1]PP!V29</f>
        <v>4276.2</v>
      </c>
      <c r="I30" s="21">
        <f>+[1]PP!W29</f>
        <v>3528.5</v>
      </c>
      <c r="J30" s="21">
        <f>+[1]PP!X29</f>
        <v>3615.1</v>
      </c>
      <c r="K30" s="21">
        <f>+[1]PP!Y29</f>
        <v>4322.6000000000004</v>
      </c>
      <c r="L30" s="21">
        <f>+[1]PP!Z29</f>
        <v>4113.8</v>
      </c>
      <c r="M30" s="21">
        <f>+[1]PP!AA29</f>
        <v>3276.4</v>
      </c>
      <c r="N30" s="21">
        <f>+[1]PP!AB29</f>
        <v>4514.5</v>
      </c>
      <c r="O30" s="22">
        <f t="shared" ref="O30:O36" si="11">SUM(C30:N30)</f>
        <v>45678.3</v>
      </c>
      <c r="P30" s="30">
        <v>3331.93340313</v>
      </c>
      <c r="Q30" s="30">
        <v>3380.04799779</v>
      </c>
      <c r="R30" s="30">
        <v>4348.6783066199996</v>
      </c>
      <c r="S30" s="30">
        <v>3361.0356950999999</v>
      </c>
      <c r="T30" s="30">
        <v>3609.4597203799999</v>
      </c>
      <c r="U30" s="30">
        <v>4276.2184388200003</v>
      </c>
      <c r="V30" s="30">
        <v>3528.48840419</v>
      </c>
      <c r="W30" s="30">
        <v>3533.0963416747704</v>
      </c>
      <c r="X30" s="30">
        <v>4289.5017600110705</v>
      </c>
      <c r="Y30" s="30">
        <v>3557.9325231622902</v>
      </c>
      <c r="Z30" s="30">
        <v>3610.4210379793549</v>
      </c>
      <c r="AA30" s="30">
        <v>4597.11905611573</v>
      </c>
      <c r="AB30" s="30">
        <f t="shared" ref="AB30:AB36" si="12">SUM(P30:AA30)</f>
        <v>45423.932684973217</v>
      </c>
      <c r="AC30" s="23">
        <f t="shared" si="1"/>
        <v>100.55998523243439</v>
      </c>
      <c r="AD30" s="18"/>
    </row>
    <row r="31" spans="2:30" ht="18" customHeight="1" x14ac:dyDescent="0.2">
      <c r="B31" s="33" t="s">
        <v>43</v>
      </c>
      <c r="C31" s="21">
        <f>+[1]PP!Q30</f>
        <v>2150.6999999999998</v>
      </c>
      <c r="D31" s="21">
        <f>+[1]PP!R30</f>
        <v>2365.4</v>
      </c>
      <c r="E31" s="21">
        <f>+[1]PP!S30</f>
        <v>3121.7</v>
      </c>
      <c r="F31" s="21">
        <f>+[1]PP!T30</f>
        <v>2418.1</v>
      </c>
      <c r="G31" s="21">
        <f>+[1]PP!U30</f>
        <v>2772.3</v>
      </c>
      <c r="H31" s="21">
        <f>+[1]PP!V30</f>
        <v>3073.6</v>
      </c>
      <c r="I31" s="21">
        <f>+[1]PP!W30</f>
        <v>2693.2</v>
      </c>
      <c r="J31" s="21">
        <f>+[1]PP!X30</f>
        <v>2548.8000000000002</v>
      </c>
      <c r="K31" s="21">
        <f>+[1]PP!Y30</f>
        <v>3267.4</v>
      </c>
      <c r="L31" s="21">
        <f>+[1]PP!Z30</f>
        <v>2891.7</v>
      </c>
      <c r="M31" s="21">
        <f>+[1]PP!AA30</f>
        <v>2428.6</v>
      </c>
      <c r="N31" s="21">
        <f>+[1]PP!AB30</f>
        <v>3165.1</v>
      </c>
      <c r="O31" s="22">
        <f t="shared" si="11"/>
        <v>32896.6</v>
      </c>
      <c r="P31" s="30">
        <v>2150.6670991700003</v>
      </c>
      <c r="Q31" s="30">
        <v>2365.4381709299996</v>
      </c>
      <c r="R31" s="30">
        <v>3121.66316198</v>
      </c>
      <c r="S31" s="30">
        <v>2418.1355247900001</v>
      </c>
      <c r="T31" s="30">
        <v>2772.2516660700003</v>
      </c>
      <c r="U31" s="30">
        <v>3073.5758579099997</v>
      </c>
      <c r="V31" s="30">
        <v>2693.1727419699996</v>
      </c>
      <c r="W31" s="30">
        <v>2534.25017798</v>
      </c>
      <c r="X31" s="30">
        <v>2767.9045123904702</v>
      </c>
      <c r="Y31" s="30">
        <v>2450.2245615736838</v>
      </c>
      <c r="Z31" s="30">
        <v>2489.450550170352</v>
      </c>
      <c r="AA31" s="30">
        <v>2821.0100768820535</v>
      </c>
      <c r="AB31" s="30">
        <f t="shared" si="12"/>
        <v>31657.744101816555</v>
      </c>
      <c r="AC31" s="23">
        <f t="shared" si="1"/>
        <v>103.91327914648332</v>
      </c>
      <c r="AD31" s="18"/>
    </row>
    <row r="32" spans="2:30" ht="18" customHeight="1" x14ac:dyDescent="0.2">
      <c r="B32" s="33" t="s">
        <v>44</v>
      </c>
      <c r="C32" s="21">
        <f>+[1]PP!Q31</f>
        <v>4249.7</v>
      </c>
      <c r="D32" s="21">
        <f>+[1]PP!R31</f>
        <v>3623</v>
      </c>
      <c r="E32" s="21">
        <f>+[1]PP!S31</f>
        <v>3373.5</v>
      </c>
      <c r="F32" s="21">
        <f>+[1]PP!T31</f>
        <v>3483.4</v>
      </c>
      <c r="G32" s="21">
        <f>+[1]PP!U31</f>
        <v>3627.1</v>
      </c>
      <c r="H32" s="21">
        <f>+[1]PP!V31</f>
        <v>3155.1</v>
      </c>
      <c r="I32" s="21">
        <f>+[1]PP!W31</f>
        <v>3734.1</v>
      </c>
      <c r="J32" s="21">
        <f>+[1]PP!X31</f>
        <v>3415.9</v>
      </c>
      <c r="K32" s="21">
        <f>+[1]PP!Y31</f>
        <v>3358.2</v>
      </c>
      <c r="L32" s="21">
        <f>+[1]PP!Z31</f>
        <v>3517.6</v>
      </c>
      <c r="M32" s="21">
        <f>+[1]PP!AA31</f>
        <v>3448.2</v>
      </c>
      <c r="N32" s="21">
        <f>+[1]PP!AB31</f>
        <v>3505.6</v>
      </c>
      <c r="O32" s="22">
        <f t="shared" si="11"/>
        <v>42491.399999999994</v>
      </c>
      <c r="P32" s="21">
        <v>4249.7065569699998</v>
      </c>
      <c r="Q32" s="21">
        <v>3623.0147055299999</v>
      </c>
      <c r="R32" s="21">
        <v>3373.4800942500001</v>
      </c>
      <c r="S32" s="21">
        <v>3483.3435421300001</v>
      </c>
      <c r="T32" s="21">
        <v>3627.0878570199998</v>
      </c>
      <c r="U32" s="21">
        <v>3155.0826223700001</v>
      </c>
      <c r="V32" s="21">
        <v>3734.0863974899999</v>
      </c>
      <c r="W32" s="21">
        <v>3633.8028550598842</v>
      </c>
      <c r="X32" s="21">
        <v>4044.7280800396525</v>
      </c>
      <c r="Y32" s="21">
        <v>4257.8869941748717</v>
      </c>
      <c r="Z32" s="21">
        <v>4126.8460634622661</v>
      </c>
      <c r="AA32" s="21">
        <v>4333.7640329866781</v>
      </c>
      <c r="AB32" s="21">
        <f t="shared" si="12"/>
        <v>45642.829801483349</v>
      </c>
      <c r="AC32" s="23">
        <f t="shared" si="1"/>
        <v>93.095454827866661</v>
      </c>
      <c r="AD32" s="18"/>
    </row>
    <row r="33" spans="2:30" ht="18" customHeight="1" x14ac:dyDescent="0.2">
      <c r="B33" s="33" t="s">
        <v>45</v>
      </c>
      <c r="C33" s="21">
        <f>+[1]PP!Q32</f>
        <v>129.30000000000001</v>
      </c>
      <c r="D33" s="21">
        <f>+[1]PP!R32</f>
        <v>128.4</v>
      </c>
      <c r="E33" s="21">
        <f>+[1]PP!S32</f>
        <v>244.9</v>
      </c>
      <c r="F33" s="21">
        <f>+[1]PP!T32</f>
        <v>207.5</v>
      </c>
      <c r="G33" s="21">
        <f>+[1]PP!U32</f>
        <v>380</v>
      </c>
      <c r="H33" s="21">
        <f>+[1]PP!V32</f>
        <v>330.7</v>
      </c>
      <c r="I33" s="21">
        <f>+[1]PP!W32</f>
        <v>274.60000000000002</v>
      </c>
      <c r="J33" s="21">
        <f>+[1]PP!X32</f>
        <v>196.8</v>
      </c>
      <c r="K33" s="21">
        <f>+[1]PP!Y32</f>
        <v>366.8</v>
      </c>
      <c r="L33" s="21">
        <f>+[1]PP!Z32</f>
        <v>402.7</v>
      </c>
      <c r="M33" s="21">
        <f>+[1]PP!AA32</f>
        <v>331.1</v>
      </c>
      <c r="N33" s="21">
        <f>+[1]PP!AB32</f>
        <v>317.2</v>
      </c>
      <c r="O33" s="22">
        <f t="shared" si="11"/>
        <v>3309.9999999999995</v>
      </c>
      <c r="P33" s="21">
        <v>129.31543926999998</v>
      </c>
      <c r="Q33" s="21">
        <v>128.37811766999999</v>
      </c>
      <c r="R33" s="21">
        <v>244.85270613</v>
      </c>
      <c r="S33" s="21">
        <v>207.51046821</v>
      </c>
      <c r="T33" s="21">
        <v>380.03166763000002</v>
      </c>
      <c r="U33" s="21">
        <v>330.70215863000004</v>
      </c>
      <c r="V33" s="21">
        <v>274.60495849</v>
      </c>
      <c r="W33" s="21">
        <v>219.53693677486851</v>
      </c>
      <c r="X33" s="21">
        <v>304.42990372856383</v>
      </c>
      <c r="Y33" s="21">
        <v>492.00846953653581</v>
      </c>
      <c r="Z33" s="21">
        <v>459.18477377689754</v>
      </c>
      <c r="AA33" s="21">
        <v>478.99433598567919</v>
      </c>
      <c r="AB33" s="21">
        <f t="shared" si="12"/>
        <v>3649.5499358325451</v>
      </c>
      <c r="AC33" s="23">
        <f t="shared" si="1"/>
        <v>90.6961148140836</v>
      </c>
      <c r="AD33" s="18"/>
    </row>
    <row r="34" spans="2:30" ht="18" customHeight="1" x14ac:dyDescent="0.2">
      <c r="B34" s="33" t="s">
        <v>46</v>
      </c>
      <c r="C34" s="21">
        <f>+[1]PP!Q33</f>
        <v>746</v>
      </c>
      <c r="D34" s="21">
        <f>+[1]PP!R33</f>
        <v>692.8</v>
      </c>
      <c r="E34" s="21">
        <f>+[1]PP!S33</f>
        <v>704</v>
      </c>
      <c r="F34" s="21">
        <f>+[1]PP!T33</f>
        <v>726.7</v>
      </c>
      <c r="G34" s="21">
        <f>+[1]PP!U33</f>
        <v>718.1</v>
      </c>
      <c r="H34" s="21">
        <f>+[1]PP!V33</f>
        <v>727.8</v>
      </c>
      <c r="I34" s="21">
        <f>+[1]PP!W33</f>
        <v>722.4</v>
      </c>
      <c r="J34" s="21">
        <f>+[1]PP!X33</f>
        <v>738.1</v>
      </c>
      <c r="K34" s="21">
        <f>+[1]PP!Y33</f>
        <v>728.5</v>
      </c>
      <c r="L34" s="21">
        <f>+[1]PP!Z33</f>
        <v>736.9</v>
      </c>
      <c r="M34" s="21">
        <f>+[1]PP!AA33</f>
        <v>739.2</v>
      </c>
      <c r="N34" s="21">
        <f>+[1]PP!AB33</f>
        <v>735.2</v>
      </c>
      <c r="O34" s="22">
        <f t="shared" si="11"/>
        <v>8715.6999999999989</v>
      </c>
      <c r="P34" s="21">
        <v>745.96777111000006</v>
      </c>
      <c r="Q34" s="21">
        <v>692.80275997000001</v>
      </c>
      <c r="R34" s="21">
        <v>704.04706405999991</v>
      </c>
      <c r="S34" s="21">
        <v>726.72741761999998</v>
      </c>
      <c r="T34" s="21">
        <v>718.13465251000002</v>
      </c>
      <c r="U34" s="21">
        <v>727.83517202999997</v>
      </c>
      <c r="V34" s="21">
        <v>722.41406685000004</v>
      </c>
      <c r="W34" s="21">
        <v>737.88453341999991</v>
      </c>
      <c r="X34" s="21">
        <v>703.830073374476</v>
      </c>
      <c r="Y34" s="21">
        <v>723.36120208152056</v>
      </c>
      <c r="Z34" s="21">
        <v>725.16842461526869</v>
      </c>
      <c r="AA34" s="21">
        <v>722.52068677119553</v>
      </c>
      <c r="AB34" s="21">
        <f t="shared" si="12"/>
        <v>8650.6938244124613</v>
      </c>
      <c r="AC34" s="23">
        <f t="shared" si="1"/>
        <v>100.75145620579113</v>
      </c>
      <c r="AD34" s="18"/>
    </row>
    <row r="35" spans="2:30" ht="18" customHeight="1" x14ac:dyDescent="0.2">
      <c r="B35" s="33" t="s">
        <v>47</v>
      </c>
      <c r="C35" s="21">
        <f>+[1]PP!Q34</f>
        <v>873.5</v>
      </c>
      <c r="D35" s="21">
        <f>+[1]PP!R34</f>
        <v>631.5</v>
      </c>
      <c r="E35" s="21">
        <f>+[1]PP!S34</f>
        <v>748.5</v>
      </c>
      <c r="F35" s="21">
        <f>+[1]PP!T34</f>
        <v>1152.8</v>
      </c>
      <c r="G35" s="21">
        <f>+[1]PP!U34</f>
        <v>793.5</v>
      </c>
      <c r="H35" s="21">
        <f>+[1]PP!V34</f>
        <v>708.3</v>
      </c>
      <c r="I35" s="21">
        <f>+[1]PP!W34</f>
        <v>848.9</v>
      </c>
      <c r="J35" s="21">
        <f>+[1]PP!X34</f>
        <v>853.5</v>
      </c>
      <c r="K35" s="21">
        <f>+[1]PP!Y34</f>
        <v>778.7</v>
      </c>
      <c r="L35" s="21">
        <f>+[1]PP!Z34</f>
        <v>750.1</v>
      </c>
      <c r="M35" s="21">
        <f>+[1]PP!AA34</f>
        <v>682.9</v>
      </c>
      <c r="N35" s="21">
        <f>+[1]PP!AB34</f>
        <v>744.8</v>
      </c>
      <c r="O35" s="22">
        <f t="shared" si="11"/>
        <v>9567</v>
      </c>
      <c r="P35" s="21">
        <v>873.46152340000003</v>
      </c>
      <c r="Q35" s="21">
        <v>631.52246990000003</v>
      </c>
      <c r="R35" s="21">
        <v>748.54803234000008</v>
      </c>
      <c r="S35" s="21">
        <v>1152.79161924</v>
      </c>
      <c r="T35" s="21">
        <v>793.53801362000002</v>
      </c>
      <c r="U35" s="21">
        <v>708.28690861000007</v>
      </c>
      <c r="V35" s="21">
        <v>848.88970997000001</v>
      </c>
      <c r="W35" s="21">
        <v>849.52617614999997</v>
      </c>
      <c r="X35" s="21">
        <v>806.83579342822895</v>
      </c>
      <c r="Y35" s="21">
        <v>864.78792031494106</v>
      </c>
      <c r="Z35" s="21">
        <v>857.58882588757535</v>
      </c>
      <c r="AA35" s="21">
        <v>805.01084665664314</v>
      </c>
      <c r="AB35" s="21">
        <f t="shared" si="12"/>
        <v>9940.7878395173866</v>
      </c>
      <c r="AC35" s="23">
        <f t="shared" si="1"/>
        <v>96.239856985665909</v>
      </c>
      <c r="AD35" s="18"/>
    </row>
    <row r="36" spans="2:30" ht="18" customHeight="1" x14ac:dyDescent="0.2">
      <c r="B36" s="33" t="s">
        <v>35</v>
      </c>
      <c r="C36" s="21">
        <f>+[1]PP!Q35</f>
        <v>277.8</v>
      </c>
      <c r="D36" s="21">
        <f>+[1]PP!R35</f>
        <v>589.4</v>
      </c>
      <c r="E36" s="21">
        <f>+[1]PP!S35</f>
        <v>475.1</v>
      </c>
      <c r="F36" s="21">
        <f>+[1]PP!T35</f>
        <v>530.29999999999995</v>
      </c>
      <c r="G36" s="21">
        <f>+[1]PP!U35</f>
        <v>398.2</v>
      </c>
      <c r="H36" s="21">
        <f>+[1]PP!V35</f>
        <v>693.1</v>
      </c>
      <c r="I36" s="21">
        <f>+[1]PP!W35</f>
        <v>451.9</v>
      </c>
      <c r="J36" s="21">
        <f>+[1]PP!X35</f>
        <v>579.20000000000005</v>
      </c>
      <c r="K36" s="21">
        <f>+[1]PP!Y35</f>
        <v>714</v>
      </c>
      <c r="L36" s="21">
        <f>+[1]PP!Z35</f>
        <v>520.70000000000005</v>
      </c>
      <c r="M36" s="21">
        <f>+[1]PP!AA35</f>
        <v>530.79999999999995</v>
      </c>
      <c r="N36" s="21">
        <f>+[1]PP!AB35</f>
        <v>491.1</v>
      </c>
      <c r="O36" s="22">
        <f t="shared" si="11"/>
        <v>6251.6</v>
      </c>
      <c r="P36" s="21">
        <v>277.85591844999999</v>
      </c>
      <c r="Q36" s="21">
        <v>589.43386998000005</v>
      </c>
      <c r="R36" s="21">
        <v>475.14300093000003</v>
      </c>
      <c r="S36" s="21">
        <v>530.23776899999996</v>
      </c>
      <c r="T36" s="21">
        <v>398.22269531000001</v>
      </c>
      <c r="U36" s="21">
        <v>693.12093226000002</v>
      </c>
      <c r="V36" s="21">
        <v>451.86794545999999</v>
      </c>
      <c r="W36" s="21">
        <v>510.76184584602106</v>
      </c>
      <c r="X36" s="21">
        <v>560.03853283371836</v>
      </c>
      <c r="Y36" s="21">
        <v>691.77427738048402</v>
      </c>
      <c r="Z36" s="21">
        <v>518.9503285216</v>
      </c>
      <c r="AA36" s="21">
        <v>636.32908174551801</v>
      </c>
      <c r="AB36" s="21">
        <f t="shared" si="12"/>
        <v>6333.7361977173414</v>
      </c>
      <c r="AC36" s="23">
        <f t="shared" si="1"/>
        <v>98.703195157592091</v>
      </c>
      <c r="AD36" s="18"/>
    </row>
    <row r="37" spans="2:30" ht="18" customHeight="1" x14ac:dyDescent="0.2">
      <c r="B37" s="32" t="s">
        <v>48</v>
      </c>
      <c r="C37" s="15">
        <f t="shared" ref="C37:AB37" si="13">+C38+C39+C40+C43+C44</f>
        <v>2071.8000000000002</v>
      </c>
      <c r="D37" s="15">
        <f t="shared" si="13"/>
        <v>2309.4999999999995</v>
      </c>
      <c r="E37" s="15">
        <f t="shared" si="13"/>
        <v>1946.1</v>
      </c>
      <c r="F37" s="15">
        <f t="shared" si="13"/>
        <v>1412.8</v>
      </c>
      <c r="G37" s="15">
        <f t="shared" si="13"/>
        <v>1629.0000000000002</v>
      </c>
      <c r="H37" s="15">
        <f t="shared" si="13"/>
        <v>1628.2</v>
      </c>
      <c r="I37" s="15">
        <f t="shared" si="13"/>
        <v>1544.3999999999999</v>
      </c>
      <c r="J37" s="15">
        <f t="shared" si="13"/>
        <v>1572.7999999999997</v>
      </c>
      <c r="K37" s="15">
        <f t="shared" si="13"/>
        <v>1455.3999999999999</v>
      </c>
      <c r="L37" s="15">
        <f t="shared" si="13"/>
        <v>1529.2</v>
      </c>
      <c r="M37" s="15">
        <f t="shared" si="13"/>
        <v>2135.4</v>
      </c>
      <c r="N37" s="15">
        <f t="shared" si="13"/>
        <v>2549.6</v>
      </c>
      <c r="O37" s="16">
        <f t="shared" si="13"/>
        <v>21784.2</v>
      </c>
      <c r="P37" s="15">
        <f t="shared" si="13"/>
        <v>2071.7631851099995</v>
      </c>
      <c r="Q37" s="15">
        <f t="shared" si="13"/>
        <v>2309.5265289600002</v>
      </c>
      <c r="R37" s="15">
        <f t="shared" si="13"/>
        <v>1946.05806538</v>
      </c>
      <c r="S37" s="15">
        <f t="shared" si="13"/>
        <v>1412.8140713000003</v>
      </c>
      <c r="T37" s="15">
        <f t="shared" si="13"/>
        <v>1628.9635074600001</v>
      </c>
      <c r="U37" s="15">
        <f t="shared" si="13"/>
        <v>1628.1572945900002</v>
      </c>
      <c r="V37" s="15">
        <f t="shared" si="13"/>
        <v>1543.9009311699997</v>
      </c>
      <c r="W37" s="15">
        <f t="shared" si="13"/>
        <v>1386.4246234499496</v>
      </c>
      <c r="X37" s="15">
        <f t="shared" si="13"/>
        <v>1326.4972415791149</v>
      </c>
      <c r="Y37" s="15">
        <f t="shared" si="13"/>
        <v>1861.2418908159204</v>
      </c>
      <c r="Z37" s="15">
        <f t="shared" si="13"/>
        <v>2063.1955541116213</v>
      </c>
      <c r="AA37" s="15">
        <f t="shared" si="13"/>
        <v>2540.7078779635649</v>
      </c>
      <c r="AB37" s="15">
        <f t="shared" si="13"/>
        <v>21719.250771890165</v>
      </c>
      <c r="AC37" s="17">
        <f t="shared" si="1"/>
        <v>100.29903991068556</v>
      </c>
      <c r="AD37" s="18"/>
    </row>
    <row r="38" spans="2:30" ht="18" customHeight="1" x14ac:dyDescent="0.2">
      <c r="B38" s="33" t="s">
        <v>49</v>
      </c>
      <c r="C38" s="21">
        <f>+[1]PP!Q37</f>
        <v>1169.5</v>
      </c>
      <c r="D38" s="21">
        <f>+[1]PP!R37</f>
        <v>1542.1</v>
      </c>
      <c r="E38" s="21">
        <f>+[1]PP!S37</f>
        <v>1576.3</v>
      </c>
      <c r="F38" s="21">
        <f>+[1]PP!T37</f>
        <v>1231.0999999999999</v>
      </c>
      <c r="G38" s="21">
        <f>+[1]PP!U37</f>
        <v>1448.9</v>
      </c>
      <c r="H38" s="21">
        <f>+[1]PP!V37</f>
        <v>1428.9</v>
      </c>
      <c r="I38" s="21">
        <f>+[1]PP!W37</f>
        <v>1373.3</v>
      </c>
      <c r="J38" s="21">
        <f>+[1]PP!X37</f>
        <v>1383.1</v>
      </c>
      <c r="K38" s="21">
        <f>+[1]PP!Y37</f>
        <v>1285.0999999999999</v>
      </c>
      <c r="L38" s="21">
        <f>+[1]PP!Z37</f>
        <v>1295</v>
      </c>
      <c r="M38" s="21">
        <f>+[1]PP!AA37</f>
        <v>1630.4</v>
      </c>
      <c r="N38" s="21">
        <f>+[1]PP!AB37</f>
        <v>1695.4</v>
      </c>
      <c r="O38" s="22">
        <f t="shared" ref="O38:O45" si="14">SUM(C38:N38)</f>
        <v>17059.099999999999</v>
      </c>
      <c r="P38" s="21">
        <v>1169.4797763499998</v>
      </c>
      <c r="Q38" s="21">
        <v>1542.1409609500001</v>
      </c>
      <c r="R38" s="21">
        <v>1576.28601867</v>
      </c>
      <c r="S38" s="21">
        <v>1231.07659704</v>
      </c>
      <c r="T38" s="21">
        <v>1448.9513180500001</v>
      </c>
      <c r="U38" s="21">
        <v>1428.8429982100001</v>
      </c>
      <c r="V38" s="21">
        <v>1373.2745548199998</v>
      </c>
      <c r="W38" s="21">
        <v>1185.5924871518</v>
      </c>
      <c r="X38" s="21">
        <v>1164.3042172713001</v>
      </c>
      <c r="Y38" s="21">
        <v>1453.5902722629367</v>
      </c>
      <c r="Z38" s="21">
        <v>1401.6502178553806</v>
      </c>
      <c r="AA38" s="21">
        <v>1426.8661583366795</v>
      </c>
      <c r="AB38" s="21">
        <f t="shared" ref="AB38:AB45" si="15">SUM(P38:AA38)</f>
        <v>16402.055576968094</v>
      </c>
      <c r="AC38" s="23">
        <f t="shared" si="1"/>
        <v>104.00586633759814</v>
      </c>
      <c r="AD38" s="18"/>
    </row>
    <row r="39" spans="2:30" ht="18" customHeight="1" x14ac:dyDescent="0.2">
      <c r="B39" s="33" t="s">
        <v>50</v>
      </c>
      <c r="C39" s="21">
        <f>+[1]PP!Q38</f>
        <v>759.7</v>
      </c>
      <c r="D39" s="21">
        <f>+[1]PP!R38</f>
        <v>640.1</v>
      </c>
      <c r="E39" s="21">
        <f>+[1]PP!S38</f>
        <v>229.9</v>
      </c>
      <c r="F39" s="21">
        <f>+[1]PP!T38</f>
        <v>44.1</v>
      </c>
      <c r="G39" s="21">
        <f>+[1]PP!U38</f>
        <v>42.6</v>
      </c>
      <c r="H39" s="21">
        <f>+[1]PP!V38</f>
        <v>51.1</v>
      </c>
      <c r="I39" s="21">
        <f>+[1]PP!W38</f>
        <v>38.200000000000003</v>
      </c>
      <c r="J39" s="21">
        <f>+[1]PP!X38</f>
        <v>38.299999999999997</v>
      </c>
      <c r="K39" s="21">
        <f>+[1]PP!Y38</f>
        <v>35</v>
      </c>
      <c r="L39" s="21">
        <f>+[1]PP!Z38</f>
        <v>91.4</v>
      </c>
      <c r="M39" s="21">
        <f>+[1]PP!AA38</f>
        <v>344.9</v>
      </c>
      <c r="N39" s="21">
        <f>+[1]PP!AB38</f>
        <v>707.3</v>
      </c>
      <c r="O39" s="22">
        <f t="shared" si="14"/>
        <v>3022.6000000000004</v>
      </c>
      <c r="P39" s="21">
        <v>759.69629999999995</v>
      </c>
      <c r="Q39" s="21">
        <v>640.114375</v>
      </c>
      <c r="R39" s="21">
        <v>229.94415002000002</v>
      </c>
      <c r="S39" s="21">
        <v>44.081024999999997</v>
      </c>
      <c r="T39" s="21">
        <v>42.593024999999997</v>
      </c>
      <c r="U39" s="21">
        <v>51.046275000000001</v>
      </c>
      <c r="V39" s="21">
        <v>38.163074999999999</v>
      </c>
      <c r="W39" s="21">
        <v>47.225152601392232</v>
      </c>
      <c r="X39" s="21">
        <v>27.047006898690363</v>
      </c>
      <c r="Y39" s="21">
        <v>270.50316400000003</v>
      </c>
      <c r="Z39" s="21">
        <v>515.83462399999996</v>
      </c>
      <c r="AA39" s="21">
        <v>966.75970364</v>
      </c>
      <c r="AB39" s="21">
        <f t="shared" si="15"/>
        <v>3633.0078761600826</v>
      </c>
      <c r="AC39" s="23">
        <f t="shared" si="1"/>
        <v>83.19827820452582</v>
      </c>
      <c r="AD39" s="18"/>
    </row>
    <row r="40" spans="2:30" ht="18" customHeight="1" x14ac:dyDescent="0.2">
      <c r="B40" s="35" t="s">
        <v>51</v>
      </c>
      <c r="C40" s="15">
        <f>+[1]PP!Q39</f>
        <v>33.200000000000003</v>
      </c>
      <c r="D40" s="15">
        <f>+[1]PP!R39</f>
        <v>17.399999999999999</v>
      </c>
      <c r="E40" s="15">
        <f>+[1]PP!S39</f>
        <v>20.100000000000001</v>
      </c>
      <c r="F40" s="15">
        <f>+[1]PP!T39</f>
        <v>16.3</v>
      </c>
      <c r="G40" s="15">
        <f>+[1]PP!U39</f>
        <v>18.200000000000003</v>
      </c>
      <c r="H40" s="15">
        <f>+[1]PP!V39</f>
        <v>24.799999999999997</v>
      </c>
      <c r="I40" s="15">
        <f>+[1]PP!W39</f>
        <v>11.3</v>
      </c>
      <c r="J40" s="15">
        <f>+[1]PP!X39</f>
        <v>32.299999999999997</v>
      </c>
      <c r="K40" s="15">
        <f>+[1]PP!Y39</f>
        <v>13.9</v>
      </c>
      <c r="L40" s="15">
        <f>+[1]PP!Z39</f>
        <v>22.200000000000003</v>
      </c>
      <c r="M40" s="15">
        <f>+[1]PP!AA39</f>
        <v>39.200000000000003</v>
      </c>
      <c r="N40" s="15">
        <f>+[1]PP!AB39</f>
        <v>27</v>
      </c>
      <c r="O40" s="16">
        <f t="shared" si="14"/>
        <v>275.90000000000003</v>
      </c>
      <c r="P40" s="15">
        <v>33.210990520000003</v>
      </c>
      <c r="Q40" s="15">
        <v>17.359441869999998</v>
      </c>
      <c r="R40" s="15">
        <v>20.062313230000001</v>
      </c>
      <c r="S40" s="15">
        <v>16.33623437</v>
      </c>
      <c r="T40" s="15">
        <v>18.192804340000002</v>
      </c>
      <c r="U40" s="15">
        <v>24.833649309999998</v>
      </c>
      <c r="V40" s="15">
        <v>10.82145</v>
      </c>
      <c r="W40" s="15">
        <v>17.896397802162209</v>
      </c>
      <c r="X40" s="15">
        <v>9.551804191348598</v>
      </c>
      <c r="Y40" s="15">
        <v>9.7500251798347186</v>
      </c>
      <c r="Z40" s="15">
        <v>16.488729721116837</v>
      </c>
      <c r="AA40" s="15">
        <v>17.291902151371588</v>
      </c>
      <c r="AB40" s="15">
        <f t="shared" si="15"/>
        <v>211.79574268583394</v>
      </c>
      <c r="AC40" s="17">
        <f t="shared" si="1"/>
        <v>130.26701882731174</v>
      </c>
      <c r="AD40" s="18"/>
    </row>
    <row r="41" spans="2:30" ht="18" customHeight="1" x14ac:dyDescent="0.2">
      <c r="B41" s="36" t="s">
        <v>52</v>
      </c>
      <c r="C41" s="21">
        <f>+[1]PP!Q40</f>
        <v>24.6</v>
      </c>
      <c r="D41" s="21">
        <f>+[1]PP!R40</f>
        <v>9.1999999999999993</v>
      </c>
      <c r="E41" s="21">
        <f>+[1]PP!S40</f>
        <v>10.7</v>
      </c>
      <c r="F41" s="21">
        <f>+[1]PP!T40</f>
        <v>8.5</v>
      </c>
      <c r="G41" s="21">
        <f>+[1]PP!U40</f>
        <v>9.9</v>
      </c>
      <c r="H41" s="21">
        <f>+[1]PP!V40</f>
        <v>9.6999999999999993</v>
      </c>
      <c r="I41" s="21">
        <f>+[1]PP!W40</f>
        <v>0</v>
      </c>
      <c r="J41" s="21">
        <f>+[1]PP!X40</f>
        <v>22.5</v>
      </c>
      <c r="K41" s="21">
        <f>+[1]PP!Y40</f>
        <v>4.4000000000000004</v>
      </c>
      <c r="L41" s="21">
        <f>+[1]PP!Z40</f>
        <v>10.9</v>
      </c>
      <c r="M41" s="21">
        <f>+[1]PP!AA40</f>
        <v>17.899999999999999</v>
      </c>
      <c r="N41" s="21">
        <f>+[1]PP!AB40</f>
        <v>13.8</v>
      </c>
      <c r="O41" s="22">
        <f t="shared" si="14"/>
        <v>142.10000000000002</v>
      </c>
      <c r="P41" s="21">
        <v>24.62157552</v>
      </c>
      <c r="Q41" s="21">
        <v>9.1766568699999986</v>
      </c>
      <c r="R41" s="21">
        <v>10.69591323</v>
      </c>
      <c r="S41" s="21">
        <v>8.5699643699999992</v>
      </c>
      <c r="T41" s="21">
        <v>9.8638543399999996</v>
      </c>
      <c r="U41" s="21">
        <v>9.7422543099999999</v>
      </c>
      <c r="V41" s="21">
        <v>0</v>
      </c>
      <c r="W41" s="21">
        <v>5.1748239000000007</v>
      </c>
      <c r="X41" s="21">
        <v>4.6746635740946285</v>
      </c>
      <c r="Y41" s="21">
        <v>4.6704602796257113</v>
      </c>
      <c r="Z41" s="21">
        <v>3.9861955208984372</v>
      </c>
      <c r="AA41" s="21">
        <v>5.9450259076261593</v>
      </c>
      <c r="AB41" s="21">
        <f t="shared" si="15"/>
        <v>97.121387822244941</v>
      </c>
      <c r="AC41" s="23">
        <f t="shared" si="1"/>
        <v>146.31174778935053</v>
      </c>
      <c r="AD41" s="18"/>
    </row>
    <row r="42" spans="2:30" ht="18" customHeight="1" x14ac:dyDescent="0.2">
      <c r="B42" s="37" t="s">
        <v>53</v>
      </c>
      <c r="C42" s="38">
        <f>+[1]PP!Q41</f>
        <v>8.6</v>
      </c>
      <c r="D42" s="38">
        <f>+[1]PP!R41</f>
        <v>8.1999999999999993</v>
      </c>
      <c r="E42" s="38">
        <f>+[1]PP!S41</f>
        <v>9.4</v>
      </c>
      <c r="F42" s="38">
        <f>+[1]PP!T41</f>
        <v>7.8</v>
      </c>
      <c r="G42" s="38">
        <f>+[1]PP!U41</f>
        <v>8.3000000000000007</v>
      </c>
      <c r="H42" s="38">
        <f>+[1]PP!V41</f>
        <v>15.1</v>
      </c>
      <c r="I42" s="38">
        <f>+[1]PP!W41</f>
        <v>11.3</v>
      </c>
      <c r="J42" s="38">
        <f>+[1]PP!X41</f>
        <v>9.8000000000000007</v>
      </c>
      <c r="K42" s="38">
        <f>+[1]PP!Y41</f>
        <v>9.5</v>
      </c>
      <c r="L42" s="38">
        <f>+[1]PP!Z41</f>
        <v>11.3</v>
      </c>
      <c r="M42" s="38">
        <f>+[1]PP!AA41</f>
        <v>21.3</v>
      </c>
      <c r="N42" s="38">
        <f>+[1]PP!AB41</f>
        <v>13.2</v>
      </c>
      <c r="O42" s="38">
        <f t="shared" si="14"/>
        <v>133.79999999999998</v>
      </c>
      <c r="P42" s="38">
        <v>8.5894150000000007</v>
      </c>
      <c r="Q42" s="38">
        <v>8.1827850000000009</v>
      </c>
      <c r="R42" s="38">
        <v>9.3664000000000005</v>
      </c>
      <c r="S42" s="38">
        <v>7.7662699999999996</v>
      </c>
      <c r="T42" s="38">
        <v>8.3289500000000007</v>
      </c>
      <c r="U42" s="38">
        <v>15.091395</v>
      </c>
      <c r="V42" s="38">
        <v>10.82145</v>
      </c>
      <c r="W42" s="38">
        <v>12.721573902162209</v>
      </c>
      <c r="X42" s="38">
        <v>4.8771406172539704</v>
      </c>
      <c r="Y42" s="38">
        <v>5.0795649002090064</v>
      </c>
      <c r="Z42" s="38">
        <v>12.502534200218399</v>
      </c>
      <c r="AA42" s="38">
        <v>11.346876243745429</v>
      </c>
      <c r="AB42" s="38">
        <f t="shared" si="15"/>
        <v>114.67435486358902</v>
      </c>
      <c r="AC42" s="39">
        <f t="shared" si="1"/>
        <v>116.67822344338619</v>
      </c>
      <c r="AD42" s="18"/>
    </row>
    <row r="43" spans="2:30" ht="18" customHeight="1" x14ac:dyDescent="0.2">
      <c r="B43" s="33" t="s">
        <v>54</v>
      </c>
      <c r="C43" s="21">
        <f>+[1]PP!Q42</f>
        <v>83.2</v>
      </c>
      <c r="D43" s="21">
        <f>+[1]PP!R42</f>
        <v>83.2</v>
      </c>
      <c r="E43" s="21">
        <f>+[1]PP!S42</f>
        <v>89.2</v>
      </c>
      <c r="F43" s="21">
        <f>+[1]PP!T42</f>
        <v>90.9</v>
      </c>
      <c r="G43" s="21">
        <f>+[1]PP!U42</f>
        <v>90.9</v>
      </c>
      <c r="H43" s="21">
        <f>+[1]PP!V42</f>
        <v>94.7</v>
      </c>
      <c r="I43" s="21">
        <f>+[1]PP!W42</f>
        <v>93.3</v>
      </c>
      <c r="J43" s="21">
        <f>+[1]PP!X42</f>
        <v>91</v>
      </c>
      <c r="K43" s="21">
        <f>+[1]PP!Y42</f>
        <v>92.6</v>
      </c>
      <c r="L43" s="21">
        <f>+[1]PP!Z42</f>
        <v>91.1</v>
      </c>
      <c r="M43" s="21">
        <f>+[1]PP!AA42</f>
        <v>92.7</v>
      </c>
      <c r="N43" s="21">
        <f>+[1]PP!AB42</f>
        <v>91.6</v>
      </c>
      <c r="O43" s="22">
        <f t="shared" si="14"/>
        <v>1084.4000000000001</v>
      </c>
      <c r="P43" s="21">
        <v>83.149555849999999</v>
      </c>
      <c r="Q43" s="21">
        <v>83.159893290000014</v>
      </c>
      <c r="R43" s="21">
        <v>89.172644250000005</v>
      </c>
      <c r="S43" s="21">
        <v>90.870125950000002</v>
      </c>
      <c r="T43" s="21">
        <v>90.855690569999993</v>
      </c>
      <c r="U43" s="21">
        <v>94.731294200000008</v>
      </c>
      <c r="V43" s="21">
        <v>93.342894029999997</v>
      </c>
      <c r="W43" s="21">
        <v>94.181254763380551</v>
      </c>
      <c r="X43" s="21">
        <v>97.077248554365184</v>
      </c>
      <c r="Y43" s="21">
        <v>98.533343934729373</v>
      </c>
      <c r="Z43" s="22">
        <v>102.16534295901224</v>
      </c>
      <c r="AA43" s="22">
        <v>101.73210299291355</v>
      </c>
      <c r="AB43" s="21">
        <f t="shared" si="15"/>
        <v>1118.9713913444009</v>
      </c>
      <c r="AC43" s="23">
        <f t="shared" si="1"/>
        <v>96.910431168140533</v>
      </c>
      <c r="AD43" s="18"/>
    </row>
    <row r="44" spans="2:30" ht="18" customHeight="1" x14ac:dyDescent="0.2">
      <c r="B44" s="33" t="s">
        <v>55</v>
      </c>
      <c r="C44" s="21">
        <f>+[1]PP!Q43</f>
        <v>26.2</v>
      </c>
      <c r="D44" s="21">
        <f>+[1]PP!R43</f>
        <v>26.7</v>
      </c>
      <c r="E44" s="21">
        <f>+[1]PP!S43</f>
        <v>30.6</v>
      </c>
      <c r="F44" s="21">
        <f>+[1]PP!T43</f>
        <v>30.4</v>
      </c>
      <c r="G44" s="21">
        <f>+[1]PP!U43</f>
        <v>28.4</v>
      </c>
      <c r="H44" s="21">
        <f>+[1]PP!V43</f>
        <v>28.7</v>
      </c>
      <c r="I44" s="21">
        <f>+[1]PP!W43</f>
        <v>28.3</v>
      </c>
      <c r="J44" s="21">
        <f>+[1]PP!X43</f>
        <v>28.1</v>
      </c>
      <c r="K44" s="21">
        <f>+[1]PP!Y43</f>
        <v>28.8</v>
      </c>
      <c r="L44" s="21">
        <f>+[1]PP!Z43</f>
        <v>29.5</v>
      </c>
      <c r="M44" s="21">
        <f>+[1]PP!AA43</f>
        <v>28.2</v>
      </c>
      <c r="N44" s="21">
        <f>+[1]PP!AB43</f>
        <v>28.3</v>
      </c>
      <c r="O44" s="22">
        <f t="shared" si="14"/>
        <v>342.2</v>
      </c>
      <c r="P44" s="21">
        <v>26.226562390000002</v>
      </c>
      <c r="Q44" s="21">
        <v>26.75185785</v>
      </c>
      <c r="R44" s="21">
        <v>30.592939210000001</v>
      </c>
      <c r="S44" s="21">
        <v>30.450088940000001</v>
      </c>
      <c r="T44" s="21">
        <v>28.370669500000002</v>
      </c>
      <c r="U44" s="21">
        <v>28.703077870000001</v>
      </c>
      <c r="V44" s="21">
        <v>28.29895732</v>
      </c>
      <c r="W44" s="21">
        <v>41.529331131214633</v>
      </c>
      <c r="X44" s="21">
        <v>28.516964663410594</v>
      </c>
      <c r="Y44" s="21">
        <v>28.865085438419865</v>
      </c>
      <c r="Z44" s="22">
        <v>27.056639576111454</v>
      </c>
      <c r="AA44" s="22">
        <v>28.058010842600183</v>
      </c>
      <c r="AB44" s="21">
        <f t="shared" si="15"/>
        <v>353.42018473175676</v>
      </c>
      <c r="AC44" s="23">
        <f t="shared" si="1"/>
        <v>96.825256389848576</v>
      </c>
      <c r="AD44" s="18"/>
    </row>
    <row r="45" spans="2:30" ht="18" customHeight="1" x14ac:dyDescent="0.2">
      <c r="B45" s="32" t="s">
        <v>56</v>
      </c>
      <c r="C45" s="15">
        <f>+[1]PP!Q44</f>
        <v>95.7</v>
      </c>
      <c r="D45" s="15">
        <f>+[1]PP!R44</f>
        <v>226.6</v>
      </c>
      <c r="E45" s="15">
        <f>+[1]PP!S44</f>
        <v>126.8</v>
      </c>
      <c r="F45" s="15">
        <f>+[1]PP!T44</f>
        <v>99.3</v>
      </c>
      <c r="G45" s="15">
        <f>+[1]PP!U44</f>
        <v>92.6</v>
      </c>
      <c r="H45" s="15">
        <f>+[1]PP!V44</f>
        <v>103.2</v>
      </c>
      <c r="I45" s="15">
        <f>+[1]PP!W44</f>
        <v>103.6</v>
      </c>
      <c r="J45" s="15">
        <f>+[1]PP!X44</f>
        <v>140.1</v>
      </c>
      <c r="K45" s="15">
        <f>+[1]PP!Y44</f>
        <v>126.5</v>
      </c>
      <c r="L45" s="15">
        <f>+[1]PP!Z44</f>
        <v>103.4</v>
      </c>
      <c r="M45" s="15">
        <f>+[1]PP!AA44</f>
        <v>157.6</v>
      </c>
      <c r="N45" s="15">
        <f>+[1]PP!AB44</f>
        <v>1043.0999999999999</v>
      </c>
      <c r="O45" s="16">
        <f t="shared" si="14"/>
        <v>2418.5</v>
      </c>
      <c r="P45" s="15">
        <v>95.696626929999994</v>
      </c>
      <c r="Q45" s="15">
        <v>226.52515389000001</v>
      </c>
      <c r="R45" s="15">
        <v>126.818377</v>
      </c>
      <c r="S45" s="15">
        <v>99.304089809999994</v>
      </c>
      <c r="T45" s="15">
        <v>92.60548879000001</v>
      </c>
      <c r="U45" s="15">
        <v>103.20980288000001</v>
      </c>
      <c r="V45" s="15">
        <v>103.63481839000001</v>
      </c>
      <c r="W45" s="15">
        <v>276.42648107522615</v>
      </c>
      <c r="X45" s="15">
        <v>177.63250509725447</v>
      </c>
      <c r="Y45" s="15">
        <v>109.6877121640244</v>
      </c>
      <c r="Z45" s="16">
        <v>125.29637410523721</v>
      </c>
      <c r="AA45" s="16">
        <v>121.64695033520678</v>
      </c>
      <c r="AB45" s="15">
        <f t="shared" si="15"/>
        <v>1658.4843804669488</v>
      </c>
      <c r="AC45" s="17">
        <f t="shared" si="1"/>
        <v>145.82591361632646</v>
      </c>
      <c r="AD45" s="18"/>
    </row>
    <row r="46" spans="2:30" ht="18" customHeight="1" x14ac:dyDescent="0.2">
      <c r="B46" s="19" t="s">
        <v>57</v>
      </c>
      <c r="C46" s="15">
        <f>+C47+C50</f>
        <v>4788.7</v>
      </c>
      <c r="D46" s="15">
        <f t="shared" ref="D46:AA46" si="16">+D47+D50</f>
        <v>4778</v>
      </c>
      <c r="E46" s="15">
        <f t="shared" si="16"/>
        <v>4989.3999999999996</v>
      </c>
      <c r="F46" s="15">
        <f t="shared" si="16"/>
        <v>4434.6000000000004</v>
      </c>
      <c r="G46" s="15">
        <f t="shared" si="16"/>
        <v>5006</v>
      </c>
      <c r="H46" s="15">
        <f t="shared" si="16"/>
        <v>5413.4</v>
      </c>
      <c r="I46" s="15">
        <f t="shared" si="16"/>
        <v>4755.8</v>
      </c>
      <c r="J46" s="15">
        <f t="shared" si="16"/>
        <v>5422.6</v>
      </c>
      <c r="K46" s="15">
        <f t="shared" si="16"/>
        <v>5270.1</v>
      </c>
      <c r="L46" s="15">
        <f t="shared" si="16"/>
        <v>4785.0999999999995</v>
      </c>
      <c r="M46" s="15">
        <f t="shared" si="16"/>
        <v>5077</v>
      </c>
      <c r="N46" s="15">
        <f t="shared" si="16"/>
        <v>4748.7</v>
      </c>
      <c r="O46" s="15">
        <f t="shared" si="16"/>
        <v>59469.400000000009</v>
      </c>
      <c r="P46" s="15">
        <f t="shared" si="16"/>
        <v>4788.6964311000002</v>
      </c>
      <c r="Q46" s="15">
        <f t="shared" si="16"/>
        <v>4778.0337489000003</v>
      </c>
      <c r="R46" s="15">
        <f t="shared" si="16"/>
        <v>4989.3490916999999</v>
      </c>
      <c r="S46" s="15">
        <f t="shared" si="16"/>
        <v>4434.5494058099994</v>
      </c>
      <c r="T46" s="15">
        <f t="shared" si="16"/>
        <v>5006.0268166599999</v>
      </c>
      <c r="U46" s="15">
        <f t="shared" si="16"/>
        <v>5413.3763858100001</v>
      </c>
      <c r="V46" s="15">
        <f t="shared" si="16"/>
        <v>4755.0946788199999</v>
      </c>
      <c r="W46" s="15">
        <f t="shared" si="16"/>
        <v>4664.8435218000495</v>
      </c>
      <c r="X46" s="15">
        <f t="shared" si="16"/>
        <v>4819.3065402222564</v>
      </c>
      <c r="Y46" s="15">
        <f t="shared" si="16"/>
        <v>4840.2984870327009</v>
      </c>
      <c r="Z46" s="15">
        <f t="shared" si="16"/>
        <v>5457.9777610996043</v>
      </c>
      <c r="AA46" s="15">
        <f t="shared" si="16"/>
        <v>4771.4600336146386</v>
      </c>
      <c r="AB46" s="15">
        <f>+AB47+AB50</f>
        <v>58719.012902569244</v>
      </c>
      <c r="AC46" s="17">
        <f t="shared" si="1"/>
        <v>101.27792866456366</v>
      </c>
      <c r="AD46" s="18"/>
    </row>
    <row r="47" spans="2:30" ht="18" customHeight="1" x14ac:dyDescent="0.2">
      <c r="B47" s="32" t="s">
        <v>58</v>
      </c>
      <c r="C47" s="15">
        <f t="shared" ref="C47:AB47" si="17">SUM(C48:C49)</f>
        <v>4000.2</v>
      </c>
      <c r="D47" s="15">
        <f t="shared" si="17"/>
        <v>4024.5</v>
      </c>
      <c r="E47" s="15">
        <f t="shared" si="17"/>
        <v>4272.2</v>
      </c>
      <c r="F47" s="15">
        <f t="shared" si="17"/>
        <v>3651.2</v>
      </c>
      <c r="G47" s="15">
        <f t="shared" si="17"/>
        <v>4256</v>
      </c>
      <c r="H47" s="15">
        <f t="shared" si="17"/>
        <v>4688.2</v>
      </c>
      <c r="I47" s="15">
        <f t="shared" si="17"/>
        <v>3995.8</v>
      </c>
      <c r="J47" s="15">
        <f t="shared" si="17"/>
        <v>4583.8</v>
      </c>
      <c r="K47" s="15">
        <f t="shared" si="17"/>
        <v>4503.6000000000004</v>
      </c>
      <c r="L47" s="15">
        <f t="shared" si="17"/>
        <v>4214.8999999999996</v>
      </c>
      <c r="M47" s="15">
        <f t="shared" si="17"/>
        <v>4395</v>
      </c>
      <c r="N47" s="15">
        <f t="shared" si="17"/>
        <v>4049.3</v>
      </c>
      <c r="O47" s="16">
        <f t="shared" si="17"/>
        <v>50634.700000000004</v>
      </c>
      <c r="P47" s="15">
        <f t="shared" si="17"/>
        <v>4000.2211187399998</v>
      </c>
      <c r="Q47" s="15">
        <f t="shared" si="17"/>
        <v>4024.4733264000001</v>
      </c>
      <c r="R47" s="15">
        <f t="shared" si="17"/>
        <v>4272.2241075100001</v>
      </c>
      <c r="S47" s="15">
        <f t="shared" si="17"/>
        <v>3651.1753679699996</v>
      </c>
      <c r="T47" s="15">
        <f t="shared" si="17"/>
        <v>4256.0383923999998</v>
      </c>
      <c r="U47" s="15">
        <f t="shared" si="17"/>
        <v>4688.1468266299999</v>
      </c>
      <c r="V47" s="15">
        <f t="shared" si="17"/>
        <v>3995.7817309699999</v>
      </c>
      <c r="W47" s="15">
        <f t="shared" si="17"/>
        <v>3987.8902462347205</v>
      </c>
      <c r="X47" s="15">
        <f t="shared" si="17"/>
        <v>4229.14306098014</v>
      </c>
      <c r="Y47" s="15">
        <f t="shared" si="17"/>
        <v>4267.4440383967503</v>
      </c>
      <c r="Z47" s="15">
        <f t="shared" si="17"/>
        <v>4839.0607352133902</v>
      </c>
      <c r="AA47" s="15">
        <f t="shared" si="17"/>
        <v>4154.8221501162907</v>
      </c>
      <c r="AB47" s="15">
        <f t="shared" si="17"/>
        <v>50366.421101561289</v>
      </c>
      <c r="AC47" s="17">
        <f t="shared" si="1"/>
        <v>100.53265428150581</v>
      </c>
      <c r="AD47" s="18"/>
    </row>
    <row r="48" spans="2:30" ht="18" customHeight="1" x14ac:dyDescent="0.2">
      <c r="B48" s="33" t="s">
        <v>59</v>
      </c>
      <c r="C48" s="21">
        <f>+[1]PP!Q47</f>
        <v>4000.2</v>
      </c>
      <c r="D48" s="21">
        <f>+[1]PP!R47</f>
        <v>4024.5</v>
      </c>
      <c r="E48" s="21">
        <f>+[1]PP!S47</f>
        <v>4272.2</v>
      </c>
      <c r="F48" s="21">
        <f>+[1]PP!T47</f>
        <v>3651.2</v>
      </c>
      <c r="G48" s="21">
        <f>+[1]PP!U47</f>
        <v>4256</v>
      </c>
      <c r="H48" s="21">
        <f>+[1]PP!V47</f>
        <v>4688.2</v>
      </c>
      <c r="I48" s="21">
        <f>+[1]PP!W47</f>
        <v>3995.8</v>
      </c>
      <c r="J48" s="21">
        <f>+[1]PP!X47</f>
        <v>4583.8</v>
      </c>
      <c r="K48" s="21">
        <f>+[1]PP!Y47</f>
        <v>4503.6000000000004</v>
      </c>
      <c r="L48" s="21">
        <f>+[1]PP!Z47</f>
        <v>4214.8999999999996</v>
      </c>
      <c r="M48" s="21">
        <f>+[1]PP!AA47</f>
        <v>4395</v>
      </c>
      <c r="N48" s="21">
        <f>+[1]PP!AB47</f>
        <v>4049.3</v>
      </c>
      <c r="O48" s="22">
        <f>SUM(C48:N48)</f>
        <v>50634.700000000004</v>
      </c>
      <c r="P48" s="21">
        <v>4000.2211187399998</v>
      </c>
      <c r="Q48" s="21">
        <v>4024.4733264000001</v>
      </c>
      <c r="R48" s="21">
        <v>4272.2241075100001</v>
      </c>
      <c r="S48" s="21">
        <v>3651.1753679699996</v>
      </c>
      <c r="T48" s="21">
        <v>4256.0383923999998</v>
      </c>
      <c r="U48" s="21">
        <v>4688.1468266299999</v>
      </c>
      <c r="V48" s="21">
        <v>3995.7817309699999</v>
      </c>
      <c r="W48" s="21">
        <v>3987.8902462347205</v>
      </c>
      <c r="X48" s="21">
        <v>4229.14306098014</v>
      </c>
      <c r="Y48" s="21">
        <v>4267.4440383967503</v>
      </c>
      <c r="Z48" s="22">
        <v>4839.0607352133902</v>
      </c>
      <c r="AA48" s="22">
        <v>4154.8221501162907</v>
      </c>
      <c r="AB48" s="21">
        <f>SUM(P48:AA48)</f>
        <v>50366.421101561289</v>
      </c>
      <c r="AC48" s="23">
        <f t="shared" si="1"/>
        <v>100.53265428150581</v>
      </c>
      <c r="AD48" s="18"/>
    </row>
    <row r="49" spans="2:64" ht="18" customHeight="1" x14ac:dyDescent="0.2">
      <c r="B49" s="33" t="s">
        <v>35</v>
      </c>
      <c r="C49" s="21">
        <f>+[1]PP!Q48</f>
        <v>0</v>
      </c>
      <c r="D49" s="21">
        <f>+[1]PP!R48</f>
        <v>0</v>
      </c>
      <c r="E49" s="21">
        <f>+[1]PP!S48</f>
        <v>0</v>
      </c>
      <c r="F49" s="21">
        <f>+[1]PP!T48</f>
        <v>0</v>
      </c>
      <c r="G49" s="21">
        <f>+[1]PP!U48</f>
        <v>0</v>
      </c>
      <c r="H49" s="21">
        <f>+[1]PP!V48</f>
        <v>0</v>
      </c>
      <c r="I49" s="21">
        <f>+[1]PP!W48</f>
        <v>0</v>
      </c>
      <c r="J49" s="21">
        <f>+[1]PP!X48</f>
        <v>0</v>
      </c>
      <c r="K49" s="21">
        <f>+[1]PP!Y48</f>
        <v>0</v>
      </c>
      <c r="L49" s="21">
        <f>+[1]PP!Z48</f>
        <v>0</v>
      </c>
      <c r="M49" s="21">
        <f>+[1]PP!AA48</f>
        <v>0</v>
      </c>
      <c r="N49" s="21">
        <f>+[1]PP!AB48</f>
        <v>0</v>
      </c>
      <c r="O49" s="22">
        <f>SUM(C49:N49)</f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f>SUM(P49:AA49)</f>
        <v>0</v>
      </c>
      <c r="AC49" s="40">
        <v>0</v>
      </c>
      <c r="AD49" s="18"/>
    </row>
    <row r="50" spans="2:64" ht="18" customHeight="1" x14ac:dyDescent="0.2">
      <c r="B50" s="32" t="s">
        <v>60</v>
      </c>
      <c r="C50" s="15">
        <f t="shared" ref="C50:O50" si="18">SUM(C51:C53)</f>
        <v>788.5</v>
      </c>
      <c r="D50" s="15">
        <f t="shared" si="18"/>
        <v>753.5</v>
      </c>
      <c r="E50" s="15">
        <f t="shared" si="18"/>
        <v>717.19999999999993</v>
      </c>
      <c r="F50" s="15">
        <f t="shared" si="18"/>
        <v>783.40000000000009</v>
      </c>
      <c r="G50" s="15">
        <f t="shared" si="18"/>
        <v>750</v>
      </c>
      <c r="H50" s="15">
        <f t="shared" si="18"/>
        <v>725.19999999999993</v>
      </c>
      <c r="I50" s="15">
        <f t="shared" si="18"/>
        <v>759.99999999999989</v>
      </c>
      <c r="J50" s="15">
        <f t="shared" si="18"/>
        <v>838.80000000000007</v>
      </c>
      <c r="K50" s="15">
        <f t="shared" si="18"/>
        <v>766.5</v>
      </c>
      <c r="L50" s="15">
        <f t="shared" si="18"/>
        <v>570.20000000000005</v>
      </c>
      <c r="M50" s="15">
        <f t="shared" si="18"/>
        <v>682</v>
      </c>
      <c r="N50" s="15">
        <f t="shared" si="18"/>
        <v>699.4</v>
      </c>
      <c r="O50" s="16">
        <f t="shared" si="18"/>
        <v>8834.7000000000007</v>
      </c>
      <c r="P50" s="15">
        <f t="shared" ref="P50:AA50" si="19">+P51+P52+P53</f>
        <v>788.47531235999998</v>
      </c>
      <c r="Q50" s="15">
        <f t="shared" si="19"/>
        <v>753.56042249999996</v>
      </c>
      <c r="R50" s="15">
        <f t="shared" si="19"/>
        <v>717.12498418999996</v>
      </c>
      <c r="S50" s="15">
        <f t="shared" si="19"/>
        <v>783.37403784000003</v>
      </c>
      <c r="T50" s="15">
        <f t="shared" si="19"/>
        <v>749.98842425999999</v>
      </c>
      <c r="U50" s="15">
        <f t="shared" si="19"/>
        <v>725.22955918000002</v>
      </c>
      <c r="V50" s="15">
        <f t="shared" si="19"/>
        <v>759.31294785</v>
      </c>
      <c r="W50" s="15">
        <f t="shared" si="19"/>
        <v>676.95327556532914</v>
      </c>
      <c r="X50" s="15">
        <f t="shared" si="19"/>
        <v>590.16347924211664</v>
      </c>
      <c r="Y50" s="15">
        <f t="shared" si="19"/>
        <v>572.85444863595058</v>
      </c>
      <c r="Z50" s="15">
        <f t="shared" si="19"/>
        <v>618.91702588621456</v>
      </c>
      <c r="AA50" s="15">
        <f t="shared" si="19"/>
        <v>616.63788349834772</v>
      </c>
      <c r="AB50" s="15">
        <f>SUM(AB51:AB53)</f>
        <v>8352.5918010079586</v>
      </c>
      <c r="AC50" s="17">
        <f t="shared" ref="AC50:AC58" si="20">+O50/AB50*100</f>
        <v>105.77195929691983</v>
      </c>
      <c r="AD50" s="18"/>
      <c r="AE50" s="41"/>
    </row>
    <row r="51" spans="2:64" ht="18" customHeight="1" x14ac:dyDescent="0.2">
      <c r="B51" s="33" t="s">
        <v>61</v>
      </c>
      <c r="C51" s="21">
        <f>+[1]PP!Q50</f>
        <v>757.5</v>
      </c>
      <c r="D51" s="21">
        <f>+[1]PP!R50</f>
        <v>724.9</v>
      </c>
      <c r="E51" s="21">
        <f>+[1]PP!S50</f>
        <v>684.6</v>
      </c>
      <c r="F51" s="21">
        <f>+[1]PP!T50</f>
        <v>753.7</v>
      </c>
      <c r="G51" s="21">
        <f>+[1]PP!U50</f>
        <v>721.1</v>
      </c>
      <c r="H51" s="21">
        <f>+[1]PP!V50</f>
        <v>694.5</v>
      </c>
      <c r="I51" s="21">
        <f>+[1]PP!W50</f>
        <v>719.8</v>
      </c>
      <c r="J51" s="21">
        <f>+[1]PP!X50</f>
        <v>794.2</v>
      </c>
      <c r="K51" s="21">
        <f>+[1]PP!Y50</f>
        <v>732.6</v>
      </c>
      <c r="L51" s="21">
        <f>+[1]PP!Z50</f>
        <v>537.79999999999995</v>
      </c>
      <c r="M51" s="21">
        <f>+[1]PP!AA50</f>
        <v>646.20000000000005</v>
      </c>
      <c r="N51" s="21">
        <f>+[1]PP!AB50</f>
        <v>660.7</v>
      </c>
      <c r="O51" s="22">
        <f t="shared" ref="O51:O56" si="21">SUM(C51:N51)</f>
        <v>8427.6</v>
      </c>
      <c r="P51" s="21">
        <v>757.54343546000007</v>
      </c>
      <c r="Q51" s="21">
        <v>724.92850428999998</v>
      </c>
      <c r="R51" s="21">
        <v>684.56470279999996</v>
      </c>
      <c r="S51" s="21">
        <v>753.73681482000006</v>
      </c>
      <c r="T51" s="21">
        <v>721.12389085999996</v>
      </c>
      <c r="U51" s="21">
        <v>694.52628405999997</v>
      </c>
      <c r="V51" s="21">
        <v>719.80837200999997</v>
      </c>
      <c r="W51" s="21">
        <v>638.09814259480095</v>
      </c>
      <c r="X51" s="21">
        <v>556.05397776052109</v>
      </c>
      <c r="Y51" s="21">
        <v>539.06659318909783</v>
      </c>
      <c r="Z51" s="21">
        <v>579.95042336963093</v>
      </c>
      <c r="AA51" s="21">
        <v>573.20087523073266</v>
      </c>
      <c r="AB51" s="21">
        <f t="shared" ref="AB51:AB56" si="22">SUM(P51:AA51)</f>
        <v>7942.6020164447837</v>
      </c>
      <c r="AC51" s="23">
        <f t="shared" si="20"/>
        <v>106.10628585633589</v>
      </c>
      <c r="AD51" s="18"/>
    </row>
    <row r="52" spans="2:64" ht="18" customHeight="1" x14ac:dyDescent="0.2">
      <c r="B52" s="33" t="s">
        <v>62</v>
      </c>
      <c r="C52" s="21">
        <f>+[1]PP!Q51</f>
        <v>4.8</v>
      </c>
      <c r="D52" s="21">
        <f>+[1]PP!R51</f>
        <v>5</v>
      </c>
      <c r="E52" s="21">
        <f>+[1]PP!S51</f>
        <v>5.8</v>
      </c>
      <c r="F52" s="21">
        <f>+[1]PP!T51</f>
        <v>4.2</v>
      </c>
      <c r="G52" s="21">
        <f>+[1]PP!U51</f>
        <v>6.4</v>
      </c>
      <c r="H52" s="21">
        <f>+[1]PP!V51</f>
        <v>8.9</v>
      </c>
      <c r="I52" s="21">
        <f>+[1]PP!W51</f>
        <v>16.399999999999999</v>
      </c>
      <c r="J52" s="21">
        <f>+[1]PP!X51</f>
        <v>18.7</v>
      </c>
      <c r="K52" s="21">
        <f>+[1]PP!Y51</f>
        <v>17</v>
      </c>
      <c r="L52" s="21">
        <f>+[1]PP!Z51</f>
        <v>14.7</v>
      </c>
      <c r="M52" s="21">
        <f>+[1]PP!AA51</f>
        <v>16.3</v>
      </c>
      <c r="N52" s="21">
        <f>+[1]PP!AB51</f>
        <v>14.3</v>
      </c>
      <c r="O52" s="22">
        <f t="shared" si="21"/>
        <v>132.5</v>
      </c>
      <c r="P52" s="21">
        <v>4.7687789500000006</v>
      </c>
      <c r="Q52" s="21">
        <v>5.0023200999999995</v>
      </c>
      <c r="R52" s="21">
        <v>5.8185572499999996</v>
      </c>
      <c r="S52" s="21">
        <v>4.1985665499999998</v>
      </c>
      <c r="T52" s="21">
        <v>6.4071316999999999</v>
      </c>
      <c r="U52" s="21">
        <v>8.9379559000000004</v>
      </c>
      <c r="V52" s="21">
        <v>15.619762099999999</v>
      </c>
      <c r="W52" s="21">
        <v>11.683058900000001</v>
      </c>
      <c r="X52" s="21">
        <v>9.1444712538687032</v>
      </c>
      <c r="Y52" s="21">
        <v>9.3188698144407702</v>
      </c>
      <c r="Z52" s="21">
        <v>11.66489341612748</v>
      </c>
      <c r="AA52" s="21">
        <v>15.005853716636794</v>
      </c>
      <c r="AB52" s="21">
        <f t="shared" si="22"/>
        <v>107.57021965107376</v>
      </c>
      <c r="AC52" s="23">
        <f t="shared" si="20"/>
        <v>123.17535506554802</v>
      </c>
      <c r="AD52" s="18"/>
    </row>
    <row r="53" spans="2:64" ht="18" customHeight="1" x14ac:dyDescent="0.2">
      <c r="B53" s="33" t="s">
        <v>35</v>
      </c>
      <c r="C53" s="21">
        <f>+[1]PP!Q52</f>
        <v>26.2</v>
      </c>
      <c r="D53" s="21">
        <f>+[1]PP!R52</f>
        <v>23.6</v>
      </c>
      <c r="E53" s="21">
        <f>+[1]PP!S52</f>
        <v>26.8</v>
      </c>
      <c r="F53" s="21">
        <f>+[1]PP!T52</f>
        <v>25.5</v>
      </c>
      <c r="G53" s="21">
        <f>+[1]PP!U52</f>
        <v>22.5</v>
      </c>
      <c r="H53" s="21">
        <f>+[1]PP!V52</f>
        <v>21.8</v>
      </c>
      <c r="I53" s="21">
        <f>+[1]PP!W52</f>
        <v>23.8</v>
      </c>
      <c r="J53" s="21">
        <f>+[1]PP!X52</f>
        <v>25.9</v>
      </c>
      <c r="K53" s="21">
        <f>+[1]PP!Y52</f>
        <v>16.899999999999999</v>
      </c>
      <c r="L53" s="21">
        <f>+[1]PP!Z52</f>
        <v>17.7</v>
      </c>
      <c r="M53" s="21">
        <f>+[1]PP!AA52</f>
        <v>19.5</v>
      </c>
      <c r="N53" s="21">
        <f>+[1]PP!AB52</f>
        <v>24.4</v>
      </c>
      <c r="O53" s="22">
        <f t="shared" si="21"/>
        <v>274.60000000000002</v>
      </c>
      <c r="P53" s="21">
        <v>26.163097950000004</v>
      </c>
      <c r="Q53" s="21">
        <v>23.629598110000003</v>
      </c>
      <c r="R53" s="21">
        <v>26.741724140000002</v>
      </c>
      <c r="S53" s="21">
        <v>25.438656469999998</v>
      </c>
      <c r="T53" s="21">
        <v>22.457401699999998</v>
      </c>
      <c r="U53" s="21">
        <v>21.765319220000002</v>
      </c>
      <c r="V53" s="21">
        <v>23.884813740000002</v>
      </c>
      <c r="W53" s="21">
        <v>27.172074070528151</v>
      </c>
      <c r="X53" s="21">
        <v>24.965030227726814</v>
      </c>
      <c r="Y53" s="21">
        <v>24.46898563241195</v>
      </c>
      <c r="Z53" s="21">
        <v>27.301709100456176</v>
      </c>
      <c r="AA53" s="21">
        <v>28.431154550978249</v>
      </c>
      <c r="AB53" s="21">
        <f t="shared" si="22"/>
        <v>302.41956491210129</v>
      </c>
      <c r="AC53" s="23">
        <f t="shared" si="20"/>
        <v>90.801003592414048</v>
      </c>
      <c r="AD53" s="18"/>
    </row>
    <row r="54" spans="2:64" ht="18" customHeight="1" x14ac:dyDescent="0.2">
      <c r="B54" s="19" t="s">
        <v>63</v>
      </c>
      <c r="C54" s="15">
        <f>+[1]PP!Q53</f>
        <v>82.7</v>
      </c>
      <c r="D54" s="15">
        <f>+[1]PP!R53</f>
        <v>106.1</v>
      </c>
      <c r="E54" s="15">
        <f>+[1]PP!S53</f>
        <v>108.8</v>
      </c>
      <c r="F54" s="15">
        <f>+[1]PP!T53</f>
        <v>86.8</v>
      </c>
      <c r="G54" s="15">
        <f>+[1]PP!U53</f>
        <v>102.5</v>
      </c>
      <c r="H54" s="15">
        <f>+[1]PP!V53</f>
        <v>104.3</v>
      </c>
      <c r="I54" s="15">
        <f>+[1]PP!W53</f>
        <v>98.9</v>
      </c>
      <c r="J54" s="15">
        <f>+[1]PP!X53</f>
        <v>92.9</v>
      </c>
      <c r="K54" s="15">
        <f>+[1]PP!Y53</f>
        <v>93.2</v>
      </c>
      <c r="L54" s="15">
        <f>+[1]PP!Z53</f>
        <v>94.4</v>
      </c>
      <c r="M54" s="15">
        <f>+[1]PP!AA53</f>
        <v>117.3</v>
      </c>
      <c r="N54" s="15">
        <f>+[1]PP!AB53</f>
        <v>121.1</v>
      </c>
      <c r="O54" s="16">
        <f t="shared" si="21"/>
        <v>1209</v>
      </c>
      <c r="P54" s="15">
        <v>82.670922050000001</v>
      </c>
      <c r="Q54" s="15">
        <v>106.05110695</v>
      </c>
      <c r="R54" s="15">
        <v>108.78787951999999</v>
      </c>
      <c r="S54" s="15">
        <v>86.782647260000005</v>
      </c>
      <c r="T54" s="15">
        <v>102.54146557999999</v>
      </c>
      <c r="U54" s="15">
        <v>104.30429156999999</v>
      </c>
      <c r="V54" s="15">
        <v>98.923438189999999</v>
      </c>
      <c r="W54" s="15">
        <v>100.93256533769629</v>
      </c>
      <c r="X54" s="15">
        <v>100.26709357478249</v>
      </c>
      <c r="Y54" s="15">
        <v>105.83981309785386</v>
      </c>
      <c r="Z54" s="15">
        <v>105.24972683762046</v>
      </c>
      <c r="AA54" s="15">
        <v>99.485007645850999</v>
      </c>
      <c r="AB54" s="15">
        <f t="shared" si="22"/>
        <v>1201.8359576138041</v>
      </c>
      <c r="AC54" s="17">
        <f t="shared" si="20"/>
        <v>100.59609153319225</v>
      </c>
      <c r="AD54" s="18"/>
    </row>
    <row r="55" spans="2:64" ht="18" customHeight="1" x14ac:dyDescent="0.2">
      <c r="B55" s="19" t="s">
        <v>64</v>
      </c>
      <c r="C55" s="15">
        <f>+[1]PP!Q54</f>
        <v>0.2</v>
      </c>
      <c r="D55" s="15">
        <f>+[1]PP!R54</f>
        <v>0.6</v>
      </c>
      <c r="E55" s="15">
        <f>+[1]PP!S54</f>
        <v>0.2</v>
      </c>
      <c r="F55" s="15">
        <f>+[1]PP!T54</f>
        <v>0.1</v>
      </c>
      <c r="G55" s="15">
        <f>+[1]PP!U54</f>
        <v>0.3</v>
      </c>
      <c r="H55" s="15">
        <f>+[1]PP!V54</f>
        <v>0.2</v>
      </c>
      <c r="I55" s="15">
        <f>+[1]PP!W54</f>
        <v>0.2</v>
      </c>
      <c r="J55" s="15">
        <f>+[1]PP!X54</f>
        <v>0.2</v>
      </c>
      <c r="K55" s="15">
        <f>+[1]PP!Y54</f>
        <v>0.1</v>
      </c>
      <c r="L55" s="15">
        <f>+[1]PP!Z54</f>
        <v>0.3</v>
      </c>
      <c r="M55" s="15">
        <f>+[1]PP!AA54</f>
        <v>0.3</v>
      </c>
      <c r="N55" s="15">
        <f>+[1]PP!AB54</f>
        <v>0.3</v>
      </c>
      <c r="O55" s="16">
        <f t="shared" si="21"/>
        <v>2.9999999999999996</v>
      </c>
      <c r="P55" s="15">
        <v>0.22010442000000002</v>
      </c>
      <c r="Q55" s="15">
        <v>0.59696895999999999</v>
      </c>
      <c r="R55" s="15">
        <v>0.14582675</v>
      </c>
      <c r="S55" s="15">
        <v>7.6686919999999992E-2</v>
      </c>
      <c r="T55" s="15">
        <v>0.25902881999999999</v>
      </c>
      <c r="U55" s="15">
        <v>0.21120612999999999</v>
      </c>
      <c r="V55" s="15">
        <v>0.25727672000000001</v>
      </c>
      <c r="W55" s="15">
        <v>0.17120696933628826</v>
      </c>
      <c r="X55" s="15">
        <v>0.19208738035289918</v>
      </c>
      <c r="Y55" s="15">
        <v>0</v>
      </c>
      <c r="Z55" s="15">
        <v>0.25333540892938738</v>
      </c>
      <c r="AA55" s="15">
        <v>0.41195937893472639</v>
      </c>
      <c r="AB55" s="15">
        <f t="shared" si="22"/>
        <v>2.7956878575533017</v>
      </c>
      <c r="AC55" s="17">
        <f t="shared" si="20"/>
        <v>107.3081171023687</v>
      </c>
      <c r="AD55" s="18"/>
    </row>
    <row r="56" spans="2:64" ht="18" customHeight="1" x14ac:dyDescent="0.2">
      <c r="B56" s="19" t="s">
        <v>65</v>
      </c>
      <c r="C56" s="15">
        <f>+[1]PP!Q55</f>
        <v>686.2</v>
      </c>
      <c r="D56" s="15">
        <f>+[1]PP!R55</f>
        <v>405.9</v>
      </c>
      <c r="E56" s="15">
        <f>+[1]PP!S55</f>
        <v>692</v>
      </c>
      <c r="F56" s="15">
        <f>+[1]PP!T55</f>
        <v>469.2</v>
      </c>
      <c r="G56" s="15">
        <f>+[1]PP!U55</f>
        <v>283.5</v>
      </c>
      <c r="H56" s="15">
        <f>+[1]PP!V55</f>
        <v>417.5</v>
      </c>
      <c r="I56" s="15">
        <f>+[1]PP!W55</f>
        <v>428.3</v>
      </c>
      <c r="J56" s="15">
        <f>+[1]PP!X55</f>
        <v>320.2</v>
      </c>
      <c r="K56" s="15">
        <f>+[1]PP!Y55</f>
        <v>309.2</v>
      </c>
      <c r="L56" s="15">
        <f>+[1]PP!Z55</f>
        <v>265.3</v>
      </c>
      <c r="M56" s="15">
        <f>+[1]PP!AA55</f>
        <v>282.7</v>
      </c>
      <c r="N56" s="15">
        <f>+[1]PP!AB55</f>
        <v>363.2</v>
      </c>
      <c r="O56" s="16">
        <f t="shared" si="21"/>
        <v>4923.1999999999989</v>
      </c>
      <c r="P56" s="15">
        <v>686.18127688999994</v>
      </c>
      <c r="Q56" s="15">
        <v>405.90608233999995</v>
      </c>
      <c r="R56" s="15">
        <v>691.97652623999988</v>
      </c>
      <c r="S56" s="15">
        <v>469.21399098000001</v>
      </c>
      <c r="T56" s="15">
        <v>283.52663194000002</v>
      </c>
      <c r="U56" s="15">
        <v>417.49652346999994</v>
      </c>
      <c r="V56" s="15">
        <v>428.26909158000007</v>
      </c>
      <c r="W56" s="15">
        <v>318.55105305552911</v>
      </c>
      <c r="X56" s="15">
        <v>321.64003570877969</v>
      </c>
      <c r="Y56" s="15">
        <v>328.27507671036022</v>
      </c>
      <c r="Z56" s="15">
        <v>352.78838983137916</v>
      </c>
      <c r="AA56" s="15">
        <v>355.35696145146113</v>
      </c>
      <c r="AB56" s="15">
        <f t="shared" si="22"/>
        <v>5059.1816401975084</v>
      </c>
      <c r="AC56" s="17">
        <f t="shared" si="20"/>
        <v>97.312181102234533</v>
      </c>
      <c r="AD56" s="18"/>
    </row>
    <row r="57" spans="2:64" ht="18" customHeight="1" x14ac:dyDescent="0.2">
      <c r="B57" s="19" t="s">
        <v>66</v>
      </c>
      <c r="C57" s="15">
        <f>+C58</f>
        <v>0</v>
      </c>
      <c r="D57" s="15">
        <f t="shared" ref="D57:N57" si="23">+D58</f>
        <v>0.2</v>
      </c>
      <c r="E57" s="15">
        <f t="shared" si="23"/>
        <v>330</v>
      </c>
      <c r="F57" s="15">
        <f t="shared" si="23"/>
        <v>0.1</v>
      </c>
      <c r="G57" s="15">
        <f t="shared" si="23"/>
        <v>0.1</v>
      </c>
      <c r="H57" s="15">
        <f t="shared" si="23"/>
        <v>330</v>
      </c>
      <c r="I57" s="15">
        <f t="shared" si="23"/>
        <v>0.1</v>
      </c>
      <c r="J57" s="15">
        <f t="shared" si="23"/>
        <v>0</v>
      </c>
      <c r="K57" s="15">
        <f t="shared" si="23"/>
        <v>340</v>
      </c>
      <c r="L57" s="15">
        <f t="shared" si="23"/>
        <v>1003.8</v>
      </c>
      <c r="M57" s="15">
        <f t="shared" si="23"/>
        <v>38.799999999999997</v>
      </c>
      <c r="N57" s="15">
        <f t="shared" si="23"/>
        <v>0</v>
      </c>
      <c r="O57" s="16">
        <f>+O58</f>
        <v>2043.1</v>
      </c>
      <c r="P57" s="15">
        <f>+P58</f>
        <v>0</v>
      </c>
      <c r="Q57" s="15">
        <f t="shared" ref="Q57:AA57" si="24">+Q58</f>
        <v>0.183</v>
      </c>
      <c r="R57" s="15">
        <f t="shared" si="24"/>
        <v>330</v>
      </c>
      <c r="S57" s="15">
        <f t="shared" si="24"/>
        <v>0.1215</v>
      </c>
      <c r="T57" s="15">
        <f t="shared" si="24"/>
        <v>9.1499999999999998E-2</v>
      </c>
      <c r="U57" s="15">
        <f t="shared" si="24"/>
        <v>330</v>
      </c>
      <c r="V57" s="15">
        <f t="shared" si="24"/>
        <v>9.1499999999999998E-2</v>
      </c>
      <c r="W57" s="15">
        <f t="shared" si="24"/>
        <v>0</v>
      </c>
      <c r="X57" s="15">
        <f t="shared" si="24"/>
        <v>340.1</v>
      </c>
      <c r="Y57" s="15">
        <f t="shared" si="24"/>
        <v>0</v>
      </c>
      <c r="Z57" s="15">
        <f t="shared" si="24"/>
        <v>1000.44</v>
      </c>
      <c r="AA57" s="15">
        <f t="shared" si="24"/>
        <v>0.3</v>
      </c>
      <c r="AB57" s="15">
        <f>+AB58</f>
        <v>2001.3275000000001</v>
      </c>
      <c r="AC57" s="17">
        <f t="shared" si="20"/>
        <v>102.08723959471899</v>
      </c>
      <c r="AD57" s="18"/>
    </row>
    <row r="58" spans="2:64" ht="18" customHeight="1" x14ac:dyDescent="0.2">
      <c r="B58" s="42" t="s">
        <v>67</v>
      </c>
      <c r="C58" s="15">
        <f t="shared" ref="C58:AA58" si="25">SUM(C59:C61)</f>
        <v>0</v>
      </c>
      <c r="D58" s="15">
        <f t="shared" si="25"/>
        <v>0.2</v>
      </c>
      <c r="E58" s="15">
        <f t="shared" si="25"/>
        <v>330</v>
      </c>
      <c r="F58" s="15">
        <f t="shared" si="25"/>
        <v>0.1</v>
      </c>
      <c r="G58" s="15">
        <f t="shared" si="25"/>
        <v>0.1</v>
      </c>
      <c r="H58" s="15">
        <f t="shared" si="25"/>
        <v>330</v>
      </c>
      <c r="I58" s="15">
        <f t="shared" si="25"/>
        <v>0.1</v>
      </c>
      <c r="J58" s="15">
        <f t="shared" si="25"/>
        <v>0</v>
      </c>
      <c r="K58" s="15">
        <f t="shared" si="25"/>
        <v>340</v>
      </c>
      <c r="L58" s="15">
        <f t="shared" si="25"/>
        <v>1003.8</v>
      </c>
      <c r="M58" s="15">
        <f t="shared" si="25"/>
        <v>38.799999999999997</v>
      </c>
      <c r="N58" s="15">
        <f t="shared" si="25"/>
        <v>0</v>
      </c>
      <c r="O58" s="16">
        <f t="shared" si="25"/>
        <v>2043.1</v>
      </c>
      <c r="P58" s="15">
        <f t="shared" si="25"/>
        <v>0</v>
      </c>
      <c r="Q58" s="15">
        <f t="shared" si="25"/>
        <v>0.183</v>
      </c>
      <c r="R58" s="15">
        <f t="shared" si="25"/>
        <v>330</v>
      </c>
      <c r="S58" s="15">
        <f t="shared" si="25"/>
        <v>0.1215</v>
      </c>
      <c r="T58" s="15">
        <f t="shared" si="25"/>
        <v>9.1499999999999998E-2</v>
      </c>
      <c r="U58" s="15">
        <f t="shared" si="25"/>
        <v>330</v>
      </c>
      <c r="V58" s="15">
        <f>SUM(V59:V61)</f>
        <v>9.1499999999999998E-2</v>
      </c>
      <c r="W58" s="15">
        <f>SUM(W59:W61)</f>
        <v>0</v>
      </c>
      <c r="X58" s="15">
        <f>SUM(X59:X61)</f>
        <v>340.1</v>
      </c>
      <c r="Y58" s="15">
        <f>SUM(Y59:Y61)</f>
        <v>0</v>
      </c>
      <c r="Z58" s="15">
        <f t="shared" ref="Z58" si="26">SUM(Z59:Z61)</f>
        <v>1000.44</v>
      </c>
      <c r="AA58" s="15">
        <f t="shared" si="25"/>
        <v>0.3</v>
      </c>
      <c r="AB58" s="15">
        <f>+AB59+AB60+AB61</f>
        <v>2001.3275000000001</v>
      </c>
      <c r="AC58" s="17">
        <f t="shared" si="20"/>
        <v>102.08723959471899</v>
      </c>
      <c r="AD58" s="18"/>
    </row>
    <row r="59" spans="2:64" s="43" customFormat="1" ht="18" customHeight="1" x14ac:dyDescent="0.2">
      <c r="B59" s="28" t="s">
        <v>68</v>
      </c>
      <c r="C59" s="21">
        <f>+[1]PP!Q59</f>
        <v>0</v>
      </c>
      <c r="D59" s="21">
        <f>+[1]PP!R59</f>
        <v>0</v>
      </c>
      <c r="E59" s="21">
        <f>+[1]PP!S59</f>
        <v>330</v>
      </c>
      <c r="F59" s="21">
        <f>+[1]PP!T59</f>
        <v>0</v>
      </c>
      <c r="G59" s="21">
        <f>+[1]PP!U59</f>
        <v>0</v>
      </c>
      <c r="H59" s="21">
        <f>+[1]PP!V59</f>
        <v>330</v>
      </c>
      <c r="I59" s="21">
        <f>+[1]PP!W59</f>
        <v>0</v>
      </c>
      <c r="J59" s="21">
        <f>+[1]PP!X59</f>
        <v>0</v>
      </c>
      <c r="K59" s="21">
        <f>+[1]PP!Y59</f>
        <v>340</v>
      </c>
      <c r="L59" s="21">
        <f>+[1]PP!Z59</f>
        <v>1000</v>
      </c>
      <c r="M59" s="21">
        <f>+[1]PP!AA59</f>
        <v>0</v>
      </c>
      <c r="N59" s="21">
        <f>+[1]PP!AB59</f>
        <v>0</v>
      </c>
      <c r="O59" s="22">
        <f>SUM(C59:N59)</f>
        <v>2000</v>
      </c>
      <c r="P59" s="21">
        <v>0</v>
      </c>
      <c r="Q59" s="21">
        <v>0</v>
      </c>
      <c r="R59" s="21">
        <v>330</v>
      </c>
      <c r="S59" s="21">
        <v>0</v>
      </c>
      <c r="T59" s="21">
        <v>0</v>
      </c>
      <c r="U59" s="21">
        <v>330</v>
      </c>
      <c r="V59" s="21">
        <v>0</v>
      </c>
      <c r="W59" s="21">
        <v>0</v>
      </c>
      <c r="X59" s="21">
        <v>340</v>
      </c>
      <c r="Y59" s="21">
        <v>0</v>
      </c>
      <c r="Z59" s="21">
        <v>1000</v>
      </c>
      <c r="AA59" s="21">
        <v>0</v>
      </c>
      <c r="AB59" s="21">
        <f>SUM(P59:AA59)</f>
        <v>2000</v>
      </c>
      <c r="AC59" s="23">
        <f>+O59/AB59*100</f>
        <v>100</v>
      </c>
      <c r="AD59" s="18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2:64" s="43" customFormat="1" ht="18" customHeight="1" x14ac:dyDescent="0.2">
      <c r="B60" s="44" t="s">
        <v>69</v>
      </c>
      <c r="C60" s="21">
        <f>+[1]PP!Q60</f>
        <v>0</v>
      </c>
      <c r="D60" s="21">
        <f>+[1]PP!R60</f>
        <v>0</v>
      </c>
      <c r="E60" s="21">
        <f>+[1]PP!S60</f>
        <v>0</v>
      </c>
      <c r="F60" s="21">
        <f>+[1]PP!T60</f>
        <v>0</v>
      </c>
      <c r="G60" s="21">
        <f>+[1]PP!U60</f>
        <v>0</v>
      </c>
      <c r="H60" s="21">
        <f>+[1]PP!V60</f>
        <v>0</v>
      </c>
      <c r="I60" s="21">
        <f>+[1]PP!W60</f>
        <v>0</v>
      </c>
      <c r="J60" s="21">
        <f>+[1]PP!X60</f>
        <v>0</v>
      </c>
      <c r="K60" s="21">
        <f>+[1]PP!Y60</f>
        <v>0</v>
      </c>
      <c r="L60" s="21">
        <f>+[1]PP!Z60</f>
        <v>0</v>
      </c>
      <c r="M60" s="21">
        <f>+[1]PP!AA60</f>
        <v>0</v>
      </c>
      <c r="N60" s="21">
        <f>+[1]PP!AB60</f>
        <v>0</v>
      </c>
      <c r="O60" s="22">
        <f>SUM(C60:N60)</f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f>SUM(P60:AA60)</f>
        <v>0</v>
      </c>
      <c r="AC60" s="45">
        <v>0</v>
      </c>
      <c r="AD60" s="18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2:64" s="43" customFormat="1" ht="18" customHeight="1" x14ac:dyDescent="0.2">
      <c r="B61" s="28" t="s">
        <v>35</v>
      </c>
      <c r="C61" s="21">
        <f>+[1]PP!Q61</f>
        <v>0</v>
      </c>
      <c r="D61" s="21">
        <f>+[1]PP!R61</f>
        <v>0.2</v>
      </c>
      <c r="E61" s="21">
        <f>+[1]PP!S61</f>
        <v>0</v>
      </c>
      <c r="F61" s="21">
        <f>+[1]PP!T61</f>
        <v>0.1</v>
      </c>
      <c r="G61" s="21">
        <f>+[1]PP!U61</f>
        <v>0.1</v>
      </c>
      <c r="H61" s="21">
        <f>+[1]PP!V61</f>
        <v>0</v>
      </c>
      <c r="I61" s="21">
        <f>+[1]PP!W61</f>
        <v>0.1</v>
      </c>
      <c r="J61" s="21">
        <f>+[1]PP!X61</f>
        <v>0</v>
      </c>
      <c r="K61" s="21">
        <f>+[1]PP!Y61</f>
        <v>0</v>
      </c>
      <c r="L61" s="21">
        <f>+[1]PP!Z61</f>
        <v>3.8</v>
      </c>
      <c r="M61" s="21">
        <f>+[1]PP!AA61</f>
        <v>38.799999999999997</v>
      </c>
      <c r="N61" s="21">
        <f>+[1]PP!AB61</f>
        <v>0</v>
      </c>
      <c r="O61" s="22">
        <f>SUM(C61:N61)</f>
        <v>43.099999999999994</v>
      </c>
      <c r="P61" s="21">
        <v>0</v>
      </c>
      <c r="Q61" s="21">
        <v>0.183</v>
      </c>
      <c r="R61" s="21">
        <v>0</v>
      </c>
      <c r="S61" s="21">
        <v>0.1215</v>
      </c>
      <c r="T61" s="21">
        <v>9.1499999999999998E-2</v>
      </c>
      <c r="U61" s="21">
        <v>0</v>
      </c>
      <c r="V61" s="21">
        <v>9.1499999999999998E-2</v>
      </c>
      <c r="W61" s="21">
        <v>0</v>
      </c>
      <c r="X61" s="21">
        <v>0.1</v>
      </c>
      <c r="Y61" s="21">
        <v>0</v>
      </c>
      <c r="Z61" s="21">
        <v>0.44</v>
      </c>
      <c r="AA61" s="21">
        <v>0.3</v>
      </c>
      <c r="AB61" s="21">
        <f>SUM(P61:AA61)</f>
        <v>1.3275000000000001</v>
      </c>
      <c r="AC61" s="23">
        <f t="shared" ref="AC61:AC66" si="27">+O61/AB61*100</f>
        <v>3246.7043314500934</v>
      </c>
      <c r="AD61" s="18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2:64" ht="18" customHeight="1" x14ac:dyDescent="0.2">
      <c r="B62" s="46" t="s">
        <v>70</v>
      </c>
      <c r="C62" s="15">
        <f t="shared" ref="C62:AB62" si="28">+C63+C74+C78</f>
        <v>2225.5000000000005</v>
      </c>
      <c r="D62" s="15">
        <f t="shared" si="28"/>
        <v>2639</v>
      </c>
      <c r="E62" s="15">
        <f t="shared" si="28"/>
        <v>2333.4</v>
      </c>
      <c r="F62" s="15">
        <f t="shared" si="28"/>
        <v>1981.5999999999997</v>
      </c>
      <c r="G62" s="15">
        <f t="shared" si="28"/>
        <v>2568.9</v>
      </c>
      <c r="H62" s="15">
        <f t="shared" si="28"/>
        <v>2312.1</v>
      </c>
      <c r="I62" s="15">
        <f t="shared" si="28"/>
        <v>2539.6</v>
      </c>
      <c r="J62" s="15">
        <f t="shared" si="28"/>
        <v>2381.1000000000004</v>
      </c>
      <c r="K62" s="15">
        <f t="shared" si="28"/>
        <v>2560.3999999999996</v>
      </c>
      <c r="L62" s="15">
        <f t="shared" si="28"/>
        <v>3665.5000000000005</v>
      </c>
      <c r="M62" s="15">
        <f t="shared" si="28"/>
        <v>2424.9</v>
      </c>
      <c r="N62" s="15">
        <f t="shared" si="28"/>
        <v>3206.6999999999994</v>
      </c>
      <c r="O62" s="16">
        <f t="shared" si="28"/>
        <v>30838.700000000004</v>
      </c>
      <c r="P62" s="15">
        <f t="shared" si="28"/>
        <v>2225.4684600099999</v>
      </c>
      <c r="Q62" s="15">
        <f t="shared" si="28"/>
        <v>2639.0124009600004</v>
      </c>
      <c r="R62" s="15">
        <f t="shared" si="28"/>
        <v>2333.4152001500001</v>
      </c>
      <c r="S62" s="15">
        <f t="shared" si="28"/>
        <v>1982.8152943299999</v>
      </c>
      <c r="T62" s="15">
        <f t="shared" si="28"/>
        <v>2568.9115404099998</v>
      </c>
      <c r="U62" s="15">
        <f t="shared" si="28"/>
        <v>2312.1022928899997</v>
      </c>
      <c r="V62" s="15">
        <f>+V63+V74+V78</f>
        <v>2529.5391209299996</v>
      </c>
      <c r="W62" s="15">
        <f>+W63+W74+W78</f>
        <v>2548.7196386084033</v>
      </c>
      <c r="X62" s="15">
        <f>+X63+X74+X78</f>
        <v>2789.4705500296036</v>
      </c>
      <c r="Y62" s="15">
        <f>+Y63+Y74+Y78</f>
        <v>2741.2101146755144</v>
      </c>
      <c r="Z62" s="15">
        <f t="shared" ref="Z62" si="29">+Z63+Z74+Z78</f>
        <v>2786.159952126824</v>
      </c>
      <c r="AA62" s="15">
        <f t="shared" si="28"/>
        <v>2934.3458695060126</v>
      </c>
      <c r="AB62" s="15">
        <f t="shared" si="28"/>
        <v>30391.170434626354</v>
      </c>
      <c r="AC62" s="17">
        <f t="shared" si="27"/>
        <v>101.47256442898873</v>
      </c>
      <c r="AD62" s="18"/>
    </row>
    <row r="63" spans="2:64" ht="18" customHeight="1" x14ac:dyDescent="0.2">
      <c r="B63" s="42" t="s">
        <v>71</v>
      </c>
      <c r="C63" s="15">
        <f t="shared" ref="C63:AB63" si="30">+C64+C70</f>
        <v>1822.1000000000001</v>
      </c>
      <c r="D63" s="15">
        <f t="shared" si="30"/>
        <v>2118.7999999999997</v>
      </c>
      <c r="E63" s="15">
        <f t="shared" si="30"/>
        <v>1792.2000000000003</v>
      </c>
      <c r="F63" s="15">
        <f t="shared" si="30"/>
        <v>1389.1</v>
      </c>
      <c r="G63" s="15">
        <f t="shared" si="30"/>
        <v>2036.8</v>
      </c>
      <c r="H63" s="15">
        <f t="shared" si="30"/>
        <v>1758.1000000000001</v>
      </c>
      <c r="I63" s="15">
        <f t="shared" si="30"/>
        <v>1971.8999999999999</v>
      </c>
      <c r="J63" s="15">
        <f t="shared" si="30"/>
        <v>1896.8</v>
      </c>
      <c r="K63" s="15">
        <f t="shared" si="30"/>
        <v>2031.3</v>
      </c>
      <c r="L63" s="15">
        <f t="shared" si="30"/>
        <v>3104.3</v>
      </c>
      <c r="M63" s="15">
        <f t="shared" si="30"/>
        <v>1865</v>
      </c>
      <c r="N63" s="15">
        <f t="shared" si="30"/>
        <v>2467.8999999999996</v>
      </c>
      <c r="O63" s="16">
        <f t="shared" si="30"/>
        <v>24254.300000000003</v>
      </c>
      <c r="P63" s="15">
        <f t="shared" si="30"/>
        <v>1822.0855676199999</v>
      </c>
      <c r="Q63" s="15">
        <f t="shared" si="30"/>
        <v>2118.75675512</v>
      </c>
      <c r="R63" s="15">
        <f t="shared" si="30"/>
        <v>1792.2183368700003</v>
      </c>
      <c r="S63" s="15">
        <f t="shared" si="30"/>
        <v>1390.2995481599999</v>
      </c>
      <c r="T63" s="15">
        <f t="shared" si="30"/>
        <v>2036.7731763999998</v>
      </c>
      <c r="U63" s="15">
        <f t="shared" si="30"/>
        <v>1758.1586898400001</v>
      </c>
      <c r="V63" s="15">
        <f>+V64+V70</f>
        <v>1962.5814712599999</v>
      </c>
      <c r="W63" s="15">
        <f>+W64+W70</f>
        <v>2074.2365186854513</v>
      </c>
      <c r="X63" s="15">
        <f>+X64+X70</f>
        <v>2314.9712513209806</v>
      </c>
      <c r="Y63" s="15">
        <f>+Y64+Y70</f>
        <v>2220.2667928031442</v>
      </c>
      <c r="Z63" s="15">
        <f t="shared" ref="Z63" si="31">+Z64+Z70</f>
        <v>2287.0112636977587</v>
      </c>
      <c r="AA63" s="15">
        <f t="shared" si="30"/>
        <v>2433.3872238294321</v>
      </c>
      <c r="AB63" s="15">
        <f t="shared" si="30"/>
        <v>24210.746595606764</v>
      </c>
      <c r="AC63" s="17">
        <f t="shared" si="27"/>
        <v>100.17989285964913</v>
      </c>
      <c r="AD63" s="18"/>
    </row>
    <row r="64" spans="2:64" ht="18" customHeight="1" x14ac:dyDescent="0.2">
      <c r="B64" s="42" t="s">
        <v>72</v>
      </c>
      <c r="C64" s="15">
        <f>+C65+C68+C69</f>
        <v>87.5</v>
      </c>
      <c r="D64" s="15">
        <f t="shared" ref="D64:AA64" si="32">+D65+D68+D69</f>
        <v>478.1</v>
      </c>
      <c r="E64" s="15">
        <f t="shared" si="32"/>
        <v>189.7</v>
      </c>
      <c r="F64" s="15">
        <f t="shared" si="32"/>
        <v>82.5</v>
      </c>
      <c r="G64" s="15">
        <f t="shared" si="32"/>
        <v>89.5</v>
      </c>
      <c r="H64" s="15">
        <f t="shared" si="32"/>
        <v>259.3</v>
      </c>
      <c r="I64" s="15">
        <f t="shared" si="32"/>
        <v>185.79999999999998</v>
      </c>
      <c r="J64" s="15">
        <f>+J65+J68+J69</f>
        <v>177.5</v>
      </c>
      <c r="K64" s="15">
        <f>+K65+K68+K69</f>
        <v>282.5</v>
      </c>
      <c r="L64" s="15">
        <f>+L65+L68+L69</f>
        <v>260.89999999999998</v>
      </c>
      <c r="M64" s="15">
        <f>+M65+M68+M69</f>
        <v>177.10000000000002</v>
      </c>
      <c r="N64" s="15">
        <f>+N65+N68+N69</f>
        <v>108.69999999999999</v>
      </c>
      <c r="O64" s="16">
        <f t="shared" si="32"/>
        <v>2379.1</v>
      </c>
      <c r="P64" s="15">
        <f t="shared" si="32"/>
        <v>87.533658220000007</v>
      </c>
      <c r="Q64" s="15">
        <f t="shared" si="32"/>
        <v>478.02214366999999</v>
      </c>
      <c r="R64" s="15">
        <f t="shared" si="32"/>
        <v>189.69369619</v>
      </c>
      <c r="S64" s="15">
        <f t="shared" si="32"/>
        <v>82.47119656000001</v>
      </c>
      <c r="T64" s="15">
        <f t="shared" si="32"/>
        <v>89.501262239999988</v>
      </c>
      <c r="U64" s="15">
        <f t="shared" si="32"/>
        <v>259.30506886000001</v>
      </c>
      <c r="V64" s="15">
        <f t="shared" si="32"/>
        <v>183.66057662000003</v>
      </c>
      <c r="W64" s="15">
        <f>+W65+W68+W69</f>
        <v>199.47989081300682</v>
      </c>
      <c r="X64" s="15">
        <f>+X65+X68+X69</f>
        <v>236.54223837887955</v>
      </c>
      <c r="Y64" s="15">
        <f>+Y65+Y68+Y69</f>
        <v>221.8136482955918</v>
      </c>
      <c r="Z64" s="15">
        <f t="shared" ref="Z64" si="33">+Z65+Z68+Z69</f>
        <v>219.24043716923128</v>
      </c>
      <c r="AA64" s="15">
        <f t="shared" si="32"/>
        <v>228.37745724673246</v>
      </c>
      <c r="AB64" s="15">
        <f>+AB65+AB68+AB69</f>
        <v>2475.6412742634416</v>
      </c>
      <c r="AC64" s="17">
        <f t="shared" si="27"/>
        <v>96.100352855356036</v>
      </c>
      <c r="AD64" s="18"/>
    </row>
    <row r="65" spans="2:30" ht="18" customHeight="1" x14ac:dyDescent="0.2">
      <c r="B65" s="47" t="s">
        <v>73</v>
      </c>
      <c r="C65" s="29">
        <f>+C66+C67</f>
        <v>85.7</v>
      </c>
      <c r="D65" s="29">
        <f t="shared" ref="D65:O65" si="34">+D66+D67</f>
        <v>83.6</v>
      </c>
      <c r="E65" s="29">
        <f t="shared" si="34"/>
        <v>96.8</v>
      </c>
      <c r="F65" s="29">
        <f t="shared" si="34"/>
        <v>79.8</v>
      </c>
      <c r="G65" s="29">
        <f t="shared" si="34"/>
        <v>71.5</v>
      </c>
      <c r="H65" s="29">
        <f t="shared" si="34"/>
        <v>79.2</v>
      </c>
      <c r="I65" s="29">
        <f t="shared" si="34"/>
        <v>80.599999999999994</v>
      </c>
      <c r="J65" s="29">
        <f t="shared" si="34"/>
        <v>91.3</v>
      </c>
      <c r="K65" s="29">
        <f t="shared" si="34"/>
        <v>273.29999999999995</v>
      </c>
      <c r="L65" s="29">
        <f t="shared" si="34"/>
        <v>94.1</v>
      </c>
      <c r="M65" s="29">
        <f t="shared" si="34"/>
        <v>103</v>
      </c>
      <c r="N65" s="29">
        <f t="shared" si="34"/>
        <v>107.5</v>
      </c>
      <c r="O65" s="48">
        <f t="shared" si="34"/>
        <v>1246.4000000000001</v>
      </c>
      <c r="P65" s="21">
        <f>+P66</f>
        <v>85.680668220000001</v>
      </c>
      <c r="Q65" s="21">
        <f t="shared" ref="Q65:AA65" si="35">+Q66</f>
        <v>83.58058265999999</v>
      </c>
      <c r="R65" s="21">
        <f t="shared" si="35"/>
        <v>96.745423099999996</v>
      </c>
      <c r="S65" s="21">
        <f t="shared" si="35"/>
        <v>79.806476060000008</v>
      </c>
      <c r="T65" s="21">
        <f t="shared" si="35"/>
        <v>71.46095265999999</v>
      </c>
      <c r="U65" s="21">
        <f t="shared" si="35"/>
        <v>79.16183645000001</v>
      </c>
      <c r="V65" s="21">
        <f t="shared" si="35"/>
        <v>78.438709400000008</v>
      </c>
      <c r="W65" s="21">
        <f t="shared" si="35"/>
        <v>77.669521057853316</v>
      </c>
      <c r="X65" s="21">
        <f t="shared" si="35"/>
        <v>79.999674602872659</v>
      </c>
      <c r="Y65" s="21">
        <f t="shared" si="35"/>
        <v>77.060542983944956</v>
      </c>
      <c r="Z65" s="21">
        <f t="shared" si="35"/>
        <v>75.880560326401053</v>
      </c>
      <c r="AA65" s="21">
        <f t="shared" si="35"/>
        <v>79.807652314949195</v>
      </c>
      <c r="AB65" s="21">
        <f>SUM(P65:AA65)</f>
        <v>965.29259983602117</v>
      </c>
      <c r="AC65" s="23">
        <f t="shared" si="27"/>
        <v>129.1214705480734</v>
      </c>
      <c r="AD65" s="18"/>
    </row>
    <row r="66" spans="2:30" ht="18" customHeight="1" x14ac:dyDescent="0.2">
      <c r="B66" s="33" t="s">
        <v>74</v>
      </c>
      <c r="C66" s="29">
        <f>+[1]PP!Q66</f>
        <v>85.7</v>
      </c>
      <c r="D66" s="29">
        <f>+[1]PP!R66</f>
        <v>83.6</v>
      </c>
      <c r="E66" s="29">
        <f>+[1]PP!S66</f>
        <v>96.8</v>
      </c>
      <c r="F66" s="29">
        <f>+[1]PP!T66</f>
        <v>79.8</v>
      </c>
      <c r="G66" s="29">
        <f>+[1]PP!U66</f>
        <v>71.5</v>
      </c>
      <c r="H66" s="29">
        <f>+[1]PP!V66</f>
        <v>79.2</v>
      </c>
      <c r="I66" s="29">
        <f>+[1]PP!W66</f>
        <v>78.5</v>
      </c>
      <c r="J66" s="29">
        <f>+[1]PP!X66</f>
        <v>85.7</v>
      </c>
      <c r="K66" s="29">
        <f>+[1]PP!Y66</f>
        <v>81.099999999999994</v>
      </c>
      <c r="L66" s="29">
        <f>+[1]PP!Z66</f>
        <v>94</v>
      </c>
      <c r="M66" s="29">
        <f>+[1]PP!AA66</f>
        <v>101.9</v>
      </c>
      <c r="N66" s="29">
        <f>+[1]PP!AB66</f>
        <v>96.9</v>
      </c>
      <c r="O66" s="22">
        <f>SUM(C66:N66)</f>
        <v>1034.7</v>
      </c>
      <c r="P66" s="21">
        <v>85.680668220000001</v>
      </c>
      <c r="Q66" s="21">
        <v>83.58058265999999</v>
      </c>
      <c r="R66" s="21">
        <v>96.745423099999996</v>
      </c>
      <c r="S66" s="21">
        <v>79.806476060000008</v>
      </c>
      <c r="T66" s="21">
        <v>71.46095265999999</v>
      </c>
      <c r="U66" s="21">
        <v>79.16183645000001</v>
      </c>
      <c r="V66" s="21">
        <v>78.438709400000008</v>
      </c>
      <c r="W66" s="21">
        <v>77.669521057853316</v>
      </c>
      <c r="X66" s="21">
        <v>79.999674602872659</v>
      </c>
      <c r="Y66" s="21">
        <v>77.060542983944956</v>
      </c>
      <c r="Z66" s="21">
        <v>75.880560326401053</v>
      </c>
      <c r="AA66" s="21">
        <v>79.807652314949195</v>
      </c>
      <c r="AB66" s="21">
        <f>SUM(P66:AA66)</f>
        <v>965.29259983602117</v>
      </c>
      <c r="AC66" s="23">
        <f t="shared" si="27"/>
        <v>107.19029651483596</v>
      </c>
      <c r="AD66" s="18"/>
    </row>
    <row r="67" spans="2:30" ht="18" customHeight="1" x14ac:dyDescent="0.2">
      <c r="B67" s="49" t="s">
        <v>75</v>
      </c>
      <c r="C67" s="50">
        <f>+[1]PP!Q67</f>
        <v>0</v>
      </c>
      <c r="D67" s="50">
        <f>+[1]PP!R67</f>
        <v>0</v>
      </c>
      <c r="E67" s="50">
        <f>+[1]PP!S67</f>
        <v>0</v>
      </c>
      <c r="F67" s="50">
        <f>+[1]PP!T67</f>
        <v>0</v>
      </c>
      <c r="G67" s="50">
        <f>+[1]PP!U67</f>
        <v>0</v>
      </c>
      <c r="H67" s="50">
        <f>+[1]PP!V67</f>
        <v>0</v>
      </c>
      <c r="I67" s="50">
        <f>+[1]PP!W67</f>
        <v>2.1</v>
      </c>
      <c r="J67" s="50">
        <f>+[1]PP!X67</f>
        <v>5.6</v>
      </c>
      <c r="K67" s="50">
        <f>+[1]PP!Y67</f>
        <v>192.2</v>
      </c>
      <c r="L67" s="50">
        <f>+[1]PP!Z67</f>
        <v>0.1</v>
      </c>
      <c r="M67" s="50">
        <f>+[1]PP!AA67</f>
        <v>1.1000000000000001</v>
      </c>
      <c r="N67" s="50">
        <f>+[1]PP!AB67</f>
        <v>10.6</v>
      </c>
      <c r="O67" s="38">
        <f>SUM(C67:N67)</f>
        <v>211.69999999999996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f>SUM(P67:AA67)</f>
        <v>0</v>
      </c>
      <c r="AC67" s="51">
        <v>0</v>
      </c>
      <c r="AD67" s="18"/>
    </row>
    <row r="68" spans="2:30" ht="18" customHeight="1" x14ac:dyDescent="0.2">
      <c r="B68" s="52" t="s">
        <v>76</v>
      </c>
      <c r="C68" s="50">
        <f>+[1]PP!Q68</f>
        <v>1.8</v>
      </c>
      <c r="D68" s="50">
        <f>+[1]PP!R68</f>
        <v>394.4</v>
      </c>
      <c r="E68" s="50">
        <f>+[1]PP!S68</f>
        <v>92.8</v>
      </c>
      <c r="F68" s="50">
        <f>+[1]PP!T68</f>
        <v>2.5</v>
      </c>
      <c r="G68" s="50">
        <f>+[1]PP!U68</f>
        <v>16.399999999999999</v>
      </c>
      <c r="H68" s="50">
        <f>+[1]PP!V68</f>
        <v>180</v>
      </c>
      <c r="I68" s="50">
        <f>+[1]PP!W68</f>
        <v>105.1</v>
      </c>
      <c r="J68" s="50">
        <f>+[1]PP!X68</f>
        <v>86.2</v>
      </c>
      <c r="K68" s="50">
        <f>+[1]PP!Y68</f>
        <v>9.1</v>
      </c>
      <c r="L68" s="50">
        <f>+[1]PP!Z68</f>
        <v>166.8</v>
      </c>
      <c r="M68" s="50">
        <f>+[1]PP!AA68</f>
        <v>73.3</v>
      </c>
      <c r="N68" s="50">
        <f>+[1]PP!AB68</f>
        <v>1.1000000000000001</v>
      </c>
      <c r="O68" s="38">
        <f>SUM(C68:N68)</f>
        <v>1129.5</v>
      </c>
      <c r="P68" s="38">
        <v>1.8469899999999999</v>
      </c>
      <c r="Q68" s="38">
        <v>394.37121601000001</v>
      </c>
      <c r="R68" s="38">
        <v>92.830125140000007</v>
      </c>
      <c r="S68" s="38">
        <v>2.5038505</v>
      </c>
      <c r="T68" s="38">
        <v>16.443854999999999</v>
      </c>
      <c r="U68" s="38">
        <v>180.04104165999999</v>
      </c>
      <c r="V68" s="38">
        <v>105.07465317</v>
      </c>
      <c r="W68" s="38">
        <v>121.71386009222499</v>
      </c>
      <c r="X68" s="38">
        <v>156.45049995489543</v>
      </c>
      <c r="Y68" s="38">
        <v>142.86408238602297</v>
      </c>
      <c r="Z68" s="38">
        <v>143.35987684283023</v>
      </c>
      <c r="AA68" s="38">
        <v>148.56980493178327</v>
      </c>
      <c r="AB68" s="38">
        <f>SUM(P68:AA68)</f>
        <v>1506.0698556877569</v>
      </c>
      <c r="AC68" s="39">
        <f t="shared" ref="AC68:AC89" si="36">+O68/AB68*100</f>
        <v>74.996521292447369</v>
      </c>
      <c r="AD68" s="18"/>
    </row>
    <row r="69" spans="2:30" ht="18" customHeight="1" x14ac:dyDescent="0.2">
      <c r="B69" s="47" t="s">
        <v>77</v>
      </c>
      <c r="C69" s="29">
        <f>+[1]PP!Q69</f>
        <v>0</v>
      </c>
      <c r="D69" s="29">
        <f>+[1]PP!R69</f>
        <v>0.1</v>
      </c>
      <c r="E69" s="29">
        <f>+[1]PP!S69</f>
        <v>0.1</v>
      </c>
      <c r="F69" s="29">
        <f>+[1]PP!T69</f>
        <v>0.2</v>
      </c>
      <c r="G69" s="29">
        <f>+[1]PP!U69</f>
        <v>1.6</v>
      </c>
      <c r="H69" s="29">
        <f>+[1]PP!V69</f>
        <v>0.1</v>
      </c>
      <c r="I69" s="29">
        <f>+[1]PP!W69</f>
        <v>0.1</v>
      </c>
      <c r="J69" s="29">
        <f>+[1]PP!X69</f>
        <v>0</v>
      </c>
      <c r="K69" s="29">
        <f>+[1]PP!Y69</f>
        <v>0.1</v>
      </c>
      <c r="L69" s="29">
        <f>+[1]PP!Z69</f>
        <v>0</v>
      </c>
      <c r="M69" s="29">
        <f>+[1]PP!AA69</f>
        <v>0.8</v>
      </c>
      <c r="N69" s="29">
        <f>+[1]PP!AB69</f>
        <v>0.1</v>
      </c>
      <c r="O69" s="22">
        <f>SUM(C69:N69)</f>
        <v>3.2000000000000006</v>
      </c>
      <c r="P69" s="21">
        <v>6.0000000000000001E-3</v>
      </c>
      <c r="Q69" s="21">
        <v>7.0345000000000005E-2</v>
      </c>
      <c r="R69" s="21">
        <v>0.11814795</v>
      </c>
      <c r="S69" s="21">
        <v>0.16087000000000001</v>
      </c>
      <c r="T69" s="21">
        <v>1.5964545800000001</v>
      </c>
      <c r="U69" s="21">
        <v>0.10219075</v>
      </c>
      <c r="V69" s="21">
        <v>0.14721405000000001</v>
      </c>
      <c r="W69" s="21">
        <v>9.650966292849962E-2</v>
      </c>
      <c r="X69" s="21">
        <v>9.2063821111443581E-2</v>
      </c>
      <c r="Y69" s="21">
        <v>1.8890229256238587</v>
      </c>
      <c r="Z69" s="21">
        <v>0</v>
      </c>
      <c r="AA69" s="21">
        <v>0</v>
      </c>
      <c r="AB69" s="21">
        <f>SUM(P69:AA69)</f>
        <v>4.2788187396638024</v>
      </c>
      <c r="AC69" s="23">
        <f t="shared" si="36"/>
        <v>74.786996007487645</v>
      </c>
      <c r="AD69" s="18"/>
    </row>
    <row r="70" spans="2:30" ht="18" customHeight="1" x14ac:dyDescent="0.2">
      <c r="B70" s="42" t="s">
        <v>78</v>
      </c>
      <c r="C70" s="15">
        <f t="shared" ref="C70:AA70" si="37">SUM(C71:C73)</f>
        <v>1734.6000000000001</v>
      </c>
      <c r="D70" s="15">
        <f t="shared" si="37"/>
        <v>1640.6999999999998</v>
      </c>
      <c r="E70" s="15">
        <f t="shared" si="37"/>
        <v>1602.5000000000002</v>
      </c>
      <c r="F70" s="15">
        <f t="shared" si="37"/>
        <v>1306.5999999999999</v>
      </c>
      <c r="G70" s="15">
        <f t="shared" si="37"/>
        <v>1947.3</v>
      </c>
      <c r="H70" s="15">
        <f t="shared" si="37"/>
        <v>1498.8000000000002</v>
      </c>
      <c r="I70" s="15">
        <f t="shared" si="37"/>
        <v>1786.1</v>
      </c>
      <c r="J70" s="15">
        <f t="shared" si="37"/>
        <v>1719.3</v>
      </c>
      <c r="K70" s="15">
        <f t="shared" si="37"/>
        <v>1748.8</v>
      </c>
      <c r="L70" s="15">
        <f t="shared" si="37"/>
        <v>2843.4</v>
      </c>
      <c r="M70" s="15">
        <f t="shared" si="37"/>
        <v>1687.9</v>
      </c>
      <c r="N70" s="15">
        <f t="shared" si="37"/>
        <v>2359.1999999999998</v>
      </c>
      <c r="O70" s="16">
        <f t="shared" si="37"/>
        <v>21875.200000000004</v>
      </c>
      <c r="P70" s="15">
        <f t="shared" si="37"/>
        <v>1734.5519093999999</v>
      </c>
      <c r="Q70" s="15">
        <f t="shared" si="37"/>
        <v>1640.7346114499999</v>
      </c>
      <c r="R70" s="15">
        <f t="shared" si="37"/>
        <v>1602.5246406800002</v>
      </c>
      <c r="S70" s="15">
        <f t="shared" si="37"/>
        <v>1307.8283515999999</v>
      </c>
      <c r="T70" s="15">
        <f t="shared" si="37"/>
        <v>1947.2719141599998</v>
      </c>
      <c r="U70" s="15">
        <f t="shared" si="37"/>
        <v>1498.8536209800002</v>
      </c>
      <c r="V70" s="15">
        <f t="shared" si="37"/>
        <v>1778.9208946399999</v>
      </c>
      <c r="W70" s="15">
        <f>SUM(W71:W73)</f>
        <v>1874.7566278724446</v>
      </c>
      <c r="X70" s="15">
        <f>SUM(X71:X73)</f>
        <v>2078.4290129421011</v>
      </c>
      <c r="Y70" s="15">
        <f>SUM(Y71:Y73)</f>
        <v>1998.4531445075525</v>
      </c>
      <c r="Z70" s="15">
        <f t="shared" ref="Z70" si="38">SUM(Z71:Z73)</f>
        <v>2067.7708265285273</v>
      </c>
      <c r="AA70" s="15">
        <f t="shared" si="37"/>
        <v>2205.0097665826997</v>
      </c>
      <c r="AB70" s="15">
        <f>SUM(AB71:AB73)</f>
        <v>21735.105321343322</v>
      </c>
      <c r="AC70" s="17">
        <f t="shared" si="36"/>
        <v>100.64455486451733</v>
      </c>
      <c r="AD70" s="18"/>
    </row>
    <row r="71" spans="2:30" ht="18" customHeight="1" x14ac:dyDescent="0.2">
      <c r="B71" s="28" t="s">
        <v>79</v>
      </c>
      <c r="C71" s="21">
        <f>+[1]PP!Q71:Q71</f>
        <v>45</v>
      </c>
      <c r="D71" s="21">
        <f>+[1]PP!R71:R71</f>
        <v>38.1</v>
      </c>
      <c r="E71" s="21">
        <f>+[1]PP!S71:S71</f>
        <v>36.9</v>
      </c>
      <c r="F71" s="21">
        <f>+[1]PP!T71:T71</f>
        <v>35.200000000000003</v>
      </c>
      <c r="G71" s="21">
        <f>+[1]PP!U71:U71</f>
        <v>29.9</v>
      </c>
      <c r="H71" s="21">
        <f>+[1]PP!V71:V71</f>
        <v>33.5</v>
      </c>
      <c r="I71" s="21">
        <f>+[1]PP!W71:W71</f>
        <v>21.6</v>
      </c>
      <c r="J71" s="21">
        <f>+[1]PP!X71:X71</f>
        <v>94.8</v>
      </c>
      <c r="K71" s="21">
        <f>+[1]PP!Y71:Y71</f>
        <v>20</v>
      </c>
      <c r="L71" s="21">
        <f>+[1]PP!Z71:Z71</f>
        <v>-51.1</v>
      </c>
      <c r="M71" s="21">
        <f>+[1]PP!AA71:AA71</f>
        <v>21.3</v>
      </c>
      <c r="N71" s="21">
        <f>+[1]PP!AB71:AB71</f>
        <v>30</v>
      </c>
      <c r="O71" s="22">
        <f>SUM(C71:N71)</f>
        <v>355.2</v>
      </c>
      <c r="P71" s="21">
        <v>45.03124597999966</v>
      </c>
      <c r="Q71" s="21">
        <v>38.099824970000014</v>
      </c>
      <c r="R71" s="21">
        <v>37.342855580000098</v>
      </c>
      <c r="S71" s="21">
        <v>35.205245450000156</v>
      </c>
      <c r="T71" s="21">
        <v>29.879471539999944</v>
      </c>
      <c r="U71" s="21">
        <v>33.541106030000194</v>
      </c>
      <c r="V71" s="21">
        <v>21.376971739999899</v>
      </c>
      <c r="W71" s="21">
        <v>25.386971739999002</v>
      </c>
      <c r="X71" s="21">
        <v>30.600949684799264</v>
      </c>
      <c r="Y71" s="21">
        <v>34.464917451832441</v>
      </c>
      <c r="Z71" s="21">
        <v>31.100451742900713</v>
      </c>
      <c r="AA71" s="21">
        <v>36.126999183435672</v>
      </c>
      <c r="AB71" s="21">
        <f>SUM(P71:AA71)</f>
        <v>398.15701109296702</v>
      </c>
      <c r="AC71" s="23">
        <f t="shared" si="36"/>
        <v>89.211037380693796</v>
      </c>
      <c r="AD71" s="18"/>
    </row>
    <row r="72" spans="2:30" ht="18" customHeight="1" x14ac:dyDescent="0.2">
      <c r="B72" s="53" t="s">
        <v>76</v>
      </c>
      <c r="C72" s="38">
        <f>+[1]PP!Q72:Q72</f>
        <v>1535.2</v>
      </c>
      <c r="D72" s="38">
        <f>+[1]PP!R72:R72</f>
        <v>1383.3</v>
      </c>
      <c r="E72" s="38">
        <f>+[1]PP!S72:S72</f>
        <v>1330.2</v>
      </c>
      <c r="F72" s="38">
        <f>+[1]PP!T72:T72</f>
        <v>1215.0999999999999</v>
      </c>
      <c r="G72" s="38">
        <f>+[1]PP!U72:U72</f>
        <v>1712.6</v>
      </c>
      <c r="H72" s="38">
        <f>+[1]PP!V72:V72</f>
        <v>1357.4</v>
      </c>
      <c r="I72" s="38">
        <f>+[1]PP!W72:W72</f>
        <v>1409.7</v>
      </c>
      <c r="J72" s="38">
        <f>+[1]PP!X72:X72</f>
        <v>1617.7</v>
      </c>
      <c r="K72" s="38">
        <f>+[1]PP!Y72:Y72</f>
        <v>1019.1</v>
      </c>
      <c r="L72" s="38">
        <f>+[1]PP!Z72:Z72</f>
        <v>1125.5999999999999</v>
      </c>
      <c r="M72" s="38">
        <f>+[1]PP!AA72:AA72</f>
        <v>1084.9000000000001</v>
      </c>
      <c r="N72" s="38">
        <f>+[1]PP!AB72:AB72</f>
        <v>2070.5</v>
      </c>
      <c r="O72" s="38">
        <f>SUM(C72:N72)</f>
        <v>16861.300000000003</v>
      </c>
      <c r="P72" s="54">
        <v>1535.1944710100001</v>
      </c>
      <c r="Q72" s="54">
        <v>1383.3091259399998</v>
      </c>
      <c r="R72" s="54">
        <v>1329.76804094</v>
      </c>
      <c r="S72" s="54">
        <v>1216.2771991199998</v>
      </c>
      <c r="T72" s="54">
        <v>1712.6664970499999</v>
      </c>
      <c r="U72" s="54">
        <v>1357.3725192099998</v>
      </c>
      <c r="V72" s="54">
        <v>1402.7297579900001</v>
      </c>
      <c r="W72" s="54">
        <v>1644.5330974736864</v>
      </c>
      <c r="X72" s="54">
        <v>1767.2686889057513</v>
      </c>
      <c r="Y72" s="54">
        <v>1781.8345765138524</v>
      </c>
      <c r="Z72" s="54">
        <v>1769.4933327502595</v>
      </c>
      <c r="AA72" s="54">
        <v>1858.7152479159895</v>
      </c>
      <c r="AB72" s="54">
        <f>SUM(P72:AA72)</f>
        <v>18759.162554819537</v>
      </c>
      <c r="AC72" s="39">
        <f t="shared" si="36"/>
        <v>89.883010239537896</v>
      </c>
      <c r="AD72" s="18"/>
    </row>
    <row r="73" spans="2:30" ht="18" customHeight="1" x14ac:dyDescent="0.2">
      <c r="B73" s="28" t="s">
        <v>35</v>
      </c>
      <c r="C73" s="21">
        <f>+[1]PP!Q73:Q73</f>
        <v>154.4</v>
      </c>
      <c r="D73" s="21">
        <f>+[1]PP!R73:R73</f>
        <v>219.3</v>
      </c>
      <c r="E73" s="21">
        <f>+[1]PP!S73:S73</f>
        <v>235.4</v>
      </c>
      <c r="F73" s="21">
        <f>+[1]PP!T73:T73</f>
        <v>56.3</v>
      </c>
      <c r="G73" s="21">
        <f>+[1]PP!U73:U73</f>
        <v>204.8</v>
      </c>
      <c r="H73" s="21">
        <f>+[1]PP!V73:V73</f>
        <v>107.9</v>
      </c>
      <c r="I73" s="21">
        <f>+[1]PP!W73:W73</f>
        <v>354.8</v>
      </c>
      <c r="J73" s="21">
        <f>+[1]PP!X73:X73</f>
        <v>6.8</v>
      </c>
      <c r="K73" s="21">
        <f>+[1]PP!Y73:Y73</f>
        <v>709.7</v>
      </c>
      <c r="L73" s="21">
        <f>+[1]PP!Z73:Z73</f>
        <v>1768.9</v>
      </c>
      <c r="M73" s="21">
        <f>+[1]PP!AA73:AA73</f>
        <v>581.70000000000005</v>
      </c>
      <c r="N73" s="21">
        <f>+[1]PP!AB73:AB73</f>
        <v>258.7</v>
      </c>
      <c r="O73" s="22">
        <f>SUM(C73:N73)</f>
        <v>4658.7</v>
      </c>
      <c r="P73" s="21">
        <v>154.32619241</v>
      </c>
      <c r="Q73" s="21">
        <v>219.32566054</v>
      </c>
      <c r="R73" s="21">
        <v>235.41374415999999</v>
      </c>
      <c r="S73" s="21">
        <v>56.345907029999999</v>
      </c>
      <c r="T73" s="21">
        <v>204.72594556999999</v>
      </c>
      <c r="U73" s="21">
        <v>107.93999574</v>
      </c>
      <c r="V73" s="21">
        <v>354.81416491000004</v>
      </c>
      <c r="W73" s="21">
        <v>204.83655865875923</v>
      </c>
      <c r="X73" s="21">
        <v>280.55937435155039</v>
      </c>
      <c r="Y73" s="21">
        <v>182.15365054186751</v>
      </c>
      <c r="Z73" s="21">
        <v>267.17704203536698</v>
      </c>
      <c r="AA73" s="21">
        <v>310.16751948327442</v>
      </c>
      <c r="AB73" s="21">
        <f>SUM(P73:AA73)</f>
        <v>2577.7857554308184</v>
      </c>
      <c r="AC73" s="23">
        <f t="shared" si="36"/>
        <v>180.72487173090937</v>
      </c>
      <c r="AD73" s="18"/>
    </row>
    <row r="74" spans="2:30" ht="18" customHeight="1" x14ac:dyDescent="0.2">
      <c r="B74" s="42" t="s">
        <v>80</v>
      </c>
      <c r="C74" s="15">
        <f t="shared" ref="C74:AB74" si="39">SUM(C75:C77)</f>
        <v>397</v>
      </c>
      <c r="D74" s="15">
        <f t="shared" si="39"/>
        <v>470.9</v>
      </c>
      <c r="E74" s="15">
        <f t="shared" si="39"/>
        <v>506.6</v>
      </c>
      <c r="F74" s="15">
        <f t="shared" si="39"/>
        <v>550.69999999999993</v>
      </c>
      <c r="G74" s="15">
        <f t="shared" si="39"/>
        <v>489.7</v>
      </c>
      <c r="H74" s="15">
        <f t="shared" si="39"/>
        <v>480.29999999999995</v>
      </c>
      <c r="I74" s="15">
        <f t="shared" si="39"/>
        <v>451.9</v>
      </c>
      <c r="J74" s="15">
        <f t="shared" si="39"/>
        <v>448.5</v>
      </c>
      <c r="K74" s="15">
        <f t="shared" si="39"/>
        <v>441.9</v>
      </c>
      <c r="L74" s="15">
        <f t="shared" si="39"/>
        <v>431.90000000000003</v>
      </c>
      <c r="M74" s="15">
        <f t="shared" si="39"/>
        <v>469.79999999999995</v>
      </c>
      <c r="N74" s="15">
        <f t="shared" si="39"/>
        <v>480.2</v>
      </c>
      <c r="O74" s="16">
        <f t="shared" si="39"/>
        <v>5619.4</v>
      </c>
      <c r="P74" s="15">
        <f t="shared" si="39"/>
        <v>397.02336057000002</v>
      </c>
      <c r="Q74" s="15">
        <f t="shared" si="39"/>
        <v>470.97298226000004</v>
      </c>
      <c r="R74" s="15">
        <f t="shared" si="39"/>
        <v>506.64266649000001</v>
      </c>
      <c r="S74" s="15">
        <f t="shared" si="39"/>
        <v>550.6738799200001</v>
      </c>
      <c r="T74" s="15">
        <f t="shared" si="39"/>
        <v>489.7489559</v>
      </c>
      <c r="U74" s="15">
        <f t="shared" si="39"/>
        <v>480.28433912999998</v>
      </c>
      <c r="V74" s="15">
        <f t="shared" si="39"/>
        <v>451.18307827000007</v>
      </c>
      <c r="W74" s="15">
        <f t="shared" si="39"/>
        <v>443.14461711438042</v>
      </c>
      <c r="X74" s="15">
        <f t="shared" si="39"/>
        <v>409.3434904300949</v>
      </c>
      <c r="Y74" s="15">
        <f t="shared" si="39"/>
        <v>450.1881816775695</v>
      </c>
      <c r="Z74" s="15">
        <f t="shared" si="39"/>
        <v>443.72172420844282</v>
      </c>
      <c r="AA74" s="15">
        <f t="shared" si="39"/>
        <v>439.91496331074057</v>
      </c>
      <c r="AB74" s="15">
        <f t="shared" si="39"/>
        <v>5532.8422392812281</v>
      </c>
      <c r="AC74" s="17">
        <f t="shared" si="36"/>
        <v>101.56443572716103</v>
      </c>
      <c r="AD74" s="18"/>
    </row>
    <row r="75" spans="2:30" ht="18" customHeight="1" x14ac:dyDescent="0.2">
      <c r="B75" s="47" t="s">
        <v>81</v>
      </c>
      <c r="C75" s="21">
        <f>+[1]PP!Q75</f>
        <v>318</v>
      </c>
      <c r="D75" s="21">
        <f>+[1]PP!R75</f>
        <v>387.7</v>
      </c>
      <c r="E75" s="21">
        <f>+[1]PP!S75</f>
        <v>391.8</v>
      </c>
      <c r="F75" s="21">
        <f>+[1]PP!T75</f>
        <v>456.7</v>
      </c>
      <c r="G75" s="21">
        <f>+[1]PP!U75</f>
        <v>382.1</v>
      </c>
      <c r="H75" s="21">
        <f>+[1]PP!V75</f>
        <v>365</v>
      </c>
      <c r="I75" s="21">
        <f>+[1]PP!W75</f>
        <v>348.2</v>
      </c>
      <c r="J75" s="21">
        <f>+[1]PP!X75</f>
        <v>340.4</v>
      </c>
      <c r="K75" s="21">
        <f>+[1]PP!Y75</f>
        <v>342.5</v>
      </c>
      <c r="L75" s="21">
        <f>+[1]PP!Z75</f>
        <v>304.3</v>
      </c>
      <c r="M75" s="21">
        <f>+[1]PP!AA75</f>
        <v>342.4</v>
      </c>
      <c r="N75" s="21">
        <f>+[1]PP!AB75</f>
        <v>370.8</v>
      </c>
      <c r="O75" s="22">
        <f>SUM(C75:N75)</f>
        <v>4349.9000000000005</v>
      </c>
      <c r="P75" s="21">
        <v>318.05161244999999</v>
      </c>
      <c r="Q75" s="21">
        <v>387.72741587000002</v>
      </c>
      <c r="R75" s="21">
        <v>391.84997585000002</v>
      </c>
      <c r="S75" s="21">
        <v>456.67434442000001</v>
      </c>
      <c r="T75" s="21">
        <v>382.12122173</v>
      </c>
      <c r="U75" s="21">
        <v>364.95785218999998</v>
      </c>
      <c r="V75" s="21">
        <v>348.19082886000001</v>
      </c>
      <c r="W75" s="21">
        <v>336.53814338200004</v>
      </c>
      <c r="X75" s="21">
        <v>307.09935904711199</v>
      </c>
      <c r="Y75" s="21">
        <v>342.96071161358418</v>
      </c>
      <c r="Z75" s="21">
        <v>341.88289522257418</v>
      </c>
      <c r="AA75" s="21">
        <v>335.04336926823692</v>
      </c>
      <c r="AB75" s="21">
        <f t="shared" ref="AB75:AB81" si="40">SUM(P75:AA75)</f>
        <v>4313.0977299035076</v>
      </c>
      <c r="AC75" s="23">
        <f t="shared" si="36"/>
        <v>100.85326770690439</v>
      </c>
      <c r="AD75" s="18"/>
    </row>
    <row r="76" spans="2:30" ht="18" customHeight="1" x14ac:dyDescent="0.2">
      <c r="B76" s="47" t="s">
        <v>82</v>
      </c>
      <c r="C76" s="21">
        <f>+[1]PP!Q76</f>
        <v>76.8</v>
      </c>
      <c r="D76" s="21">
        <f>+[1]PP!R76</f>
        <v>80.5</v>
      </c>
      <c r="E76" s="21">
        <f>+[1]PP!S76</f>
        <v>111.5</v>
      </c>
      <c r="F76" s="21">
        <f>+[1]PP!T76</f>
        <v>91.6</v>
      </c>
      <c r="G76" s="21">
        <f>+[1]PP!U76</f>
        <v>104.7</v>
      </c>
      <c r="H76" s="21">
        <f>+[1]PP!V76</f>
        <v>112.4</v>
      </c>
      <c r="I76" s="21">
        <f>+[1]PP!W76</f>
        <v>100.7</v>
      </c>
      <c r="J76" s="21">
        <f>+[1]PP!X76</f>
        <v>105.1</v>
      </c>
      <c r="K76" s="21">
        <f>+[1]PP!Y76</f>
        <v>96.5</v>
      </c>
      <c r="L76" s="21">
        <f>+[1]PP!Z76</f>
        <v>124.8</v>
      </c>
      <c r="M76" s="21">
        <f>+[1]PP!AA76</f>
        <v>124.5</v>
      </c>
      <c r="N76" s="21">
        <f>+[1]PP!AB76</f>
        <v>107</v>
      </c>
      <c r="O76" s="22">
        <f>SUM(C76:N76)</f>
        <v>1236.0999999999999</v>
      </c>
      <c r="P76" s="21">
        <v>76.764484120000006</v>
      </c>
      <c r="Q76" s="21">
        <v>80.527924659999996</v>
      </c>
      <c r="R76" s="21">
        <v>111.50106817</v>
      </c>
      <c r="S76" s="21">
        <v>91.549845500000004</v>
      </c>
      <c r="T76" s="21">
        <v>104.68135885</v>
      </c>
      <c r="U76" s="21">
        <v>112.39190576</v>
      </c>
      <c r="V76" s="21">
        <v>99.942557800000003</v>
      </c>
      <c r="W76" s="21">
        <v>103.79955048477768</v>
      </c>
      <c r="X76" s="21">
        <v>99.070638739364441</v>
      </c>
      <c r="Y76" s="21">
        <v>104.1656506705895</v>
      </c>
      <c r="Z76" s="21">
        <v>99.412622794389947</v>
      </c>
      <c r="AA76" s="21">
        <v>102.43585219277868</v>
      </c>
      <c r="AB76" s="21">
        <f t="shared" si="40"/>
        <v>1186.2434597419001</v>
      </c>
      <c r="AC76" s="23">
        <f t="shared" si="36"/>
        <v>104.20289274083309</v>
      </c>
      <c r="AD76" s="18"/>
    </row>
    <row r="77" spans="2:30" ht="18" customHeight="1" x14ac:dyDescent="0.2">
      <c r="B77" s="47" t="s">
        <v>35</v>
      </c>
      <c r="C77" s="21">
        <f>+[1]PP!Q77</f>
        <v>2.2000000000000002</v>
      </c>
      <c r="D77" s="21">
        <f>+[1]PP!R77</f>
        <v>2.7</v>
      </c>
      <c r="E77" s="21">
        <f>+[1]PP!S77</f>
        <v>3.3</v>
      </c>
      <c r="F77" s="21">
        <f>+[1]PP!T77</f>
        <v>2.4</v>
      </c>
      <c r="G77" s="21">
        <f>+[1]PP!U77</f>
        <v>2.9</v>
      </c>
      <c r="H77" s="21">
        <f>+[1]PP!V77</f>
        <v>2.9</v>
      </c>
      <c r="I77" s="21">
        <f>+[1]PP!W77</f>
        <v>3</v>
      </c>
      <c r="J77" s="21">
        <f>+[1]PP!X77</f>
        <v>3</v>
      </c>
      <c r="K77" s="21">
        <f>+[1]PP!Y77</f>
        <v>2.9</v>
      </c>
      <c r="L77" s="21">
        <f>+[1]PP!Z77</f>
        <v>2.8</v>
      </c>
      <c r="M77" s="21">
        <f>+[1]PP!AA77</f>
        <v>2.9</v>
      </c>
      <c r="N77" s="21">
        <f>+[1]PP!AB77</f>
        <v>2.4</v>
      </c>
      <c r="O77" s="22">
        <f>SUM(C77:N77)</f>
        <v>33.4</v>
      </c>
      <c r="P77" s="21">
        <v>2.2072639999999999</v>
      </c>
      <c r="Q77" s="21">
        <v>2.71764173</v>
      </c>
      <c r="R77" s="21">
        <v>3.2916224700000001</v>
      </c>
      <c r="S77" s="21">
        <v>2.4496899999999999</v>
      </c>
      <c r="T77" s="21">
        <v>2.94637532</v>
      </c>
      <c r="U77" s="21">
        <v>2.9345811800000003</v>
      </c>
      <c r="V77" s="21">
        <v>3.04969161</v>
      </c>
      <c r="W77" s="21">
        <v>2.8069232476027119</v>
      </c>
      <c r="X77" s="21">
        <v>3.173492643618506</v>
      </c>
      <c r="Y77" s="21">
        <v>3.06181939339583</v>
      </c>
      <c r="Z77" s="21">
        <v>2.4262061914786757</v>
      </c>
      <c r="AA77" s="21">
        <v>2.4357418497249825</v>
      </c>
      <c r="AB77" s="21">
        <f t="shared" si="40"/>
        <v>33.501049635820706</v>
      </c>
      <c r="AC77" s="23">
        <f t="shared" si="36"/>
        <v>99.698368746892456</v>
      </c>
      <c r="AD77" s="18"/>
    </row>
    <row r="78" spans="2:30" ht="18" customHeight="1" x14ac:dyDescent="0.2">
      <c r="B78" s="42" t="s">
        <v>83</v>
      </c>
      <c r="C78" s="15">
        <f>SUM(C79:C81)</f>
        <v>6.4</v>
      </c>
      <c r="D78" s="15">
        <f t="shared" ref="D78:AB78" si="41">SUM(D79:D81)</f>
        <v>49.3</v>
      </c>
      <c r="E78" s="15">
        <f t="shared" si="41"/>
        <v>34.6</v>
      </c>
      <c r="F78" s="15">
        <f t="shared" si="41"/>
        <v>41.800000000000004</v>
      </c>
      <c r="G78" s="15">
        <f t="shared" si="41"/>
        <v>42.4</v>
      </c>
      <c r="H78" s="15">
        <f t="shared" si="41"/>
        <v>73.7</v>
      </c>
      <c r="I78" s="15">
        <f t="shared" si="41"/>
        <v>115.80000000000001</v>
      </c>
      <c r="J78" s="15">
        <f t="shared" si="41"/>
        <v>35.800000000000004</v>
      </c>
      <c r="K78" s="15">
        <f t="shared" si="41"/>
        <v>87.199999999999989</v>
      </c>
      <c r="L78" s="15">
        <f t="shared" si="41"/>
        <v>129.30000000000001</v>
      </c>
      <c r="M78" s="15">
        <f t="shared" si="41"/>
        <v>90.1</v>
      </c>
      <c r="N78" s="15">
        <f t="shared" si="41"/>
        <v>258.59999999999997</v>
      </c>
      <c r="O78" s="15">
        <f t="shared" si="41"/>
        <v>965.00000000000011</v>
      </c>
      <c r="P78" s="15">
        <f t="shared" si="41"/>
        <v>6.3595318199999999</v>
      </c>
      <c r="Q78" s="15">
        <f t="shared" si="41"/>
        <v>49.282663579999998</v>
      </c>
      <c r="R78" s="15">
        <f t="shared" si="41"/>
        <v>34.554196789999999</v>
      </c>
      <c r="S78" s="15">
        <f t="shared" si="41"/>
        <v>41.841866250000002</v>
      </c>
      <c r="T78" s="15">
        <f t="shared" si="41"/>
        <v>42.389408110000005</v>
      </c>
      <c r="U78" s="15">
        <f t="shared" si="41"/>
        <v>73.659263920000001</v>
      </c>
      <c r="V78" s="15">
        <f>SUM(V79:V81)</f>
        <v>115.7745714</v>
      </c>
      <c r="W78" s="15">
        <f>SUM(W79:W81)</f>
        <v>31.338502808571636</v>
      </c>
      <c r="X78" s="15">
        <f>SUM(X79:X81)</f>
        <v>65.155808278528099</v>
      </c>
      <c r="Y78" s="15">
        <f>SUM(Y79:Y81)</f>
        <v>70.755140194800745</v>
      </c>
      <c r="Z78" s="15">
        <f t="shared" ref="Z78" si="42">SUM(Z79:Z81)</f>
        <v>55.42696422062226</v>
      </c>
      <c r="AA78" s="15">
        <f t="shared" si="41"/>
        <v>61.043682365840134</v>
      </c>
      <c r="AB78" s="15">
        <f t="shared" si="41"/>
        <v>647.58159973836291</v>
      </c>
      <c r="AC78" s="17">
        <f t="shared" si="36"/>
        <v>149.01596963068147</v>
      </c>
      <c r="AD78" s="18"/>
    </row>
    <row r="79" spans="2:30" ht="18" customHeight="1" x14ac:dyDescent="0.2">
      <c r="B79" s="52" t="s">
        <v>84</v>
      </c>
      <c r="C79" s="38">
        <f>+[1]PP!Q79</f>
        <v>3</v>
      </c>
      <c r="D79" s="38">
        <f>+[1]PP!R79</f>
        <v>3.4</v>
      </c>
      <c r="E79" s="38">
        <f>+[1]PP!S79</f>
        <v>4.7</v>
      </c>
      <c r="F79" s="38">
        <f>+[1]PP!T79</f>
        <v>3.6</v>
      </c>
      <c r="G79" s="38">
        <f>+[1]PP!U79</f>
        <v>3.9</v>
      </c>
      <c r="H79" s="38">
        <f>+[1]PP!V79</f>
        <v>5</v>
      </c>
      <c r="I79" s="38">
        <f>+[1]PP!W79</f>
        <v>3.9</v>
      </c>
      <c r="J79" s="38">
        <f>+[1]PP!X79</f>
        <v>4.0999999999999996</v>
      </c>
      <c r="K79" s="38">
        <f>+[1]PP!Y79</f>
        <v>5.3</v>
      </c>
      <c r="L79" s="38">
        <f>+[1]PP!Z79</f>
        <v>4.2</v>
      </c>
      <c r="M79" s="38">
        <f>+[1]PP!AA79</f>
        <v>4.3</v>
      </c>
      <c r="N79" s="38">
        <f>+[1]PP!AB79</f>
        <v>6.1</v>
      </c>
      <c r="O79" s="38">
        <f>SUM(C79:N79)</f>
        <v>51.5</v>
      </c>
      <c r="P79" s="38">
        <v>2.98169211</v>
      </c>
      <c r="Q79" s="38">
        <v>3.3507143399999997</v>
      </c>
      <c r="R79" s="38">
        <v>4.6659193999999999</v>
      </c>
      <c r="S79" s="38">
        <v>3.6153918199999997</v>
      </c>
      <c r="T79" s="38">
        <v>3.8854207500000002</v>
      </c>
      <c r="U79" s="38">
        <v>4.9740190700000007</v>
      </c>
      <c r="V79" s="38">
        <v>3.9176302299999999</v>
      </c>
      <c r="W79" s="38">
        <v>3.8643216300000001</v>
      </c>
      <c r="X79" s="38">
        <v>3.9433741804384472</v>
      </c>
      <c r="Y79" s="38">
        <v>4.0372106991245378</v>
      </c>
      <c r="Z79" s="38">
        <v>4.1494389993520242</v>
      </c>
      <c r="AA79" s="38">
        <v>3.4239839514500621</v>
      </c>
      <c r="AB79" s="38">
        <f t="shared" si="40"/>
        <v>46.809117180365071</v>
      </c>
      <c r="AC79" s="39">
        <f t="shared" si="36"/>
        <v>110.02130162284412</v>
      </c>
      <c r="AD79" s="18"/>
    </row>
    <row r="80" spans="2:30" ht="18" customHeight="1" x14ac:dyDescent="0.2">
      <c r="B80" s="52" t="s">
        <v>85</v>
      </c>
      <c r="C80" s="38">
        <f>+[1]PP!Q80</f>
        <v>0.1</v>
      </c>
      <c r="D80" s="38">
        <f>+[1]PP!R80</f>
        <v>42.1</v>
      </c>
      <c r="E80" s="38">
        <f>+[1]PP!S80</f>
        <v>24.3</v>
      </c>
      <c r="F80" s="38">
        <f>+[1]PP!T80</f>
        <v>34.6</v>
      </c>
      <c r="G80" s="38">
        <f>+[1]PP!U80</f>
        <v>33.4</v>
      </c>
      <c r="H80" s="38">
        <f>+[1]PP!V80</f>
        <v>63.8</v>
      </c>
      <c r="I80" s="38">
        <f>+[1]PP!W80</f>
        <v>107.4</v>
      </c>
      <c r="J80" s="38">
        <f>+[1]PP!X80</f>
        <v>27.5</v>
      </c>
      <c r="K80" s="38">
        <f>+[1]PP!Y80</f>
        <v>77.3</v>
      </c>
      <c r="L80" s="38">
        <f>+[1]PP!Z80</f>
        <v>120.3</v>
      </c>
      <c r="M80" s="38">
        <f>+[1]PP!AA80</f>
        <v>81</v>
      </c>
      <c r="N80" s="38">
        <f>+[1]PP!AB80</f>
        <v>248.6</v>
      </c>
      <c r="O80" s="38">
        <f>SUM(C80:N80)</f>
        <v>860.40000000000009</v>
      </c>
      <c r="P80" s="38">
        <v>8.1655289999999991E-2</v>
      </c>
      <c r="Q80" s="38">
        <v>42.147039710000001</v>
      </c>
      <c r="R80" s="38">
        <v>24.283460050000002</v>
      </c>
      <c r="S80" s="38">
        <v>34.612520680000003</v>
      </c>
      <c r="T80" s="38">
        <v>33.366609940000004</v>
      </c>
      <c r="U80" s="38">
        <v>63.805925799999997</v>
      </c>
      <c r="V80" s="38">
        <v>107.40096140999999</v>
      </c>
      <c r="W80" s="38">
        <v>22.788299049999999</v>
      </c>
      <c r="X80" s="38">
        <v>56.665062086666659</v>
      </c>
      <c r="Y80" s="38">
        <v>62.284774182222215</v>
      </c>
      <c r="Z80" s="38">
        <v>47.246045106296293</v>
      </c>
      <c r="AA80" s="38">
        <v>53.221230785061735</v>
      </c>
      <c r="AB80" s="38">
        <f t="shared" si="40"/>
        <v>547.90358409024691</v>
      </c>
      <c r="AC80" s="39">
        <f t="shared" si="36"/>
        <v>157.03492822165603</v>
      </c>
      <c r="AD80" s="18"/>
    </row>
    <row r="81" spans="2:30" ht="18" customHeight="1" x14ac:dyDescent="0.2">
      <c r="B81" s="55" t="s">
        <v>35</v>
      </c>
      <c r="C81" s="21">
        <f>+[1]PP!Q81</f>
        <v>3.3</v>
      </c>
      <c r="D81" s="21">
        <f>+[1]PP!R81</f>
        <v>3.8</v>
      </c>
      <c r="E81" s="21">
        <f>+[1]PP!S81</f>
        <v>5.6</v>
      </c>
      <c r="F81" s="21">
        <f>+[1]PP!T81</f>
        <v>3.6</v>
      </c>
      <c r="G81" s="21">
        <f>+[1]PP!U81</f>
        <v>5.0999999999999996</v>
      </c>
      <c r="H81" s="21">
        <f>+[1]PP!V81</f>
        <v>4.9000000000000004</v>
      </c>
      <c r="I81" s="21">
        <f>+[1]PP!W81</f>
        <v>4.5</v>
      </c>
      <c r="J81" s="21">
        <f>+[1]PP!X81</f>
        <v>4.2</v>
      </c>
      <c r="K81" s="21">
        <f>+[1]PP!Y81</f>
        <v>4.5999999999999996</v>
      </c>
      <c r="L81" s="21">
        <f>+[1]PP!Z81</f>
        <v>4.8</v>
      </c>
      <c r="M81" s="21">
        <f>+[1]PP!AA81</f>
        <v>4.8</v>
      </c>
      <c r="N81" s="21">
        <f>+[1]PP!AB81</f>
        <v>3.9</v>
      </c>
      <c r="O81" s="21">
        <f>SUM(C81:N81)</f>
        <v>53.099999999999994</v>
      </c>
      <c r="P81" s="21">
        <v>3.2961844199999999</v>
      </c>
      <c r="Q81" s="21">
        <v>3.7849095299999997</v>
      </c>
      <c r="R81" s="21">
        <v>5.6048173399999994</v>
      </c>
      <c r="S81" s="21">
        <v>3.6139537499999999</v>
      </c>
      <c r="T81" s="21">
        <v>5.13737742</v>
      </c>
      <c r="U81" s="21">
        <v>4.8793190499999994</v>
      </c>
      <c r="V81" s="21">
        <v>4.45597976</v>
      </c>
      <c r="W81" s="21">
        <v>4.6858821285716381</v>
      </c>
      <c r="X81" s="21">
        <v>4.5473720114229881</v>
      </c>
      <c r="Y81" s="21">
        <v>4.4331553134540007</v>
      </c>
      <c r="Z81" s="21">
        <v>4.0314801149739452</v>
      </c>
      <c r="AA81" s="21">
        <v>4.3984676293283398</v>
      </c>
      <c r="AB81" s="21">
        <f t="shared" si="40"/>
        <v>52.86889846775091</v>
      </c>
      <c r="AC81" s="23">
        <f t="shared" si="36"/>
        <v>100.43712189765037</v>
      </c>
      <c r="AD81" s="18"/>
    </row>
    <row r="82" spans="2:30" ht="18" customHeight="1" x14ac:dyDescent="0.2">
      <c r="B82" s="19" t="s">
        <v>86</v>
      </c>
      <c r="C82" s="15">
        <f t="shared" ref="C82:AB82" si="43">+C83+C89+C91</f>
        <v>4445.6000000000004</v>
      </c>
      <c r="D82" s="15">
        <f t="shared" si="43"/>
        <v>1348.1</v>
      </c>
      <c r="E82" s="15">
        <f t="shared" si="43"/>
        <v>1348.8000000000002</v>
      </c>
      <c r="F82" s="15">
        <f t="shared" si="43"/>
        <v>1253.9000000000001</v>
      </c>
      <c r="G82" s="15">
        <f t="shared" si="43"/>
        <v>1632.6</v>
      </c>
      <c r="H82" s="15">
        <f t="shared" si="43"/>
        <v>3578.7999999999997</v>
      </c>
      <c r="I82" s="15">
        <f t="shared" si="43"/>
        <v>1531.1999999999998</v>
      </c>
      <c r="J82" s="15">
        <f t="shared" si="43"/>
        <v>5602.7</v>
      </c>
      <c r="K82" s="15">
        <f t="shared" si="43"/>
        <v>2051.4</v>
      </c>
      <c r="L82" s="15">
        <f t="shared" si="43"/>
        <v>1778.7000000000003</v>
      </c>
      <c r="M82" s="15">
        <f t="shared" si="43"/>
        <v>2333.6</v>
      </c>
      <c r="N82" s="15">
        <f t="shared" si="43"/>
        <v>8855.5999999999985</v>
      </c>
      <c r="O82" s="15">
        <f t="shared" si="43"/>
        <v>35761</v>
      </c>
      <c r="P82" s="15">
        <f t="shared" si="43"/>
        <v>4445.6407211400001</v>
      </c>
      <c r="Q82" s="15">
        <f t="shared" si="43"/>
        <v>1348.1485240299999</v>
      </c>
      <c r="R82" s="15">
        <f t="shared" si="43"/>
        <v>1348.8157388699999</v>
      </c>
      <c r="S82" s="15">
        <f t="shared" si="43"/>
        <v>1253.8783454300001</v>
      </c>
      <c r="T82" s="15">
        <f t="shared" si="43"/>
        <v>1632.5267879799999</v>
      </c>
      <c r="U82" s="15">
        <f t="shared" si="43"/>
        <v>3578.7740610199999</v>
      </c>
      <c r="V82" s="15">
        <f t="shared" si="43"/>
        <v>1537.1774159000001</v>
      </c>
      <c r="W82" s="15">
        <f t="shared" si="43"/>
        <v>5572.9046741793627</v>
      </c>
      <c r="X82" s="15">
        <f t="shared" si="43"/>
        <v>5529.1815207744758</v>
      </c>
      <c r="Y82" s="15">
        <f t="shared" si="43"/>
        <v>1831.3185773844477</v>
      </c>
      <c r="Z82" s="15">
        <f t="shared" si="43"/>
        <v>1733.7174592718397</v>
      </c>
      <c r="AA82" s="15">
        <f t="shared" si="43"/>
        <v>2668.8277731884159</v>
      </c>
      <c r="AB82" s="15">
        <f t="shared" si="43"/>
        <v>32480.905494009676</v>
      </c>
      <c r="AC82" s="17">
        <f t="shared" si="36"/>
        <v>110.0985316021909</v>
      </c>
      <c r="AD82" s="18"/>
    </row>
    <row r="83" spans="2:30" ht="18" customHeight="1" x14ac:dyDescent="0.2">
      <c r="B83" s="42" t="s">
        <v>87</v>
      </c>
      <c r="C83" s="15">
        <f t="shared" ref="C83:N83" si="44">SUM(C84:C88)</f>
        <v>2847.7</v>
      </c>
      <c r="D83" s="15">
        <f t="shared" si="44"/>
        <v>396.2</v>
      </c>
      <c r="E83" s="15">
        <f t="shared" si="44"/>
        <v>320.7</v>
      </c>
      <c r="F83" s="15">
        <f t="shared" si="44"/>
        <v>438.3</v>
      </c>
      <c r="G83" s="15">
        <f t="shared" si="44"/>
        <v>820.6</v>
      </c>
      <c r="H83" s="15">
        <f t="shared" si="44"/>
        <v>2563.6</v>
      </c>
      <c r="I83" s="15">
        <f t="shared" si="44"/>
        <v>732.3</v>
      </c>
      <c r="J83" s="15">
        <f t="shared" si="44"/>
        <v>4775.3999999999996</v>
      </c>
      <c r="K83" s="15">
        <f t="shared" si="44"/>
        <v>1126.3</v>
      </c>
      <c r="L83" s="15">
        <f t="shared" si="44"/>
        <v>699.6</v>
      </c>
      <c r="M83" s="15">
        <f t="shared" si="44"/>
        <v>1686.1</v>
      </c>
      <c r="N83" s="15">
        <f t="shared" si="44"/>
        <v>7216.7999999999993</v>
      </c>
      <c r="O83" s="15">
        <f t="shared" ref="O83:AA83" si="45">SUM(O84:O88)</f>
        <v>23623.599999999999</v>
      </c>
      <c r="P83" s="15">
        <f t="shared" si="45"/>
        <v>2847.7052095100003</v>
      </c>
      <c r="Q83" s="15">
        <f t="shared" si="45"/>
        <v>396.26852722000001</v>
      </c>
      <c r="R83" s="15">
        <f t="shared" si="45"/>
        <v>320.77251135</v>
      </c>
      <c r="S83" s="15">
        <f t="shared" si="45"/>
        <v>438.29610033999995</v>
      </c>
      <c r="T83" s="15">
        <f t="shared" si="45"/>
        <v>820.59253034000005</v>
      </c>
      <c r="U83" s="15">
        <f t="shared" si="45"/>
        <v>2563.53388645</v>
      </c>
      <c r="V83" s="15">
        <f t="shared" si="45"/>
        <v>732.33689942000001</v>
      </c>
      <c r="W83" s="15">
        <f t="shared" si="45"/>
        <v>4682.9175418889708</v>
      </c>
      <c r="X83" s="15">
        <f t="shared" si="45"/>
        <v>4651.9192318010719</v>
      </c>
      <c r="Y83" s="15">
        <f t="shared" si="45"/>
        <v>1019.1840323835227</v>
      </c>
      <c r="Z83" s="15">
        <f t="shared" si="45"/>
        <v>881.79689768000003</v>
      </c>
      <c r="AA83" s="15">
        <f t="shared" si="45"/>
        <v>1782.24957275</v>
      </c>
      <c r="AB83" s="15">
        <f>SUM(AB84:AB88)</f>
        <v>21137.572941133563</v>
      </c>
      <c r="AC83" s="17">
        <f t="shared" si="36"/>
        <v>111.76117554172289</v>
      </c>
      <c r="AD83" s="18"/>
    </row>
    <row r="84" spans="2:30" ht="18" customHeight="1" x14ac:dyDescent="0.2">
      <c r="B84" s="47" t="s">
        <v>88</v>
      </c>
      <c r="C84" s="21">
        <f>+[1]PP!Q84</f>
        <v>2500.1999999999998</v>
      </c>
      <c r="D84" s="21">
        <f>+[1]PP!R84</f>
        <v>0</v>
      </c>
      <c r="E84" s="21">
        <f>+[1]PP!S84</f>
        <v>0</v>
      </c>
      <c r="F84" s="21">
        <f>+[1]PP!T84</f>
        <v>0</v>
      </c>
      <c r="G84" s="21">
        <f>+[1]PP!U84</f>
        <v>0</v>
      </c>
      <c r="H84" s="21">
        <f>+[1]PP!V84</f>
        <v>1448.8</v>
      </c>
      <c r="I84" s="21">
        <f>+[1]PP!W84</f>
        <v>0</v>
      </c>
      <c r="J84" s="21">
        <f>+[1]PP!X84</f>
        <v>3669</v>
      </c>
      <c r="K84" s="21">
        <f>+[1]PP!Y84</f>
        <v>0</v>
      </c>
      <c r="L84" s="21">
        <f>+[1]PP!Z84</f>
        <v>0</v>
      </c>
      <c r="M84" s="21">
        <f>+[1]PP!AA84</f>
        <v>894.1</v>
      </c>
      <c r="N84" s="21">
        <f>+[1]PP!AB84</f>
        <v>3605.5</v>
      </c>
      <c r="O84" s="21">
        <f t="shared" ref="O84:O95" si="46">SUM(C84:N84)</f>
        <v>12117.6</v>
      </c>
      <c r="P84" s="21">
        <v>2500.2476533000004</v>
      </c>
      <c r="Q84" s="21">
        <v>0</v>
      </c>
      <c r="R84" s="21">
        <v>0</v>
      </c>
      <c r="S84" s="21">
        <v>0</v>
      </c>
      <c r="T84" s="21">
        <v>0</v>
      </c>
      <c r="U84" s="21">
        <v>1448.7648799999999</v>
      </c>
      <c r="V84" s="21">
        <v>0</v>
      </c>
      <c r="W84" s="21">
        <v>3669.0347844000003</v>
      </c>
      <c r="X84" s="21">
        <v>3605</v>
      </c>
      <c r="Y84" s="21">
        <v>0</v>
      </c>
      <c r="Z84" s="21">
        <v>0</v>
      </c>
      <c r="AA84" s="21">
        <v>900</v>
      </c>
      <c r="AB84" s="21">
        <f t="shared" ref="AB84:AB95" si="47">SUM(P84:AA84)</f>
        <v>12123.0473177</v>
      </c>
      <c r="AC84" s="23">
        <f t="shared" si="36"/>
        <v>99.955066432083896</v>
      </c>
      <c r="AD84" s="18"/>
    </row>
    <row r="85" spans="2:30" ht="18" customHeight="1" x14ac:dyDescent="0.2">
      <c r="B85" s="47" t="s">
        <v>89</v>
      </c>
      <c r="C85" s="21">
        <f>+[1]PP!Q85</f>
        <v>102.3</v>
      </c>
      <c r="D85" s="21">
        <f>+[1]PP!R85</f>
        <v>396.2</v>
      </c>
      <c r="E85" s="21">
        <f>+[1]PP!S85</f>
        <v>88.8</v>
      </c>
      <c r="F85" s="21">
        <f>+[1]PP!T85</f>
        <v>2.7</v>
      </c>
      <c r="G85" s="21">
        <f>+[1]PP!U85</f>
        <v>177.4</v>
      </c>
      <c r="H85" s="21">
        <f>+[1]PP!V85</f>
        <v>91.2</v>
      </c>
      <c r="I85" s="21">
        <f>+[1]PP!W85</f>
        <v>81.400000000000006</v>
      </c>
      <c r="J85" s="21">
        <f>+[1]PP!X85</f>
        <v>92.5</v>
      </c>
      <c r="K85" s="21">
        <f>+[1]PP!Y85</f>
        <v>86.6</v>
      </c>
      <c r="L85" s="21">
        <f>+[1]PP!Z85</f>
        <v>98.4</v>
      </c>
      <c r="M85" s="21">
        <f>+[1]PP!AA85</f>
        <v>379.1</v>
      </c>
      <c r="N85" s="21">
        <f>+[1]PP!AB85</f>
        <v>2943.4</v>
      </c>
      <c r="O85" s="21">
        <f t="shared" si="46"/>
        <v>4540</v>
      </c>
      <c r="P85" s="21">
        <v>102.34581949</v>
      </c>
      <c r="Q85" s="21">
        <v>396.25940617000003</v>
      </c>
      <c r="R85" s="21">
        <v>88.791973739999989</v>
      </c>
      <c r="S85" s="21">
        <v>2.71615414</v>
      </c>
      <c r="T85" s="21">
        <v>177.41302463999997</v>
      </c>
      <c r="U85" s="21">
        <v>91.161928319999987</v>
      </c>
      <c r="V85" s="21">
        <v>81.431643309999998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f t="shared" si="47"/>
        <v>940.11994980999998</v>
      </c>
      <c r="AC85" s="23">
        <f t="shared" si="36"/>
        <v>482.91710019743147</v>
      </c>
      <c r="AD85" s="18"/>
    </row>
    <row r="86" spans="2:30" ht="18" customHeight="1" x14ac:dyDescent="0.2">
      <c r="B86" s="47" t="s">
        <v>90</v>
      </c>
      <c r="C86" s="21">
        <f>+[1]PP!Q86</f>
        <v>245.1</v>
      </c>
      <c r="D86" s="21">
        <f>+[1]PP!R86</f>
        <v>0</v>
      </c>
      <c r="E86" s="21">
        <f>+[1]PP!S86</f>
        <v>0</v>
      </c>
      <c r="F86" s="21">
        <f>+[1]PP!T86</f>
        <v>32.5</v>
      </c>
      <c r="G86" s="21">
        <f>+[1]PP!U86</f>
        <v>0</v>
      </c>
      <c r="H86" s="21">
        <f>+[1]PP!V86</f>
        <v>0</v>
      </c>
      <c r="I86" s="21">
        <f>+[1]PP!W86</f>
        <v>73</v>
      </c>
      <c r="J86" s="21">
        <f>+[1]PP!X86</f>
        <v>0</v>
      </c>
      <c r="K86" s="21">
        <f>+[1]PP!Y86</f>
        <v>0</v>
      </c>
      <c r="L86" s="21">
        <f>+[1]PP!Z86</f>
        <v>11.8</v>
      </c>
      <c r="M86" s="21">
        <f>+[1]PP!AA86</f>
        <v>0</v>
      </c>
      <c r="N86" s="21">
        <f>+[1]PP!AB86</f>
        <v>0</v>
      </c>
      <c r="O86" s="21">
        <f t="shared" si="46"/>
        <v>362.40000000000003</v>
      </c>
      <c r="P86" s="21">
        <v>245.11173672000001</v>
      </c>
      <c r="Q86" s="21">
        <v>9.1210499999999986E-3</v>
      </c>
      <c r="R86" s="21">
        <v>2.6064860000000002E-2</v>
      </c>
      <c r="S86" s="21">
        <v>32.485681249999999</v>
      </c>
      <c r="T86" s="21">
        <v>8.570000000000001E-5</v>
      </c>
      <c r="U86" s="21">
        <v>2.1825E-3</v>
      </c>
      <c r="V86" s="21">
        <v>73.00627698000001</v>
      </c>
      <c r="W86" s="21">
        <v>1.3537488970499998E-2</v>
      </c>
      <c r="X86" s="21">
        <v>6.1828010722499984E-3</v>
      </c>
      <c r="Y86" s="21">
        <v>3.7793835227499998E-3</v>
      </c>
      <c r="Z86" s="21">
        <v>0</v>
      </c>
      <c r="AA86" s="21">
        <v>0</v>
      </c>
      <c r="AB86" s="21">
        <f t="shared" si="47"/>
        <v>350.66464873356551</v>
      </c>
      <c r="AC86" s="23">
        <f t="shared" si="36"/>
        <v>103.34660231900108</v>
      </c>
      <c r="AD86" s="18"/>
    </row>
    <row r="87" spans="2:30" ht="18" customHeight="1" x14ac:dyDescent="0.2">
      <c r="B87" s="47" t="s">
        <v>91</v>
      </c>
      <c r="C87" s="21">
        <f>+[1]PP!Q87</f>
        <v>0.1</v>
      </c>
      <c r="D87" s="21">
        <f>+[1]PP!R87</f>
        <v>0</v>
      </c>
      <c r="E87" s="21">
        <f>+[1]PP!S87</f>
        <v>0</v>
      </c>
      <c r="F87" s="21">
        <f>+[1]PP!T87</f>
        <v>0</v>
      </c>
      <c r="G87" s="21">
        <f>+[1]PP!U87</f>
        <v>0</v>
      </c>
      <c r="H87" s="21">
        <f>+[1]PP!V87</f>
        <v>0</v>
      </c>
      <c r="I87" s="21">
        <f>+[1]PP!W87</f>
        <v>0</v>
      </c>
      <c r="J87" s="21">
        <f>+[1]PP!X87</f>
        <v>0</v>
      </c>
      <c r="K87" s="21">
        <f>+[1]PP!Y87</f>
        <v>0</v>
      </c>
      <c r="L87" s="21">
        <f>+[1]PP!Z87</f>
        <v>0</v>
      </c>
      <c r="M87" s="21">
        <f>+[1]PP!AA87</f>
        <v>0</v>
      </c>
      <c r="N87" s="21">
        <f>+[1]PP!AB87</f>
        <v>0</v>
      </c>
      <c r="O87" s="21">
        <f t="shared" si="46"/>
        <v>0.1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f t="shared" si="47"/>
        <v>0</v>
      </c>
      <c r="AC87" s="45">
        <v>0</v>
      </c>
      <c r="AD87" s="18"/>
    </row>
    <row r="88" spans="2:30" ht="18" customHeight="1" x14ac:dyDescent="0.2">
      <c r="B88" s="47" t="s">
        <v>92</v>
      </c>
      <c r="C88" s="21">
        <f>+[1]PP!Q88</f>
        <v>0</v>
      </c>
      <c r="D88" s="21">
        <f>+[1]PP!R88</f>
        <v>0</v>
      </c>
      <c r="E88" s="21">
        <f>+[1]PP!S88</f>
        <v>231.9</v>
      </c>
      <c r="F88" s="21">
        <f>+[1]PP!T88</f>
        <v>403.1</v>
      </c>
      <c r="G88" s="21">
        <f>+[1]PP!U88</f>
        <v>643.20000000000005</v>
      </c>
      <c r="H88" s="21">
        <f>+[1]PP!V88</f>
        <v>1023.6</v>
      </c>
      <c r="I88" s="21">
        <f>+[1]PP!W88</f>
        <v>577.9</v>
      </c>
      <c r="J88" s="21">
        <f>+[1]PP!X88</f>
        <v>1013.9</v>
      </c>
      <c r="K88" s="21">
        <f>+[1]PP!Y88</f>
        <v>1039.7</v>
      </c>
      <c r="L88" s="21">
        <f>+[1]PP!Z88</f>
        <v>589.4</v>
      </c>
      <c r="M88" s="21">
        <f>+[1]PP!AA88</f>
        <v>412.9</v>
      </c>
      <c r="N88" s="21">
        <f>+[1]PP!AB88</f>
        <v>667.9</v>
      </c>
      <c r="O88" s="21">
        <f t="shared" si="46"/>
        <v>6603.4999999999991</v>
      </c>
      <c r="P88" s="21">
        <v>0</v>
      </c>
      <c r="Q88" s="21">
        <v>0</v>
      </c>
      <c r="R88" s="21">
        <v>231.95447275000001</v>
      </c>
      <c r="S88" s="21">
        <v>403.09426494999997</v>
      </c>
      <c r="T88" s="21">
        <v>643.17942000000005</v>
      </c>
      <c r="U88" s="21">
        <v>1023.60489563</v>
      </c>
      <c r="V88" s="21">
        <v>577.89897913000004</v>
      </c>
      <c r="W88" s="21">
        <v>1013.86922</v>
      </c>
      <c r="X88" s="21">
        <v>1046.9130489999998</v>
      </c>
      <c r="Y88" s="21">
        <v>1019.1802529999999</v>
      </c>
      <c r="Z88" s="21">
        <v>881.79689768000003</v>
      </c>
      <c r="AA88" s="21">
        <v>882.24957274999997</v>
      </c>
      <c r="AB88" s="21">
        <f t="shared" si="47"/>
        <v>7723.7410248899996</v>
      </c>
      <c r="AC88" s="23">
        <f t="shared" si="36"/>
        <v>85.496134304866146</v>
      </c>
      <c r="AD88" s="18"/>
    </row>
    <row r="89" spans="2:30" ht="18" customHeight="1" x14ac:dyDescent="0.2">
      <c r="B89" s="42" t="s">
        <v>93</v>
      </c>
      <c r="C89" s="15">
        <f>+[1]PP!Q89</f>
        <v>100.5</v>
      </c>
      <c r="D89" s="15">
        <f>+[1]PP!R89</f>
        <v>154</v>
      </c>
      <c r="E89" s="15">
        <f>+[1]PP!S89</f>
        <v>114.9</v>
      </c>
      <c r="F89" s="15">
        <f>+[1]PP!T89</f>
        <v>102.4</v>
      </c>
      <c r="G89" s="15">
        <f>+[1]PP!U89</f>
        <v>102.8</v>
      </c>
      <c r="H89" s="15">
        <f>+[1]PP!V89</f>
        <v>98.6</v>
      </c>
      <c r="I89" s="15">
        <f>+[1]PP!W89</f>
        <v>97.1</v>
      </c>
      <c r="J89" s="15">
        <f>+[1]PP!X89</f>
        <v>102.6</v>
      </c>
      <c r="K89" s="15">
        <f>+[1]PP!Y89</f>
        <v>88.4</v>
      </c>
      <c r="L89" s="15">
        <f>+[1]PP!Z89</f>
        <v>245.3</v>
      </c>
      <c r="M89" s="15">
        <f>+[1]PP!AA89</f>
        <v>94.6</v>
      </c>
      <c r="N89" s="15">
        <f>+[1]PP!AB89</f>
        <v>106.5</v>
      </c>
      <c r="O89" s="15">
        <f t="shared" si="46"/>
        <v>1407.6999999999998</v>
      </c>
      <c r="P89" s="15">
        <v>100.48260245</v>
      </c>
      <c r="Q89" s="15">
        <v>153.97064103</v>
      </c>
      <c r="R89" s="15">
        <v>114.82406925999999</v>
      </c>
      <c r="S89" s="15">
        <v>102.43014148</v>
      </c>
      <c r="T89" s="15">
        <v>102.77227304</v>
      </c>
      <c r="U89" s="15">
        <v>98.640215900000001</v>
      </c>
      <c r="V89" s="15">
        <v>97.030982600000016</v>
      </c>
      <c r="W89" s="15">
        <v>125.35120329182918</v>
      </c>
      <c r="X89" s="15">
        <v>96.855835627632743</v>
      </c>
      <c r="Y89" s="15">
        <v>91.67742705386965</v>
      </c>
      <c r="Z89" s="15">
        <v>98.558427634920974</v>
      </c>
      <c r="AA89" s="15">
        <v>102.03326888433969</v>
      </c>
      <c r="AB89" s="15">
        <f t="shared" si="47"/>
        <v>1284.6270882525919</v>
      </c>
      <c r="AC89" s="17">
        <f t="shared" si="36"/>
        <v>109.58043878047266</v>
      </c>
      <c r="AD89" s="18"/>
    </row>
    <row r="90" spans="2:30" ht="18" customHeight="1" x14ac:dyDescent="0.2">
      <c r="B90" s="56" t="s">
        <v>94</v>
      </c>
      <c r="C90" s="38">
        <f>+[1]PP!Q90</f>
        <v>85.6</v>
      </c>
      <c r="D90" s="38">
        <f>+[1]PP!R90</f>
        <v>83.2</v>
      </c>
      <c r="E90" s="38">
        <f>+[1]PP!S90</f>
        <v>89.9</v>
      </c>
      <c r="F90" s="38">
        <f>+[1]PP!T90</f>
        <v>76.3</v>
      </c>
      <c r="G90" s="38">
        <f>+[1]PP!U90</f>
        <v>82.2</v>
      </c>
      <c r="H90" s="38">
        <f>+[1]PP!V90</f>
        <v>72.900000000000006</v>
      </c>
      <c r="I90" s="38">
        <f>+[1]PP!W90</f>
        <v>83.3</v>
      </c>
      <c r="J90" s="38">
        <f>+[1]PP!X90</f>
        <v>84.4</v>
      </c>
      <c r="K90" s="38">
        <f>+[1]PP!Y90</f>
        <v>74.900000000000006</v>
      </c>
      <c r="L90" s="38">
        <f>+[1]PP!Z90</f>
        <v>99.3</v>
      </c>
      <c r="M90" s="38">
        <f>+[1]PP!AA90</f>
        <v>83.7</v>
      </c>
      <c r="N90" s="38">
        <f>+[1]PP!AB90</f>
        <v>90.1</v>
      </c>
      <c r="O90" s="38">
        <f t="shared" si="46"/>
        <v>1005.8</v>
      </c>
      <c r="P90" s="38">
        <v>85.565503150000012</v>
      </c>
      <c r="Q90" s="38">
        <v>83.149712480000005</v>
      </c>
      <c r="R90" s="38">
        <v>89.879769859999996</v>
      </c>
      <c r="S90" s="38">
        <v>76.303671409999993</v>
      </c>
      <c r="T90" s="38">
        <v>82.220566610000006</v>
      </c>
      <c r="U90" s="38">
        <v>72.875777930000012</v>
      </c>
      <c r="V90" s="38">
        <v>83.287677889999998</v>
      </c>
      <c r="W90" s="38">
        <v>78.28514401000001</v>
      </c>
      <c r="X90" s="38">
        <v>79.558332320002577</v>
      </c>
      <c r="Y90" s="38">
        <v>70.85873469000579</v>
      </c>
      <c r="Z90" s="38">
        <v>74.832176744076534</v>
      </c>
      <c r="AA90" s="38">
        <v>76.40819138615133</v>
      </c>
      <c r="AB90" s="38">
        <f t="shared" si="47"/>
        <v>953.22525848023633</v>
      </c>
      <c r="AC90" s="39">
        <f>+O90/AB90*100</f>
        <v>105.51545828774884</v>
      </c>
      <c r="AD90" s="18"/>
    </row>
    <row r="91" spans="2:30" ht="18" customHeight="1" x14ac:dyDescent="0.2">
      <c r="B91" s="42" t="s">
        <v>95</v>
      </c>
      <c r="C91" s="15">
        <f>SUM(C92:C95)</f>
        <v>1497.4</v>
      </c>
      <c r="D91" s="15">
        <f t="shared" ref="D91:O91" si="48">SUM(D92:D95)</f>
        <v>797.9</v>
      </c>
      <c r="E91" s="15">
        <f t="shared" si="48"/>
        <v>913.2</v>
      </c>
      <c r="F91" s="15">
        <f t="shared" si="48"/>
        <v>713.2</v>
      </c>
      <c r="G91" s="15">
        <f t="shared" si="48"/>
        <v>709.19999999999993</v>
      </c>
      <c r="H91" s="15">
        <f t="shared" si="48"/>
        <v>916.6</v>
      </c>
      <c r="I91" s="15">
        <f t="shared" si="48"/>
        <v>701.8</v>
      </c>
      <c r="J91" s="15">
        <f>SUM(J92:J95)</f>
        <v>724.7</v>
      </c>
      <c r="K91" s="15">
        <f>SUM(K92:K95)</f>
        <v>836.69999999999993</v>
      </c>
      <c r="L91" s="15">
        <f>SUM(L92:L95)</f>
        <v>833.80000000000007</v>
      </c>
      <c r="M91" s="15">
        <f>SUM(M92:M95)</f>
        <v>552.9</v>
      </c>
      <c r="N91" s="15">
        <f>SUM(N92:N95)</f>
        <v>1532.3</v>
      </c>
      <c r="O91" s="15">
        <f t="shared" si="48"/>
        <v>10729.699999999999</v>
      </c>
      <c r="P91" s="15">
        <v>1497.4529091799998</v>
      </c>
      <c r="Q91" s="15">
        <v>797.90935577999994</v>
      </c>
      <c r="R91" s="15">
        <v>913.21915825999997</v>
      </c>
      <c r="S91" s="15">
        <v>713.15210361000004</v>
      </c>
      <c r="T91" s="15">
        <v>709.16198459999998</v>
      </c>
      <c r="U91" s="15">
        <v>916.59995866999998</v>
      </c>
      <c r="V91" s="15">
        <v>707.80953388</v>
      </c>
      <c r="W91" s="15">
        <v>764.63592899856314</v>
      </c>
      <c r="X91" s="15">
        <v>780.40645334577141</v>
      </c>
      <c r="Y91" s="15">
        <v>720.45711794705539</v>
      </c>
      <c r="Z91" s="15">
        <v>753.3621339569188</v>
      </c>
      <c r="AA91" s="15">
        <v>784.54493155407647</v>
      </c>
      <c r="AB91" s="15">
        <f t="shared" ref="AB91" si="49">SUM(AB92:AB95)</f>
        <v>10058.705464623519</v>
      </c>
      <c r="AC91" s="17">
        <f>+O91/AB91*100</f>
        <v>106.67078420514815</v>
      </c>
      <c r="AD91" s="18"/>
    </row>
    <row r="92" spans="2:30" ht="18" customHeight="1" x14ac:dyDescent="0.2">
      <c r="B92" s="47" t="s">
        <v>96</v>
      </c>
      <c r="C92" s="21">
        <f>+[1]PP!Q92</f>
        <v>693.1</v>
      </c>
      <c r="D92" s="21">
        <f>+[1]PP!R92</f>
        <v>785.9</v>
      </c>
      <c r="E92" s="21">
        <f>+[1]PP!S92</f>
        <v>908.1</v>
      </c>
      <c r="F92" s="21">
        <f>+[1]PP!T92</f>
        <v>705.1</v>
      </c>
      <c r="G92" s="21">
        <f>+[1]PP!U92</f>
        <v>701.8</v>
      </c>
      <c r="H92" s="21">
        <f>+[1]PP!V92</f>
        <v>912.2</v>
      </c>
      <c r="I92" s="21">
        <f>+[1]PP!W92</f>
        <v>695.3</v>
      </c>
      <c r="J92" s="21">
        <f>+[1]PP!X92</f>
        <v>712.9</v>
      </c>
      <c r="K92" s="21">
        <f>+[1]PP!Y92</f>
        <v>832.9</v>
      </c>
      <c r="L92" s="21">
        <f>+[1]PP!Z92</f>
        <v>828.2</v>
      </c>
      <c r="M92" s="21">
        <f>+[1]PP!AA92</f>
        <v>548.79999999999995</v>
      </c>
      <c r="N92" s="21">
        <f>+[1]PP!AB92</f>
        <v>914.9</v>
      </c>
      <c r="O92" s="21">
        <f t="shared" si="46"/>
        <v>9239.1999999999989</v>
      </c>
      <c r="P92" s="21">
        <v>693.12051967999992</v>
      </c>
      <c r="Q92" s="21">
        <v>785.91531799999996</v>
      </c>
      <c r="R92" s="21">
        <v>908.12703865000003</v>
      </c>
      <c r="S92" s="21">
        <v>705.12466261999998</v>
      </c>
      <c r="T92" s="21">
        <v>701.74349138000002</v>
      </c>
      <c r="U92" s="21">
        <v>912.19182354999998</v>
      </c>
      <c r="V92" s="21">
        <v>695.31158575999996</v>
      </c>
      <c r="W92" s="21">
        <v>760.1305337486001</v>
      </c>
      <c r="X92" s="21">
        <v>773.28908927493092</v>
      </c>
      <c r="Y92" s="21">
        <v>714.00630170186014</v>
      </c>
      <c r="Z92" s="21">
        <v>749.4214747003582</v>
      </c>
      <c r="AA92" s="21">
        <v>780.49882639521013</v>
      </c>
      <c r="AB92" s="21">
        <f t="shared" si="47"/>
        <v>9178.8806654609598</v>
      </c>
      <c r="AC92" s="57">
        <f>+O92/AB92*100</f>
        <v>100.65715348894354</v>
      </c>
      <c r="AD92" s="18"/>
    </row>
    <row r="93" spans="2:30" ht="18" customHeight="1" x14ac:dyDescent="0.2">
      <c r="B93" s="58" t="s">
        <v>97</v>
      </c>
      <c r="C93" s="21">
        <f>+[1]PP!Q93</f>
        <v>801.3</v>
      </c>
      <c r="D93" s="21">
        <f>+[1]PP!R93</f>
        <v>0</v>
      </c>
      <c r="E93" s="21">
        <f>+[1]PP!S93</f>
        <v>0</v>
      </c>
      <c r="F93" s="21">
        <f>+[1]PP!T93</f>
        <v>0</v>
      </c>
      <c r="G93" s="21">
        <f>+[1]PP!U93</f>
        <v>0</v>
      </c>
      <c r="H93" s="21">
        <f>+[1]PP!V93</f>
        <v>0</v>
      </c>
      <c r="I93" s="21">
        <f>+[1]PP!W93</f>
        <v>0</v>
      </c>
      <c r="J93" s="21">
        <f>+[1]PP!X93</f>
        <v>0</v>
      </c>
      <c r="K93" s="21">
        <f>+[1]PP!Y93</f>
        <v>0</v>
      </c>
      <c r="L93" s="21">
        <f>+[1]PP!Z93</f>
        <v>0</v>
      </c>
      <c r="M93" s="21">
        <f>+[1]PP!AA93</f>
        <v>0</v>
      </c>
      <c r="N93" s="21">
        <f>+[1]PP!AB93</f>
        <v>0</v>
      </c>
      <c r="O93" s="21">
        <f>SUM(C93:N93)</f>
        <v>801.3</v>
      </c>
      <c r="P93" s="21">
        <v>801.35741039000004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f t="shared" si="47"/>
        <v>801.35741039000004</v>
      </c>
      <c r="AC93" s="57">
        <f>+O93/AB93*100</f>
        <v>99.992835857102492</v>
      </c>
      <c r="AD93" s="18"/>
    </row>
    <row r="94" spans="2:30" ht="18" customHeight="1" x14ac:dyDescent="0.2">
      <c r="B94" s="52" t="s">
        <v>98</v>
      </c>
      <c r="C94" s="38">
        <f>+[1]PP!Q94</f>
        <v>0</v>
      </c>
      <c r="D94" s="38">
        <f>+[1]PP!R94</f>
        <v>0</v>
      </c>
      <c r="E94" s="38">
        <f>+[1]PP!S94</f>
        <v>0</v>
      </c>
      <c r="F94" s="38">
        <f>+[1]PP!T94</f>
        <v>0</v>
      </c>
      <c r="G94" s="38">
        <f>+[1]PP!U94</f>
        <v>0</v>
      </c>
      <c r="H94" s="38">
        <f>+[1]PP!V94</f>
        <v>0.1</v>
      </c>
      <c r="I94" s="38">
        <f>+[1]PP!W94</f>
        <v>0</v>
      </c>
      <c r="J94" s="38">
        <f>+[1]PP!X94</f>
        <v>0</v>
      </c>
      <c r="K94" s="38">
        <f>+[1]PP!Y94</f>
        <v>0</v>
      </c>
      <c r="L94" s="38">
        <f>+[1]PP!Z94</f>
        <v>0</v>
      </c>
      <c r="M94" s="38">
        <f>+[1]PP!AA94</f>
        <v>0</v>
      </c>
      <c r="N94" s="38">
        <f>+[1]PP!AB94</f>
        <v>0</v>
      </c>
      <c r="O94" s="38">
        <f>SUM(C94:N94)</f>
        <v>0.1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0.105</v>
      </c>
      <c r="V94" s="38">
        <v>6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f t="shared" si="47"/>
        <v>6.1050000000000004</v>
      </c>
      <c r="AC94" s="59">
        <f>+O94/AB94*100</f>
        <v>1.638001638001638</v>
      </c>
      <c r="AD94" s="18"/>
    </row>
    <row r="95" spans="2:30" s="2" customFormat="1" ht="18" customHeight="1" x14ac:dyDescent="0.2">
      <c r="B95" s="47" t="s">
        <v>35</v>
      </c>
      <c r="C95" s="21">
        <f>+[1]PP!Q95</f>
        <v>3</v>
      </c>
      <c r="D95" s="21">
        <f>+[1]PP!R95</f>
        <v>12</v>
      </c>
      <c r="E95" s="21">
        <f>+[1]PP!S95</f>
        <v>5.1000000000000227</v>
      </c>
      <c r="F95" s="21">
        <f>+[1]PP!T95</f>
        <v>8.1000000000000227</v>
      </c>
      <c r="G95" s="21">
        <f>+[1]PP!U95</f>
        <v>7.4</v>
      </c>
      <c r="H95" s="21">
        <f>+[1]PP!V95</f>
        <v>4.3</v>
      </c>
      <c r="I95" s="21">
        <f>+[1]PP!W95</f>
        <v>6.5</v>
      </c>
      <c r="J95" s="21">
        <f>+[1]PP!X95</f>
        <v>11.800000000000068</v>
      </c>
      <c r="K95" s="21">
        <f>+[1]PP!Y95</f>
        <v>3.8</v>
      </c>
      <c r="L95" s="21">
        <f>+[1]PP!Z95</f>
        <v>5.6</v>
      </c>
      <c r="M95" s="21">
        <f>+[1]PP!AA95</f>
        <v>4.0999999999999996</v>
      </c>
      <c r="N95" s="21">
        <f>+[1]PP!AB95</f>
        <v>617.4</v>
      </c>
      <c r="O95" s="21">
        <f t="shared" si="46"/>
        <v>689.10000000000014</v>
      </c>
      <c r="P95" s="21">
        <v>2.974979109999822</v>
      </c>
      <c r="Q95" s="21">
        <v>11.994037779999985</v>
      </c>
      <c r="R95" s="21">
        <v>5.0921196099999406</v>
      </c>
      <c r="S95" s="21">
        <v>8.0274409900000592</v>
      </c>
      <c r="T95" s="21">
        <v>7.4184932199999594</v>
      </c>
      <c r="U95" s="21">
        <v>4.303135119999979</v>
      </c>
      <c r="V95" s="21">
        <v>6.4979481200000464</v>
      </c>
      <c r="W95" s="21">
        <v>4.5053952499630441</v>
      </c>
      <c r="X95" s="21">
        <v>7.1173640708404946</v>
      </c>
      <c r="Y95" s="21">
        <v>6.4508162451952558</v>
      </c>
      <c r="Z95" s="21">
        <v>3.9406592565605933</v>
      </c>
      <c r="AA95" s="21">
        <v>4.04</v>
      </c>
      <c r="AB95" s="21">
        <f t="shared" si="47"/>
        <v>72.362388772559186</v>
      </c>
      <c r="AC95" s="57">
        <v>0</v>
      </c>
      <c r="AD95" s="18"/>
    </row>
    <row r="96" spans="2:30" ht="18" customHeight="1" x14ac:dyDescent="0.2">
      <c r="B96" s="46" t="s">
        <v>99</v>
      </c>
      <c r="C96" s="15">
        <f t="shared" ref="C96:Y96" si="50">+C97+C100</f>
        <v>0</v>
      </c>
      <c r="D96" s="15">
        <f t="shared" si="50"/>
        <v>0</v>
      </c>
      <c r="E96" s="15">
        <f t="shared" si="50"/>
        <v>826.2</v>
      </c>
      <c r="F96" s="15">
        <f t="shared" si="50"/>
        <v>0</v>
      </c>
      <c r="G96" s="15">
        <f t="shared" si="50"/>
        <v>18.600000000000001</v>
      </c>
      <c r="H96" s="15">
        <f t="shared" si="50"/>
        <v>2.6</v>
      </c>
      <c r="I96" s="15">
        <f t="shared" si="50"/>
        <v>0</v>
      </c>
      <c r="J96" s="15">
        <f t="shared" si="50"/>
        <v>0</v>
      </c>
      <c r="K96" s="15">
        <f t="shared" si="50"/>
        <v>2390.6</v>
      </c>
      <c r="L96" s="15">
        <f t="shared" si="50"/>
        <v>2415.5</v>
      </c>
      <c r="M96" s="15">
        <f t="shared" si="50"/>
        <v>2448.6</v>
      </c>
      <c r="N96" s="15">
        <f t="shared" si="50"/>
        <v>3065.8</v>
      </c>
      <c r="O96" s="15">
        <f t="shared" si="50"/>
        <v>11167.9</v>
      </c>
      <c r="P96" s="15">
        <f t="shared" si="50"/>
        <v>0</v>
      </c>
      <c r="Q96" s="15">
        <f t="shared" si="50"/>
        <v>0</v>
      </c>
      <c r="R96" s="15">
        <f t="shared" si="50"/>
        <v>826.24950000000001</v>
      </c>
      <c r="S96" s="15">
        <f t="shared" si="50"/>
        <v>0</v>
      </c>
      <c r="T96" s="15">
        <f t="shared" si="50"/>
        <v>18.600000000000001</v>
      </c>
      <c r="U96" s="15">
        <f t="shared" si="50"/>
        <v>2.657</v>
      </c>
      <c r="V96" s="15">
        <f t="shared" si="50"/>
        <v>0</v>
      </c>
      <c r="W96" s="15">
        <f t="shared" si="50"/>
        <v>0</v>
      </c>
      <c r="X96" s="15">
        <f t="shared" si="50"/>
        <v>0</v>
      </c>
      <c r="Y96" s="15">
        <f t="shared" si="50"/>
        <v>0</v>
      </c>
      <c r="Z96" s="15">
        <f>+Z97+Z100</f>
        <v>0</v>
      </c>
      <c r="AA96" s="15">
        <f>+AA97+AA100</f>
        <v>0</v>
      </c>
      <c r="AB96" s="15">
        <f>+AB97+AB100</f>
        <v>847.50649999999996</v>
      </c>
      <c r="AC96" s="17">
        <f>+O96/AB96*100</f>
        <v>1317.7362061529911</v>
      </c>
      <c r="AD96" s="18"/>
    </row>
    <row r="97" spans="2:35" ht="18" customHeight="1" x14ac:dyDescent="0.2">
      <c r="B97" s="20" t="s">
        <v>100</v>
      </c>
      <c r="C97" s="60">
        <f t="shared" ref="C97:O97" si="51">+C98+C99</f>
        <v>0</v>
      </c>
      <c r="D97" s="60">
        <f t="shared" si="51"/>
        <v>0</v>
      </c>
      <c r="E97" s="60">
        <f t="shared" si="51"/>
        <v>0</v>
      </c>
      <c r="F97" s="60">
        <f t="shared" si="51"/>
        <v>0</v>
      </c>
      <c r="G97" s="60">
        <f t="shared" si="51"/>
        <v>18.600000000000001</v>
      </c>
      <c r="H97" s="60">
        <f t="shared" si="51"/>
        <v>2.6</v>
      </c>
      <c r="I97" s="60">
        <f t="shared" si="51"/>
        <v>0</v>
      </c>
      <c r="J97" s="60">
        <f t="shared" si="51"/>
        <v>0</v>
      </c>
      <c r="K97" s="60">
        <f t="shared" si="51"/>
        <v>0</v>
      </c>
      <c r="L97" s="60">
        <f t="shared" si="51"/>
        <v>0</v>
      </c>
      <c r="M97" s="60">
        <f t="shared" si="51"/>
        <v>13.6</v>
      </c>
      <c r="N97" s="60">
        <f t="shared" si="51"/>
        <v>1117.1000000000001</v>
      </c>
      <c r="O97" s="60">
        <f t="shared" si="51"/>
        <v>1151.9000000000001</v>
      </c>
      <c r="P97" s="60">
        <v>0</v>
      </c>
      <c r="Q97" s="60">
        <v>0</v>
      </c>
      <c r="R97" s="60">
        <v>0</v>
      </c>
      <c r="S97" s="60">
        <v>0</v>
      </c>
      <c r="T97" s="60">
        <v>18.600000000000001</v>
      </c>
      <c r="U97" s="60">
        <v>2.657</v>
      </c>
      <c r="V97" s="60">
        <v>0</v>
      </c>
      <c r="W97" s="60">
        <v>0</v>
      </c>
      <c r="X97" s="60">
        <v>0</v>
      </c>
      <c r="Y97" s="60">
        <v>0</v>
      </c>
      <c r="Z97" s="60">
        <v>0</v>
      </c>
      <c r="AA97" s="60">
        <v>0</v>
      </c>
      <c r="AB97" s="60">
        <f>SUM(P97:AA97)</f>
        <v>21.257000000000001</v>
      </c>
      <c r="AC97" s="23">
        <f>+O92/AB92*100</f>
        <v>100.65715348894354</v>
      </c>
      <c r="AD97" s="18"/>
    </row>
    <row r="98" spans="2:35" ht="18" customHeight="1" x14ac:dyDescent="0.2">
      <c r="B98" s="47" t="s">
        <v>101</v>
      </c>
      <c r="C98" s="21">
        <f>+[1]PP!Q98</f>
        <v>0</v>
      </c>
      <c r="D98" s="21">
        <f>+[1]PP!R98</f>
        <v>0</v>
      </c>
      <c r="E98" s="21">
        <f>+[1]PP!S98</f>
        <v>0</v>
      </c>
      <c r="F98" s="21">
        <f>+[1]PP!T98</f>
        <v>0</v>
      </c>
      <c r="G98" s="21">
        <f>+[1]PP!U98</f>
        <v>18.600000000000001</v>
      </c>
      <c r="H98" s="21">
        <f>+[1]PP!V98</f>
        <v>2.6</v>
      </c>
      <c r="I98" s="21">
        <f>+[1]PP!W98</f>
        <v>0</v>
      </c>
      <c r="J98" s="21">
        <f>+[1]PP!X98</f>
        <v>0</v>
      </c>
      <c r="K98" s="21">
        <f>+[1]PP!Y98</f>
        <v>0</v>
      </c>
      <c r="L98" s="21">
        <f>+[1]PP!Z98</f>
        <v>0</v>
      </c>
      <c r="M98" s="21">
        <f>+[1]PP!AA98</f>
        <v>13.6</v>
      </c>
      <c r="N98" s="21">
        <f>+[1]PP!AB98</f>
        <v>0.2</v>
      </c>
      <c r="O98" s="21">
        <f>SUM(C98:N98)</f>
        <v>35.000000000000007</v>
      </c>
      <c r="P98" s="21">
        <v>0</v>
      </c>
      <c r="Q98" s="21">
        <v>0</v>
      </c>
      <c r="R98" s="21">
        <v>0</v>
      </c>
      <c r="S98" s="21">
        <v>0</v>
      </c>
      <c r="T98" s="21">
        <v>18.600000000000001</v>
      </c>
      <c r="U98" s="21">
        <v>2.7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1">
        <f>SUM(P98:AA98)</f>
        <v>21.3</v>
      </c>
      <c r="AC98" s="23">
        <f>+O93/AB93*100</f>
        <v>99.992835857102492</v>
      </c>
      <c r="AD98" s="18"/>
    </row>
    <row r="99" spans="2:35" ht="18" customHeight="1" x14ac:dyDescent="0.2">
      <c r="B99" s="47" t="s">
        <v>102</v>
      </c>
      <c r="C99" s="21">
        <f>+[1]PP!Q99</f>
        <v>0</v>
      </c>
      <c r="D99" s="21">
        <f>+[1]PP!R99</f>
        <v>0</v>
      </c>
      <c r="E99" s="21">
        <f>+[1]PP!S99</f>
        <v>0</v>
      </c>
      <c r="F99" s="21">
        <f>+[1]PP!T99</f>
        <v>0</v>
      </c>
      <c r="G99" s="21">
        <f>+[1]PP!U99</f>
        <v>0</v>
      </c>
      <c r="H99" s="21">
        <f>+[1]PP!V99</f>
        <v>0</v>
      </c>
      <c r="I99" s="21">
        <f>+[1]PP!W99</f>
        <v>0</v>
      </c>
      <c r="J99" s="21">
        <f>+[1]PP!X99</f>
        <v>0</v>
      </c>
      <c r="K99" s="21">
        <f>+[1]PP!Y99</f>
        <v>0</v>
      </c>
      <c r="L99" s="21">
        <f>+[1]PP!Z99</f>
        <v>0</v>
      </c>
      <c r="M99" s="21">
        <f>+[1]PP!AA99</f>
        <v>0</v>
      </c>
      <c r="N99" s="21">
        <f>+[1]PP!AB99</f>
        <v>1116.9000000000001</v>
      </c>
      <c r="O99" s="21">
        <f>SUM(C99:N99)</f>
        <v>1116.9000000000001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3">
        <f>+O96/AB96*100</f>
        <v>1317.7362061529911</v>
      </c>
      <c r="AD99" s="18"/>
    </row>
    <row r="100" spans="2:35" ht="18" customHeight="1" x14ac:dyDescent="0.2">
      <c r="B100" s="20" t="s">
        <v>103</v>
      </c>
      <c r="C100" s="21">
        <f>+[1]PP!Q100</f>
        <v>0</v>
      </c>
      <c r="D100" s="21">
        <f>+[1]PP!R100</f>
        <v>0</v>
      </c>
      <c r="E100" s="21">
        <f>+[1]PP!S100</f>
        <v>826.2</v>
      </c>
      <c r="F100" s="21">
        <f>+[1]PP!T100</f>
        <v>0</v>
      </c>
      <c r="G100" s="21">
        <f>+[1]PP!U100</f>
        <v>0</v>
      </c>
      <c r="H100" s="21">
        <f>+[1]PP!V100</f>
        <v>0</v>
      </c>
      <c r="I100" s="21">
        <f>+[1]PP!W100</f>
        <v>0</v>
      </c>
      <c r="J100" s="21">
        <f>+[1]PP!X100</f>
        <v>0</v>
      </c>
      <c r="K100" s="21">
        <f>+[1]PP!Y100</f>
        <v>2390.6</v>
      </c>
      <c r="L100" s="21">
        <f>+[1]PP!Z100</f>
        <v>2415.5</v>
      </c>
      <c r="M100" s="21">
        <f>+[1]PP!AA100</f>
        <v>2435</v>
      </c>
      <c r="N100" s="21">
        <f>+[1]PP!AB100</f>
        <v>1948.7</v>
      </c>
      <c r="O100" s="21">
        <f>SUM(C100:N100)</f>
        <v>10016</v>
      </c>
      <c r="P100" s="21">
        <v>0</v>
      </c>
      <c r="Q100" s="21">
        <v>0</v>
      </c>
      <c r="R100" s="21">
        <v>826.24950000000001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f>SUM(P100:AA100)</f>
        <v>826.24950000000001</v>
      </c>
      <c r="AC100" s="23">
        <f>+O100/AB100*100</f>
        <v>1212.2246367471328</v>
      </c>
    </row>
    <row r="101" spans="2:35" ht="29.25" customHeight="1" x14ac:dyDescent="0.2">
      <c r="B101" s="61" t="s">
        <v>104</v>
      </c>
      <c r="C101" s="62">
        <f t="shared" ref="C101:AB101" si="52">+C96+C9</f>
        <v>80867.699999999983</v>
      </c>
      <c r="D101" s="62">
        <f t="shared" si="52"/>
        <v>66273.5</v>
      </c>
      <c r="E101" s="62">
        <f t="shared" si="52"/>
        <v>72648.999999999985</v>
      </c>
      <c r="F101" s="62">
        <f t="shared" si="52"/>
        <v>87402.500000000029</v>
      </c>
      <c r="G101" s="62">
        <f t="shared" si="52"/>
        <v>85039.200000000012</v>
      </c>
      <c r="H101" s="62">
        <f t="shared" si="52"/>
        <v>78774.899999999994</v>
      </c>
      <c r="I101" s="62">
        <f t="shared" si="52"/>
        <v>76871.3</v>
      </c>
      <c r="J101" s="62">
        <f t="shared" si="52"/>
        <v>78405.399999999994</v>
      </c>
      <c r="K101" s="62">
        <f t="shared" si="52"/>
        <v>81344.899999999994</v>
      </c>
      <c r="L101" s="62">
        <f t="shared" si="52"/>
        <v>81545.100000000006</v>
      </c>
      <c r="M101" s="62">
        <f t="shared" si="52"/>
        <v>75664.800000000017</v>
      </c>
      <c r="N101" s="63">
        <f t="shared" si="52"/>
        <v>90342.7</v>
      </c>
      <c r="O101" s="63">
        <f t="shared" si="52"/>
        <v>955181</v>
      </c>
      <c r="P101" s="62">
        <f t="shared" si="52"/>
        <v>80867.697739469993</v>
      </c>
      <c r="Q101" s="62">
        <f t="shared" si="52"/>
        <v>66273.517879059989</v>
      </c>
      <c r="R101" s="62">
        <f t="shared" si="52"/>
        <v>72649.008415660006</v>
      </c>
      <c r="S101" s="62">
        <f t="shared" si="52"/>
        <v>87403.706327569977</v>
      </c>
      <c r="T101" s="62">
        <f t="shared" si="52"/>
        <v>85039.221739700006</v>
      </c>
      <c r="U101" s="62">
        <f t="shared" si="52"/>
        <v>78774.868392850025</v>
      </c>
      <c r="V101" s="62">
        <f t="shared" si="52"/>
        <v>76865.985079210877</v>
      </c>
      <c r="W101" s="62">
        <f t="shared" si="52"/>
        <v>77178.63771123733</v>
      </c>
      <c r="X101" s="62">
        <f t="shared" si="52"/>
        <v>77852.672816460879</v>
      </c>
      <c r="Y101" s="62">
        <f t="shared" si="52"/>
        <v>78081.571290290158</v>
      </c>
      <c r="Z101" s="62">
        <f t="shared" si="52"/>
        <v>76285.982641629613</v>
      </c>
      <c r="AA101" s="62">
        <f t="shared" si="52"/>
        <v>78829.922533961508</v>
      </c>
      <c r="AB101" s="62">
        <f t="shared" si="52"/>
        <v>936102.78646194167</v>
      </c>
      <c r="AC101" s="64">
        <f>+O101/AB101*100</f>
        <v>102.03804686984917</v>
      </c>
      <c r="AD101" s="65"/>
    </row>
    <row r="102" spans="2:35" ht="18" customHeight="1" x14ac:dyDescent="0.2">
      <c r="B102" s="66" t="s">
        <v>105</v>
      </c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9"/>
      <c r="AD102" s="65"/>
    </row>
    <row r="103" spans="2:35" ht="15" customHeight="1" x14ac:dyDescent="0.2">
      <c r="B103" s="70" t="s">
        <v>106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2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2"/>
      <c r="AD103" s="65"/>
    </row>
    <row r="104" spans="2:35" ht="12" customHeight="1" x14ac:dyDescent="0.2">
      <c r="B104" s="73" t="s">
        <v>107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2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6"/>
    </row>
    <row r="105" spans="2:35" x14ac:dyDescent="0.2">
      <c r="B105" s="73" t="s">
        <v>108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7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8"/>
    </row>
    <row r="106" spans="2:35" x14ac:dyDescent="0.2">
      <c r="B106" s="73" t="s">
        <v>109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7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80"/>
    </row>
    <row r="107" spans="2:35" x14ac:dyDescent="0.2">
      <c r="B107" s="81" t="s">
        <v>110</v>
      </c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2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80"/>
    </row>
    <row r="108" spans="2:35" x14ac:dyDescent="0.2">
      <c r="B108" s="83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79"/>
      <c r="P108" s="82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84"/>
    </row>
    <row r="109" spans="2:35" x14ac:dyDescent="0.2">
      <c r="B109" s="83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85"/>
    </row>
    <row r="110" spans="2:35" x14ac:dyDescent="0.2">
      <c r="B110" s="86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2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77"/>
      <c r="AC110" s="85"/>
    </row>
    <row r="111" spans="2:35" ht="14.25" x14ac:dyDescent="0.25">
      <c r="B111" s="83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2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79"/>
      <c r="AC111" s="69"/>
      <c r="AD111" s="88"/>
      <c r="AE111" s="88"/>
      <c r="AF111" s="88"/>
      <c r="AG111" s="88"/>
      <c r="AH111" s="88"/>
      <c r="AI111" s="88"/>
    </row>
    <row r="112" spans="2:35" x14ac:dyDescent="0.2">
      <c r="B112" s="83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85"/>
    </row>
    <row r="113" spans="2:29" x14ac:dyDescent="0.2">
      <c r="B113" s="83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9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9"/>
      <c r="AC113" s="85"/>
    </row>
    <row r="114" spans="2:29" x14ac:dyDescent="0.2">
      <c r="B114" s="83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9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89"/>
      <c r="AC114" s="85"/>
    </row>
    <row r="115" spans="2:29" x14ac:dyDescent="0.2"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9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85"/>
    </row>
    <row r="116" spans="2:29" x14ac:dyDescent="0.2"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9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89"/>
      <c r="AC116" s="85"/>
    </row>
    <row r="117" spans="2:29" x14ac:dyDescent="0.2"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9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89"/>
      <c r="AC117" s="85"/>
    </row>
    <row r="118" spans="2:29" x14ac:dyDescent="0.2"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9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2"/>
      <c r="AC118" s="85"/>
    </row>
    <row r="119" spans="2:29" x14ac:dyDescent="0.2"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9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5"/>
    </row>
    <row r="120" spans="2:29" x14ac:dyDescent="0.2"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5"/>
    </row>
    <row r="121" spans="2:29" x14ac:dyDescent="0.2"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9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9"/>
      <c r="AC121" s="85"/>
    </row>
    <row r="122" spans="2:29" x14ac:dyDescent="0.2"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5"/>
    </row>
    <row r="123" spans="2:29" x14ac:dyDescent="0.2"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5"/>
    </row>
    <row r="124" spans="2:29" x14ac:dyDescent="0.2"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9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89"/>
      <c r="AC124" s="85"/>
    </row>
    <row r="125" spans="2:29" x14ac:dyDescent="0.2"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9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89"/>
      <c r="AC125" s="85"/>
    </row>
    <row r="126" spans="2:29" x14ac:dyDescent="0.2"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5"/>
    </row>
    <row r="127" spans="2:29" x14ac:dyDescent="0.2"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5"/>
    </row>
    <row r="128" spans="2:29" x14ac:dyDescent="0.2"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5"/>
    </row>
    <row r="129" spans="2:29" x14ac:dyDescent="0.2"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5"/>
    </row>
    <row r="130" spans="2:29" x14ac:dyDescent="0.2"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5"/>
    </row>
    <row r="131" spans="2:29" x14ac:dyDescent="0.2"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5"/>
    </row>
    <row r="132" spans="2:29" x14ac:dyDescent="0.2"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5"/>
    </row>
    <row r="133" spans="2:29" x14ac:dyDescent="0.2"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5"/>
    </row>
    <row r="134" spans="2:29" x14ac:dyDescent="0.2"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5"/>
    </row>
    <row r="135" spans="2:29" x14ac:dyDescent="0.2"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5"/>
    </row>
    <row r="136" spans="2:29" x14ac:dyDescent="0.2"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5"/>
    </row>
    <row r="137" spans="2:29" x14ac:dyDescent="0.2"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5"/>
    </row>
    <row r="138" spans="2:29" x14ac:dyDescent="0.2"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5"/>
    </row>
    <row r="139" spans="2:29" x14ac:dyDescent="0.2"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5"/>
    </row>
    <row r="140" spans="2:29" x14ac:dyDescent="0.2"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5"/>
    </row>
    <row r="141" spans="2:29" x14ac:dyDescent="0.2"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5"/>
    </row>
    <row r="142" spans="2:29" x14ac:dyDescent="0.2"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5"/>
    </row>
    <row r="143" spans="2:29" x14ac:dyDescent="0.2"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5"/>
    </row>
    <row r="144" spans="2:29" x14ac:dyDescent="0.2"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5"/>
    </row>
    <row r="145" spans="2:29" x14ac:dyDescent="0.2"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5"/>
    </row>
    <row r="146" spans="2:29" x14ac:dyDescent="0.2"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5"/>
    </row>
    <row r="147" spans="2:29" x14ac:dyDescent="0.2"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5"/>
    </row>
    <row r="148" spans="2:29" x14ac:dyDescent="0.2"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5"/>
    </row>
    <row r="149" spans="2:29" x14ac:dyDescent="0.2"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5"/>
    </row>
    <row r="150" spans="2:29" x14ac:dyDescent="0.2"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5"/>
    </row>
    <row r="151" spans="2:29" x14ac:dyDescent="0.2"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5"/>
    </row>
    <row r="152" spans="2:29" x14ac:dyDescent="0.2"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5"/>
    </row>
    <row r="153" spans="2:29" x14ac:dyDescent="0.2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5"/>
    </row>
    <row r="154" spans="2:29" x14ac:dyDescent="0.2"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5"/>
    </row>
    <row r="155" spans="2:29" x14ac:dyDescent="0.2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5"/>
    </row>
    <row r="156" spans="2:29" x14ac:dyDescent="0.2"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5"/>
    </row>
    <row r="157" spans="2:29" x14ac:dyDescent="0.2"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5"/>
    </row>
    <row r="158" spans="2:29" x14ac:dyDescent="0.2"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5"/>
    </row>
    <row r="159" spans="2:29" x14ac:dyDescent="0.2"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5"/>
    </row>
    <row r="160" spans="2:29" x14ac:dyDescent="0.2"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5"/>
    </row>
    <row r="161" spans="2:29" x14ac:dyDescent="0.2"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5"/>
    </row>
    <row r="162" spans="2:29" x14ac:dyDescent="0.2"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5"/>
    </row>
    <row r="163" spans="2:29" x14ac:dyDescent="0.2"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5"/>
    </row>
    <row r="164" spans="2:29" x14ac:dyDescent="0.2"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5"/>
    </row>
    <row r="165" spans="2:29" x14ac:dyDescent="0.2"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5"/>
    </row>
    <row r="166" spans="2:29" x14ac:dyDescent="0.2"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5"/>
    </row>
    <row r="167" spans="2:29" x14ac:dyDescent="0.2"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5"/>
    </row>
    <row r="168" spans="2:29" x14ac:dyDescent="0.2"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5"/>
    </row>
    <row r="169" spans="2:29" x14ac:dyDescent="0.2"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5"/>
    </row>
    <row r="170" spans="2:29" x14ac:dyDescent="0.2"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5"/>
    </row>
    <row r="171" spans="2:29" x14ac:dyDescent="0.2"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5"/>
    </row>
    <row r="172" spans="2:29" x14ac:dyDescent="0.2"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5"/>
    </row>
    <row r="173" spans="2:29" x14ac:dyDescent="0.2"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5"/>
    </row>
    <row r="174" spans="2:29" x14ac:dyDescent="0.2"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5"/>
    </row>
    <row r="175" spans="2:29" x14ac:dyDescent="0.2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5"/>
    </row>
    <row r="176" spans="2:29" x14ac:dyDescent="0.2"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5"/>
    </row>
    <row r="177" spans="2:29" x14ac:dyDescent="0.2"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5"/>
    </row>
    <row r="178" spans="2:29" x14ac:dyDescent="0.2"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5"/>
    </row>
    <row r="179" spans="2:29" x14ac:dyDescent="0.2"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5"/>
    </row>
    <row r="180" spans="2:29" x14ac:dyDescent="0.2"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5"/>
    </row>
    <row r="181" spans="2:29" x14ac:dyDescent="0.2"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5"/>
    </row>
    <row r="182" spans="2:29" x14ac:dyDescent="0.2"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5"/>
    </row>
    <row r="183" spans="2:29" x14ac:dyDescent="0.2"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5"/>
    </row>
    <row r="184" spans="2:29" x14ac:dyDescent="0.2"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5"/>
    </row>
    <row r="185" spans="2:29" x14ac:dyDescent="0.2"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5"/>
    </row>
    <row r="186" spans="2:29" x14ac:dyDescent="0.2"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5"/>
    </row>
    <row r="187" spans="2:29" x14ac:dyDescent="0.2"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5"/>
    </row>
    <row r="188" spans="2:29" x14ac:dyDescent="0.2"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5"/>
    </row>
    <row r="189" spans="2:29" x14ac:dyDescent="0.2"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5"/>
    </row>
    <row r="190" spans="2:29" x14ac:dyDescent="0.2"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5"/>
    </row>
    <row r="191" spans="2:29" x14ac:dyDescent="0.2"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5"/>
    </row>
    <row r="192" spans="2:29" x14ac:dyDescent="0.2"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5"/>
    </row>
    <row r="193" spans="2:29" x14ac:dyDescent="0.2"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5"/>
    </row>
    <row r="194" spans="2:29" x14ac:dyDescent="0.2"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5"/>
    </row>
    <row r="195" spans="2:29" x14ac:dyDescent="0.2"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5"/>
    </row>
    <row r="196" spans="2:29" x14ac:dyDescent="0.2"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5"/>
    </row>
    <row r="197" spans="2:29" x14ac:dyDescent="0.2"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5"/>
    </row>
    <row r="198" spans="2:29" x14ac:dyDescent="0.2"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5"/>
    </row>
    <row r="199" spans="2:29" x14ac:dyDescent="0.2"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5"/>
    </row>
    <row r="200" spans="2:29" x14ac:dyDescent="0.2"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5"/>
    </row>
    <row r="201" spans="2:29" x14ac:dyDescent="0.2"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5"/>
    </row>
    <row r="202" spans="2:29" x14ac:dyDescent="0.2"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5"/>
    </row>
    <row r="203" spans="2:29" x14ac:dyDescent="0.2"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5"/>
    </row>
    <row r="204" spans="2:29" x14ac:dyDescent="0.2"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5"/>
    </row>
    <row r="205" spans="2:29" x14ac:dyDescent="0.2"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5"/>
    </row>
    <row r="206" spans="2:29" x14ac:dyDescent="0.2"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5"/>
    </row>
    <row r="207" spans="2:29" x14ac:dyDescent="0.2"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5"/>
    </row>
    <row r="208" spans="2:29" x14ac:dyDescent="0.2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5"/>
    </row>
    <row r="209" spans="2:29" x14ac:dyDescent="0.2"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5"/>
    </row>
    <row r="210" spans="2:29" x14ac:dyDescent="0.2"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5"/>
    </row>
    <row r="211" spans="2:29" x14ac:dyDescent="0.2"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5"/>
    </row>
    <row r="212" spans="2:29" x14ac:dyDescent="0.2"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5"/>
    </row>
    <row r="213" spans="2:29" x14ac:dyDescent="0.2"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5"/>
    </row>
    <row r="214" spans="2:29" x14ac:dyDescent="0.2"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5"/>
    </row>
    <row r="215" spans="2:29" x14ac:dyDescent="0.2"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5"/>
    </row>
    <row r="216" spans="2:29" x14ac:dyDescent="0.2"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5"/>
    </row>
    <row r="217" spans="2:29" x14ac:dyDescent="0.2"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5"/>
    </row>
    <row r="218" spans="2:29" x14ac:dyDescent="0.2"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5"/>
    </row>
    <row r="219" spans="2:29" x14ac:dyDescent="0.2"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5"/>
    </row>
    <row r="220" spans="2:29" x14ac:dyDescent="0.2"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5"/>
    </row>
    <row r="221" spans="2:29" x14ac:dyDescent="0.2"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5"/>
    </row>
    <row r="222" spans="2:29" x14ac:dyDescent="0.2"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5"/>
    </row>
    <row r="223" spans="2:29" x14ac:dyDescent="0.2"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5"/>
    </row>
    <row r="224" spans="2:29" x14ac:dyDescent="0.2"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5"/>
    </row>
    <row r="225" spans="2:29" x14ac:dyDescent="0.2"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5"/>
    </row>
    <row r="226" spans="2:29" x14ac:dyDescent="0.2"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5"/>
    </row>
    <row r="227" spans="2:29" x14ac:dyDescent="0.2"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5"/>
    </row>
    <row r="228" spans="2:29" x14ac:dyDescent="0.2"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5"/>
    </row>
    <row r="229" spans="2:29" x14ac:dyDescent="0.2"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5"/>
    </row>
    <row r="230" spans="2:29" x14ac:dyDescent="0.2"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5"/>
    </row>
    <row r="231" spans="2:29" x14ac:dyDescent="0.2"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5"/>
    </row>
    <row r="232" spans="2:29" x14ac:dyDescent="0.2"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5"/>
    </row>
    <row r="233" spans="2:29" x14ac:dyDescent="0.2"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5"/>
    </row>
    <row r="234" spans="2:29" x14ac:dyDescent="0.2"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5"/>
    </row>
    <row r="235" spans="2:29" x14ac:dyDescent="0.2"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5"/>
    </row>
    <row r="236" spans="2:29" x14ac:dyDescent="0.2"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5"/>
    </row>
    <row r="237" spans="2:29" x14ac:dyDescent="0.2"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5"/>
    </row>
    <row r="238" spans="2:29" x14ac:dyDescent="0.2"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5"/>
    </row>
    <row r="239" spans="2:29" x14ac:dyDescent="0.2"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5"/>
    </row>
    <row r="240" spans="2:29" x14ac:dyDescent="0.2"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5"/>
    </row>
    <row r="241" spans="2:29" x14ac:dyDescent="0.2"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5"/>
    </row>
    <row r="242" spans="2:29" x14ac:dyDescent="0.2"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5"/>
    </row>
    <row r="243" spans="2:29" x14ac:dyDescent="0.2"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5"/>
    </row>
    <row r="244" spans="2:29" x14ac:dyDescent="0.2"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5"/>
    </row>
    <row r="245" spans="2:29" x14ac:dyDescent="0.2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4"/>
    </row>
    <row r="246" spans="2:29" x14ac:dyDescent="0.2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4"/>
    </row>
    <row r="247" spans="2:29" x14ac:dyDescent="0.2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4"/>
    </row>
    <row r="248" spans="2:29" x14ac:dyDescent="0.2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4"/>
    </row>
    <row r="249" spans="2:29" x14ac:dyDescent="0.2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4"/>
    </row>
    <row r="250" spans="2:29" x14ac:dyDescent="0.2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4"/>
    </row>
  </sheetData>
  <mergeCells count="11">
    <mergeCell ref="AC7:AC8"/>
    <mergeCell ref="B1:AC1"/>
    <mergeCell ref="B3:AC3"/>
    <mergeCell ref="B4:AC4"/>
    <mergeCell ref="B5:AC5"/>
    <mergeCell ref="B6:AC6"/>
    <mergeCell ref="B7:B8"/>
    <mergeCell ref="C7:N7"/>
    <mergeCell ref="O7:O8"/>
    <mergeCell ref="P7:AA7"/>
    <mergeCell ref="AB7:AB8"/>
  </mergeCells>
  <printOptions horizontalCentered="1"/>
  <pageMargins left="0" right="0" top="0" bottom="0" header="0" footer="0"/>
  <pageSetup scale="70" fitToHeight="2" orientation="portrait" r:id="rId1"/>
  <headerFooter alignWithMargins="0"/>
  <ignoredErrors>
    <ignoredError sqref="P17:AC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 (EST)</vt:lpstr>
      <vt:lpstr>'PP (EST)'!Área_de_impresión</vt:lpstr>
      <vt:lpstr>'PP (EST)'!Títulos_a_imprimir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2023-02-14T19:31:40Z</dcterms:created>
  <dcterms:modified xsi:type="dcterms:W3CDTF">2023-02-14T20:05:56Z</dcterms:modified>
</cp:coreProperties>
</file>