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8515" windowHeight="12090"/>
  </bookViews>
  <sheets>
    <sheet name="DGII (EST)" sheetId="1" r:id="rId1"/>
    <sheet name="DGA (EST)" sheetId="2" r:id="rId2"/>
    <sheet name="TESORERIA (EST)" sheetId="3" r:id="rId3"/>
  </sheets>
  <externalReferences>
    <externalReference r:id="rId4"/>
    <externalReference r:id="rId5"/>
    <externalReference r:id="rId6"/>
  </externalReferences>
  <definedNames>
    <definedName name="______ROS1">#N/A</definedName>
    <definedName name="______ROS2">#N/A</definedName>
    <definedName name="______ROS3">#N/A</definedName>
    <definedName name="______ROS4">#N/A</definedName>
    <definedName name="_____ROS1">#N/A</definedName>
    <definedName name="_____ROS2">#N/A</definedName>
    <definedName name="_____ROS3">#N/A</definedName>
    <definedName name="_____ROS4">#N/A</definedName>
    <definedName name="____ROS1">#N/A</definedName>
    <definedName name="____ROS2">#N/A</definedName>
    <definedName name="____ROS3">#N/A</definedName>
    <definedName name="____ROS4">#N/A</definedName>
    <definedName name="___ROS1">#N/A</definedName>
    <definedName name="___ROS2">#N/A</definedName>
    <definedName name="___ROS3">#N/A</definedName>
    <definedName name="___ROS4">#N/A</definedName>
    <definedName name="__123Graph_B" hidden="1">[2]FLUJO!$B$7929:$C$7929</definedName>
    <definedName name="__123Graph_C" hidden="1">[2]FLUJO!$B$7936:$C$7936</definedName>
    <definedName name="__123Graph_D" hidden="1">[2]FLUJO!$B$7942:$C$7942</definedName>
    <definedName name="__123Graph_X" hidden="1">[2]FLUJO!$B$7906:$C$7906</definedName>
    <definedName name="__ROS1">#N/A</definedName>
    <definedName name="__ROS2">#N/A</definedName>
    <definedName name="__ROS3">#N/A</definedName>
    <definedName name="__ROS4">#N/A</definedName>
    <definedName name="_1">#N/A</definedName>
    <definedName name="_1987">#N/A</definedName>
    <definedName name="_Order1" hidden="1">255</definedName>
    <definedName name="_ROS1">#N/A</definedName>
    <definedName name="_ROS2">#N/A</definedName>
    <definedName name="_ROS3">#N/A</definedName>
    <definedName name="_ROS4">#N/A</definedName>
    <definedName name="AccessDatabase" hidden="1">"\\De2kp-42538\BOLETIN\Claga\CLAGA2000.mdb"</definedName>
    <definedName name="ACUMULADO">#N/A</definedName>
    <definedName name="_xlnm.Print_Area" localSheetId="0">'DGII (EST)'!$A$1:$Y$58</definedName>
    <definedName name="_xlnm.Print_Area" localSheetId="2">'TESORERIA (EST)'!$A$1:$Y$62</definedName>
    <definedName name="Button_13">"CLAGA2000_Consolidado_2001_List"</definedName>
    <definedName name="FORMATO">#N/A</definedName>
    <definedName name="FUENTE">#REF!</definedName>
    <definedName name="OCTUBRE">#N/A</definedName>
    <definedName name="ROS">#N/A</definedName>
  </definedNames>
  <calcPr calcId="145621"/>
</workbook>
</file>

<file path=xl/calcChain.xml><?xml version="1.0" encoding="utf-8"?>
<calcChain xmlns="http://schemas.openxmlformats.org/spreadsheetml/2006/main">
  <c r="X57" i="3" l="1"/>
  <c r="X56" i="3" s="1"/>
  <c r="O57" i="3"/>
  <c r="N57" i="3"/>
  <c r="L57" i="3"/>
  <c r="L56" i="3" s="1"/>
  <c r="K57" i="3"/>
  <c r="J57" i="3"/>
  <c r="J56" i="3" s="1"/>
  <c r="I57" i="3"/>
  <c r="H57" i="3"/>
  <c r="G57" i="3"/>
  <c r="G56" i="3" s="1"/>
  <c r="F57" i="3"/>
  <c r="F56" i="3" s="1"/>
  <c r="E57" i="3"/>
  <c r="M57" i="3" s="1"/>
  <c r="D57" i="3"/>
  <c r="D56" i="3" s="1"/>
  <c r="C57" i="3"/>
  <c r="W56" i="3"/>
  <c r="V56" i="3"/>
  <c r="U56" i="3"/>
  <c r="T56" i="3"/>
  <c r="S56" i="3"/>
  <c r="R56" i="3"/>
  <c r="Q56" i="3"/>
  <c r="P56" i="3"/>
  <c r="O56" i="3"/>
  <c r="N56" i="3"/>
  <c r="K56" i="3"/>
  <c r="I56" i="3"/>
  <c r="H56" i="3"/>
  <c r="E56" i="3"/>
  <c r="C56" i="3"/>
  <c r="X55" i="3"/>
  <c r="L55" i="3"/>
  <c r="K55" i="3"/>
  <c r="J55" i="3"/>
  <c r="I55" i="3"/>
  <c r="H55" i="3"/>
  <c r="G55" i="3"/>
  <c r="F55" i="3"/>
  <c r="E55" i="3"/>
  <c r="D55" i="3"/>
  <c r="C55" i="3"/>
  <c r="M55" i="3" s="1"/>
  <c r="X54" i="3"/>
  <c r="L54" i="3"/>
  <c r="K54" i="3"/>
  <c r="J54" i="3"/>
  <c r="I54" i="3"/>
  <c r="H54" i="3"/>
  <c r="G54" i="3"/>
  <c r="F54" i="3"/>
  <c r="E54" i="3"/>
  <c r="D54" i="3"/>
  <c r="C54" i="3"/>
  <c r="M54" i="3" s="1"/>
  <c r="X53" i="3"/>
  <c r="L53" i="3"/>
  <c r="K53" i="3"/>
  <c r="J53" i="3"/>
  <c r="I53" i="3"/>
  <c r="H53" i="3"/>
  <c r="G53" i="3"/>
  <c r="F53" i="3"/>
  <c r="E53" i="3"/>
  <c r="D53" i="3"/>
  <c r="C53" i="3"/>
  <c r="M53" i="3" s="1"/>
  <c r="X52" i="3"/>
  <c r="L52" i="3"/>
  <c r="K52" i="3"/>
  <c r="J52" i="3"/>
  <c r="I52" i="3"/>
  <c r="H52" i="3"/>
  <c r="G52" i="3"/>
  <c r="F52" i="3"/>
  <c r="E52" i="3"/>
  <c r="D52" i="3"/>
  <c r="C52" i="3"/>
  <c r="M52" i="3" s="1"/>
  <c r="X51" i="3"/>
  <c r="L51" i="3"/>
  <c r="K51" i="3"/>
  <c r="J51" i="3"/>
  <c r="I51" i="3"/>
  <c r="H51" i="3"/>
  <c r="G51" i="3"/>
  <c r="F51" i="3"/>
  <c r="E51" i="3"/>
  <c r="D51" i="3"/>
  <c r="C51" i="3"/>
  <c r="M51" i="3" s="1"/>
  <c r="X50" i="3"/>
  <c r="X46" i="3" s="1"/>
  <c r="L50" i="3"/>
  <c r="K50" i="3"/>
  <c r="J50" i="3"/>
  <c r="I50" i="3"/>
  <c r="H50" i="3"/>
  <c r="G50" i="3"/>
  <c r="F50" i="3"/>
  <c r="E50" i="3"/>
  <c r="D50" i="3"/>
  <c r="C50" i="3"/>
  <c r="M50" i="3" s="1"/>
  <c r="X49" i="3"/>
  <c r="L49" i="3"/>
  <c r="K49" i="3"/>
  <c r="J49" i="3"/>
  <c r="I49" i="3"/>
  <c r="H49" i="3"/>
  <c r="G49" i="3"/>
  <c r="F49" i="3"/>
  <c r="E49" i="3"/>
  <c r="D49" i="3"/>
  <c r="C49" i="3"/>
  <c r="M49" i="3" s="1"/>
  <c r="Y49" i="3" s="1"/>
  <c r="X48" i="3"/>
  <c r="L48" i="3"/>
  <c r="K48" i="3"/>
  <c r="J48" i="3"/>
  <c r="I48" i="3"/>
  <c r="H48" i="3"/>
  <c r="G48" i="3"/>
  <c r="F48" i="3"/>
  <c r="E48" i="3"/>
  <c r="D48" i="3"/>
  <c r="C48" i="3"/>
  <c r="M48" i="3" s="1"/>
  <c r="X47" i="3"/>
  <c r="L47" i="3"/>
  <c r="L46" i="3" s="1"/>
  <c r="K47" i="3"/>
  <c r="J47" i="3"/>
  <c r="J46" i="3" s="1"/>
  <c r="I47" i="3"/>
  <c r="H47" i="3"/>
  <c r="G47" i="3"/>
  <c r="G46" i="3" s="1"/>
  <c r="F47" i="3"/>
  <c r="F46" i="3" s="1"/>
  <c r="E47" i="3"/>
  <c r="D47" i="3"/>
  <c r="D46" i="3" s="1"/>
  <c r="C47" i="3"/>
  <c r="M47" i="3" s="1"/>
  <c r="W46" i="3"/>
  <c r="V46" i="3"/>
  <c r="U46" i="3"/>
  <c r="T46" i="3"/>
  <c r="S46" i="3"/>
  <c r="R46" i="3"/>
  <c r="Q46" i="3"/>
  <c r="P46" i="3"/>
  <c r="O46" i="3"/>
  <c r="N46" i="3"/>
  <c r="K46" i="3"/>
  <c r="I46" i="3"/>
  <c r="H46" i="3"/>
  <c r="E46" i="3"/>
  <c r="C46" i="3"/>
  <c r="X45" i="3"/>
  <c r="L45" i="3"/>
  <c r="K45" i="3"/>
  <c r="J45" i="3"/>
  <c r="I45" i="3"/>
  <c r="H45" i="3"/>
  <c r="G45" i="3"/>
  <c r="F45" i="3"/>
  <c r="E45" i="3"/>
  <c r="D45" i="3"/>
  <c r="C45" i="3"/>
  <c r="M45" i="3" s="1"/>
  <c r="Y45" i="3" s="1"/>
  <c r="X44" i="3"/>
  <c r="L44" i="3"/>
  <c r="K44" i="3"/>
  <c r="J44" i="3"/>
  <c r="I44" i="3"/>
  <c r="H44" i="3"/>
  <c r="G44" i="3"/>
  <c r="F44" i="3"/>
  <c r="E44" i="3"/>
  <c r="D44" i="3"/>
  <c r="C44" i="3"/>
  <c r="M44" i="3" s="1"/>
  <c r="X43" i="3"/>
  <c r="M43" i="3"/>
  <c r="M42" i="3" s="1"/>
  <c r="L43" i="3"/>
  <c r="L42" i="3" s="1"/>
  <c r="K43" i="3"/>
  <c r="J43" i="3"/>
  <c r="J42" i="3" s="1"/>
  <c r="J41" i="3" s="1"/>
  <c r="J40" i="3" s="1"/>
  <c r="I43" i="3"/>
  <c r="H43" i="3"/>
  <c r="G43" i="3"/>
  <c r="G42" i="3" s="1"/>
  <c r="G41" i="3" s="1"/>
  <c r="G40" i="3" s="1"/>
  <c r="F43" i="3"/>
  <c r="F42" i="3" s="1"/>
  <c r="E43" i="3"/>
  <c r="D43" i="3"/>
  <c r="D42" i="3" s="1"/>
  <c r="D41" i="3" s="1"/>
  <c r="D40" i="3" s="1"/>
  <c r="C43" i="3"/>
  <c r="X42" i="3"/>
  <c r="X41" i="3" s="1"/>
  <c r="X40" i="3" s="1"/>
  <c r="W42" i="3"/>
  <c r="W41" i="3" s="1"/>
  <c r="W40" i="3" s="1"/>
  <c r="V42" i="3"/>
  <c r="U42" i="3"/>
  <c r="U41" i="3" s="1"/>
  <c r="U40" i="3" s="1"/>
  <c r="T42" i="3"/>
  <c r="S42" i="3"/>
  <c r="R42" i="3"/>
  <c r="R41" i="3" s="1"/>
  <c r="R40" i="3" s="1"/>
  <c r="Q42" i="3"/>
  <c r="Q41" i="3" s="1"/>
  <c r="Q40" i="3" s="1"/>
  <c r="P42" i="3"/>
  <c r="O42" i="3"/>
  <c r="O41" i="3" s="1"/>
  <c r="O40" i="3" s="1"/>
  <c r="N42" i="3"/>
  <c r="K42" i="3"/>
  <c r="K41" i="3" s="1"/>
  <c r="K40" i="3" s="1"/>
  <c r="I42" i="3"/>
  <c r="I41" i="3" s="1"/>
  <c r="I40" i="3" s="1"/>
  <c r="H42" i="3"/>
  <c r="E42" i="3"/>
  <c r="E41" i="3" s="1"/>
  <c r="E40" i="3" s="1"/>
  <c r="C42" i="3"/>
  <c r="C41" i="3" s="1"/>
  <c r="C40" i="3" s="1"/>
  <c r="V41" i="3"/>
  <c r="V40" i="3" s="1"/>
  <c r="T41" i="3"/>
  <c r="T40" i="3" s="1"/>
  <c r="S41" i="3"/>
  <c r="P41" i="3"/>
  <c r="P40" i="3" s="1"/>
  <c r="N41" i="3"/>
  <c r="N40" i="3" s="1"/>
  <c r="H41" i="3"/>
  <c r="H40" i="3" s="1"/>
  <c r="S40" i="3"/>
  <c r="X39" i="3"/>
  <c r="L39" i="3"/>
  <c r="K39" i="3"/>
  <c r="J39" i="3"/>
  <c r="I39" i="3"/>
  <c r="H39" i="3"/>
  <c r="G39" i="3"/>
  <c r="M39" i="3" s="1"/>
  <c r="F39" i="3"/>
  <c r="E39" i="3"/>
  <c r="D39" i="3"/>
  <c r="C39" i="3"/>
  <c r="X38" i="3"/>
  <c r="L38" i="3"/>
  <c r="K38" i="3"/>
  <c r="J38" i="3"/>
  <c r="I38" i="3"/>
  <c r="H38" i="3"/>
  <c r="G38" i="3"/>
  <c r="M38" i="3" s="1"/>
  <c r="F38" i="3"/>
  <c r="E38" i="3"/>
  <c r="D38" i="3"/>
  <c r="C38" i="3"/>
  <c r="X37" i="3"/>
  <c r="L37" i="3"/>
  <c r="K37" i="3"/>
  <c r="J37" i="3"/>
  <c r="I37" i="3"/>
  <c r="H37" i="3"/>
  <c r="G37" i="3"/>
  <c r="M37" i="3" s="1"/>
  <c r="F37" i="3"/>
  <c r="E37" i="3"/>
  <c r="D37" i="3"/>
  <c r="C37" i="3"/>
  <c r="X36" i="3"/>
  <c r="L36" i="3"/>
  <c r="K36" i="3"/>
  <c r="J36" i="3"/>
  <c r="I36" i="3"/>
  <c r="H36" i="3"/>
  <c r="G36" i="3"/>
  <c r="M36" i="3" s="1"/>
  <c r="F36" i="3"/>
  <c r="E36" i="3"/>
  <c r="D36" i="3"/>
  <c r="C36" i="3"/>
  <c r="W35" i="3"/>
  <c r="V35" i="3"/>
  <c r="U35" i="3"/>
  <c r="U34" i="3" s="1"/>
  <c r="T35" i="3"/>
  <c r="T34" i="3" s="1"/>
  <c r="S35" i="3"/>
  <c r="R35" i="3"/>
  <c r="R34" i="3" s="1"/>
  <c r="Q35" i="3"/>
  <c r="P35" i="3"/>
  <c r="O35" i="3"/>
  <c r="O34" i="3" s="1"/>
  <c r="N35" i="3"/>
  <c r="N34" i="3" s="1"/>
  <c r="L35" i="3"/>
  <c r="L34" i="3" s="1"/>
  <c r="K35" i="3"/>
  <c r="J35" i="3"/>
  <c r="I35" i="3"/>
  <c r="I34" i="3" s="1"/>
  <c r="H35" i="3"/>
  <c r="H34" i="3" s="1"/>
  <c r="G35" i="3"/>
  <c r="F35" i="3"/>
  <c r="F34" i="3" s="1"/>
  <c r="E35" i="3"/>
  <c r="M35" i="3" s="1"/>
  <c r="D35" i="3"/>
  <c r="C35" i="3"/>
  <c r="C34" i="3" s="1"/>
  <c r="W34" i="3"/>
  <c r="V34" i="3"/>
  <c r="S34" i="3"/>
  <c r="Q34" i="3"/>
  <c r="P34" i="3"/>
  <c r="K34" i="3"/>
  <c r="J34" i="3"/>
  <c r="G34" i="3"/>
  <c r="E34" i="3"/>
  <c r="D34" i="3"/>
  <c r="X33" i="3"/>
  <c r="L33" i="3"/>
  <c r="K33" i="3"/>
  <c r="J33" i="3"/>
  <c r="I33" i="3"/>
  <c r="H33" i="3"/>
  <c r="G33" i="3"/>
  <c r="F33" i="3"/>
  <c r="E33" i="3"/>
  <c r="D33" i="3"/>
  <c r="M33" i="3" s="1"/>
  <c r="C33" i="3"/>
  <c r="W32" i="3"/>
  <c r="V32" i="3"/>
  <c r="U32" i="3"/>
  <c r="T32" i="3"/>
  <c r="S32" i="3"/>
  <c r="R32" i="3"/>
  <c r="Q32" i="3"/>
  <c r="P32" i="3"/>
  <c r="O32" i="3"/>
  <c r="X32" i="3" s="1"/>
  <c r="N32" i="3"/>
  <c r="L32" i="3"/>
  <c r="K32" i="3"/>
  <c r="J32" i="3"/>
  <c r="I32" i="3"/>
  <c r="H32" i="3"/>
  <c r="G32" i="3"/>
  <c r="F32" i="3"/>
  <c r="E32" i="3"/>
  <c r="D32" i="3"/>
  <c r="C32" i="3"/>
  <c r="M32" i="3" s="1"/>
  <c r="Y32" i="3" s="1"/>
  <c r="W31" i="3"/>
  <c r="W30" i="3" s="1"/>
  <c r="V31" i="3"/>
  <c r="U31" i="3"/>
  <c r="U30" i="3" s="1"/>
  <c r="U24" i="3" s="1"/>
  <c r="U23" i="3" s="1"/>
  <c r="T31" i="3"/>
  <c r="S31" i="3"/>
  <c r="R31" i="3"/>
  <c r="R30" i="3" s="1"/>
  <c r="Q31" i="3"/>
  <c r="Q30" i="3" s="1"/>
  <c r="P31" i="3"/>
  <c r="O31" i="3"/>
  <c r="O30" i="3" s="1"/>
  <c r="O24" i="3" s="1"/>
  <c r="O23" i="3" s="1"/>
  <c r="N31" i="3"/>
  <c r="X31" i="3" s="1"/>
  <c r="L31" i="3"/>
  <c r="L30" i="3" s="1"/>
  <c r="K31" i="3"/>
  <c r="K30" i="3" s="1"/>
  <c r="J31" i="3"/>
  <c r="I31" i="3"/>
  <c r="I30" i="3" s="1"/>
  <c r="I24" i="3" s="1"/>
  <c r="H31" i="3"/>
  <c r="G31" i="3"/>
  <c r="F31" i="3"/>
  <c r="F30" i="3" s="1"/>
  <c r="E31" i="3"/>
  <c r="E30" i="3" s="1"/>
  <c r="D31" i="3"/>
  <c r="C31" i="3"/>
  <c r="C30" i="3" s="1"/>
  <c r="C24" i="3" s="1"/>
  <c r="V30" i="3"/>
  <c r="T30" i="3"/>
  <c r="S30" i="3"/>
  <c r="P30" i="3"/>
  <c r="N30" i="3"/>
  <c r="J30" i="3"/>
  <c r="H30" i="3"/>
  <c r="G30" i="3"/>
  <c r="D30" i="3"/>
  <c r="X29" i="3"/>
  <c r="L29" i="3"/>
  <c r="K29" i="3"/>
  <c r="J29" i="3"/>
  <c r="I29" i="3"/>
  <c r="H29" i="3"/>
  <c r="G29" i="3"/>
  <c r="F29" i="3"/>
  <c r="E29" i="3"/>
  <c r="D29" i="3"/>
  <c r="M29" i="3" s="1"/>
  <c r="C29" i="3"/>
  <c r="W28" i="3"/>
  <c r="V28" i="3"/>
  <c r="U28" i="3"/>
  <c r="T28" i="3"/>
  <c r="S28" i="3"/>
  <c r="R28" i="3"/>
  <c r="Q28" i="3"/>
  <c r="P28" i="3"/>
  <c r="O28" i="3"/>
  <c r="X28" i="3" s="1"/>
  <c r="N28" i="3"/>
  <c r="L28" i="3"/>
  <c r="K28" i="3"/>
  <c r="J28" i="3"/>
  <c r="I28" i="3"/>
  <c r="H28" i="3"/>
  <c r="G28" i="3"/>
  <c r="F28" i="3"/>
  <c r="M28" i="3" s="1"/>
  <c r="E28" i="3"/>
  <c r="D28" i="3"/>
  <c r="C28" i="3"/>
  <c r="W27" i="3"/>
  <c r="V27" i="3"/>
  <c r="U27" i="3"/>
  <c r="T27" i="3"/>
  <c r="S27" i="3"/>
  <c r="R27" i="3"/>
  <c r="Q27" i="3"/>
  <c r="X27" i="3" s="1"/>
  <c r="P27" i="3"/>
  <c r="O27" i="3"/>
  <c r="N27" i="3"/>
  <c r="L27" i="3"/>
  <c r="K27" i="3"/>
  <c r="J27" i="3"/>
  <c r="I27" i="3"/>
  <c r="H27" i="3"/>
  <c r="G27" i="3"/>
  <c r="F27" i="3"/>
  <c r="E27" i="3"/>
  <c r="M27" i="3" s="1"/>
  <c r="Y27" i="3" s="1"/>
  <c r="D27" i="3"/>
  <c r="C27" i="3"/>
  <c r="W26" i="3"/>
  <c r="W25" i="3" s="1"/>
  <c r="V26" i="3"/>
  <c r="U26" i="3"/>
  <c r="T26" i="3"/>
  <c r="T25" i="3" s="1"/>
  <c r="T24" i="3" s="1"/>
  <c r="T23" i="3" s="1"/>
  <c r="S26" i="3"/>
  <c r="S25" i="3" s="1"/>
  <c r="S24" i="3" s="1"/>
  <c r="S23" i="3" s="1"/>
  <c r="R26" i="3"/>
  <c r="Q26" i="3"/>
  <c r="Q25" i="3" s="1"/>
  <c r="P26" i="3"/>
  <c r="X26" i="3" s="1"/>
  <c r="O26" i="3"/>
  <c r="N26" i="3"/>
  <c r="N25" i="3" s="1"/>
  <c r="N24" i="3" s="1"/>
  <c r="N23" i="3" s="1"/>
  <c r="L26" i="3"/>
  <c r="K26" i="3"/>
  <c r="K25" i="3" s="1"/>
  <c r="J26" i="3"/>
  <c r="I26" i="3"/>
  <c r="H26" i="3"/>
  <c r="H25" i="3" s="1"/>
  <c r="H24" i="3" s="1"/>
  <c r="H23" i="3" s="1"/>
  <c r="G26" i="3"/>
  <c r="G25" i="3" s="1"/>
  <c r="G24" i="3" s="1"/>
  <c r="G23" i="3" s="1"/>
  <c r="F26" i="3"/>
  <c r="E26" i="3"/>
  <c r="E25" i="3" s="1"/>
  <c r="D26" i="3"/>
  <c r="M26" i="3" s="1"/>
  <c r="C26" i="3"/>
  <c r="V25" i="3"/>
  <c r="V24" i="3" s="1"/>
  <c r="V23" i="3" s="1"/>
  <c r="U25" i="3"/>
  <c r="R25" i="3"/>
  <c r="R24" i="3" s="1"/>
  <c r="R23" i="3" s="1"/>
  <c r="P25" i="3"/>
  <c r="P24" i="3" s="1"/>
  <c r="P23" i="3" s="1"/>
  <c r="O25" i="3"/>
  <c r="L25" i="3"/>
  <c r="J25" i="3"/>
  <c r="J24" i="3" s="1"/>
  <c r="J23" i="3" s="1"/>
  <c r="I25" i="3"/>
  <c r="F25" i="3"/>
  <c r="F24" i="3" s="1"/>
  <c r="F23" i="3" s="1"/>
  <c r="D25" i="3"/>
  <c r="D24" i="3" s="1"/>
  <c r="D23" i="3" s="1"/>
  <c r="C25" i="3"/>
  <c r="X22" i="3"/>
  <c r="L22" i="3"/>
  <c r="K22" i="3"/>
  <c r="J22" i="3"/>
  <c r="I22" i="3"/>
  <c r="H22" i="3"/>
  <c r="G22" i="3"/>
  <c r="M22" i="3" s="1"/>
  <c r="F22" i="3"/>
  <c r="E22" i="3"/>
  <c r="D22" i="3"/>
  <c r="C22" i="3"/>
  <c r="W21" i="3"/>
  <c r="V21" i="3"/>
  <c r="U21" i="3"/>
  <c r="T21" i="3"/>
  <c r="S21" i="3"/>
  <c r="R21" i="3"/>
  <c r="X21" i="3" s="1"/>
  <c r="Q21" i="3"/>
  <c r="P21" i="3"/>
  <c r="O21" i="3"/>
  <c r="N21" i="3"/>
  <c r="L21" i="3"/>
  <c r="K21" i="3"/>
  <c r="J21" i="3"/>
  <c r="I21" i="3"/>
  <c r="H21" i="3"/>
  <c r="G21" i="3"/>
  <c r="F21" i="3"/>
  <c r="M21" i="3" s="1"/>
  <c r="Y21" i="3" s="1"/>
  <c r="E21" i="3"/>
  <c r="D21" i="3"/>
  <c r="C21" i="3"/>
  <c r="W20" i="3"/>
  <c r="V20" i="3"/>
  <c r="U20" i="3"/>
  <c r="U19" i="3" s="1"/>
  <c r="U9" i="3" s="1"/>
  <c r="U8" i="3" s="1"/>
  <c r="T20" i="3"/>
  <c r="T19" i="3" s="1"/>
  <c r="S20" i="3"/>
  <c r="R20" i="3"/>
  <c r="R19" i="3" s="1"/>
  <c r="Q20" i="3"/>
  <c r="X20" i="3" s="1"/>
  <c r="X19" i="3" s="1"/>
  <c r="P20" i="3"/>
  <c r="O20" i="3"/>
  <c r="O19" i="3" s="1"/>
  <c r="O9" i="3" s="1"/>
  <c r="O8" i="3" s="1"/>
  <c r="N20" i="3"/>
  <c r="N19" i="3" s="1"/>
  <c r="L20" i="3"/>
  <c r="L19" i="3" s="1"/>
  <c r="K20" i="3"/>
  <c r="J20" i="3"/>
  <c r="I20" i="3"/>
  <c r="I19" i="3" s="1"/>
  <c r="H20" i="3"/>
  <c r="H19" i="3" s="1"/>
  <c r="G20" i="3"/>
  <c r="F20" i="3"/>
  <c r="F19" i="3" s="1"/>
  <c r="E20" i="3"/>
  <c r="M20" i="3" s="1"/>
  <c r="D20" i="3"/>
  <c r="C20" i="3"/>
  <c r="C19" i="3" s="1"/>
  <c r="W19" i="3"/>
  <c r="V19" i="3"/>
  <c r="S19" i="3"/>
  <c r="Q19" i="3"/>
  <c r="P19" i="3"/>
  <c r="K19" i="3"/>
  <c r="J19" i="3"/>
  <c r="G19" i="3"/>
  <c r="E19" i="3"/>
  <c r="D19" i="3"/>
  <c r="X18" i="3"/>
  <c r="L18" i="3"/>
  <c r="K18" i="3"/>
  <c r="J18" i="3"/>
  <c r="I18" i="3"/>
  <c r="H18" i="3"/>
  <c r="G18" i="3"/>
  <c r="F18" i="3"/>
  <c r="E18" i="3"/>
  <c r="D18" i="3"/>
  <c r="M18" i="3" s="1"/>
  <c r="C18" i="3"/>
  <c r="X17" i="3"/>
  <c r="L17" i="3"/>
  <c r="K17" i="3"/>
  <c r="J17" i="3"/>
  <c r="I17" i="3"/>
  <c r="H17" i="3"/>
  <c r="G17" i="3"/>
  <c r="F17" i="3"/>
  <c r="E17" i="3"/>
  <c r="D17" i="3"/>
  <c r="M17" i="3" s="1"/>
  <c r="C17" i="3"/>
  <c r="X16" i="3"/>
  <c r="L16" i="3"/>
  <c r="K16" i="3"/>
  <c r="J16" i="3"/>
  <c r="I16" i="3"/>
  <c r="H16" i="3"/>
  <c r="G16" i="3"/>
  <c r="F16" i="3"/>
  <c r="E16" i="3"/>
  <c r="M16" i="3" s="1"/>
  <c r="Y16" i="3" s="1"/>
  <c r="D16" i="3"/>
  <c r="C16" i="3"/>
  <c r="W15" i="3"/>
  <c r="W14" i="3" s="1"/>
  <c r="V15" i="3"/>
  <c r="U15" i="3"/>
  <c r="T15" i="3"/>
  <c r="T14" i="3" s="1"/>
  <c r="S15" i="3"/>
  <c r="S14" i="3" s="1"/>
  <c r="R15" i="3"/>
  <c r="Q15" i="3"/>
  <c r="Q14" i="3" s="1"/>
  <c r="P15" i="3"/>
  <c r="X15" i="3" s="1"/>
  <c r="X14" i="3" s="1"/>
  <c r="O15" i="3"/>
  <c r="N15" i="3"/>
  <c r="N14" i="3" s="1"/>
  <c r="L15" i="3"/>
  <c r="K15" i="3"/>
  <c r="K14" i="3" s="1"/>
  <c r="J15" i="3"/>
  <c r="I15" i="3"/>
  <c r="H15" i="3"/>
  <c r="H14" i="3" s="1"/>
  <c r="G15" i="3"/>
  <c r="G14" i="3" s="1"/>
  <c r="F15" i="3"/>
  <c r="E15" i="3"/>
  <c r="E14" i="3" s="1"/>
  <c r="D15" i="3"/>
  <c r="M15" i="3" s="1"/>
  <c r="C15" i="3"/>
  <c r="V14" i="3"/>
  <c r="U14" i="3"/>
  <c r="R14" i="3"/>
  <c r="P14" i="3"/>
  <c r="O14" i="3"/>
  <c r="L14" i="3"/>
  <c r="J14" i="3"/>
  <c r="I14" i="3"/>
  <c r="F14" i="3"/>
  <c r="D14" i="3"/>
  <c r="C14" i="3"/>
  <c r="X13" i="3"/>
  <c r="L13" i="3"/>
  <c r="K13" i="3"/>
  <c r="J13" i="3"/>
  <c r="I13" i="3"/>
  <c r="H13" i="3"/>
  <c r="G13" i="3"/>
  <c r="F13" i="3"/>
  <c r="E13" i="3"/>
  <c r="D13" i="3"/>
  <c r="M13" i="3" s="1"/>
  <c r="Y13" i="3" s="1"/>
  <c r="C13" i="3"/>
  <c r="X12" i="3"/>
  <c r="X11" i="3" s="1"/>
  <c r="L12" i="3"/>
  <c r="L11" i="3" s="1"/>
  <c r="L10" i="3" s="1"/>
  <c r="L9" i="3" s="1"/>
  <c r="K12" i="3"/>
  <c r="J12" i="3"/>
  <c r="I12" i="3"/>
  <c r="I11" i="3" s="1"/>
  <c r="I10" i="3" s="1"/>
  <c r="I9" i="3" s="1"/>
  <c r="H12" i="3"/>
  <c r="H11" i="3" s="1"/>
  <c r="H10" i="3" s="1"/>
  <c r="H9" i="3" s="1"/>
  <c r="H8" i="3" s="1"/>
  <c r="G12" i="3"/>
  <c r="F12" i="3"/>
  <c r="F11" i="3" s="1"/>
  <c r="F10" i="3" s="1"/>
  <c r="F9" i="3" s="1"/>
  <c r="E12" i="3"/>
  <c r="M12" i="3" s="1"/>
  <c r="D12" i="3"/>
  <c r="C12" i="3"/>
  <c r="C11" i="3" s="1"/>
  <c r="C10" i="3" s="1"/>
  <c r="C9" i="3" s="1"/>
  <c r="W11" i="3"/>
  <c r="W10" i="3" s="1"/>
  <c r="W9" i="3" s="1"/>
  <c r="V11" i="3"/>
  <c r="U11" i="3"/>
  <c r="T11" i="3"/>
  <c r="S11" i="3"/>
  <c r="S10" i="3" s="1"/>
  <c r="S9" i="3" s="1"/>
  <c r="S8" i="3" s="1"/>
  <c r="R11" i="3"/>
  <c r="Q11" i="3"/>
  <c r="Q10" i="3" s="1"/>
  <c r="Q9" i="3" s="1"/>
  <c r="P11" i="3"/>
  <c r="O11" i="3"/>
  <c r="N11" i="3"/>
  <c r="K11" i="3"/>
  <c r="K10" i="3" s="1"/>
  <c r="K9" i="3" s="1"/>
  <c r="J11" i="3"/>
  <c r="G11" i="3"/>
  <c r="G10" i="3" s="1"/>
  <c r="G9" i="3" s="1"/>
  <c r="G8" i="3" s="1"/>
  <c r="E11" i="3"/>
  <c r="D11" i="3"/>
  <c r="V10" i="3"/>
  <c r="V9" i="3" s="1"/>
  <c r="U10" i="3"/>
  <c r="R10" i="3"/>
  <c r="R9" i="3" s="1"/>
  <c r="R8" i="3" s="1"/>
  <c r="P10" i="3"/>
  <c r="P9" i="3" s="1"/>
  <c r="P8" i="3" s="1"/>
  <c r="O10" i="3"/>
  <c r="J10" i="3"/>
  <c r="J9" i="3" s="1"/>
  <c r="D10" i="3"/>
  <c r="D9" i="3" s="1"/>
  <c r="D8" i="3" s="1"/>
  <c r="X32" i="2"/>
  <c r="M32" i="2"/>
  <c r="L32" i="2"/>
  <c r="K32" i="2"/>
  <c r="J32" i="2"/>
  <c r="I32" i="2"/>
  <c r="H32" i="2"/>
  <c r="G32" i="2"/>
  <c r="F32" i="2"/>
  <c r="E32" i="2"/>
  <c r="D32" i="2"/>
  <c r="C32" i="2"/>
  <c r="X31" i="2"/>
  <c r="L31" i="2"/>
  <c r="K31" i="2"/>
  <c r="J31" i="2"/>
  <c r="I31" i="2"/>
  <c r="H31" i="2"/>
  <c r="G31" i="2"/>
  <c r="G30" i="2" s="1"/>
  <c r="G29" i="2" s="1"/>
  <c r="F31" i="2"/>
  <c r="E31" i="2"/>
  <c r="D31" i="2"/>
  <c r="C31" i="2"/>
  <c r="X30" i="2"/>
  <c r="X29" i="2" s="1"/>
  <c r="W30" i="2"/>
  <c r="V30" i="2"/>
  <c r="U30" i="2"/>
  <c r="T30" i="2"/>
  <c r="S30" i="2"/>
  <c r="R30" i="2"/>
  <c r="R29" i="2" s="1"/>
  <c r="Q30" i="2"/>
  <c r="P30" i="2"/>
  <c r="O30" i="2"/>
  <c r="N30" i="2"/>
  <c r="L30" i="2"/>
  <c r="L29" i="2" s="1"/>
  <c r="K30" i="2"/>
  <c r="J30" i="2"/>
  <c r="I30" i="2"/>
  <c r="H30" i="2"/>
  <c r="F30" i="2"/>
  <c r="F29" i="2" s="1"/>
  <c r="E30" i="2"/>
  <c r="D30" i="2"/>
  <c r="C30" i="2"/>
  <c r="W29" i="2"/>
  <c r="V29" i="2"/>
  <c r="U29" i="2"/>
  <c r="T29" i="2"/>
  <c r="S29" i="2"/>
  <c r="Q29" i="2"/>
  <c r="P29" i="2"/>
  <c r="O29" i="2"/>
  <c r="N29" i="2"/>
  <c r="K29" i="2"/>
  <c r="J29" i="2"/>
  <c r="I29" i="2"/>
  <c r="H29" i="2"/>
  <c r="E29" i="2"/>
  <c r="D29" i="2"/>
  <c r="C29" i="2"/>
  <c r="X28" i="2"/>
  <c r="L28" i="2"/>
  <c r="K28" i="2"/>
  <c r="J28" i="2"/>
  <c r="I28" i="2"/>
  <c r="H28" i="2"/>
  <c r="G28" i="2"/>
  <c r="F28" i="2"/>
  <c r="E28" i="2"/>
  <c r="D28" i="2"/>
  <c r="C28" i="2"/>
  <c r="M28" i="2" s="1"/>
  <c r="Y28" i="2" s="1"/>
  <c r="X27" i="2"/>
  <c r="L27" i="2"/>
  <c r="K27" i="2"/>
  <c r="J27" i="2"/>
  <c r="I27" i="2"/>
  <c r="H27" i="2"/>
  <c r="G27" i="2"/>
  <c r="M27" i="2" s="1"/>
  <c r="Y27" i="2" s="1"/>
  <c r="F27" i="2"/>
  <c r="E27" i="2"/>
  <c r="D27" i="2"/>
  <c r="C27" i="2"/>
  <c r="X26" i="2"/>
  <c r="X25" i="2" s="1"/>
  <c r="L26" i="2"/>
  <c r="K26" i="2"/>
  <c r="J26" i="2"/>
  <c r="I26" i="2"/>
  <c r="H26" i="2"/>
  <c r="H25" i="2" s="1"/>
  <c r="H20" i="2" s="1"/>
  <c r="H8" i="2" s="1"/>
  <c r="H33" i="2" s="1"/>
  <c r="G26" i="2"/>
  <c r="M26" i="2" s="1"/>
  <c r="F26" i="2"/>
  <c r="E26" i="2"/>
  <c r="D26" i="2"/>
  <c r="C26" i="2"/>
  <c r="W25" i="2"/>
  <c r="V25" i="2"/>
  <c r="U25" i="2"/>
  <c r="T25" i="2"/>
  <c r="S25" i="2"/>
  <c r="S20" i="2" s="1"/>
  <c r="R25" i="2"/>
  <c r="Q25" i="2"/>
  <c r="P25" i="2"/>
  <c r="O25" i="2"/>
  <c r="N25" i="2"/>
  <c r="L25" i="2"/>
  <c r="K25" i="2"/>
  <c r="J25" i="2"/>
  <c r="I25" i="2"/>
  <c r="G25" i="2"/>
  <c r="F25" i="2"/>
  <c r="E25" i="2"/>
  <c r="D25" i="2"/>
  <c r="C25" i="2"/>
  <c r="X24" i="2"/>
  <c r="M24" i="2"/>
  <c r="L24" i="2"/>
  <c r="K24" i="2"/>
  <c r="J24" i="2"/>
  <c r="I24" i="2"/>
  <c r="H24" i="2"/>
  <c r="G24" i="2"/>
  <c r="G20" i="2" s="1"/>
  <c r="F24" i="2"/>
  <c r="E24" i="2"/>
  <c r="D24" i="2"/>
  <c r="C24" i="2"/>
  <c r="W23" i="2"/>
  <c r="W21" i="2" s="1"/>
  <c r="W20" i="2" s="1"/>
  <c r="V23" i="2"/>
  <c r="U23" i="2"/>
  <c r="T23" i="2"/>
  <c r="S23" i="2"/>
  <c r="R23" i="2"/>
  <c r="Q23" i="2"/>
  <c r="Q21" i="2" s="1"/>
  <c r="Q20" i="2" s="1"/>
  <c r="P23" i="2"/>
  <c r="O23" i="2"/>
  <c r="N23" i="2"/>
  <c r="X23" i="2" s="1"/>
  <c r="L23" i="2"/>
  <c r="K23" i="2"/>
  <c r="K21" i="2" s="1"/>
  <c r="K20" i="2" s="1"/>
  <c r="J23" i="2"/>
  <c r="I23" i="2"/>
  <c r="H23" i="2"/>
  <c r="G23" i="2"/>
  <c r="F23" i="2"/>
  <c r="E23" i="2"/>
  <c r="E21" i="2" s="1"/>
  <c r="E20" i="2" s="1"/>
  <c r="D23" i="2"/>
  <c r="C23" i="2"/>
  <c r="M23" i="2" s="1"/>
  <c r="W22" i="2"/>
  <c r="V22" i="2"/>
  <c r="V21" i="2" s="1"/>
  <c r="V20" i="2" s="1"/>
  <c r="U22" i="2"/>
  <c r="T22" i="2"/>
  <c r="S22" i="2"/>
  <c r="R22" i="2"/>
  <c r="Q22" i="2"/>
  <c r="P22" i="2"/>
  <c r="P21" i="2" s="1"/>
  <c r="P20" i="2" s="1"/>
  <c r="O22" i="2"/>
  <c r="N22" i="2"/>
  <c r="X22" i="2" s="1"/>
  <c r="X21" i="2" s="1"/>
  <c r="X20" i="2" s="1"/>
  <c r="L22" i="2"/>
  <c r="K22" i="2"/>
  <c r="J22" i="2"/>
  <c r="J21" i="2" s="1"/>
  <c r="J20" i="2" s="1"/>
  <c r="I22" i="2"/>
  <c r="H22" i="2"/>
  <c r="G22" i="2"/>
  <c r="F22" i="2"/>
  <c r="E22" i="2"/>
  <c r="D22" i="2"/>
  <c r="D21" i="2" s="1"/>
  <c r="D20" i="2" s="1"/>
  <c r="C22" i="2"/>
  <c r="M22" i="2" s="1"/>
  <c r="U21" i="2"/>
  <c r="U20" i="2" s="1"/>
  <c r="T21" i="2"/>
  <c r="S21" i="2"/>
  <c r="R21" i="2"/>
  <c r="O21" i="2"/>
  <c r="O20" i="2" s="1"/>
  <c r="N21" i="2"/>
  <c r="L21" i="2"/>
  <c r="I21" i="2"/>
  <c r="I20" i="2" s="1"/>
  <c r="H21" i="2"/>
  <c r="G21" i="2"/>
  <c r="F21" i="2"/>
  <c r="C21" i="2"/>
  <c r="C20" i="2" s="1"/>
  <c r="T20" i="2"/>
  <c r="R20" i="2"/>
  <c r="N20" i="2"/>
  <c r="L20" i="2"/>
  <c r="F20" i="2"/>
  <c r="X19" i="2"/>
  <c r="L19" i="2"/>
  <c r="K19" i="2"/>
  <c r="J19" i="2"/>
  <c r="I19" i="2"/>
  <c r="H19" i="2"/>
  <c r="G19" i="2"/>
  <c r="F19" i="2"/>
  <c r="E19" i="2"/>
  <c r="D19" i="2"/>
  <c r="C19" i="2"/>
  <c r="M19" i="2" s="1"/>
  <c r="Y19" i="2" s="1"/>
  <c r="X18" i="2"/>
  <c r="L18" i="2"/>
  <c r="K18" i="2"/>
  <c r="J18" i="2"/>
  <c r="I18" i="2"/>
  <c r="I12" i="2" s="1"/>
  <c r="I9" i="2" s="1"/>
  <c r="I8" i="2" s="1"/>
  <c r="I33" i="2" s="1"/>
  <c r="H18" i="2"/>
  <c r="G18" i="2"/>
  <c r="F18" i="2"/>
  <c r="E18" i="2"/>
  <c r="D18" i="2"/>
  <c r="C18" i="2"/>
  <c r="M18" i="2" s="1"/>
  <c r="X17" i="2"/>
  <c r="L17" i="2"/>
  <c r="K17" i="2"/>
  <c r="J17" i="2"/>
  <c r="J12" i="2" s="1"/>
  <c r="I17" i="2"/>
  <c r="H17" i="2"/>
  <c r="G17" i="2"/>
  <c r="F17" i="2"/>
  <c r="E17" i="2"/>
  <c r="D17" i="2"/>
  <c r="D12" i="2" s="1"/>
  <c r="C17" i="2"/>
  <c r="M17" i="2" s="1"/>
  <c r="Y17" i="2" s="1"/>
  <c r="X16" i="2"/>
  <c r="L16" i="2"/>
  <c r="K16" i="2"/>
  <c r="K12" i="2" s="1"/>
  <c r="J16" i="2"/>
  <c r="I16" i="2"/>
  <c r="H16" i="2"/>
  <c r="G16" i="2"/>
  <c r="F16" i="2"/>
  <c r="E16" i="2"/>
  <c r="E12" i="2" s="1"/>
  <c r="D16" i="2"/>
  <c r="C16" i="2"/>
  <c r="M16" i="2" s="1"/>
  <c r="Y16" i="2" s="1"/>
  <c r="X15" i="2"/>
  <c r="L15" i="2"/>
  <c r="K15" i="2"/>
  <c r="J15" i="2"/>
  <c r="I15" i="2"/>
  <c r="H15" i="2"/>
  <c r="G15" i="2"/>
  <c r="F15" i="2"/>
  <c r="E15" i="2"/>
  <c r="D15" i="2"/>
  <c r="C15" i="2"/>
  <c r="M15" i="2" s="1"/>
  <c r="Y15" i="2" s="1"/>
  <c r="X14" i="2"/>
  <c r="L14" i="2"/>
  <c r="K14" i="2"/>
  <c r="J14" i="2"/>
  <c r="I14" i="2"/>
  <c r="H14" i="2"/>
  <c r="G14" i="2"/>
  <c r="F14" i="2"/>
  <c r="E14" i="2"/>
  <c r="D14" i="2"/>
  <c r="C14" i="2"/>
  <c r="M14" i="2" s="1"/>
  <c r="X13" i="2"/>
  <c r="L13" i="2"/>
  <c r="K13" i="2"/>
  <c r="J13" i="2"/>
  <c r="I13" i="2"/>
  <c r="H13" i="2"/>
  <c r="G13" i="2"/>
  <c r="G12" i="2" s="1"/>
  <c r="G9" i="2" s="1"/>
  <c r="G8" i="2" s="1"/>
  <c r="G33" i="2" s="1"/>
  <c r="F13" i="2"/>
  <c r="E13" i="2"/>
  <c r="D13" i="2"/>
  <c r="C13" i="2"/>
  <c r="X12" i="2"/>
  <c r="W12" i="2"/>
  <c r="V12" i="2"/>
  <c r="U12" i="2"/>
  <c r="T12" i="2"/>
  <c r="S12" i="2"/>
  <c r="R12" i="2"/>
  <c r="R9" i="2" s="1"/>
  <c r="R8" i="2" s="1"/>
  <c r="R33" i="2" s="1"/>
  <c r="Q12" i="2"/>
  <c r="P12" i="2"/>
  <c r="O12" i="2"/>
  <c r="N12" i="2"/>
  <c r="L12" i="2"/>
  <c r="L9" i="2" s="1"/>
  <c r="L8" i="2" s="1"/>
  <c r="L33" i="2" s="1"/>
  <c r="H12" i="2"/>
  <c r="F12" i="2"/>
  <c r="F9" i="2" s="1"/>
  <c r="F8" i="2" s="1"/>
  <c r="W11" i="2"/>
  <c r="W9" i="2" s="1"/>
  <c r="V11" i="2"/>
  <c r="V9" i="2" s="1"/>
  <c r="V8" i="2" s="1"/>
  <c r="V33" i="2" s="1"/>
  <c r="U11" i="2"/>
  <c r="T11" i="2"/>
  <c r="S11" i="2"/>
  <c r="R11" i="2"/>
  <c r="Q11" i="2"/>
  <c r="Q9" i="2" s="1"/>
  <c r="P11" i="2"/>
  <c r="P9" i="2" s="1"/>
  <c r="P8" i="2" s="1"/>
  <c r="P33" i="2" s="1"/>
  <c r="O11" i="2"/>
  <c r="N11" i="2"/>
  <c r="X11" i="2" s="1"/>
  <c r="L11" i="2"/>
  <c r="K11" i="2"/>
  <c r="K9" i="2" s="1"/>
  <c r="J11" i="2"/>
  <c r="J9" i="2" s="1"/>
  <c r="J8" i="2" s="1"/>
  <c r="J33" i="2" s="1"/>
  <c r="I11" i="2"/>
  <c r="I10" i="2" s="1"/>
  <c r="H11" i="2"/>
  <c r="G11" i="2"/>
  <c r="F11" i="2"/>
  <c r="E11" i="2"/>
  <c r="E9" i="2" s="1"/>
  <c r="D11" i="2"/>
  <c r="D9" i="2" s="1"/>
  <c r="D8" i="2" s="1"/>
  <c r="D33" i="2" s="1"/>
  <c r="C11" i="2"/>
  <c r="C10" i="2" s="1"/>
  <c r="V10" i="2"/>
  <c r="U10" i="2"/>
  <c r="T10" i="2"/>
  <c r="S10" i="2"/>
  <c r="R10" i="2"/>
  <c r="P10" i="2"/>
  <c r="O10" i="2"/>
  <c r="N10" i="2"/>
  <c r="L10" i="2"/>
  <c r="J10" i="2"/>
  <c r="H10" i="2"/>
  <c r="G10" i="2"/>
  <c r="F10" i="2"/>
  <c r="D10" i="2"/>
  <c r="U9" i="2"/>
  <c r="T9" i="2"/>
  <c r="S9" i="2"/>
  <c r="S8" i="2" s="1"/>
  <c r="S33" i="2" s="1"/>
  <c r="O9" i="2"/>
  <c r="O8" i="2" s="1"/>
  <c r="O33" i="2" s="1"/>
  <c r="N9" i="2"/>
  <c r="H9" i="2"/>
  <c r="T8" i="2"/>
  <c r="T33" i="2" s="1"/>
  <c r="N8" i="2"/>
  <c r="N33" i="2" s="1"/>
  <c r="X65" i="1"/>
  <c r="L65" i="1"/>
  <c r="K65" i="1"/>
  <c r="J65" i="1"/>
  <c r="I65" i="1"/>
  <c r="H65" i="1"/>
  <c r="G65" i="1"/>
  <c r="F65" i="1"/>
  <c r="E65" i="1"/>
  <c r="D65" i="1"/>
  <c r="C65" i="1"/>
  <c r="X64" i="1"/>
  <c r="L64" i="1"/>
  <c r="K64" i="1"/>
  <c r="J64" i="1"/>
  <c r="I64" i="1"/>
  <c r="H64" i="1"/>
  <c r="G64" i="1"/>
  <c r="F64" i="1"/>
  <c r="E64" i="1"/>
  <c r="D64" i="1"/>
  <c r="C64" i="1"/>
  <c r="M64" i="1" s="1"/>
  <c r="Y64" i="1" s="1"/>
  <c r="X63" i="1"/>
  <c r="L63" i="1"/>
  <c r="K63" i="1"/>
  <c r="J63" i="1"/>
  <c r="I63" i="1"/>
  <c r="H63" i="1"/>
  <c r="G63" i="1"/>
  <c r="F63" i="1"/>
  <c r="E63" i="1"/>
  <c r="D63" i="1"/>
  <c r="C63" i="1"/>
  <c r="M63" i="1" s="1"/>
  <c r="Y63" i="1" s="1"/>
  <c r="W62" i="1"/>
  <c r="V62" i="1"/>
  <c r="U62" i="1"/>
  <c r="T62" i="1"/>
  <c r="Q62" i="1"/>
  <c r="P62" i="1"/>
  <c r="O62" i="1"/>
  <c r="N62" i="1"/>
  <c r="X62" i="1" s="1"/>
  <c r="L62" i="1"/>
  <c r="K62" i="1"/>
  <c r="J62" i="1"/>
  <c r="I62" i="1"/>
  <c r="H62" i="1"/>
  <c r="G62" i="1"/>
  <c r="M62" i="1" s="1"/>
  <c r="Y62" i="1" s="1"/>
  <c r="F62" i="1"/>
  <c r="E62" i="1"/>
  <c r="D62" i="1"/>
  <c r="C62" i="1"/>
  <c r="X61" i="1"/>
  <c r="L61" i="1"/>
  <c r="K61" i="1"/>
  <c r="J61" i="1"/>
  <c r="J59" i="1" s="1"/>
  <c r="J58" i="1" s="1"/>
  <c r="J57" i="1" s="1"/>
  <c r="I61" i="1"/>
  <c r="H61" i="1"/>
  <c r="G61" i="1"/>
  <c r="F61" i="1"/>
  <c r="E61" i="1"/>
  <c r="D61" i="1"/>
  <c r="D59" i="1" s="1"/>
  <c r="D58" i="1" s="1"/>
  <c r="D57" i="1" s="1"/>
  <c r="C61" i="1"/>
  <c r="M61" i="1" s="1"/>
  <c r="Y61" i="1" s="1"/>
  <c r="W60" i="1"/>
  <c r="V60" i="1"/>
  <c r="U60" i="1"/>
  <c r="U59" i="1" s="1"/>
  <c r="U58" i="1" s="1"/>
  <c r="U57" i="1" s="1"/>
  <c r="T60" i="1"/>
  <c r="S60" i="1"/>
  <c r="S59" i="1" s="1"/>
  <c r="S58" i="1" s="1"/>
  <c r="S57" i="1" s="1"/>
  <c r="R60" i="1"/>
  <c r="Q60" i="1"/>
  <c r="P60" i="1"/>
  <c r="O60" i="1"/>
  <c r="O59" i="1" s="1"/>
  <c r="O58" i="1" s="1"/>
  <c r="O57" i="1" s="1"/>
  <c r="N60" i="1"/>
  <c r="X60" i="1" s="1"/>
  <c r="X59" i="1" s="1"/>
  <c r="X58" i="1" s="1"/>
  <c r="L60" i="1"/>
  <c r="K60" i="1"/>
  <c r="J60" i="1"/>
  <c r="I60" i="1"/>
  <c r="I59" i="1" s="1"/>
  <c r="I58" i="1" s="1"/>
  <c r="I57" i="1" s="1"/>
  <c r="H60" i="1"/>
  <c r="G60" i="1"/>
  <c r="G59" i="1" s="1"/>
  <c r="G58" i="1" s="1"/>
  <c r="G57" i="1" s="1"/>
  <c r="F60" i="1"/>
  <c r="E60" i="1"/>
  <c r="D60" i="1"/>
  <c r="C60" i="1"/>
  <c r="C59" i="1" s="1"/>
  <c r="C58" i="1" s="1"/>
  <c r="C57" i="1" s="1"/>
  <c r="W59" i="1"/>
  <c r="V59" i="1"/>
  <c r="T59" i="1"/>
  <c r="T58" i="1" s="1"/>
  <c r="T57" i="1" s="1"/>
  <c r="R59" i="1"/>
  <c r="R58" i="1" s="1"/>
  <c r="R57" i="1" s="1"/>
  <c r="Q59" i="1"/>
  <c r="P59" i="1"/>
  <c r="N59" i="1"/>
  <c r="N58" i="1" s="1"/>
  <c r="N57" i="1" s="1"/>
  <c r="L59" i="1"/>
  <c r="L58" i="1" s="1"/>
  <c r="L57" i="1" s="1"/>
  <c r="K59" i="1"/>
  <c r="H59" i="1"/>
  <c r="H58" i="1" s="1"/>
  <c r="H57" i="1" s="1"/>
  <c r="F59" i="1"/>
  <c r="F58" i="1" s="1"/>
  <c r="F57" i="1" s="1"/>
  <c r="E59" i="1"/>
  <c r="W58" i="1"/>
  <c r="W57" i="1" s="1"/>
  <c r="V58" i="1"/>
  <c r="Q58" i="1"/>
  <c r="Q57" i="1" s="1"/>
  <c r="P58" i="1"/>
  <c r="K58" i="1"/>
  <c r="K57" i="1" s="1"/>
  <c r="E58" i="1"/>
  <c r="E57" i="1" s="1"/>
  <c r="V57" i="1"/>
  <c r="P57" i="1"/>
  <c r="W56" i="1"/>
  <c r="V56" i="1"/>
  <c r="U56" i="1"/>
  <c r="T56" i="1"/>
  <c r="S56" i="1"/>
  <c r="R56" i="1"/>
  <c r="Q56" i="1"/>
  <c r="P56" i="1"/>
  <c r="O56" i="1"/>
  <c r="N56" i="1"/>
  <c r="X56" i="1" s="1"/>
  <c r="L56" i="1"/>
  <c r="K56" i="1"/>
  <c r="J56" i="1"/>
  <c r="I56" i="1"/>
  <c r="H56" i="1"/>
  <c r="G56" i="1"/>
  <c r="F56" i="1"/>
  <c r="E56" i="1"/>
  <c r="D56" i="1"/>
  <c r="C56" i="1"/>
  <c r="M56" i="1" s="1"/>
  <c r="W55" i="1"/>
  <c r="V55" i="1"/>
  <c r="V53" i="1" s="1"/>
  <c r="V49" i="1" s="1"/>
  <c r="U55" i="1"/>
  <c r="T55" i="1"/>
  <c r="S55" i="1"/>
  <c r="R55" i="1"/>
  <c r="Q55" i="1"/>
  <c r="P55" i="1"/>
  <c r="P53" i="1" s="1"/>
  <c r="P49" i="1" s="1"/>
  <c r="O55" i="1"/>
  <c r="N55" i="1"/>
  <c r="X55" i="1" s="1"/>
  <c r="L55" i="1"/>
  <c r="K55" i="1"/>
  <c r="J55" i="1"/>
  <c r="J53" i="1" s="1"/>
  <c r="J49" i="1" s="1"/>
  <c r="I55" i="1"/>
  <c r="H55" i="1"/>
  <c r="G55" i="1"/>
  <c r="F55" i="1"/>
  <c r="E55" i="1"/>
  <c r="D55" i="1"/>
  <c r="M55" i="1" s="1"/>
  <c r="Y55" i="1" s="1"/>
  <c r="C55" i="1"/>
  <c r="W54" i="1"/>
  <c r="V54" i="1"/>
  <c r="U54" i="1"/>
  <c r="U53" i="1" s="1"/>
  <c r="U49" i="1" s="1"/>
  <c r="T54" i="1"/>
  <c r="S54" i="1"/>
  <c r="S53" i="1" s="1"/>
  <c r="S49" i="1" s="1"/>
  <c r="R54" i="1"/>
  <c r="Q54" i="1"/>
  <c r="P54" i="1"/>
  <c r="O54" i="1"/>
  <c r="O53" i="1" s="1"/>
  <c r="O49" i="1" s="1"/>
  <c r="N54" i="1"/>
  <c r="L54" i="1"/>
  <c r="K54" i="1"/>
  <c r="J54" i="1"/>
  <c r="I54" i="1"/>
  <c r="I53" i="1" s="1"/>
  <c r="H54" i="1"/>
  <c r="G54" i="1"/>
  <c r="G53" i="1" s="1"/>
  <c r="F54" i="1"/>
  <c r="E54" i="1"/>
  <c r="D54" i="1"/>
  <c r="C54" i="1"/>
  <c r="C53" i="1" s="1"/>
  <c r="W53" i="1"/>
  <c r="T53" i="1"/>
  <c r="R53" i="1"/>
  <c r="Q53" i="1"/>
  <c r="N53" i="1"/>
  <c r="L53" i="1"/>
  <c r="K53" i="1"/>
  <c r="H53" i="1"/>
  <c r="F53" i="1"/>
  <c r="E53" i="1"/>
  <c r="X52" i="1"/>
  <c r="L52" i="1"/>
  <c r="K52" i="1"/>
  <c r="J52" i="1"/>
  <c r="I52" i="1"/>
  <c r="H52" i="1"/>
  <c r="G52" i="1"/>
  <c r="F52" i="1"/>
  <c r="E52" i="1"/>
  <c r="M52" i="1" s="1"/>
  <c r="D52" i="1"/>
  <c r="C52" i="1"/>
  <c r="X51" i="1"/>
  <c r="L51" i="1"/>
  <c r="K51" i="1"/>
  <c r="J51" i="1"/>
  <c r="I51" i="1"/>
  <c r="I50" i="1" s="1"/>
  <c r="I49" i="1" s="1"/>
  <c r="H51" i="1"/>
  <c r="G51" i="1"/>
  <c r="G50" i="1" s="1"/>
  <c r="G49" i="1" s="1"/>
  <c r="F51" i="1"/>
  <c r="E51" i="1"/>
  <c r="D51" i="1"/>
  <c r="C51" i="1"/>
  <c r="C50" i="1" s="1"/>
  <c r="C49" i="1" s="1"/>
  <c r="X50" i="1"/>
  <c r="W50" i="1"/>
  <c r="V50" i="1"/>
  <c r="U50" i="1"/>
  <c r="T50" i="1"/>
  <c r="T49" i="1" s="1"/>
  <c r="S50" i="1"/>
  <c r="R50" i="1"/>
  <c r="R49" i="1" s="1"/>
  <c r="Q50" i="1"/>
  <c r="P50" i="1"/>
  <c r="O50" i="1"/>
  <c r="N50" i="1"/>
  <c r="N49" i="1" s="1"/>
  <c r="L50" i="1"/>
  <c r="L49" i="1" s="1"/>
  <c r="K50" i="1"/>
  <c r="J50" i="1"/>
  <c r="H50" i="1"/>
  <c r="H49" i="1" s="1"/>
  <c r="F50" i="1"/>
  <c r="F49" i="1" s="1"/>
  <c r="E50" i="1"/>
  <c r="D50" i="1"/>
  <c r="W49" i="1"/>
  <c r="Q49" i="1"/>
  <c r="K49" i="1"/>
  <c r="E49" i="1"/>
  <c r="W48" i="1"/>
  <c r="V48" i="1"/>
  <c r="U48" i="1"/>
  <c r="T48" i="1"/>
  <c r="S48" i="1"/>
  <c r="R48" i="1"/>
  <c r="Q48" i="1"/>
  <c r="P48" i="1"/>
  <c r="X48" i="1" s="1"/>
  <c r="O48" i="1"/>
  <c r="N48" i="1"/>
  <c r="L48" i="1"/>
  <c r="K48" i="1"/>
  <c r="J48" i="1"/>
  <c r="I48" i="1"/>
  <c r="H48" i="1"/>
  <c r="G48" i="1"/>
  <c r="F48" i="1"/>
  <c r="E48" i="1"/>
  <c r="D48" i="1"/>
  <c r="C48" i="1"/>
  <c r="M48" i="1" s="1"/>
  <c r="Y48" i="1" s="1"/>
  <c r="W47" i="1"/>
  <c r="V47" i="1"/>
  <c r="U47" i="1"/>
  <c r="T47" i="1"/>
  <c r="S47" i="1"/>
  <c r="R47" i="1"/>
  <c r="Q47" i="1"/>
  <c r="P47" i="1"/>
  <c r="O47" i="1"/>
  <c r="N47" i="1"/>
  <c r="X47" i="1" s="1"/>
  <c r="L47" i="1"/>
  <c r="K47" i="1"/>
  <c r="J47" i="1"/>
  <c r="I47" i="1"/>
  <c r="H47" i="1"/>
  <c r="G47" i="1"/>
  <c r="F47" i="1"/>
  <c r="E47" i="1"/>
  <c r="D47" i="1"/>
  <c r="C47" i="1"/>
  <c r="M47" i="1" s="1"/>
  <c r="Y47" i="1" s="1"/>
  <c r="X46" i="1"/>
  <c r="L46" i="1"/>
  <c r="L44" i="1" s="1"/>
  <c r="K46" i="1"/>
  <c r="J46" i="1"/>
  <c r="I46" i="1"/>
  <c r="H46" i="1"/>
  <c r="G46" i="1"/>
  <c r="F46" i="1"/>
  <c r="F44" i="1" s="1"/>
  <c r="E46" i="1"/>
  <c r="D46" i="1"/>
  <c r="C46" i="1"/>
  <c r="M46" i="1" s="1"/>
  <c r="Y46" i="1" s="1"/>
  <c r="W45" i="1"/>
  <c r="W44" i="1" s="1"/>
  <c r="V45" i="1"/>
  <c r="U45" i="1"/>
  <c r="T45" i="1"/>
  <c r="S45" i="1"/>
  <c r="R45" i="1"/>
  <c r="Q45" i="1"/>
  <c r="Q44" i="1" s="1"/>
  <c r="P45" i="1"/>
  <c r="O45" i="1"/>
  <c r="N45" i="1"/>
  <c r="X45" i="1" s="1"/>
  <c r="X44" i="1" s="1"/>
  <c r="L45" i="1"/>
  <c r="K45" i="1"/>
  <c r="K44" i="1" s="1"/>
  <c r="J45" i="1"/>
  <c r="I45" i="1"/>
  <c r="H45" i="1"/>
  <c r="G45" i="1"/>
  <c r="F45" i="1"/>
  <c r="E45" i="1"/>
  <c r="E44" i="1" s="1"/>
  <c r="D45" i="1"/>
  <c r="C45" i="1"/>
  <c r="M45" i="1" s="1"/>
  <c r="V44" i="1"/>
  <c r="U44" i="1"/>
  <c r="T44" i="1"/>
  <c r="S44" i="1"/>
  <c r="R44" i="1"/>
  <c r="P44" i="1"/>
  <c r="O44" i="1"/>
  <c r="N44" i="1"/>
  <c r="J44" i="1"/>
  <c r="I44" i="1"/>
  <c r="H44" i="1"/>
  <c r="G44" i="1"/>
  <c r="D44" i="1"/>
  <c r="C44" i="1"/>
  <c r="X43" i="1"/>
  <c r="L43" i="1"/>
  <c r="K43" i="1"/>
  <c r="J43" i="1"/>
  <c r="I43" i="1"/>
  <c r="H43" i="1"/>
  <c r="G43" i="1"/>
  <c r="F43" i="1"/>
  <c r="E43" i="1"/>
  <c r="D43" i="1"/>
  <c r="C43" i="1"/>
  <c r="M43" i="1" s="1"/>
  <c r="Y43" i="1" s="1"/>
  <c r="W42" i="1"/>
  <c r="V42" i="1"/>
  <c r="U42" i="1"/>
  <c r="T42" i="1"/>
  <c r="S42" i="1"/>
  <c r="R42" i="1"/>
  <c r="Q42" i="1"/>
  <c r="P42" i="1"/>
  <c r="O42" i="1"/>
  <c r="N42" i="1"/>
  <c r="X42" i="1" s="1"/>
  <c r="L42" i="1"/>
  <c r="K42" i="1"/>
  <c r="J42" i="1"/>
  <c r="I42" i="1"/>
  <c r="H42" i="1"/>
  <c r="G42" i="1"/>
  <c r="F42" i="1"/>
  <c r="E42" i="1"/>
  <c r="D42" i="1"/>
  <c r="C42" i="1"/>
  <c r="M42" i="1" s="1"/>
  <c r="W41" i="1"/>
  <c r="V41" i="1"/>
  <c r="U41" i="1"/>
  <c r="T41" i="1"/>
  <c r="S41" i="1"/>
  <c r="R41" i="1"/>
  <c r="Q41" i="1"/>
  <c r="P41" i="1"/>
  <c r="O41" i="1"/>
  <c r="N41" i="1"/>
  <c r="X41" i="1" s="1"/>
  <c r="L41" i="1"/>
  <c r="K41" i="1"/>
  <c r="J41" i="1"/>
  <c r="I41" i="1"/>
  <c r="H41" i="1"/>
  <c r="G41" i="1"/>
  <c r="F41" i="1"/>
  <c r="E41" i="1"/>
  <c r="D41" i="1"/>
  <c r="C41" i="1"/>
  <c r="M41" i="1" s="1"/>
  <c r="Y41" i="1" s="1"/>
  <c r="W40" i="1"/>
  <c r="V40" i="1"/>
  <c r="U40" i="1"/>
  <c r="T40" i="1"/>
  <c r="T38" i="1" s="1"/>
  <c r="T26" i="1" s="1"/>
  <c r="S40" i="1"/>
  <c r="R40" i="1"/>
  <c r="Q40" i="1"/>
  <c r="P40" i="1"/>
  <c r="O40" i="1"/>
  <c r="N40" i="1"/>
  <c r="X40" i="1" s="1"/>
  <c r="L40" i="1"/>
  <c r="K40" i="1"/>
  <c r="J40" i="1"/>
  <c r="I40" i="1"/>
  <c r="H40" i="1"/>
  <c r="H38" i="1" s="1"/>
  <c r="H26" i="1" s="1"/>
  <c r="G40" i="1"/>
  <c r="F40" i="1"/>
  <c r="E40" i="1"/>
  <c r="M40" i="1" s="1"/>
  <c r="Y40" i="1" s="1"/>
  <c r="D40" i="1"/>
  <c r="C40" i="1"/>
  <c r="W39" i="1"/>
  <c r="V39" i="1"/>
  <c r="U39" i="1"/>
  <c r="T39" i="1"/>
  <c r="S39" i="1"/>
  <c r="S38" i="1" s="1"/>
  <c r="R39" i="1"/>
  <c r="Q39" i="1"/>
  <c r="P39" i="1"/>
  <c r="X39" i="1" s="1"/>
  <c r="O39" i="1"/>
  <c r="N39" i="1"/>
  <c r="L39" i="1"/>
  <c r="K39" i="1"/>
  <c r="J39" i="1"/>
  <c r="I39" i="1"/>
  <c r="H39" i="1"/>
  <c r="G39" i="1"/>
  <c r="G38" i="1" s="1"/>
  <c r="F39" i="1"/>
  <c r="E39" i="1"/>
  <c r="D39" i="1"/>
  <c r="M39" i="1" s="1"/>
  <c r="C39" i="1"/>
  <c r="W38" i="1"/>
  <c r="V38" i="1"/>
  <c r="U38" i="1"/>
  <c r="R38" i="1"/>
  <c r="Q38" i="1"/>
  <c r="P38" i="1"/>
  <c r="O38" i="1"/>
  <c r="L38" i="1"/>
  <c r="K38" i="1"/>
  <c r="J38" i="1"/>
  <c r="I38" i="1"/>
  <c r="F38" i="1"/>
  <c r="E38" i="1"/>
  <c r="D38" i="1"/>
  <c r="C38" i="1"/>
  <c r="X37" i="1"/>
  <c r="L37" i="1"/>
  <c r="K37" i="1"/>
  <c r="J37" i="1"/>
  <c r="I37" i="1"/>
  <c r="H37" i="1"/>
  <c r="G37" i="1"/>
  <c r="F37" i="1"/>
  <c r="E37" i="1"/>
  <c r="D37" i="1"/>
  <c r="M37" i="1" s="1"/>
  <c r="Y37" i="1" s="1"/>
  <c r="C37" i="1"/>
  <c r="W36" i="1"/>
  <c r="V36" i="1"/>
  <c r="U36" i="1"/>
  <c r="T36" i="1"/>
  <c r="S36" i="1"/>
  <c r="R36" i="1"/>
  <c r="Q36" i="1"/>
  <c r="P36" i="1"/>
  <c r="O36" i="1"/>
  <c r="X36" i="1" s="1"/>
  <c r="N36" i="1"/>
  <c r="L36" i="1"/>
  <c r="K36" i="1"/>
  <c r="J36" i="1"/>
  <c r="I36" i="1"/>
  <c r="H36" i="1"/>
  <c r="G36" i="1"/>
  <c r="F36" i="1"/>
  <c r="E36" i="1"/>
  <c r="D36" i="1"/>
  <c r="C36" i="1"/>
  <c r="M36" i="1" s="1"/>
  <c r="W35" i="1"/>
  <c r="V35" i="1"/>
  <c r="U35" i="1"/>
  <c r="T35" i="1"/>
  <c r="S35" i="1"/>
  <c r="R35" i="1"/>
  <c r="Q35" i="1"/>
  <c r="P35" i="1"/>
  <c r="O35" i="1"/>
  <c r="N35" i="1"/>
  <c r="X35" i="1" s="1"/>
  <c r="L35" i="1"/>
  <c r="K35" i="1"/>
  <c r="J35" i="1"/>
  <c r="I35" i="1"/>
  <c r="H35" i="1"/>
  <c r="G35" i="1"/>
  <c r="F35" i="1"/>
  <c r="E35" i="1"/>
  <c r="D35" i="1"/>
  <c r="C35" i="1"/>
  <c r="M35" i="1" s="1"/>
  <c r="X34" i="1"/>
  <c r="L34" i="1"/>
  <c r="K34" i="1"/>
  <c r="J34" i="1"/>
  <c r="I34" i="1"/>
  <c r="H34" i="1"/>
  <c r="G34" i="1"/>
  <c r="F34" i="1"/>
  <c r="E34" i="1"/>
  <c r="D34" i="1"/>
  <c r="C34" i="1"/>
  <c r="M34" i="1" s="1"/>
  <c r="Y34" i="1" s="1"/>
  <c r="X33" i="1"/>
  <c r="L33" i="1"/>
  <c r="K33" i="1"/>
  <c r="J33" i="1"/>
  <c r="I33" i="1"/>
  <c r="H33" i="1"/>
  <c r="G33" i="1"/>
  <c r="F33" i="1"/>
  <c r="M33" i="1" s="1"/>
  <c r="Y33" i="1" s="1"/>
  <c r="E33" i="1"/>
  <c r="D33" i="1"/>
  <c r="C33" i="1"/>
  <c r="X32" i="1"/>
  <c r="L32" i="1"/>
  <c r="K32" i="1"/>
  <c r="J32" i="1"/>
  <c r="I32" i="1"/>
  <c r="H32" i="1"/>
  <c r="G32" i="1"/>
  <c r="M32" i="1" s="1"/>
  <c r="Y32" i="1" s="1"/>
  <c r="F32" i="1"/>
  <c r="E32" i="1"/>
  <c r="D32" i="1"/>
  <c r="C32" i="1"/>
  <c r="W31" i="1"/>
  <c r="V31" i="1"/>
  <c r="U31" i="1"/>
  <c r="T31" i="1"/>
  <c r="S31" i="1"/>
  <c r="S29" i="1" s="1"/>
  <c r="S26" i="1" s="1"/>
  <c r="S10" i="1" s="1"/>
  <c r="S9" i="1" s="1"/>
  <c r="S66" i="1" s="1"/>
  <c r="R31" i="1"/>
  <c r="X31" i="1" s="1"/>
  <c r="Q31" i="1"/>
  <c r="P31" i="1"/>
  <c r="O31" i="1"/>
  <c r="N31" i="1"/>
  <c r="L31" i="1"/>
  <c r="K31" i="1"/>
  <c r="J31" i="1"/>
  <c r="I31" i="1"/>
  <c r="H31" i="1"/>
  <c r="G31" i="1"/>
  <c r="G29" i="1" s="1"/>
  <c r="F31" i="1"/>
  <c r="M31" i="1" s="1"/>
  <c r="Y31" i="1" s="1"/>
  <c r="E31" i="1"/>
  <c r="D31" i="1"/>
  <c r="C31" i="1"/>
  <c r="W30" i="1"/>
  <c r="V30" i="1"/>
  <c r="U30" i="1"/>
  <c r="T30" i="1"/>
  <c r="S30" i="1"/>
  <c r="R30" i="1"/>
  <c r="R29" i="1" s="1"/>
  <c r="R26" i="1" s="1"/>
  <c r="Q30" i="1"/>
  <c r="P30" i="1"/>
  <c r="O30" i="1"/>
  <c r="N30" i="1"/>
  <c r="L30" i="1"/>
  <c r="L29" i="1" s="1"/>
  <c r="L26" i="1" s="1"/>
  <c r="K30" i="1"/>
  <c r="J30" i="1"/>
  <c r="I30" i="1"/>
  <c r="H30" i="1"/>
  <c r="G30" i="1"/>
  <c r="F30" i="1"/>
  <c r="F29" i="1" s="1"/>
  <c r="F26" i="1" s="1"/>
  <c r="E30" i="1"/>
  <c r="D30" i="1"/>
  <c r="C30" i="1"/>
  <c r="M30" i="1" s="1"/>
  <c r="W29" i="1"/>
  <c r="V29" i="1"/>
  <c r="U29" i="1"/>
  <c r="T29" i="1"/>
  <c r="Q29" i="1"/>
  <c r="P29" i="1"/>
  <c r="O29" i="1"/>
  <c r="N29" i="1"/>
  <c r="K29" i="1"/>
  <c r="J29" i="1"/>
  <c r="I29" i="1"/>
  <c r="H29" i="1"/>
  <c r="E29" i="1"/>
  <c r="D29" i="1"/>
  <c r="C29" i="1"/>
  <c r="W28" i="1"/>
  <c r="V28" i="1"/>
  <c r="V27" i="1" s="1"/>
  <c r="V26" i="1" s="1"/>
  <c r="U28" i="1"/>
  <c r="T28" i="1"/>
  <c r="S28" i="1"/>
  <c r="R28" i="1"/>
  <c r="Q28" i="1"/>
  <c r="P28" i="1"/>
  <c r="P27" i="1" s="1"/>
  <c r="P26" i="1" s="1"/>
  <c r="O28" i="1"/>
  <c r="N28" i="1"/>
  <c r="X28" i="1" s="1"/>
  <c r="X27" i="1" s="1"/>
  <c r="L28" i="1"/>
  <c r="K28" i="1"/>
  <c r="J28" i="1"/>
  <c r="J27" i="1" s="1"/>
  <c r="J26" i="1" s="1"/>
  <c r="I28" i="1"/>
  <c r="H28" i="1"/>
  <c r="G28" i="1"/>
  <c r="F28" i="1"/>
  <c r="E28" i="1"/>
  <c r="D28" i="1"/>
  <c r="D27" i="1" s="1"/>
  <c r="D26" i="1" s="1"/>
  <c r="C28" i="1"/>
  <c r="M28" i="1" s="1"/>
  <c r="W27" i="1"/>
  <c r="U27" i="1"/>
  <c r="U26" i="1" s="1"/>
  <c r="T27" i="1"/>
  <c r="S27" i="1"/>
  <c r="R27" i="1"/>
  <c r="Q27" i="1"/>
  <c r="O27" i="1"/>
  <c r="O26" i="1" s="1"/>
  <c r="N27" i="1"/>
  <c r="L27" i="1"/>
  <c r="K27" i="1"/>
  <c r="I27" i="1"/>
  <c r="I26" i="1" s="1"/>
  <c r="H27" i="1"/>
  <c r="G27" i="1"/>
  <c r="F27" i="1"/>
  <c r="E27" i="1"/>
  <c r="C27" i="1"/>
  <c r="C26" i="1" s="1"/>
  <c r="W26" i="1"/>
  <c r="Q26" i="1"/>
  <c r="K26" i="1"/>
  <c r="E26" i="1"/>
  <c r="W25" i="1"/>
  <c r="V25" i="1"/>
  <c r="U25" i="1"/>
  <c r="T25" i="1"/>
  <c r="S25" i="1"/>
  <c r="R25" i="1"/>
  <c r="X25" i="1" s="1"/>
  <c r="Q25" i="1"/>
  <c r="P25" i="1"/>
  <c r="O25" i="1"/>
  <c r="N25" i="1"/>
  <c r="L25" i="1"/>
  <c r="K25" i="1"/>
  <c r="J25" i="1"/>
  <c r="I25" i="1"/>
  <c r="H25" i="1"/>
  <c r="G25" i="1"/>
  <c r="F25" i="1"/>
  <c r="M25" i="1" s="1"/>
  <c r="E25" i="1"/>
  <c r="D25" i="1"/>
  <c r="C25" i="1"/>
  <c r="X24" i="1"/>
  <c r="L24" i="1"/>
  <c r="K24" i="1"/>
  <c r="J24" i="1"/>
  <c r="I24" i="1"/>
  <c r="H24" i="1"/>
  <c r="G24" i="1"/>
  <c r="M24" i="1" s="1"/>
  <c r="Y24" i="1" s="1"/>
  <c r="F24" i="1"/>
  <c r="E24" i="1"/>
  <c r="D24" i="1"/>
  <c r="C24" i="1"/>
  <c r="W23" i="1"/>
  <c r="V23" i="1"/>
  <c r="U23" i="1"/>
  <c r="T23" i="1"/>
  <c r="S23" i="1"/>
  <c r="R23" i="1"/>
  <c r="X23" i="1" s="1"/>
  <c r="Q23" i="1"/>
  <c r="P23" i="1"/>
  <c r="O23" i="1"/>
  <c r="N23" i="1"/>
  <c r="L23" i="1"/>
  <c r="K23" i="1"/>
  <c r="J23" i="1"/>
  <c r="I23" i="1"/>
  <c r="H23" i="1"/>
  <c r="G23" i="1"/>
  <c r="F23" i="1"/>
  <c r="M23" i="1" s="1"/>
  <c r="Y23" i="1" s="1"/>
  <c r="E23" i="1"/>
  <c r="D23" i="1"/>
  <c r="C23" i="1"/>
  <c r="X22" i="1"/>
  <c r="L22" i="1"/>
  <c r="K22" i="1"/>
  <c r="J22" i="1"/>
  <c r="I22" i="1"/>
  <c r="H22" i="1"/>
  <c r="G22" i="1"/>
  <c r="M22" i="1" s="1"/>
  <c r="Y22" i="1" s="1"/>
  <c r="F22" i="1"/>
  <c r="E22" i="1"/>
  <c r="D22" i="1"/>
  <c r="C22" i="1"/>
  <c r="W21" i="1"/>
  <c r="V21" i="1"/>
  <c r="U21" i="1"/>
  <c r="T21" i="1"/>
  <c r="S21" i="1"/>
  <c r="R21" i="1"/>
  <c r="X21" i="1" s="1"/>
  <c r="Q21" i="1"/>
  <c r="P21" i="1"/>
  <c r="O21" i="1"/>
  <c r="N21" i="1"/>
  <c r="L21" i="1"/>
  <c r="K21" i="1"/>
  <c r="J21" i="1"/>
  <c r="I21" i="1"/>
  <c r="H21" i="1"/>
  <c r="G21" i="1"/>
  <c r="M21" i="1" s="1"/>
  <c r="Y21" i="1" s="1"/>
  <c r="F21" i="1"/>
  <c r="E21" i="1"/>
  <c r="D21" i="1"/>
  <c r="C21" i="1"/>
  <c r="W20" i="1"/>
  <c r="V20" i="1"/>
  <c r="U20" i="1"/>
  <c r="T20" i="1"/>
  <c r="S20" i="1"/>
  <c r="R20" i="1"/>
  <c r="X20" i="1" s="1"/>
  <c r="Q20" i="1"/>
  <c r="P20" i="1"/>
  <c r="O20" i="1"/>
  <c r="N20" i="1"/>
  <c r="L20" i="1"/>
  <c r="L17" i="1" s="1"/>
  <c r="L16" i="1" s="1"/>
  <c r="K20" i="1"/>
  <c r="J20" i="1"/>
  <c r="I20" i="1"/>
  <c r="H20" i="1"/>
  <c r="G20" i="1"/>
  <c r="F20" i="1"/>
  <c r="F17" i="1" s="1"/>
  <c r="F16" i="1" s="1"/>
  <c r="E20" i="1"/>
  <c r="D20" i="1"/>
  <c r="C20" i="1"/>
  <c r="M20" i="1" s="1"/>
  <c r="Y20" i="1" s="1"/>
  <c r="W19" i="1"/>
  <c r="W17" i="1" s="1"/>
  <c r="W16" i="1" s="1"/>
  <c r="V19" i="1"/>
  <c r="U19" i="1"/>
  <c r="T19" i="1"/>
  <c r="S19" i="1"/>
  <c r="R19" i="1"/>
  <c r="Q19" i="1"/>
  <c r="Q17" i="1" s="1"/>
  <c r="Q16" i="1" s="1"/>
  <c r="P19" i="1"/>
  <c r="O19" i="1"/>
  <c r="N19" i="1"/>
  <c r="X19" i="1" s="1"/>
  <c r="L19" i="1"/>
  <c r="K19" i="1"/>
  <c r="K17" i="1" s="1"/>
  <c r="K16" i="1" s="1"/>
  <c r="J19" i="1"/>
  <c r="I19" i="1"/>
  <c r="H19" i="1"/>
  <c r="G19" i="1"/>
  <c r="F19" i="1"/>
  <c r="E19" i="1"/>
  <c r="E17" i="1" s="1"/>
  <c r="E16" i="1" s="1"/>
  <c r="D19" i="1"/>
  <c r="C19" i="1"/>
  <c r="M19" i="1" s="1"/>
  <c r="W18" i="1"/>
  <c r="V18" i="1"/>
  <c r="V17" i="1" s="1"/>
  <c r="V16" i="1" s="1"/>
  <c r="U18" i="1"/>
  <c r="T18" i="1"/>
  <c r="S18" i="1"/>
  <c r="R18" i="1"/>
  <c r="Q18" i="1"/>
  <c r="P18" i="1"/>
  <c r="P17" i="1" s="1"/>
  <c r="P16" i="1" s="1"/>
  <c r="O18" i="1"/>
  <c r="N18" i="1"/>
  <c r="X18" i="1" s="1"/>
  <c r="X17" i="1" s="1"/>
  <c r="X16" i="1" s="1"/>
  <c r="L18" i="1"/>
  <c r="K18" i="1"/>
  <c r="J18" i="1"/>
  <c r="J17" i="1" s="1"/>
  <c r="J16" i="1" s="1"/>
  <c r="I18" i="1"/>
  <c r="H18" i="1"/>
  <c r="G18" i="1"/>
  <c r="F18" i="1"/>
  <c r="E18" i="1"/>
  <c r="D18" i="1"/>
  <c r="D17" i="1" s="1"/>
  <c r="D16" i="1" s="1"/>
  <c r="C18" i="1"/>
  <c r="M18" i="1" s="1"/>
  <c r="U17" i="1"/>
  <c r="U16" i="1" s="1"/>
  <c r="T17" i="1"/>
  <c r="S17" i="1"/>
  <c r="O17" i="1"/>
  <c r="O16" i="1" s="1"/>
  <c r="N17" i="1"/>
  <c r="I17" i="1"/>
  <c r="I16" i="1" s="1"/>
  <c r="H17" i="1"/>
  <c r="G17" i="1"/>
  <c r="C17" i="1"/>
  <c r="C16" i="1" s="1"/>
  <c r="T16" i="1"/>
  <c r="S16" i="1"/>
  <c r="N16" i="1"/>
  <c r="H16" i="1"/>
  <c r="G16" i="1"/>
  <c r="W15" i="1"/>
  <c r="V15" i="1"/>
  <c r="U15" i="1"/>
  <c r="T15" i="1"/>
  <c r="S15" i="1"/>
  <c r="R15" i="1"/>
  <c r="X15" i="1" s="1"/>
  <c r="Q15" i="1"/>
  <c r="P15" i="1"/>
  <c r="O15" i="1"/>
  <c r="N15" i="1"/>
  <c r="L15" i="1"/>
  <c r="K15" i="1"/>
  <c r="J15" i="1"/>
  <c r="I15" i="1"/>
  <c r="H15" i="1"/>
  <c r="G15" i="1"/>
  <c r="F15" i="1"/>
  <c r="M15" i="1" s="1"/>
  <c r="E15" i="1"/>
  <c r="D15" i="1"/>
  <c r="C15" i="1"/>
  <c r="W14" i="1"/>
  <c r="V14" i="1"/>
  <c r="U14" i="1"/>
  <c r="T14" i="1"/>
  <c r="S14" i="1"/>
  <c r="R14" i="1"/>
  <c r="Q14" i="1"/>
  <c r="P14" i="1"/>
  <c r="O14" i="1"/>
  <c r="N14" i="1"/>
  <c r="L14" i="1"/>
  <c r="L11" i="1" s="1"/>
  <c r="L10" i="1" s="1"/>
  <c r="L9" i="1" s="1"/>
  <c r="K14" i="1"/>
  <c r="J14" i="1"/>
  <c r="I14" i="1"/>
  <c r="H14" i="1"/>
  <c r="G14" i="1"/>
  <c r="F14" i="1"/>
  <c r="F11" i="1" s="1"/>
  <c r="E14" i="1"/>
  <c r="D14" i="1"/>
  <c r="C14" i="1"/>
  <c r="W13" i="1"/>
  <c r="W11" i="1" s="1"/>
  <c r="V13" i="1"/>
  <c r="U13" i="1"/>
  <c r="T13" i="1"/>
  <c r="S13" i="1"/>
  <c r="R13" i="1"/>
  <c r="Q13" i="1"/>
  <c r="Q11" i="1" s="1"/>
  <c r="Q10" i="1" s="1"/>
  <c r="Q9" i="1" s="1"/>
  <c r="Q66" i="1" s="1"/>
  <c r="P13" i="1"/>
  <c r="O13" i="1"/>
  <c r="N13" i="1"/>
  <c r="L13" i="1"/>
  <c r="K13" i="1"/>
  <c r="K11" i="1" s="1"/>
  <c r="K10" i="1" s="1"/>
  <c r="K9" i="1" s="1"/>
  <c r="J13" i="1"/>
  <c r="I13" i="1"/>
  <c r="H13" i="1"/>
  <c r="G13" i="1"/>
  <c r="F13" i="1"/>
  <c r="E13" i="1"/>
  <c r="E11" i="1" s="1"/>
  <c r="E10" i="1" s="1"/>
  <c r="E9" i="1" s="1"/>
  <c r="D13" i="1"/>
  <c r="C13" i="1"/>
  <c r="M13" i="1" s="1"/>
  <c r="W12" i="1"/>
  <c r="V12" i="1"/>
  <c r="U12" i="1"/>
  <c r="T12" i="1"/>
  <c r="S12" i="1"/>
  <c r="R12" i="1"/>
  <c r="Q12" i="1"/>
  <c r="P12" i="1"/>
  <c r="O12" i="1"/>
  <c r="N12" i="1"/>
  <c r="X12" i="1" s="1"/>
  <c r="L12" i="1"/>
  <c r="K12" i="1"/>
  <c r="J12" i="1"/>
  <c r="J11" i="1" s="1"/>
  <c r="J10" i="1" s="1"/>
  <c r="J9" i="1" s="1"/>
  <c r="I12" i="1"/>
  <c r="H12" i="1"/>
  <c r="G12" i="1"/>
  <c r="F12" i="1"/>
  <c r="E12" i="1"/>
  <c r="D12" i="1"/>
  <c r="D11" i="1" s="1"/>
  <c r="D10" i="1" s="1"/>
  <c r="C12" i="1"/>
  <c r="U11" i="1"/>
  <c r="T11" i="1"/>
  <c r="T10" i="1" s="1"/>
  <c r="T9" i="1" s="1"/>
  <c r="T66" i="1" s="1"/>
  <c r="S11" i="1"/>
  <c r="O11" i="1"/>
  <c r="O10" i="1" s="1"/>
  <c r="O9" i="1" s="1"/>
  <c r="O66" i="1" s="1"/>
  <c r="N11" i="1"/>
  <c r="I11" i="1"/>
  <c r="H11" i="1"/>
  <c r="G11" i="1"/>
  <c r="C11" i="1"/>
  <c r="C10" i="1" s="1"/>
  <c r="C9" i="1" s="1"/>
  <c r="I10" i="1"/>
  <c r="I9" i="1" s="1"/>
  <c r="H10" i="1"/>
  <c r="H9" i="1" s="1"/>
  <c r="F10" i="1"/>
  <c r="F9" i="1" s="1"/>
  <c r="V8" i="3" l="1"/>
  <c r="N10" i="3"/>
  <c r="N9" i="3" s="1"/>
  <c r="N8" i="3" s="1"/>
  <c r="T10" i="3"/>
  <c r="T9" i="3" s="1"/>
  <c r="T8" i="3" s="1"/>
  <c r="T58" i="3" s="1"/>
  <c r="M19" i="3"/>
  <c r="Y19" i="3" s="1"/>
  <c r="Y20" i="3"/>
  <c r="L24" i="3"/>
  <c r="L23" i="3" s="1"/>
  <c r="X25" i="3"/>
  <c r="X30" i="3"/>
  <c r="J8" i="3"/>
  <c r="F8" i="3"/>
  <c r="F58" i="3" s="1"/>
  <c r="M25" i="3"/>
  <c r="Y26" i="3"/>
  <c r="Q24" i="3"/>
  <c r="Q23" i="3" s="1"/>
  <c r="W24" i="3"/>
  <c r="W23" i="3" s="1"/>
  <c r="W8" i="3" s="1"/>
  <c r="W58" i="3" s="1"/>
  <c r="Y28" i="3"/>
  <c r="M46" i="3"/>
  <c r="Y46" i="3" s="1"/>
  <c r="R58" i="3"/>
  <c r="E10" i="3"/>
  <c r="E9" i="3" s="1"/>
  <c r="E8" i="3" s="1"/>
  <c r="X10" i="3"/>
  <c r="X9" i="3" s="1"/>
  <c r="M14" i="3"/>
  <c r="Y14" i="3" s="1"/>
  <c r="Y15" i="3"/>
  <c r="E24" i="3"/>
  <c r="E23" i="3" s="1"/>
  <c r="K24" i="3"/>
  <c r="K23" i="3" s="1"/>
  <c r="K8" i="3" s="1"/>
  <c r="K58" i="3" s="1"/>
  <c r="C23" i="3"/>
  <c r="C8" i="3" s="1"/>
  <c r="C58" i="3" s="1"/>
  <c r="I23" i="3"/>
  <c r="S58" i="3"/>
  <c r="D58" i="3"/>
  <c r="J58" i="3"/>
  <c r="Q8" i="3"/>
  <c r="F41" i="3"/>
  <c r="F40" i="3" s="1"/>
  <c r="L41" i="3"/>
  <c r="L40" i="3" s="1"/>
  <c r="L8" i="3" s="1"/>
  <c r="L58" i="3" s="1"/>
  <c r="N58" i="3"/>
  <c r="I8" i="3"/>
  <c r="I58" i="3" s="1"/>
  <c r="M41" i="3"/>
  <c r="Y42" i="3"/>
  <c r="O58" i="3"/>
  <c r="U58" i="3"/>
  <c r="M34" i="3"/>
  <c r="Y35" i="3"/>
  <c r="E58" i="3"/>
  <c r="P58" i="3"/>
  <c r="V58" i="3"/>
  <c r="G58" i="3"/>
  <c r="Y12" i="3"/>
  <c r="M11" i="3"/>
  <c r="H58" i="3"/>
  <c r="Q58" i="3"/>
  <c r="M31" i="3"/>
  <c r="M56" i="3"/>
  <c r="X35" i="3"/>
  <c r="X34" i="3" s="1"/>
  <c r="Q8" i="2"/>
  <c r="Q33" i="2" s="1"/>
  <c r="W8" i="2"/>
  <c r="W33" i="2" s="1"/>
  <c r="E8" i="2"/>
  <c r="E33" i="2" s="1"/>
  <c r="K8" i="2"/>
  <c r="K33" i="2" s="1"/>
  <c r="F33" i="2"/>
  <c r="M21" i="2"/>
  <c r="Y22" i="2"/>
  <c r="U8" i="2"/>
  <c r="U33" i="2" s="1"/>
  <c r="X9" i="2"/>
  <c r="X8" i="2" s="1"/>
  <c r="X33" i="2" s="1"/>
  <c r="X10" i="2"/>
  <c r="M25" i="2"/>
  <c r="Y25" i="2" s="1"/>
  <c r="Y26" i="2"/>
  <c r="M13" i="2"/>
  <c r="M31" i="2"/>
  <c r="E10" i="2"/>
  <c r="K10" i="2"/>
  <c r="Q10" i="2"/>
  <c r="W10" i="2"/>
  <c r="M11" i="2"/>
  <c r="C12" i="2"/>
  <c r="C9" i="2" s="1"/>
  <c r="C8" i="2" s="1"/>
  <c r="C33" i="2" s="1"/>
  <c r="Y15" i="1"/>
  <c r="Y25" i="1"/>
  <c r="G26" i="1"/>
  <c r="G10" i="1" s="1"/>
  <c r="G9" i="1" s="1"/>
  <c r="G66" i="1" s="1"/>
  <c r="M17" i="1"/>
  <c r="Y18" i="1"/>
  <c r="M27" i="1"/>
  <c r="Y28" i="1"/>
  <c r="X38" i="1"/>
  <c r="Y56" i="1"/>
  <c r="F66" i="1"/>
  <c r="L66" i="1"/>
  <c r="U10" i="1"/>
  <c r="U9" i="1" s="1"/>
  <c r="U66" i="1" s="1"/>
  <c r="M38" i="1"/>
  <c r="Y39" i="1"/>
  <c r="M12" i="1"/>
  <c r="P11" i="1"/>
  <c r="P10" i="1" s="1"/>
  <c r="P9" i="1" s="1"/>
  <c r="P66" i="1" s="1"/>
  <c r="V11" i="1"/>
  <c r="V10" i="1" s="1"/>
  <c r="V9" i="1" s="1"/>
  <c r="V66" i="1" s="1"/>
  <c r="X13" i="1"/>
  <c r="X14" i="1"/>
  <c r="X11" i="1" s="1"/>
  <c r="R11" i="1"/>
  <c r="Y19" i="1"/>
  <c r="Y36" i="1"/>
  <c r="X57" i="1"/>
  <c r="H66" i="1"/>
  <c r="M44" i="1"/>
  <c r="Y44" i="1" s="1"/>
  <c r="Y45" i="1"/>
  <c r="C66" i="1"/>
  <c r="I66" i="1"/>
  <c r="J66" i="1"/>
  <c r="Y13" i="1"/>
  <c r="W10" i="1"/>
  <c r="W9" i="1" s="1"/>
  <c r="W66" i="1" s="1"/>
  <c r="M29" i="1"/>
  <c r="Y29" i="1" s="1"/>
  <c r="E66" i="1"/>
  <c r="K66" i="1"/>
  <c r="M14" i="1"/>
  <c r="Y14" i="1" s="1"/>
  <c r="Y35" i="1"/>
  <c r="Y42" i="1"/>
  <c r="N38" i="1"/>
  <c r="N26" i="1" s="1"/>
  <c r="N10" i="1" s="1"/>
  <c r="N9" i="1" s="1"/>
  <c r="N66" i="1" s="1"/>
  <c r="D53" i="1"/>
  <c r="D49" i="1" s="1"/>
  <c r="D9" i="1" s="1"/>
  <c r="D66" i="1" s="1"/>
  <c r="R17" i="1"/>
  <c r="R16" i="1" s="1"/>
  <c r="X54" i="1"/>
  <c r="X53" i="1" s="1"/>
  <c r="X49" i="1" s="1"/>
  <c r="M65" i="1"/>
  <c r="M51" i="1"/>
  <c r="M54" i="1"/>
  <c r="M60" i="1"/>
  <c r="X30" i="1"/>
  <c r="X29" i="1" s="1"/>
  <c r="X26" i="1" s="1"/>
  <c r="M10" i="3" l="1"/>
  <c r="Y11" i="3"/>
  <c r="X8" i="3"/>
  <c r="X58" i="3" s="1"/>
  <c r="Y34" i="3"/>
  <c r="M30" i="3"/>
  <c r="Y30" i="3" s="1"/>
  <c r="Y31" i="3"/>
  <c r="M40" i="3"/>
  <c r="Y40" i="3" s="1"/>
  <c r="Y41" i="3"/>
  <c r="Y25" i="3"/>
  <c r="M24" i="3"/>
  <c r="X24" i="3"/>
  <c r="X23" i="3" s="1"/>
  <c r="M20" i="2"/>
  <c r="Y20" i="2" s="1"/>
  <c r="Y21" i="2"/>
  <c r="Y31" i="2"/>
  <c r="M30" i="2"/>
  <c r="M10" i="2"/>
  <c r="Y11" i="2"/>
  <c r="Y13" i="2"/>
  <c r="M12" i="2"/>
  <c r="Y12" i="2" s="1"/>
  <c r="X10" i="1"/>
  <c r="X9" i="1" s="1"/>
  <c r="X66" i="1" s="1"/>
  <c r="M26" i="1"/>
  <c r="Y26" i="1" s="1"/>
  <c r="Y27" i="1"/>
  <c r="Y30" i="1"/>
  <c r="M11" i="1"/>
  <c r="Y12" i="1"/>
  <c r="M59" i="1"/>
  <c r="Y60" i="1"/>
  <c r="R10" i="1"/>
  <c r="R9" i="1" s="1"/>
  <c r="R66" i="1" s="1"/>
  <c r="M16" i="1"/>
  <c r="Y16" i="1" s="1"/>
  <c r="Y17" i="1"/>
  <c r="M53" i="1"/>
  <c r="Y53" i="1" s="1"/>
  <c r="Y54" i="1"/>
  <c r="Y51" i="1"/>
  <c r="M50" i="1"/>
  <c r="Y38" i="1"/>
  <c r="M23" i="3" l="1"/>
  <c r="Y23" i="3" s="1"/>
  <c r="Y24" i="3"/>
  <c r="Y10" i="3"/>
  <c r="M9" i="3"/>
  <c r="M29" i="2"/>
  <c r="Y29" i="2" s="1"/>
  <c r="Y30" i="2"/>
  <c r="M9" i="2"/>
  <c r="Y10" i="2"/>
  <c r="Y11" i="1"/>
  <c r="M10" i="1"/>
  <c r="M49" i="1"/>
  <c r="Y49" i="1" s="1"/>
  <c r="Y50" i="1"/>
  <c r="M58" i="1"/>
  <c r="Y59" i="1"/>
  <c r="M8" i="3" l="1"/>
  <c r="Y9" i="3"/>
  <c r="M8" i="2"/>
  <c r="Y9" i="2"/>
  <c r="M57" i="1"/>
  <c r="Y57" i="1" s="1"/>
  <c r="Y58" i="1"/>
  <c r="M9" i="1"/>
  <c r="Y10" i="1"/>
  <c r="Y8" i="3" l="1"/>
  <c r="M58" i="3"/>
  <c r="Y8" i="2"/>
  <c r="M33" i="2"/>
  <c r="Y9" i="1"/>
  <c r="M66" i="1"/>
  <c r="Y58" i="3" l="1"/>
  <c r="Y33" i="2"/>
  <c r="Y66" i="1"/>
</calcChain>
</file>

<file path=xl/sharedStrings.xml><?xml version="1.0" encoding="utf-8"?>
<sst xmlns="http://schemas.openxmlformats.org/spreadsheetml/2006/main" count="400" uniqueCount="138">
  <si>
    <t xml:space="preserve"> CUADRO No.2</t>
  </si>
  <si>
    <t>INGRESOS FISCALES COMPARADOS POR PARTIDAS, DIRECCION GENERAL DE IMPUESTOS INTERNOS</t>
  </si>
  <si>
    <t>ENERO-OCTUBRE  2019/ESTIMACION 2019</t>
  </si>
  <si>
    <t xml:space="preserve">(En millones RD$) </t>
  </si>
  <si>
    <t>PARTIDAS</t>
  </si>
  <si>
    <t>RECAUDADO 2019</t>
  </si>
  <si>
    <t>ESTIMADO 2019</t>
  </si>
  <si>
    <t xml:space="preserve">% ALCANZADO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</si>
  <si>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</si>
  <si>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</si>
  <si>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</si>
  <si>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</si>
  <si>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</si>
  <si>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</si>
  <si>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</si>
  <si>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</si>
  <si>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</si>
  <si>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</si>
  <si>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A) INGRESOS CORRIENTES</t>
  </si>
  <si>
    <t>I) IMPUESTOS</t>
  </si>
  <si>
    <t>1) IMPUESTOS SOBRE LOS INGRESOS</t>
  </si>
  <si>
    <t>- Impuestos Sobre la Renta de las Personas</t>
  </si>
  <si>
    <t>- Impuestos Sobre Los Ingresos de las Empresas</t>
  </si>
  <si>
    <t xml:space="preserve">- Impuestos sobre los Ingresos Aplicados sin Distinción de Persona </t>
  </si>
  <si>
    <t>- Accesorios sobre los Impuestos a  los Ingresos</t>
  </si>
  <si>
    <t>2)  IMPUESTOS SOBRE LA PROPIEDAD</t>
  </si>
  <si>
    <t>- Impuestos sobre la Propiedad y Transacciones Financieras y de Capital</t>
  </si>
  <si>
    <t>- Impuesto a la Propiedad Inmobiliaria (IPI) (Impuesto a las Viviendas Suntuarias IVSS)</t>
  </si>
  <si>
    <t>- Impuestos sobre Activos</t>
  </si>
  <si>
    <t>- Impuesto sobre Operaciones Inmobiliarias</t>
  </si>
  <si>
    <t>- Impuestos sobre Transferencias de Bienes Muebles</t>
  </si>
  <si>
    <t>- Impuesto sobre las Sucesiones y Donaciones</t>
  </si>
  <si>
    <t>- Impuesto sobre Cheques</t>
  </si>
  <si>
    <t>- Otros</t>
  </si>
  <si>
    <t>-  Accesorios sobre la Propiedad</t>
  </si>
  <si>
    <t>3) IMPUESTOS INTERNOS SOBRE MERCANCIAS Y SERVICIOS</t>
  </si>
  <si>
    <t>- Impuestos sobre los Bienes y Servicios</t>
  </si>
  <si>
    <t>- Impuestos Transferencias de Bienes Industrializados y Servicios</t>
  </si>
  <si>
    <t>- Impuestos Adicionales y Selectivos sobre Bienes y Servicios</t>
  </si>
  <si>
    <t>- Impuesto específico sobre los hidrocarburos, Ley No. 112-00</t>
  </si>
  <si>
    <t>- Impuesto selectivo Ad Valorem sobre hidrocarburos, Ley No.557-05</t>
  </si>
  <si>
    <t>- Impuestos Selectivos a Productos Derivados del Alcohol</t>
  </si>
  <si>
    <t>- Impuesto Selectivo a las Cervezas</t>
  </si>
  <si>
    <t>- Impuesto Selectivo al Tabaco y los Cigarrillos</t>
  </si>
  <si>
    <t>- Impuestos Selectivo a las Telecomunicaciones</t>
  </si>
  <si>
    <t>- Impuestos Selectivo a los Seguros</t>
  </si>
  <si>
    <t xml:space="preserve"> - Impuestos Sobre el Uso de Bienes y Licencias</t>
  </si>
  <si>
    <t>- 17% Registro de Propiedad de vehículo</t>
  </si>
  <si>
    <t>- Derecho de Circulación Vehículos de Motor</t>
  </si>
  <si>
    <t>- Imp.especifico Bancas de Apuestas de Loteria</t>
  </si>
  <si>
    <t xml:space="preserve">- Imp.especifico Bancas de Apuestas  deportivas  </t>
  </si>
  <si>
    <t>- Accesorios sobre Impuestos Internos a  Mercancías y  Servicios</t>
  </si>
  <si>
    <t>4) IMPUESTOS SOBRE EL COMERCIO Y LAS TRANSACCIONES/COMERCIO EXTERIOR</t>
  </si>
  <si>
    <t>- Salida de Pasajeros al Exterior por Aeropuertos</t>
  </si>
  <si>
    <t>5) IMPUESTOS ECOLOGICOS</t>
  </si>
  <si>
    <t>6)  IMPUESTOS DIVERSOS</t>
  </si>
  <si>
    <t>II) INGRESOS POR CONTRAPRESTACION</t>
  </si>
  <si>
    <t>- Ventas de Bienes y Servicios</t>
  </si>
  <si>
    <t>- Ventas de Mercancías del Estado</t>
  </si>
  <si>
    <t>- Ventas Servicios del Estado</t>
  </si>
  <si>
    <t>-</t>
  </si>
  <si>
    <t>- Tasas</t>
  </si>
  <si>
    <t>- Tarjetas de Turismo</t>
  </si>
  <si>
    <t>- Derechos Administrativos</t>
  </si>
  <si>
    <t>III) OTROS INGRESOS</t>
  </si>
  <si>
    <t>- Rentas de la Propiedad</t>
  </si>
  <si>
    <t>- Arriendo de Activos Tangibles No Producidos</t>
  </si>
  <si>
    <t>- Regalia neta por fundicion- RNF</t>
  </si>
  <si>
    <t>C:\Documents and Settings\fperez\My Documents\Ingresos Mensuales 2004\Enero 2004.xls</t>
  </si>
  <si>
    <t>- Multas y Sanciones</t>
  </si>
  <si>
    <t>- Ingresos Diversos</t>
  </si>
  <si>
    <t>- Ingresos por diferencial del gas licuado de petróleo</t>
  </si>
  <si>
    <t>B)  INGRESOS DE CAPITAL</t>
  </si>
  <si>
    <t xml:space="preserve">   TOTAL </t>
  </si>
  <si>
    <t>FUENTE: Ministerio de Hacienda, Sistema Integrado de Gestión Financiera (SIGEF), Informe de Ejecución de Ingresos.</t>
  </si>
  <si>
    <t xml:space="preserve">NOTAS: </t>
  </si>
  <si>
    <t xml:space="preserve">(1) Cifras sujetas a rectificación.  Incluye los dólares convertidos a la tasa oficial. </t>
  </si>
  <si>
    <t xml:space="preserve">     Excluye los Depósitos a Cargo del Estado, Fondos Especiales y de Terceros, </t>
  </si>
  <si>
    <t xml:space="preserve">     Fondo de devolución impuesto Selectivo al consumo de combustibles, los depósitos en exceso de la recaudadora.</t>
  </si>
  <si>
    <t>Las informaciones presentadas difieren de las presentadas en  Portal de Transparencia Fiscal,  ya que solo incluyen los ingresos presupuestarios.</t>
  </si>
  <si>
    <t xml:space="preserve"> CUADRO No.3</t>
  </si>
  <si>
    <t>INGRESOS FISCALES COMPARADOS POR PARTIDAS, DIRECCION GENERAL DE ADUANAS</t>
  </si>
  <si>
    <t>1) IMPUESTOS INTERNOS SOBRE MERCANCIAS Y SERVICIOS</t>
  </si>
  <si>
    <t>- Impuesto Selectivo a los Cervezas</t>
  </si>
  <si>
    <t>- Impuesto Selectivo a las demás Mercancías</t>
  </si>
  <si>
    <t>- Impuesto adicional de RD$2.0 al consumo de gasoil y gasolina premium-regular</t>
  </si>
  <si>
    <t>2) IMPUESTOS SOBRE EL COMERCIO Y LAS TRANSACCIONES/COMERCIO EXTERIOR</t>
  </si>
  <si>
    <t>- Impuestos sobre las Importaciones</t>
  </si>
  <si>
    <t>- Impuestos Arancelarios</t>
  </si>
  <si>
    <t>- Subasta contingentes arancelarios</t>
  </si>
  <si>
    <t>- Impuestos sobre las Exportaciones</t>
  </si>
  <si>
    <t>- Otros Impuestos sobre el Comercio Exterior</t>
  </si>
  <si>
    <t>- Salida de Pasajeros por la Región Fronteriza</t>
  </si>
  <si>
    <t>II) TRANFERENCIAS CORRIENTES</t>
  </si>
  <si>
    <t>III) INGRESOS POR CONTRAPRESTACION</t>
  </si>
  <si>
    <t>IV) OTROS INGRESOS</t>
  </si>
  <si>
    <t>TOTAL</t>
  </si>
  <si>
    <t xml:space="preserve">(1) Cifras sujetas a rectificación.   Incluye los dólares convertidos a la tasa oficial. </t>
  </si>
  <si>
    <t xml:space="preserve">     Excluye os depósitos en exceso de la DGA.</t>
  </si>
  <si>
    <t>CUADRO No.4</t>
  </si>
  <si>
    <t xml:space="preserve"> INGRESOS FISCALES COMPARADOS  POR PARTIDAS, TESORERÍA NACIONAL</t>
  </si>
  <si>
    <t xml:space="preserve">(En millones de RD$) </t>
  </si>
  <si>
    <t>%</t>
  </si>
  <si>
    <t>- Impuesto para Contribuir al Desarrollo de las Telecomunicaciones</t>
  </si>
  <si>
    <t>- Impuesto por uso de servicio de las telecomunicaciones para el sistema de emergencia 9-1-1</t>
  </si>
  <si>
    <t>- Impuestos Sobre el Uso de Bienes y Licencias</t>
  </si>
  <si>
    <t>- Licencias para Portar Armas de Fuego</t>
  </si>
  <si>
    <t>Fondo General</t>
  </si>
  <si>
    <t xml:space="preserve">Recursos de Captación Directa del Ministerio de Interior y Policia </t>
  </si>
  <si>
    <t>- Derechos Consulares</t>
  </si>
  <si>
    <t>II) CONTRIBUCIONES SOCIALES</t>
  </si>
  <si>
    <t>III) TRANSFERENCIAS CORRIENTES</t>
  </si>
  <si>
    <t>IV) INGRESOS POR CONTRAPRESTACION</t>
  </si>
  <si>
    <t>- PROMESE</t>
  </si>
  <si>
    <t>- Otras Ventas de Mercancías del Gobierno Central</t>
  </si>
  <si>
    <t>- Ingresos de las Inst. Centralizadas en mercancías en la CUT</t>
  </si>
  <si>
    <t>- Otras Ventas</t>
  </si>
  <si>
    <t>- Otras Ventas de Servicios del Gobierno Central</t>
  </si>
  <si>
    <t>- Ingresos de las Inst. Centralizadas en Servicios en la CUT</t>
  </si>
  <si>
    <t>- Expedición y Renovación de Pasaportes</t>
  </si>
  <si>
    <t>- Licencia por subastas de productos agropecuarios</t>
  </si>
  <si>
    <t>V) OTROS INGRESOS</t>
  </si>
  <si>
    <t xml:space="preserve"> - Rentas de Propiedad</t>
  </si>
  <si>
    <t>- Dividendos por Inversiones Empresariales</t>
  </si>
  <si>
    <t>- Dividendos Banco de reservas</t>
  </si>
  <si>
    <t>- Dividendos de la Refinería</t>
  </si>
  <si>
    <t xml:space="preserve">- Otros Dividendos </t>
  </si>
  <si>
    <t xml:space="preserve">- Intereses </t>
  </si>
  <si>
    <t>- Intereses por colocación de bonos del mercado interno</t>
  </si>
  <si>
    <t>- Intereses por Colocación de Inversiones Financieras</t>
  </si>
  <si>
    <t>- Ganancia por colocación de bonos internos</t>
  </si>
  <si>
    <t>- Intereses percibidos del mercado interno</t>
  </si>
  <si>
    <t>- Intereses por colocación de bonos del mercado externo</t>
  </si>
  <si>
    <t>- Ganancia por colocación de bonos externos</t>
  </si>
  <si>
    <t>- Ventas de Activos No Financieros</t>
  </si>
  <si>
    <t xml:space="preserve">TOTAL </t>
  </si>
  <si>
    <t xml:space="preserve">     Excluye los Depósitos a Cargo del Estado, Fondos Especiales y de Terceros, ingresos de las instituciones centralizadas en la CUT no presupuestaria, </t>
  </si>
  <si>
    <t xml:space="preserve">     Fondo de devolución impuesto Selectivo al consumo de combustibles, los depósitos en exceso de las recaudadoras y TSS.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</si>
</sst>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* #,##0.0_);_(* \(#,##0.0\);_(* &quot;-&quot;??_);_(@_)"/>
    <numFmt numFmtId="166" formatCode="#,##0.000_);\(#,##0.000\)"/>
    <numFmt numFmtId="167" formatCode="0.0"/>
    <numFmt numFmtId="168" formatCode="* _(#,##0.0_)\ _P_-;* \(#,##0.0\)\ _P_-;_-* &quot;-&quot;??\ _P_-;_-@_-"/>
    <numFmt numFmtId="169" formatCode="_ * #,##0.00_ ;_ * \-#,##0.00_ ;_ * &quot;-&quot;??_ ;_ @_ "/>
    <numFmt numFmtId="170" formatCode="_-* #,##0.00\ _€_-;\-* #,##0.00\ _€_-;_-* &quot;-&quot;??\ _€_-;_-@_-"/>
    <numFmt numFmtId="171" formatCode="_-* #,##0.00\ &quot;€&quot;_-;\-* #,##0.00\ &quot;€&quot;_-;_-* &quot;-&quot;??\ &quot;€&quot;_-;_-@_-"/>
    <numFmt numFmtId="172" formatCode="_([$€-2]* #,##0.00_);_([$€-2]* \(#,##0.00\);_([$€-2]* &quot;-&quot;??_)"/>
    <numFmt numFmtId="173" formatCode="_([$€]* #,##0.00_);_([$€]* \(#,##0.00\);_([$€]* &quot;-&quot;??_);_(@_)"/>
    <numFmt numFmtId="174" formatCode="_(&quot;RD$&quot;* #,##0.00_);_(&quot;RD$&quot;* \(#,##0.00\);_(&quot;RD$&quot;* &quot;-&quot;??_);_(@_)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Segoe UI"/>
      <family val="2"/>
    </font>
    <font>
      <b/>
      <sz val="12"/>
      <color indexed="8"/>
      <name val="Segoe UI"/>
      <family val="2"/>
    </font>
    <font>
      <sz val="12"/>
      <name val="Segoe UI"/>
      <family val="2"/>
    </font>
    <font>
      <i/>
      <sz val="11"/>
      <color indexed="8"/>
      <name val="Segoe UI"/>
      <family val="2"/>
    </font>
    <font>
      <b/>
      <sz val="9"/>
      <color theme="0"/>
      <name val="Segoe UI"/>
      <family val="2"/>
    </font>
    <font>
      <b/>
      <sz val="9"/>
      <color indexed="8"/>
      <name val="Segoe UI"/>
      <family val="2"/>
    </font>
    <font>
      <sz val="12"/>
      <name val="Courier"/>
      <family val="3"/>
    </font>
    <font>
      <sz val="9"/>
      <color indexed="8"/>
      <name val="Segoe UI"/>
      <family val="2"/>
    </font>
    <font>
      <b/>
      <sz val="9"/>
      <name val="Segoe UI"/>
      <family val="2"/>
    </font>
    <font>
      <b/>
      <sz val="10"/>
      <name val="Arial"/>
      <family val="2"/>
    </font>
    <font>
      <sz val="11"/>
      <name val="Arial"/>
      <family val="2"/>
    </font>
    <font>
      <u/>
      <sz val="7"/>
      <color indexed="12"/>
      <name val="Arial"/>
      <family val="2"/>
    </font>
    <font>
      <u/>
      <sz val="10"/>
      <color indexed="12"/>
      <name val="Arial"/>
      <family val="2"/>
    </font>
    <font>
      <b/>
      <u/>
      <sz val="7"/>
      <color indexed="12"/>
      <name val="Arial"/>
      <family val="2"/>
    </font>
    <font>
      <b/>
      <sz val="10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sz val="8"/>
      <color indexed="8"/>
      <name val="Segoe UI"/>
      <family val="2"/>
    </font>
    <font>
      <sz val="8"/>
      <name val="Segoe UI"/>
      <family val="2"/>
    </font>
    <font>
      <sz val="10"/>
      <name val="Antique Olive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Helv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0"/>
      <color indexed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8"/>
      <name val="Helv"/>
    </font>
    <font>
      <b/>
      <sz val="11"/>
      <color indexed="8"/>
      <name val="Calibri"/>
      <family val="2"/>
    </font>
    <font>
      <i/>
      <sz val="12"/>
      <color indexed="8"/>
      <name val="Segoe UI"/>
      <family val="2"/>
    </font>
    <font>
      <sz val="9"/>
      <name val="Segoe UI"/>
      <family val="2"/>
    </font>
    <font>
      <b/>
      <sz val="11"/>
      <name val="Segoe UI"/>
      <family val="2"/>
    </font>
    <font>
      <sz val="12"/>
      <color theme="0"/>
      <name val="Arial"/>
      <family val="2"/>
    </font>
    <font>
      <sz val="10"/>
      <color theme="0"/>
      <name val="Segoe UI"/>
      <family val="2"/>
    </font>
    <font>
      <b/>
      <i/>
      <sz val="11"/>
      <color indexed="8"/>
      <name val="Segoe UI"/>
      <family val="2"/>
    </font>
    <font>
      <b/>
      <sz val="11"/>
      <color indexed="8"/>
      <name val="Segoe UI"/>
      <family val="2"/>
    </font>
    <font>
      <sz val="11"/>
      <color indexed="8"/>
      <name val="Segoe UI"/>
      <family val="2"/>
    </font>
    <font>
      <b/>
      <sz val="10"/>
      <name val="Segoe UI"/>
      <family val="2"/>
    </font>
    <font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36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39" fontId="10" fillId="0" borderId="0"/>
    <xf numFmtId="0" fontId="2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0" borderId="8">
      <protection hidden="1"/>
    </xf>
    <xf numFmtId="0" fontId="27" fillId="17" borderId="8" applyNumberFormat="0" applyFont="0" applyBorder="0" applyAlignment="0" applyProtection="0">
      <protection hidden="1"/>
    </xf>
    <xf numFmtId="0" fontId="26" fillId="0" borderId="8">
      <protection hidden="1"/>
    </xf>
    <xf numFmtId="168" fontId="28" fillId="0" borderId="10" applyBorder="0">
      <alignment horizontal="center" vertical="center"/>
    </xf>
    <xf numFmtId="0" fontId="29" fillId="5" borderId="0" applyNumberFormat="0" applyBorder="0" applyAlignment="0" applyProtection="0"/>
    <xf numFmtId="0" fontId="30" fillId="17" borderId="11" applyNumberFormat="0" applyAlignment="0" applyProtection="0"/>
    <xf numFmtId="0" fontId="31" fillId="18" borderId="12" applyNumberFormat="0" applyAlignment="0" applyProtection="0"/>
    <xf numFmtId="0" fontId="32" fillId="0" borderId="13" applyNumberFormat="0" applyFill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34" fillId="8" borderId="11" applyNumberFormat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35" fillId="4" borderId="0" applyNumberFormat="0" applyBorder="0" applyAlignment="0" applyProtection="0"/>
    <xf numFmtId="0" fontId="36" fillId="0" borderId="8">
      <alignment horizontal="left"/>
      <protection locked="0"/>
    </xf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7" fillId="23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38" fillId="0" borderId="0">
      <alignment vertical="top"/>
    </xf>
    <xf numFmtId="0" fontId="2" fillId="0" borderId="0"/>
    <xf numFmtId="0" fontId="24" fillId="0" borderId="0"/>
    <xf numFmtId="0" fontId="2" fillId="0" borderId="0"/>
    <xf numFmtId="39" fontId="39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39" fontId="10" fillId="0" borderId="0"/>
    <xf numFmtId="0" fontId="2" fillId="24" borderId="14" applyNumberFormat="0" applyFont="0" applyAlignment="0" applyProtection="0"/>
    <xf numFmtId="0" fontId="2" fillId="24" borderId="14" applyNumberFormat="0" applyFont="0" applyAlignment="0" applyProtection="0"/>
    <xf numFmtId="0" fontId="2" fillId="24" borderId="1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0" fillId="0" borderId="8" applyNumberFormat="0" applyFill="0" applyBorder="0" applyAlignment="0" applyProtection="0">
      <protection hidden="1"/>
    </xf>
    <xf numFmtId="0" fontId="41" fillId="17" borderId="15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33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7" fillId="17" borderId="8"/>
    <xf numFmtId="0" fontId="48" fillId="0" borderId="19" applyNumberFormat="0" applyFill="0" applyAlignment="0" applyProtection="0"/>
  </cellStyleXfs>
  <cellXfs count="172">
    <xf numFmtId="0" fontId="0" fillId="0" borderId="0" xfId="0"/>
    <xf numFmtId="0" fontId="3" fillId="0" borderId="0" xfId="2" applyFont="1" applyFill="1"/>
    <xf numFmtId="0" fontId="2" fillId="0" borderId="0" xfId="2" applyFont="1" applyFill="1" applyBorder="1"/>
    <xf numFmtId="0" fontId="2" fillId="0" borderId="0" xfId="2" applyFont="1" applyBorder="1"/>
    <xf numFmtId="0" fontId="2" fillId="0" borderId="0" xfId="2" applyFont="1"/>
    <xf numFmtId="0" fontId="2" fillId="0" borderId="0" xfId="2"/>
    <xf numFmtId="0" fontId="4" fillId="0" borderId="0" xfId="2" applyFont="1" applyFill="1" applyAlignment="1" applyProtection="1">
      <alignment horizontal="center"/>
    </xf>
    <xf numFmtId="0" fontId="5" fillId="0" borderId="0" xfId="2" applyFont="1" applyFill="1"/>
    <xf numFmtId="0" fontId="6" fillId="0" borderId="0" xfId="2" applyFont="1" applyFill="1" applyBorder="1"/>
    <xf numFmtId="0" fontId="5" fillId="0" borderId="0" xfId="2" applyFont="1" applyFill="1" applyAlignment="1" applyProtection="1">
      <alignment horizontal="center"/>
    </xf>
    <xf numFmtId="0" fontId="7" fillId="0" borderId="0" xfId="2" applyFont="1" applyFill="1" applyAlignment="1" applyProtection="1">
      <alignment horizontal="center"/>
    </xf>
    <xf numFmtId="0" fontId="8" fillId="2" borderId="1" xfId="3" applyFont="1" applyFill="1" applyBorder="1" applyAlignment="1" applyProtection="1">
      <alignment horizontal="center" vertical="center"/>
    </xf>
    <xf numFmtId="0" fontId="8" fillId="2" borderId="2" xfId="2" applyFont="1" applyFill="1" applyBorder="1" applyAlignment="1" applyProtection="1">
      <alignment horizontal="center" vertical="center"/>
    </xf>
    <xf numFmtId="0" fontId="8" fillId="2" borderId="3" xfId="2" applyFont="1" applyFill="1" applyBorder="1" applyAlignment="1" applyProtection="1">
      <alignment horizontal="center"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4" xfId="3" applyFont="1" applyFill="1" applyBorder="1" applyAlignment="1" applyProtection="1">
      <alignment horizontal="center" vertical="center"/>
    </xf>
    <xf numFmtId="0" fontId="8" fillId="2" borderId="5" xfId="3" applyFont="1" applyFill="1" applyBorder="1" applyAlignment="1" applyProtection="1">
      <alignment horizontal="center" vertical="center"/>
    </xf>
    <xf numFmtId="0" fontId="8" fillId="2" borderId="4" xfId="3" applyFont="1" applyFill="1" applyBorder="1" applyAlignment="1" applyProtection="1">
      <alignment horizontal="center" vertical="center" wrapText="1"/>
    </xf>
    <xf numFmtId="0" fontId="9" fillId="0" borderId="6" xfId="2" applyFont="1" applyFill="1" applyBorder="1" applyAlignment="1" applyProtection="1">
      <alignment horizontal="left" vertical="center"/>
    </xf>
    <xf numFmtId="164" fontId="9" fillId="0" borderId="7" xfId="4" applyNumberFormat="1" applyFont="1" applyFill="1" applyBorder="1"/>
    <xf numFmtId="0" fontId="9" fillId="0" borderId="8" xfId="3" applyFont="1" applyFill="1" applyBorder="1" applyAlignment="1" applyProtection="1"/>
    <xf numFmtId="164" fontId="9" fillId="0" borderId="8" xfId="3" applyNumberFormat="1" applyFont="1" applyFill="1" applyBorder="1" applyProtection="1"/>
    <xf numFmtId="164" fontId="9" fillId="0" borderId="9" xfId="3" applyNumberFormat="1" applyFont="1" applyFill="1" applyBorder="1" applyProtection="1"/>
    <xf numFmtId="164" fontId="9" fillId="0" borderId="8" xfId="3" applyNumberFormat="1" applyFont="1" applyFill="1" applyBorder="1" applyAlignment="1" applyProtection="1"/>
    <xf numFmtId="164" fontId="9" fillId="0" borderId="9" xfId="3" applyNumberFormat="1" applyFont="1" applyFill="1" applyBorder="1" applyAlignment="1" applyProtection="1"/>
    <xf numFmtId="49" fontId="11" fillId="0" borderId="8" xfId="5" applyNumberFormat="1" applyFont="1" applyFill="1" applyBorder="1" applyAlignment="1" applyProtection="1">
      <alignment horizontal="left" indent="1"/>
    </xf>
    <xf numFmtId="164" fontId="11" fillId="0" borderId="8" xfId="3" applyNumberFormat="1" applyFont="1" applyFill="1" applyBorder="1" applyAlignment="1" applyProtection="1"/>
    <xf numFmtId="164" fontId="11" fillId="0" borderId="9" xfId="3" applyNumberFormat="1" applyFont="1" applyFill="1" applyBorder="1" applyAlignment="1" applyProtection="1"/>
    <xf numFmtId="164" fontId="2" fillId="0" borderId="0" xfId="2" applyNumberFormat="1" applyFont="1" applyBorder="1"/>
    <xf numFmtId="49" fontId="9" fillId="0" borderId="8" xfId="3" applyNumberFormat="1" applyFont="1" applyFill="1" applyBorder="1" applyAlignment="1" applyProtection="1">
      <alignment horizontal="left" indent="1"/>
    </xf>
    <xf numFmtId="49" fontId="11" fillId="0" borderId="8" xfId="5" applyNumberFormat="1" applyFont="1" applyFill="1" applyBorder="1" applyAlignment="1" applyProtection="1">
      <alignment horizontal="left" indent="2"/>
    </xf>
    <xf numFmtId="164" fontId="11" fillId="0" borderId="8" xfId="3" applyNumberFormat="1" applyFont="1" applyFill="1" applyBorder="1" applyProtection="1"/>
    <xf numFmtId="49" fontId="11" fillId="0" borderId="8" xfId="2" applyNumberFormat="1" applyFont="1" applyFill="1" applyBorder="1" applyAlignment="1" applyProtection="1">
      <alignment horizontal="left" indent="2"/>
    </xf>
    <xf numFmtId="0" fontId="2" fillId="0" borderId="0" xfId="2" applyBorder="1"/>
    <xf numFmtId="49" fontId="11" fillId="0" borderId="8" xfId="3" applyNumberFormat="1" applyFont="1" applyFill="1" applyBorder="1" applyAlignment="1" applyProtection="1">
      <alignment horizontal="left" indent="2"/>
    </xf>
    <xf numFmtId="0" fontId="9" fillId="0" borderId="8" xfId="3" applyFont="1" applyFill="1" applyBorder="1" applyAlignment="1" applyProtection="1">
      <alignment horizontal="left" indent="1"/>
    </xf>
    <xf numFmtId="165" fontId="2" fillId="0" borderId="0" xfId="1" applyNumberFormat="1" applyFont="1" applyBorder="1"/>
    <xf numFmtId="165" fontId="11" fillId="0" borderId="8" xfId="3" applyNumberFormat="1" applyFont="1" applyFill="1" applyBorder="1" applyProtection="1"/>
    <xf numFmtId="10" fontId="2" fillId="0" borderId="0" xfId="2" applyNumberFormat="1" applyFont="1" applyBorder="1"/>
    <xf numFmtId="49" fontId="11" fillId="0" borderId="8" xfId="6" applyNumberFormat="1" applyFont="1" applyFill="1" applyBorder="1" applyAlignment="1" applyProtection="1">
      <alignment horizontal="left" indent="2"/>
    </xf>
    <xf numFmtId="0" fontId="12" fillId="0" borderId="8" xfId="2" applyFont="1" applyBorder="1"/>
    <xf numFmtId="0" fontId="13" fillId="0" borderId="0" xfId="2" applyFont="1"/>
    <xf numFmtId="49" fontId="9" fillId="0" borderId="8" xfId="6" applyNumberFormat="1" applyFont="1" applyFill="1" applyBorder="1" applyAlignment="1" applyProtection="1">
      <alignment horizontal="left" indent="1"/>
    </xf>
    <xf numFmtId="43" fontId="11" fillId="0" borderId="9" xfId="1" applyFont="1" applyFill="1" applyBorder="1" applyAlignment="1" applyProtection="1">
      <alignment horizontal="left" indent="4"/>
    </xf>
    <xf numFmtId="0" fontId="2" fillId="0" borderId="0" xfId="2" applyAlignment="1">
      <alignment vertical="center"/>
    </xf>
    <xf numFmtId="49" fontId="9" fillId="0" borderId="8" xfId="6" applyNumberFormat="1" applyFont="1" applyFill="1" applyBorder="1" applyAlignment="1" applyProtection="1">
      <alignment horizontal="left"/>
    </xf>
    <xf numFmtId="0" fontId="14" fillId="0" borderId="0" xfId="2" applyFont="1"/>
    <xf numFmtId="0" fontId="14" fillId="0" borderId="0" xfId="2" applyFont="1" applyBorder="1"/>
    <xf numFmtId="0" fontId="15" fillId="0" borderId="0" xfId="2" applyFont="1"/>
    <xf numFmtId="0" fontId="17" fillId="0" borderId="0" xfId="7" applyFont="1" applyBorder="1" applyAlignment="1" applyProtection="1"/>
    <xf numFmtId="0" fontId="17" fillId="0" borderId="0" xfId="7" applyFont="1" applyAlignment="1" applyProtection="1"/>
    <xf numFmtId="164" fontId="9" fillId="0" borderId="8" xfId="6" applyNumberFormat="1" applyFont="1" applyFill="1" applyBorder="1" applyProtection="1"/>
    <xf numFmtId="164" fontId="9" fillId="0" borderId="9" xfId="3" applyNumberFormat="1" applyFont="1" applyFill="1" applyBorder="1" applyAlignment="1" applyProtection="1">
      <alignment horizontal="left" indent="5"/>
    </xf>
    <xf numFmtId="0" fontId="8" fillId="2" borderId="5" xfId="3" applyFont="1" applyFill="1" applyBorder="1" applyAlignment="1" applyProtection="1">
      <alignment horizontal="left" vertical="center"/>
    </xf>
    <xf numFmtId="164" fontId="8" fillId="2" borderId="5" xfId="3" applyNumberFormat="1" applyFont="1" applyFill="1" applyBorder="1" applyAlignment="1" applyProtection="1">
      <alignment vertical="center"/>
    </xf>
    <xf numFmtId="164" fontId="12" fillId="0" borderId="0" xfId="2" applyNumberFormat="1" applyFont="1"/>
    <xf numFmtId="164" fontId="18" fillId="0" borderId="0" xfId="3" applyNumberFormat="1" applyFont="1" applyFill="1" applyBorder="1" applyAlignment="1" applyProtection="1">
      <alignment vertical="center"/>
    </xf>
    <xf numFmtId="164" fontId="19" fillId="0" borderId="0" xfId="3" applyNumberFormat="1" applyFont="1" applyFill="1" applyBorder="1" applyAlignment="1" applyProtection="1">
      <alignment vertical="center"/>
    </xf>
    <xf numFmtId="49" fontId="9" fillId="0" borderId="0" xfId="2" applyNumberFormat="1" applyFont="1" applyFill="1" applyBorder="1" applyAlignment="1" applyProtection="1"/>
    <xf numFmtId="164" fontId="20" fillId="0" borderId="0" xfId="2" applyNumberFormat="1" applyFont="1" applyFill="1" applyBorder="1"/>
    <xf numFmtId="164" fontId="19" fillId="0" borderId="0" xfId="3" applyNumberFormat="1" applyFont="1" applyFill="1" applyBorder="1" applyProtection="1"/>
    <xf numFmtId="164" fontId="18" fillId="0" borderId="0" xfId="3" applyNumberFormat="1" applyFont="1" applyFill="1" applyBorder="1" applyProtection="1"/>
    <xf numFmtId="0" fontId="21" fillId="0" borderId="0" xfId="2" applyFont="1" applyFill="1" applyAlignment="1" applyProtection="1"/>
    <xf numFmtId="166" fontId="20" fillId="0" borderId="0" xfId="2" applyNumberFormat="1" applyFont="1" applyFill="1" applyBorder="1"/>
    <xf numFmtId="43" fontId="11" fillId="0" borderId="0" xfId="2" applyNumberFormat="1" applyFont="1" applyAlignment="1">
      <alignment horizontal="right"/>
    </xf>
    <xf numFmtId="0" fontId="20" fillId="0" borderId="0" xfId="2" applyFont="1" applyFill="1" applyBorder="1"/>
    <xf numFmtId="167" fontId="20" fillId="0" borderId="0" xfId="2" applyNumberFormat="1" applyFont="1" applyFill="1" applyBorder="1"/>
    <xf numFmtId="0" fontId="21" fillId="0" borderId="0" xfId="2" applyFont="1" applyFill="1" applyAlignment="1" applyProtection="1">
      <alignment horizontal="left" indent="1"/>
    </xf>
    <xf numFmtId="0" fontId="22" fillId="0" borderId="0" xfId="2" applyFont="1" applyFill="1" applyBorder="1"/>
    <xf numFmtId="0" fontId="23" fillId="0" borderId="0" xfId="2" applyFont="1" applyFill="1" applyBorder="1"/>
    <xf numFmtId="0" fontId="2" fillId="0" borderId="0" xfId="2" applyFill="1" applyBorder="1"/>
    <xf numFmtId="0" fontId="4" fillId="0" borderId="0" xfId="2" applyFont="1" applyFill="1" applyAlignment="1" applyProtection="1">
      <alignment horizontal="center"/>
    </xf>
    <xf numFmtId="0" fontId="49" fillId="0" borderId="0" xfId="2" applyFont="1" applyFill="1" applyBorder="1"/>
    <xf numFmtId="0" fontId="5" fillId="0" borderId="0" xfId="2" applyFont="1" applyFill="1" applyBorder="1" applyAlignment="1" applyProtection="1">
      <alignment horizontal="center"/>
    </xf>
    <xf numFmtId="0" fontId="6" fillId="0" borderId="0" xfId="2" applyFont="1" applyBorder="1"/>
    <xf numFmtId="0" fontId="8" fillId="2" borderId="1" xfId="2" applyFont="1" applyFill="1" applyBorder="1" applyAlignment="1" applyProtection="1">
      <alignment horizontal="center" vertical="center"/>
    </xf>
    <xf numFmtId="0" fontId="8" fillId="2" borderId="1" xfId="2" applyFont="1" applyFill="1" applyBorder="1" applyAlignment="1" applyProtection="1">
      <alignment horizontal="center" vertical="center" wrapText="1"/>
    </xf>
    <xf numFmtId="0" fontId="19" fillId="0" borderId="0" xfId="2" applyFont="1" applyFill="1" applyBorder="1"/>
    <xf numFmtId="0" fontId="8" fillId="2" borderId="4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/>
    </xf>
    <xf numFmtId="0" fontId="8" fillId="2" borderId="4" xfId="2" applyFont="1" applyFill="1" applyBorder="1" applyAlignment="1" applyProtection="1">
      <alignment horizontal="center" vertical="center" wrapText="1"/>
    </xf>
    <xf numFmtId="39" fontId="9" fillId="0" borderId="8" xfId="197" applyFont="1" applyFill="1" applyBorder="1" applyAlignment="1" applyProtection="1"/>
    <xf numFmtId="164" fontId="9" fillId="0" borderId="7" xfId="196" applyNumberFormat="1" applyFont="1" applyFill="1" applyBorder="1"/>
    <xf numFmtId="164" fontId="9" fillId="0" borderId="9" xfId="196" applyNumberFormat="1" applyFont="1" applyFill="1" applyBorder="1"/>
    <xf numFmtId="164" fontId="19" fillId="0" borderId="0" xfId="2" applyNumberFormat="1" applyFont="1" applyFill="1" applyBorder="1"/>
    <xf numFmtId="43" fontId="2" fillId="0" borderId="0" xfId="1" applyFont="1" applyBorder="1"/>
    <xf numFmtId="43" fontId="2" fillId="0" borderId="0" xfId="1" applyFont="1"/>
    <xf numFmtId="43" fontId="2" fillId="0" borderId="0" xfId="2" applyNumberFormat="1" applyFont="1"/>
    <xf numFmtId="49" fontId="9" fillId="0" borderId="8" xfId="197" applyNumberFormat="1" applyFont="1" applyFill="1" applyBorder="1" applyAlignment="1" applyProtection="1"/>
    <xf numFmtId="164" fontId="9" fillId="0" borderId="8" xfId="196" applyNumberFormat="1" applyFont="1" applyFill="1" applyBorder="1"/>
    <xf numFmtId="49" fontId="9" fillId="0" borderId="8" xfId="197" applyNumberFormat="1" applyFont="1" applyFill="1" applyBorder="1" applyAlignment="1" applyProtection="1">
      <alignment horizontal="left" indent="1"/>
    </xf>
    <xf numFmtId="0" fontId="50" fillId="0" borderId="8" xfId="196" applyFont="1" applyFill="1" applyBorder="1" applyAlignment="1" applyProtection="1">
      <alignment horizontal="left" indent="2"/>
    </xf>
    <xf numFmtId="164" fontId="50" fillId="0" borderId="8" xfId="196" applyNumberFormat="1" applyFont="1" applyFill="1" applyBorder="1" applyAlignment="1" applyProtection="1">
      <alignment horizontal="right"/>
    </xf>
    <xf numFmtId="164" fontId="50" fillId="0" borderId="9" xfId="196" applyNumberFormat="1" applyFont="1" applyFill="1" applyBorder="1" applyAlignment="1" applyProtection="1">
      <alignment horizontal="right"/>
    </xf>
    <xf numFmtId="49" fontId="9" fillId="0" borderId="8" xfId="196" applyNumberFormat="1" applyFont="1" applyFill="1" applyBorder="1" applyAlignment="1" applyProtection="1">
      <alignment horizontal="left" indent="1"/>
    </xf>
    <xf numFmtId="164" fontId="12" fillId="0" borderId="8" xfId="196" applyNumberFormat="1" applyFont="1" applyFill="1" applyBorder="1" applyAlignment="1" applyProtection="1">
      <alignment horizontal="right"/>
    </xf>
    <xf numFmtId="164" fontId="12" fillId="0" borderId="9" xfId="196" applyNumberFormat="1" applyFont="1" applyFill="1" applyBorder="1" applyAlignment="1" applyProtection="1">
      <alignment horizontal="right"/>
    </xf>
    <xf numFmtId="49" fontId="11" fillId="0" borderId="8" xfId="197" applyNumberFormat="1" applyFont="1" applyFill="1" applyBorder="1" applyAlignment="1" applyProtection="1">
      <alignment horizontal="left" indent="2"/>
    </xf>
    <xf numFmtId="43" fontId="50" fillId="0" borderId="9" xfId="1" applyFont="1" applyFill="1" applyBorder="1" applyAlignment="1" applyProtection="1">
      <alignment horizontal="right"/>
    </xf>
    <xf numFmtId="164" fontId="9" fillId="0" borderId="8" xfId="197" applyNumberFormat="1" applyFont="1" applyFill="1" applyBorder="1" applyAlignment="1" applyProtection="1">
      <alignment horizontal="left" indent="1"/>
    </xf>
    <xf numFmtId="49" fontId="11" fillId="0" borderId="8" xfId="196" applyNumberFormat="1" applyFont="1" applyFill="1" applyBorder="1" applyAlignment="1" applyProtection="1">
      <alignment horizontal="left" indent="2"/>
    </xf>
    <xf numFmtId="164" fontId="12" fillId="0" borderId="8" xfId="196" applyNumberFormat="1" applyFont="1" applyFill="1" applyBorder="1"/>
    <xf numFmtId="43" fontId="12" fillId="0" borderId="9" xfId="1" applyFont="1" applyFill="1" applyBorder="1" applyAlignment="1" applyProtection="1">
      <alignment horizontal="right"/>
    </xf>
    <xf numFmtId="165" fontId="51" fillId="0" borderId="0" xfId="1" applyNumberFormat="1" applyFont="1" applyBorder="1" applyAlignment="1">
      <alignment vertical="center"/>
    </xf>
    <xf numFmtId="164" fontId="9" fillId="0" borderId="8" xfId="196" applyNumberFormat="1" applyFont="1" applyFill="1" applyBorder="1" applyProtection="1"/>
    <xf numFmtId="164" fontId="9" fillId="0" borderId="9" xfId="196" applyNumberFormat="1" applyFont="1" applyFill="1" applyBorder="1" applyProtection="1"/>
    <xf numFmtId="164" fontId="11" fillId="0" borderId="8" xfId="196" applyNumberFormat="1" applyFont="1" applyFill="1" applyBorder="1" applyProtection="1"/>
    <xf numFmtId="165" fontId="51" fillId="0" borderId="0" xfId="1" applyNumberFormat="1" applyFont="1" applyFill="1" applyBorder="1" applyAlignment="1">
      <alignment vertical="center"/>
    </xf>
    <xf numFmtId="49" fontId="50" fillId="0" borderId="8" xfId="196" applyNumberFormat="1" applyFont="1" applyFill="1" applyBorder="1" applyAlignment="1" applyProtection="1">
      <alignment horizontal="left" indent="2"/>
    </xf>
    <xf numFmtId="39" fontId="9" fillId="0" borderId="8" xfId="197" applyFont="1" applyFill="1" applyBorder="1"/>
    <xf numFmtId="49" fontId="12" fillId="0" borderId="8" xfId="196" applyNumberFormat="1" applyFont="1" applyFill="1" applyBorder="1" applyAlignment="1" applyProtection="1">
      <alignment horizontal="left"/>
    </xf>
    <xf numFmtId="164" fontId="9" fillId="0" borderId="8" xfId="196" applyNumberFormat="1" applyFont="1" applyFill="1" applyBorder="1" applyAlignment="1" applyProtection="1"/>
    <xf numFmtId="164" fontId="9" fillId="0" borderId="9" xfId="196" applyNumberFormat="1" applyFont="1" applyFill="1" applyBorder="1" applyAlignment="1" applyProtection="1"/>
    <xf numFmtId="164" fontId="18" fillId="0" borderId="0" xfId="2" applyNumberFormat="1" applyFont="1" applyFill="1" applyBorder="1"/>
    <xf numFmtId="39" fontId="9" fillId="0" borderId="8" xfId="197" applyFont="1" applyFill="1" applyBorder="1" applyAlignment="1" applyProtection="1">
      <alignment horizontal="left" indent="1"/>
    </xf>
    <xf numFmtId="39" fontId="11" fillId="0" borderId="8" xfId="197" applyFont="1" applyFill="1" applyBorder="1" applyAlignment="1" applyProtection="1">
      <alignment horizontal="left" indent="2"/>
    </xf>
    <xf numFmtId="164" fontId="11" fillId="0" borderId="8" xfId="196" applyNumberFormat="1" applyFont="1" applyFill="1" applyBorder="1"/>
    <xf numFmtId="165" fontId="2" fillId="0" borderId="0" xfId="2" applyNumberFormat="1" applyFont="1" applyBorder="1"/>
    <xf numFmtId="43" fontId="2" fillId="0" borderId="0" xfId="2" applyNumberFormat="1" applyFont="1" applyBorder="1"/>
    <xf numFmtId="0" fontId="52" fillId="2" borderId="0" xfId="2" applyFont="1" applyFill="1" applyBorder="1"/>
    <xf numFmtId="0" fontId="8" fillId="2" borderId="5" xfId="196" applyFont="1" applyFill="1" applyBorder="1" applyAlignment="1" applyProtection="1">
      <alignment horizontal="left" vertical="center"/>
    </xf>
    <xf numFmtId="164" fontId="8" fillId="2" borderId="5" xfId="196" applyNumberFormat="1" applyFont="1" applyFill="1" applyBorder="1" applyAlignment="1" applyProtection="1">
      <alignment vertical="center"/>
    </xf>
    <xf numFmtId="164" fontId="8" fillId="2" borderId="20" xfId="196" applyNumberFormat="1" applyFont="1" applyFill="1" applyBorder="1" applyAlignment="1" applyProtection="1">
      <alignment vertical="center"/>
    </xf>
    <xf numFmtId="0" fontId="53" fillId="0" borderId="0" xfId="2" applyFont="1" applyFill="1" applyBorder="1"/>
    <xf numFmtId="164" fontId="2" fillId="0" borderId="0" xfId="2" applyNumberFormat="1" applyFont="1"/>
    <xf numFmtId="0" fontId="28" fillId="0" borderId="0" xfId="2" applyFont="1" applyFill="1" applyBorder="1"/>
    <xf numFmtId="164" fontId="18" fillId="0" borderId="0" xfId="196" applyNumberFormat="1" applyFont="1" applyFill="1" applyBorder="1" applyAlignment="1" applyProtection="1">
      <alignment vertical="center"/>
    </xf>
    <xf numFmtId="165" fontId="20" fillId="0" borderId="0" xfId="1" applyNumberFormat="1" applyFont="1" applyFill="1" applyBorder="1"/>
    <xf numFmtId="0" fontId="20" fillId="0" borderId="0" xfId="2" applyFont="1"/>
    <xf numFmtId="43" fontId="20" fillId="0" borderId="0" xfId="1" applyFont="1" applyFill="1" applyBorder="1"/>
    <xf numFmtId="0" fontId="20" fillId="0" borderId="0" xfId="2" applyFont="1" applyBorder="1"/>
    <xf numFmtId="0" fontId="54" fillId="0" borderId="0" xfId="2" applyFont="1" applyFill="1" applyAlignment="1" applyProtection="1">
      <alignment horizontal="center"/>
    </xf>
    <xf numFmtId="0" fontId="55" fillId="0" borderId="0" xfId="2" applyFont="1" applyFill="1"/>
    <xf numFmtId="0" fontId="28" fillId="0" borderId="0" xfId="2" applyFont="1"/>
    <xf numFmtId="0" fontId="55" fillId="0" borderId="0" xfId="2" applyFont="1" applyFill="1" applyAlignment="1" applyProtection="1">
      <alignment horizontal="center"/>
    </xf>
    <xf numFmtId="0" fontId="28" fillId="0" borderId="0" xfId="2" applyFont="1" applyBorder="1"/>
    <xf numFmtId="0" fontId="8" fillId="2" borderId="1" xfId="2" applyFont="1" applyFill="1" applyBorder="1" applyAlignment="1">
      <alignment horizontal="center" vertical="center"/>
    </xf>
    <xf numFmtId="0" fontId="8" fillId="2" borderId="4" xfId="2" applyFont="1" applyFill="1" applyBorder="1" applyAlignment="1">
      <alignment horizontal="center" vertical="center"/>
    </xf>
    <xf numFmtId="0" fontId="8" fillId="2" borderId="5" xfId="2" applyFont="1" applyFill="1" applyBorder="1" applyAlignment="1" applyProtection="1">
      <alignment horizontal="center" vertical="center"/>
    </xf>
    <xf numFmtId="0" fontId="12" fillId="0" borderId="8" xfId="2" applyFont="1" applyFill="1" applyBorder="1" applyAlignment="1">
      <alignment horizontal="left" vertical="center"/>
    </xf>
    <xf numFmtId="49" fontId="9" fillId="0" borderId="8" xfId="2" applyNumberFormat="1" applyFont="1" applyFill="1" applyBorder="1" applyAlignment="1" applyProtection="1"/>
    <xf numFmtId="164" fontId="2" fillId="0" borderId="0" xfId="2" applyNumberFormat="1" applyFont="1" applyFill="1" applyBorder="1"/>
    <xf numFmtId="49" fontId="9" fillId="0" borderId="8" xfId="2" applyNumberFormat="1" applyFont="1" applyFill="1" applyBorder="1" applyAlignment="1" applyProtection="1">
      <alignment horizontal="left" indent="1"/>
    </xf>
    <xf numFmtId="0" fontId="11" fillId="0" borderId="8" xfId="2" applyFont="1" applyFill="1" applyBorder="1" applyAlignment="1" applyProtection="1">
      <alignment horizontal="left" indent="2"/>
    </xf>
    <xf numFmtId="164" fontId="11" fillId="0" borderId="9" xfId="196" applyNumberFormat="1" applyFont="1" applyFill="1" applyBorder="1" applyProtection="1"/>
    <xf numFmtId="49" fontId="9" fillId="0" borderId="8" xfId="2" applyNumberFormat="1" applyFont="1" applyBorder="1" applyAlignment="1">
      <alignment horizontal="left" indent="1"/>
    </xf>
    <xf numFmtId="10" fontId="2" fillId="0" borderId="0" xfId="2" applyNumberFormat="1" applyFont="1" applyFill="1" applyBorder="1"/>
    <xf numFmtId="164" fontId="11" fillId="0" borderId="8" xfId="196" applyNumberFormat="1" applyFont="1" applyFill="1" applyBorder="1" applyAlignment="1" applyProtection="1"/>
    <xf numFmtId="164" fontId="11" fillId="0" borderId="8" xfId="2" applyNumberFormat="1" applyFont="1" applyFill="1" applyBorder="1" applyAlignment="1" applyProtection="1">
      <alignment horizontal="left" indent="3"/>
    </xf>
    <xf numFmtId="43" fontId="11" fillId="0" borderId="9" xfId="1" applyFont="1" applyFill="1" applyBorder="1" applyProtection="1"/>
    <xf numFmtId="49" fontId="9" fillId="0" borderId="8" xfId="2" applyNumberFormat="1" applyFont="1" applyFill="1" applyBorder="1" applyAlignment="1" applyProtection="1">
      <alignment horizontal="left"/>
    </xf>
    <xf numFmtId="164" fontId="9" fillId="0" borderId="9" xfId="196" applyNumberFormat="1" applyFont="1" applyFill="1" applyBorder="1" applyAlignment="1" applyProtection="1">
      <alignment horizontal="left" indent="3"/>
    </xf>
    <xf numFmtId="49" fontId="9" fillId="0" borderId="8" xfId="2" applyNumberFormat="1" applyFont="1" applyFill="1" applyBorder="1" applyAlignment="1" applyProtection="1">
      <alignment horizontal="left" indent="2"/>
    </xf>
    <xf numFmtId="49" fontId="9" fillId="0" borderId="8" xfId="2" applyNumberFormat="1" applyFont="1" applyFill="1" applyBorder="1" applyAlignment="1" applyProtection="1">
      <alignment horizontal="left" indent="3"/>
    </xf>
    <xf numFmtId="49" fontId="11" fillId="0" borderId="8" xfId="2" applyNumberFormat="1" applyFont="1" applyFill="1" applyBorder="1" applyAlignment="1" applyProtection="1">
      <alignment horizontal="left" indent="4"/>
    </xf>
    <xf numFmtId="164" fontId="13" fillId="0" borderId="0" xfId="2" applyNumberFormat="1" applyFont="1" applyFill="1" applyBorder="1"/>
    <xf numFmtId="49" fontId="9" fillId="0" borderId="8" xfId="2" applyNumberFormat="1" applyFont="1" applyFill="1" applyBorder="1" applyAlignment="1" applyProtection="1">
      <alignment horizontal="left" vertical="center" indent="1"/>
    </xf>
    <xf numFmtId="164" fontId="11" fillId="25" borderId="8" xfId="196" applyNumberFormat="1" applyFont="1" applyFill="1" applyBorder="1" applyAlignment="1" applyProtection="1"/>
    <xf numFmtId="164" fontId="50" fillId="0" borderId="8" xfId="2" applyNumberFormat="1" applyFont="1" applyFill="1" applyBorder="1"/>
    <xf numFmtId="164" fontId="12" fillId="0" borderId="8" xfId="2" applyNumberFormat="1" applyFont="1" applyFill="1" applyBorder="1"/>
    <xf numFmtId="49" fontId="11" fillId="0" borderId="8" xfId="2" applyNumberFormat="1" applyFont="1" applyFill="1" applyBorder="1" applyAlignment="1" applyProtection="1">
      <alignment horizontal="left" indent="1"/>
    </xf>
    <xf numFmtId="49" fontId="8" fillId="2" borderId="5" xfId="2" applyNumberFormat="1" applyFont="1" applyFill="1" applyBorder="1" applyAlignment="1" applyProtection="1">
      <alignment horizontal="left" vertical="center"/>
    </xf>
    <xf numFmtId="164" fontId="8" fillId="2" borderId="5" xfId="196" applyNumberFormat="1" applyFont="1" applyFill="1" applyBorder="1" applyAlignment="1">
      <alignment vertical="center"/>
    </xf>
    <xf numFmtId="164" fontId="18" fillId="0" borderId="0" xfId="196" applyNumberFormat="1" applyFont="1" applyFill="1" applyBorder="1"/>
    <xf numFmtId="165" fontId="11" fillId="0" borderId="0" xfId="2" applyNumberFormat="1" applyFont="1" applyAlignment="1">
      <alignment horizontal="right"/>
    </xf>
    <xf numFmtId="0" fontId="20" fillId="0" borderId="0" xfId="2" applyFont="1" applyFill="1" applyBorder="1" applyAlignment="1">
      <alignment horizontal="center"/>
    </xf>
    <xf numFmtId="0" fontId="18" fillId="0" borderId="0" xfId="2" applyFont="1" applyFill="1" applyBorder="1" applyAlignment="1" applyProtection="1"/>
    <xf numFmtId="164" fontId="56" fillId="0" borderId="0" xfId="2" applyNumberFormat="1" applyFont="1" applyFill="1" applyBorder="1" applyProtection="1"/>
    <xf numFmtId="164" fontId="57" fillId="0" borderId="0" xfId="2" applyNumberFormat="1" applyFont="1" applyBorder="1"/>
    <xf numFmtId="0" fontId="19" fillId="0" borderId="0" xfId="2" applyFont="1" applyFill="1" applyBorder="1" applyAlignment="1" applyProtection="1"/>
    <xf numFmtId="164" fontId="20" fillId="0" borderId="0" xfId="2" applyNumberFormat="1" applyFont="1" applyBorder="1"/>
    <xf numFmtId="0" fontId="58" fillId="0" borderId="0" xfId="2" applyFont="1" applyBorder="1"/>
  </cellXfs>
  <cellStyles count="236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0% - Énfasis1 2" xfId="14"/>
    <cellStyle name="40% - Énfasis2 2" xfId="15"/>
    <cellStyle name="40% - Énfasis3 2" xfId="16"/>
    <cellStyle name="40% - Énfasis4 2" xfId="17"/>
    <cellStyle name="40% - Énfasis5 2" xfId="18"/>
    <cellStyle name="40% - Énfasis6 2" xfId="19"/>
    <cellStyle name="60% - Énfasis1 2" xfId="20"/>
    <cellStyle name="60% - Énfasis2 2" xfId="21"/>
    <cellStyle name="60% - Énfasis3 2" xfId="22"/>
    <cellStyle name="60% - Énfasis4 2" xfId="23"/>
    <cellStyle name="60% - Énfasis5 2" xfId="24"/>
    <cellStyle name="60% - Énfasis6 2" xfId="25"/>
    <cellStyle name="Array" xfId="26"/>
    <cellStyle name="Array Enter" xfId="27"/>
    <cellStyle name="Array_Sheet1" xfId="28"/>
    <cellStyle name="base paren" xfId="29"/>
    <cellStyle name="Buena 2" xfId="30"/>
    <cellStyle name="Cálculo 2" xfId="31"/>
    <cellStyle name="Celda de comprobación 2" xfId="32"/>
    <cellStyle name="Celda vinculada 2" xfId="33"/>
    <cellStyle name="Comma 2" xfId="34"/>
    <cellStyle name="Comma 2 2" xfId="35"/>
    <cellStyle name="Comma 2 3" xfId="36"/>
    <cellStyle name="Comma 2 3 2" xfId="37"/>
    <cellStyle name="Comma 2_Sheet1" xfId="38"/>
    <cellStyle name="Comma 3" xfId="39"/>
    <cellStyle name="Comma 3 2" xfId="40"/>
    <cellStyle name="Comma 3 3" xfId="41"/>
    <cellStyle name="Comma 4" xfId="42"/>
    <cellStyle name="Comma 4 2" xfId="43"/>
    <cellStyle name="Comma 4 3" xfId="44"/>
    <cellStyle name="Comma 5" xfId="45"/>
    <cellStyle name="Comma 6" xfId="46"/>
    <cellStyle name="Comma 7" xfId="47"/>
    <cellStyle name="Comma 8" xfId="48"/>
    <cellStyle name="Comma 9" xfId="49"/>
    <cellStyle name="Comma 9 2" xfId="50"/>
    <cellStyle name="Currency 2" xfId="51"/>
    <cellStyle name="Currency 2 2" xfId="52"/>
    <cellStyle name="Encabezado 4 2" xfId="53"/>
    <cellStyle name="Énfasis1 2" xfId="54"/>
    <cellStyle name="Énfasis2 2" xfId="55"/>
    <cellStyle name="Énfasis3 2" xfId="56"/>
    <cellStyle name="Énfasis4 2" xfId="57"/>
    <cellStyle name="Énfasis5 2" xfId="58"/>
    <cellStyle name="Énfasis6 2" xfId="59"/>
    <cellStyle name="Entrada 2" xfId="60"/>
    <cellStyle name="Euro" xfId="61"/>
    <cellStyle name="Euro 2" xfId="62"/>
    <cellStyle name="Hipervínculo" xfId="7" builtinId="8"/>
    <cellStyle name="Hipervínculo 2" xfId="63"/>
    <cellStyle name="Incorrecto 2" xfId="64"/>
    <cellStyle name="MacroCode" xfId="65"/>
    <cellStyle name="Millares" xfId="1" builtinId="3"/>
    <cellStyle name="Millares 10" xfId="66"/>
    <cellStyle name="Millares 10 10" xfId="67"/>
    <cellStyle name="Millares 10 2" xfId="68"/>
    <cellStyle name="Millares 10 2 2" xfId="69"/>
    <cellStyle name="Millares 10 3" xfId="70"/>
    <cellStyle name="Millares 10 4" xfId="71"/>
    <cellStyle name="Millares 10 5" xfId="72"/>
    <cellStyle name="Millares 10 5 2" xfId="73"/>
    <cellStyle name="Millares 10 6" xfId="74"/>
    <cellStyle name="Millares 10 7" xfId="75"/>
    <cellStyle name="Millares 10 8" xfId="76"/>
    <cellStyle name="Millares 10 9" xfId="77"/>
    <cellStyle name="Millares 11" xfId="78"/>
    <cellStyle name="Millares 11 2" xfId="79"/>
    <cellStyle name="Millares 12" xfId="80"/>
    <cellStyle name="Millares 12 2" xfId="81"/>
    <cellStyle name="Millares 13" xfId="82"/>
    <cellStyle name="Millares 13 2" xfId="83"/>
    <cellStyle name="Millares 14" xfId="84"/>
    <cellStyle name="Millares 14 2" xfId="85"/>
    <cellStyle name="Millares 15" xfId="86"/>
    <cellStyle name="Millares 16" xfId="87"/>
    <cellStyle name="Millares 17" xfId="88"/>
    <cellStyle name="Millares 17 2" xfId="89"/>
    <cellStyle name="Millares 18" xfId="90"/>
    <cellStyle name="Millares 2" xfId="91"/>
    <cellStyle name="Millares 2 2" xfId="92"/>
    <cellStyle name="Millares 2 2 2" xfId="93"/>
    <cellStyle name="Millares 2 2 3" xfId="94"/>
    <cellStyle name="Millares 2 3" xfId="95"/>
    <cellStyle name="Millares 2 3 2" xfId="96"/>
    <cellStyle name="Millares 2 4" xfId="97"/>
    <cellStyle name="Millares 2 5" xfId="98"/>
    <cellStyle name="Millares 2_DGA" xfId="99"/>
    <cellStyle name="Millares 3" xfId="100"/>
    <cellStyle name="Millares 3 2" xfId="101"/>
    <cellStyle name="Millares 3 2 2" xfId="102"/>
    <cellStyle name="Millares 3 2 2 2" xfId="103"/>
    <cellStyle name="Millares 3 2 3" xfId="104"/>
    <cellStyle name="Millares 3 3" xfId="105"/>
    <cellStyle name="Millares 3 4" xfId="106"/>
    <cellStyle name="Millares 3 5" xfId="107"/>
    <cellStyle name="Millares 3_DGA" xfId="108"/>
    <cellStyle name="Millares 4" xfId="109"/>
    <cellStyle name="Millares 4 2" xfId="110"/>
    <cellStyle name="Millares 4 3" xfId="111"/>
    <cellStyle name="Millares 4 4" xfId="112"/>
    <cellStyle name="Millares 4 5" xfId="113"/>
    <cellStyle name="Millares 4 6" xfId="114"/>
    <cellStyle name="Millares 4_DGA" xfId="115"/>
    <cellStyle name="Millares 5" xfId="116"/>
    <cellStyle name="Millares 5 2" xfId="117"/>
    <cellStyle name="Millares 5 3" xfId="118"/>
    <cellStyle name="Millares 5_DGA" xfId="119"/>
    <cellStyle name="Millares 6" xfId="120"/>
    <cellStyle name="Millares 6 2" xfId="121"/>
    <cellStyle name="Millares 6 3" xfId="122"/>
    <cellStyle name="Millares 7" xfId="123"/>
    <cellStyle name="Millares 7 2" xfId="124"/>
    <cellStyle name="Millares 8" xfId="125"/>
    <cellStyle name="Millares 8 2" xfId="126"/>
    <cellStyle name="Millares 8 3" xfId="127"/>
    <cellStyle name="Millares 8 4" xfId="128"/>
    <cellStyle name="Millares 9" xfId="129"/>
    <cellStyle name="Millares 9 2" xfId="130"/>
    <cellStyle name="Millares 9 2 2" xfId="131"/>
    <cellStyle name="Millares 9 3" xfId="132"/>
    <cellStyle name="Millares 9 4" xfId="133"/>
    <cellStyle name="Millares 9 5" xfId="134"/>
    <cellStyle name="Millares 9 6" xfId="135"/>
    <cellStyle name="Moneda 2" xfId="136"/>
    <cellStyle name="Moneda 2 2" xfId="137"/>
    <cellStyle name="Moneda 3" xfId="138"/>
    <cellStyle name="Moneda 4" xfId="139"/>
    <cellStyle name="Moneda 5" xfId="140"/>
    <cellStyle name="Moneda 5 2" xfId="141"/>
    <cellStyle name="Moneda 5 3" xfId="142"/>
    <cellStyle name="Moneda 5 3 2" xfId="143"/>
    <cellStyle name="Neutral 2" xfId="144"/>
    <cellStyle name="Normal" xfId="0" builtinId="0"/>
    <cellStyle name="Normal 10" xfId="145"/>
    <cellStyle name="Normal 10 2" xfId="2"/>
    <cellStyle name="Normal 11" xfId="146"/>
    <cellStyle name="Normal 11 2" xfId="147"/>
    <cellStyle name="Normal 12" xfId="148"/>
    <cellStyle name="Normal 12 2" xfId="149"/>
    <cellStyle name="Normal 13" xfId="150"/>
    <cellStyle name="Normal 13 2" xfId="151"/>
    <cellStyle name="Normal 14" xfId="152"/>
    <cellStyle name="Normal 14 2" xfId="153"/>
    <cellStyle name="Normal 15" xfId="154"/>
    <cellStyle name="Normal 15 2" xfId="155"/>
    <cellStyle name="Normal 16" xfId="156"/>
    <cellStyle name="Normal 2" xfId="157"/>
    <cellStyle name="Normal 2 2" xfId="158"/>
    <cellStyle name="Normal 2 2 2" xfId="159"/>
    <cellStyle name="Normal 2 2 2 2" xfId="4"/>
    <cellStyle name="Normal 2 3" xfId="160"/>
    <cellStyle name="Normal 2 3 2" xfId="161"/>
    <cellStyle name="Normal 2 4" xfId="162"/>
    <cellStyle name="Normal 2_DGA" xfId="163"/>
    <cellStyle name="Normal 3" xfId="164"/>
    <cellStyle name="Normal 3 2" xfId="165"/>
    <cellStyle name="Normal 3 3" xfId="166"/>
    <cellStyle name="Normal 3 4" xfId="167"/>
    <cellStyle name="Normal 3 5" xfId="168"/>
    <cellStyle name="Normal 3 6" xfId="6"/>
    <cellStyle name="Normal 3_Sheet1" xfId="169"/>
    <cellStyle name="Normal 4" xfId="170"/>
    <cellStyle name="Normal 4 2" xfId="171"/>
    <cellStyle name="Normal 4 3" xfId="172"/>
    <cellStyle name="Normal 5" xfId="173"/>
    <cellStyle name="Normal 5 2" xfId="174"/>
    <cellStyle name="Normal 5 3" xfId="175"/>
    <cellStyle name="Normal 5 3 2" xfId="176"/>
    <cellStyle name="Normal 5 4" xfId="177"/>
    <cellStyle name="Normal 6" xfId="178"/>
    <cellStyle name="Normal 6 2" xfId="179"/>
    <cellStyle name="Normal 6 2 2" xfId="180"/>
    <cellStyle name="Normal 6 2 3" xfId="181"/>
    <cellStyle name="Normal 6 3" xfId="182"/>
    <cellStyle name="Normal 6 4" xfId="183"/>
    <cellStyle name="Normal 7" xfId="184"/>
    <cellStyle name="Normal 7 2" xfId="185"/>
    <cellStyle name="Normal 7 2 2" xfId="186"/>
    <cellStyle name="Normal 7 3" xfId="187"/>
    <cellStyle name="Normal 7 4" xfId="188"/>
    <cellStyle name="Normal 7 5" xfId="189"/>
    <cellStyle name="Normal 8" xfId="190"/>
    <cellStyle name="Normal 8 2" xfId="191"/>
    <cellStyle name="Normal 8 3" xfId="192"/>
    <cellStyle name="Normal 9" xfId="193"/>
    <cellStyle name="Normal 9 2" xfId="194"/>
    <cellStyle name="Normal 9 3" xfId="195"/>
    <cellStyle name="Normal_COMPARACION 2002-2001" xfId="196"/>
    <cellStyle name="Normal_COMPARACION 2002-2001 2" xfId="3"/>
    <cellStyle name="Normal_Hoja4" xfId="5"/>
    <cellStyle name="Normal_Hoja6" xfId="197"/>
    <cellStyle name="Notas 2" xfId="198"/>
    <cellStyle name="Notas 2 2" xfId="199"/>
    <cellStyle name="Notas 2_Sheet1" xfId="200"/>
    <cellStyle name="Percent 2" xfId="201"/>
    <cellStyle name="Percent 2 2" xfId="202"/>
    <cellStyle name="Percent 3" xfId="203"/>
    <cellStyle name="Percent 4" xfId="204"/>
    <cellStyle name="Percent 5" xfId="205"/>
    <cellStyle name="Percent 6" xfId="206"/>
    <cellStyle name="Percent 7" xfId="207"/>
    <cellStyle name="Percent 7 2" xfId="208"/>
    <cellStyle name="Porcentual 2" xfId="209"/>
    <cellStyle name="Porcentual 2 2" xfId="210"/>
    <cellStyle name="Porcentual 2 3" xfId="211"/>
    <cellStyle name="Porcentual 3" xfId="212"/>
    <cellStyle name="Porcentual 3 2" xfId="213"/>
    <cellStyle name="Porcentual 3 3" xfId="214"/>
    <cellStyle name="Porcentual 4" xfId="215"/>
    <cellStyle name="Porcentual 4 2" xfId="216"/>
    <cellStyle name="Porcentual 4 3" xfId="217"/>
    <cellStyle name="Porcentual 5" xfId="218"/>
    <cellStyle name="Porcentual 6" xfId="219"/>
    <cellStyle name="Porcentual 6 2" xfId="220"/>
    <cellStyle name="Porcentual 7" xfId="221"/>
    <cellStyle name="Porcentual 7 2" xfId="222"/>
    <cellStyle name="Porcentual 8" xfId="223"/>
    <cellStyle name="Porcentual 8 2" xfId="224"/>
    <cellStyle name="Porcentual 9" xfId="225"/>
    <cellStyle name="Red Text" xfId="226"/>
    <cellStyle name="Salida 2" xfId="227"/>
    <cellStyle name="Texto de advertencia 2" xfId="228"/>
    <cellStyle name="Texto explicativo 2" xfId="229"/>
    <cellStyle name="Título 1 2" xfId="230"/>
    <cellStyle name="Título 2 2" xfId="231"/>
    <cellStyle name="Título 3 2" xfId="232"/>
    <cellStyle name="Título 4" xfId="233"/>
    <cellStyle name="TopGrey" xfId="234"/>
    <cellStyle name="Total 2" xfId="2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ocuments/My%20Documents%20Raulina%20Perez/INGRESOS%20FISCALES%20ACUMULADOS%202019/ENERO-OCTUBRE%20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v2kp-47212\FISCAL\Cuadros%20Comparativos\CUADROS%20FISC.COMPARA902001-1er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perez/Desktop/2018/Ingresos%20fiscales%20para%20el%20Internet/INGRESOS%20FISCALES%20POR%20PRINCIPALES%20PARTIDAS,%20%20ENERO-OCTUBRE%20ESTIMADO%202018-RECAUD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ero 2018-2019"/>
      <sheetName val="FINANCIERO (2019 Est. 2019) "/>
      <sheetName val="PP (2)"/>
      <sheetName val="PP"/>
      <sheetName val="PP (EST)"/>
      <sheetName val="DGII"/>
      <sheetName val="DGII (EST)"/>
      <sheetName val="DGA"/>
      <sheetName val="DGA (EST)"/>
      <sheetName val="TESORERIA"/>
      <sheetName val="TESORERIA (EST)"/>
      <sheetName val="2019 (REC)"/>
      <sheetName val="2019 (RESUMEN"/>
      <sheetName val="2018 REC- EST "/>
      <sheetName val="2018 REC-EST RESUMEN"/>
      <sheetName val="Hoja1"/>
    </sheetNames>
    <sheetDataSet>
      <sheetData sheetId="0"/>
      <sheetData sheetId="1"/>
      <sheetData sheetId="2"/>
      <sheetData sheetId="3"/>
      <sheetData sheetId="4">
        <row r="12">
          <cell r="N12">
            <v>6126.4</v>
          </cell>
          <cell r="O12">
            <v>4807.8999999999996</v>
          </cell>
          <cell r="P12">
            <v>5124.3</v>
          </cell>
          <cell r="Q12">
            <v>4903.5</v>
          </cell>
          <cell r="R12">
            <v>5340.9</v>
          </cell>
          <cell r="S12">
            <v>4299</v>
          </cell>
          <cell r="T12">
            <v>4237.8999999999996</v>
          </cell>
          <cell r="U12">
            <v>4840.8999999999996</v>
          </cell>
          <cell r="V12">
            <v>4454</v>
          </cell>
          <cell r="W12">
            <v>4135.3</v>
          </cell>
        </row>
        <row r="13">
          <cell r="N13">
            <v>8386.2000000000007</v>
          </cell>
          <cell r="O13">
            <v>6632.1</v>
          </cell>
          <cell r="P13">
            <v>6909.3</v>
          </cell>
          <cell r="Q13">
            <v>19195.8</v>
          </cell>
          <cell r="R13">
            <v>8059.1</v>
          </cell>
          <cell r="S13">
            <v>6909.8</v>
          </cell>
          <cell r="T13">
            <v>9075.1</v>
          </cell>
          <cell r="U13">
            <v>7110.9</v>
          </cell>
          <cell r="V13">
            <v>8315.2999999999993</v>
          </cell>
          <cell r="W13">
            <v>11402.8</v>
          </cell>
        </row>
        <row r="14">
          <cell r="N14">
            <v>3115.4</v>
          </cell>
          <cell r="O14">
            <v>1945.8</v>
          </cell>
          <cell r="P14">
            <v>2117.9</v>
          </cell>
          <cell r="Q14">
            <v>3204.9</v>
          </cell>
          <cell r="R14">
            <v>3279</v>
          </cell>
          <cell r="S14">
            <v>3024.5</v>
          </cell>
          <cell r="T14">
            <v>2759.6</v>
          </cell>
          <cell r="U14">
            <v>2487.4</v>
          </cell>
          <cell r="V14">
            <v>2660.2</v>
          </cell>
          <cell r="W14">
            <v>3020.3</v>
          </cell>
        </row>
        <row r="15">
          <cell r="N15">
            <v>135</v>
          </cell>
          <cell r="O15">
            <v>128</v>
          </cell>
          <cell r="P15">
            <v>151.19999999999999</v>
          </cell>
          <cell r="Q15">
            <v>162.4</v>
          </cell>
          <cell r="R15">
            <v>193.9</v>
          </cell>
          <cell r="S15">
            <v>160.6</v>
          </cell>
          <cell r="T15">
            <v>207</v>
          </cell>
          <cell r="U15">
            <v>152.1</v>
          </cell>
          <cell r="V15">
            <v>152.80000000000001</v>
          </cell>
          <cell r="W15">
            <v>174.1</v>
          </cell>
        </row>
        <row r="18">
          <cell r="N18">
            <v>67.7</v>
          </cell>
          <cell r="O18">
            <v>190.4</v>
          </cell>
          <cell r="P18">
            <v>1117.0999999999999</v>
          </cell>
          <cell r="Q18">
            <v>126.6</v>
          </cell>
          <cell r="R18">
            <v>112.5</v>
          </cell>
          <cell r="S18">
            <v>87.8</v>
          </cell>
          <cell r="T18">
            <v>87.7</v>
          </cell>
          <cell r="U18">
            <v>195.6</v>
          </cell>
          <cell r="V18">
            <v>1072</v>
          </cell>
          <cell r="W18">
            <v>304.5</v>
          </cell>
        </row>
        <row r="19">
          <cell r="N19">
            <v>187</v>
          </cell>
          <cell r="O19">
            <v>89.3</v>
          </cell>
          <cell r="P19">
            <v>105.8</v>
          </cell>
          <cell r="Q19">
            <v>1875.9</v>
          </cell>
          <cell r="R19">
            <v>202.5</v>
          </cell>
          <cell r="S19">
            <v>167.2</v>
          </cell>
          <cell r="T19">
            <v>228</v>
          </cell>
          <cell r="U19">
            <v>138.5</v>
          </cell>
          <cell r="V19">
            <v>170.9</v>
          </cell>
          <cell r="W19">
            <v>1645.6</v>
          </cell>
        </row>
        <row r="20">
          <cell r="N20">
            <v>438.1</v>
          </cell>
          <cell r="O20">
            <v>486.9</v>
          </cell>
          <cell r="P20">
            <v>560.9</v>
          </cell>
          <cell r="Q20">
            <v>545.5</v>
          </cell>
          <cell r="R20">
            <v>638.5</v>
          </cell>
          <cell r="S20">
            <v>613.5</v>
          </cell>
          <cell r="T20">
            <v>717.7</v>
          </cell>
          <cell r="U20">
            <v>647.5</v>
          </cell>
          <cell r="V20">
            <v>584.70000000000005</v>
          </cell>
          <cell r="W20">
            <v>610.4</v>
          </cell>
        </row>
        <row r="21">
          <cell r="N21">
            <v>123.8</v>
          </cell>
          <cell r="O21">
            <v>106.3</v>
          </cell>
          <cell r="P21">
            <v>117</v>
          </cell>
          <cell r="Q21">
            <v>114.9</v>
          </cell>
          <cell r="R21">
            <v>114.9</v>
          </cell>
          <cell r="S21">
            <v>103.6</v>
          </cell>
          <cell r="T21">
            <v>102.1</v>
          </cell>
          <cell r="U21">
            <v>110.7</v>
          </cell>
          <cell r="V21">
            <v>96.1</v>
          </cell>
          <cell r="W21">
            <v>109.2</v>
          </cell>
        </row>
        <row r="22">
          <cell r="N22">
            <v>680</v>
          </cell>
          <cell r="O22">
            <v>656</v>
          </cell>
          <cell r="P22">
            <v>831</v>
          </cell>
          <cell r="Q22">
            <v>662.1</v>
          </cell>
          <cell r="R22">
            <v>832.8</v>
          </cell>
          <cell r="S22">
            <v>668.6</v>
          </cell>
          <cell r="T22">
            <v>639.4</v>
          </cell>
          <cell r="U22">
            <v>829.7</v>
          </cell>
          <cell r="V22">
            <v>649.1</v>
          </cell>
          <cell r="W22">
            <v>716.5</v>
          </cell>
        </row>
        <row r="24">
          <cell r="N24">
            <v>106.3</v>
          </cell>
          <cell r="O24">
            <v>114.3</v>
          </cell>
          <cell r="P24">
            <v>141</v>
          </cell>
          <cell r="Q24">
            <v>158.69999999999999</v>
          </cell>
          <cell r="R24">
            <v>152.19999999999999</v>
          </cell>
          <cell r="S24">
            <v>149.69999999999999</v>
          </cell>
          <cell r="T24">
            <v>150.80000000000001</v>
          </cell>
          <cell r="U24">
            <v>135.80000000000001</v>
          </cell>
          <cell r="V24">
            <v>149.69999999999999</v>
          </cell>
          <cell r="W24">
            <v>74.5</v>
          </cell>
        </row>
        <row r="27">
          <cell r="N27">
            <v>12031.9</v>
          </cell>
          <cell r="O27">
            <v>9277.1</v>
          </cell>
          <cell r="P27">
            <v>9114.2999999999993</v>
          </cell>
          <cell r="Q27">
            <v>10800.5</v>
          </cell>
          <cell r="R27">
            <v>10297.200000000001</v>
          </cell>
          <cell r="S27">
            <v>9632.9</v>
          </cell>
          <cell r="T27">
            <v>10510.7</v>
          </cell>
          <cell r="U27">
            <v>10044.799999999999</v>
          </cell>
          <cell r="V27">
            <v>10033.5</v>
          </cell>
          <cell r="W27">
            <v>8792.5</v>
          </cell>
        </row>
        <row r="28">
          <cell r="N28">
            <v>7505.8</v>
          </cell>
          <cell r="O28">
            <v>7311.7</v>
          </cell>
          <cell r="P28">
            <v>7960.6</v>
          </cell>
          <cell r="Q28">
            <v>7883.9</v>
          </cell>
          <cell r="R28">
            <v>9583.4</v>
          </cell>
          <cell r="S28">
            <v>8541.5</v>
          </cell>
          <cell r="T28">
            <v>9261.2999999999993</v>
          </cell>
          <cell r="U28">
            <v>9374.5</v>
          </cell>
          <cell r="V28">
            <v>7961.1</v>
          </cell>
          <cell r="W28">
            <v>10457.799999999999</v>
          </cell>
        </row>
        <row r="30">
          <cell r="N30">
            <v>3755.6</v>
          </cell>
          <cell r="O30">
            <v>2972.3</v>
          </cell>
          <cell r="P30">
            <v>2980.4</v>
          </cell>
          <cell r="Q30">
            <v>2999.3</v>
          </cell>
          <cell r="R30">
            <v>3907.9</v>
          </cell>
          <cell r="S30">
            <v>3001.1</v>
          </cell>
          <cell r="T30">
            <v>3037</v>
          </cell>
          <cell r="U30">
            <v>3946.4</v>
          </cell>
          <cell r="V30">
            <v>2984.5</v>
          </cell>
          <cell r="W30">
            <v>3945.1</v>
          </cell>
        </row>
        <row r="31">
          <cell r="N31">
            <v>1956</v>
          </cell>
          <cell r="O31">
            <v>1824.5</v>
          </cell>
          <cell r="P31">
            <v>1816.4</v>
          </cell>
          <cell r="Q31">
            <v>1840.7</v>
          </cell>
          <cell r="R31">
            <v>2088.1</v>
          </cell>
          <cell r="S31">
            <v>1838.9</v>
          </cell>
          <cell r="T31">
            <v>1850</v>
          </cell>
          <cell r="U31">
            <v>2103.6</v>
          </cell>
          <cell r="V31">
            <v>1812.3</v>
          </cell>
          <cell r="W31">
            <v>2104.9</v>
          </cell>
        </row>
        <row r="34">
          <cell r="N34">
            <v>652.29999999999995</v>
          </cell>
          <cell r="O34">
            <v>616.29999999999995</v>
          </cell>
          <cell r="P34">
            <v>615.9</v>
          </cell>
          <cell r="Q34">
            <v>628.20000000000005</v>
          </cell>
          <cell r="R34">
            <v>637.6</v>
          </cell>
          <cell r="S34">
            <v>649.5</v>
          </cell>
          <cell r="T34">
            <v>631.20000000000005</v>
          </cell>
          <cell r="U34">
            <v>639.9</v>
          </cell>
          <cell r="V34">
            <v>667</v>
          </cell>
          <cell r="W34">
            <v>614.9</v>
          </cell>
        </row>
        <row r="35">
          <cell r="N35">
            <v>557.6</v>
          </cell>
          <cell r="O35">
            <v>541</v>
          </cell>
          <cell r="P35">
            <v>526.1</v>
          </cell>
          <cell r="Q35">
            <v>603.5</v>
          </cell>
          <cell r="R35">
            <v>550.6</v>
          </cell>
          <cell r="S35">
            <v>565.79999999999995</v>
          </cell>
          <cell r="T35">
            <v>560</v>
          </cell>
          <cell r="U35">
            <v>558.29999999999995</v>
          </cell>
          <cell r="V35">
            <v>550.1</v>
          </cell>
          <cell r="W35">
            <v>503.5</v>
          </cell>
        </row>
        <row r="38">
          <cell r="N38">
            <v>834.7</v>
          </cell>
          <cell r="O38">
            <v>835.9</v>
          </cell>
          <cell r="P38">
            <v>913.2</v>
          </cell>
          <cell r="Q38">
            <v>791.9</v>
          </cell>
          <cell r="R38">
            <v>924.3</v>
          </cell>
          <cell r="S38">
            <v>935</v>
          </cell>
          <cell r="T38">
            <v>833.7</v>
          </cell>
          <cell r="U38">
            <v>827.2</v>
          </cell>
          <cell r="V38">
            <v>660.3</v>
          </cell>
          <cell r="W38">
            <v>797.1</v>
          </cell>
        </row>
        <row r="39">
          <cell r="N39">
            <v>826.1</v>
          </cell>
          <cell r="O39">
            <v>209.5</v>
          </cell>
          <cell r="P39">
            <v>62.2</v>
          </cell>
          <cell r="Q39">
            <v>51.5</v>
          </cell>
          <cell r="R39">
            <v>47.7</v>
          </cell>
          <cell r="S39">
            <v>45.9</v>
          </cell>
          <cell r="T39">
            <v>46.6</v>
          </cell>
          <cell r="U39">
            <v>45.2</v>
          </cell>
          <cell r="V39">
            <v>39.200000000000003</v>
          </cell>
          <cell r="W39">
            <v>255</v>
          </cell>
        </row>
        <row r="40">
          <cell r="N40">
            <v>11.3</v>
          </cell>
          <cell r="O40">
            <v>10.1</v>
          </cell>
          <cell r="P40">
            <v>12.2</v>
          </cell>
          <cell r="Q40">
            <v>11</v>
          </cell>
          <cell r="R40">
            <v>14.4</v>
          </cell>
          <cell r="S40">
            <v>12.8</v>
          </cell>
          <cell r="T40">
            <v>17.100000000000001</v>
          </cell>
          <cell r="U40">
            <v>14</v>
          </cell>
          <cell r="V40">
            <v>10.5</v>
          </cell>
          <cell r="W40">
            <v>18.100000000000001</v>
          </cell>
        </row>
        <row r="43">
          <cell r="N43">
            <v>88.1</v>
          </cell>
          <cell r="O43">
            <v>90.2</v>
          </cell>
          <cell r="P43">
            <v>88.1</v>
          </cell>
          <cell r="Q43">
            <v>84.6</v>
          </cell>
          <cell r="R43">
            <v>87.9</v>
          </cell>
          <cell r="S43">
            <v>84.8</v>
          </cell>
          <cell r="T43">
            <v>89.7</v>
          </cell>
          <cell r="U43">
            <v>85.2</v>
          </cell>
          <cell r="V43">
            <v>88.5</v>
          </cell>
          <cell r="W43">
            <v>84.3</v>
          </cell>
        </row>
        <row r="44">
          <cell r="N44">
            <v>24.4</v>
          </cell>
          <cell r="O44">
            <v>24.4</v>
          </cell>
          <cell r="P44">
            <v>24.1</v>
          </cell>
          <cell r="Q44">
            <v>24.1</v>
          </cell>
          <cell r="R44">
            <v>25.6</v>
          </cell>
          <cell r="S44">
            <v>24.4</v>
          </cell>
          <cell r="T44">
            <v>24.8</v>
          </cell>
          <cell r="U44">
            <v>24.5</v>
          </cell>
          <cell r="V44">
            <v>25.8</v>
          </cell>
          <cell r="W44">
            <v>24.8</v>
          </cell>
        </row>
        <row r="48">
          <cell r="N48">
            <v>2612</v>
          </cell>
          <cell r="O48">
            <v>2370.6</v>
          </cell>
          <cell r="P48">
            <v>2656.6</v>
          </cell>
          <cell r="Q48">
            <v>2731.7</v>
          </cell>
          <cell r="R48">
            <v>3075.3</v>
          </cell>
          <cell r="S48">
            <v>2894.9</v>
          </cell>
          <cell r="T48">
            <v>3116.7</v>
          </cell>
          <cell r="U48">
            <v>3140.2</v>
          </cell>
          <cell r="V48">
            <v>2826</v>
          </cell>
          <cell r="W48">
            <v>3676.8</v>
          </cell>
        </row>
        <row r="49">
          <cell r="N49">
            <v>49.7</v>
          </cell>
          <cell r="O49">
            <v>49.6</v>
          </cell>
          <cell r="P49">
            <v>97.5</v>
          </cell>
          <cell r="Q49">
            <v>0</v>
          </cell>
          <cell r="R49">
            <v>0</v>
          </cell>
          <cell r="S49">
            <v>0</v>
          </cell>
          <cell r="T49">
            <v>834.5</v>
          </cell>
          <cell r="U49">
            <v>0</v>
          </cell>
          <cell r="V49">
            <v>24.7</v>
          </cell>
          <cell r="W49">
            <v>0</v>
          </cell>
        </row>
        <row r="52">
          <cell r="N52">
            <v>640.29999999999995</v>
          </cell>
          <cell r="O52">
            <v>609.4</v>
          </cell>
          <cell r="P52">
            <v>625.1</v>
          </cell>
          <cell r="Q52">
            <v>705.7</v>
          </cell>
          <cell r="R52">
            <v>641</v>
          </cell>
          <cell r="S52">
            <v>633.20000000000005</v>
          </cell>
          <cell r="T52">
            <v>652.79999999999995</v>
          </cell>
          <cell r="U52">
            <v>721.8</v>
          </cell>
          <cell r="V52">
            <v>696.1</v>
          </cell>
          <cell r="W52">
            <v>626.79999999999995</v>
          </cell>
        </row>
        <row r="53">
          <cell r="N53">
            <v>13.5</v>
          </cell>
          <cell r="O53">
            <v>11.4</v>
          </cell>
          <cell r="P53">
            <v>13</v>
          </cell>
          <cell r="Q53">
            <v>12.8</v>
          </cell>
          <cell r="R53">
            <v>13.7</v>
          </cell>
          <cell r="S53">
            <v>14.1</v>
          </cell>
          <cell r="T53">
            <v>15.8</v>
          </cell>
          <cell r="U53">
            <v>15</v>
          </cell>
          <cell r="V53">
            <v>12.9</v>
          </cell>
          <cell r="W53">
            <v>17.600000000000001</v>
          </cell>
        </row>
        <row r="55">
          <cell r="N55">
            <v>75.099999999999994</v>
          </cell>
          <cell r="O55">
            <v>60.3</v>
          </cell>
          <cell r="P55">
            <v>67.400000000000006</v>
          </cell>
          <cell r="Q55">
            <v>74.599999999999994</v>
          </cell>
          <cell r="R55">
            <v>66.3</v>
          </cell>
          <cell r="S55">
            <v>67.2</v>
          </cell>
          <cell r="T55">
            <v>63.8</v>
          </cell>
          <cell r="U55">
            <v>67.2</v>
          </cell>
          <cell r="V55">
            <v>65.2</v>
          </cell>
          <cell r="W55">
            <v>69.8</v>
          </cell>
        </row>
        <row r="56">
          <cell r="N56">
            <v>0.1</v>
          </cell>
          <cell r="O56">
            <v>0.1</v>
          </cell>
          <cell r="P56">
            <v>0</v>
          </cell>
          <cell r="Q56">
            <v>0.1</v>
          </cell>
          <cell r="R56">
            <v>0.1</v>
          </cell>
          <cell r="S56">
            <v>0.1</v>
          </cell>
          <cell r="T56">
            <v>0.1</v>
          </cell>
          <cell r="U56">
            <v>0.1</v>
          </cell>
          <cell r="V56">
            <v>0.1</v>
          </cell>
          <cell r="W56">
            <v>0</v>
          </cell>
        </row>
        <row r="57">
          <cell r="N57">
            <v>227.4</v>
          </cell>
          <cell r="O57">
            <v>225.7</v>
          </cell>
          <cell r="P57">
            <v>245.8</v>
          </cell>
          <cell r="Q57">
            <v>251.6</v>
          </cell>
          <cell r="R57">
            <v>261.7</v>
          </cell>
          <cell r="S57">
            <v>246.1</v>
          </cell>
          <cell r="T57">
            <v>252.7</v>
          </cell>
          <cell r="U57">
            <v>227.8</v>
          </cell>
          <cell r="V57">
            <v>245.3</v>
          </cell>
          <cell r="W57">
            <v>221.5</v>
          </cell>
        </row>
        <row r="62">
          <cell r="N62">
            <v>100.1</v>
          </cell>
          <cell r="O62">
            <v>102.4</v>
          </cell>
          <cell r="P62">
            <v>104.7</v>
          </cell>
          <cell r="Q62">
            <v>102.6</v>
          </cell>
          <cell r="R62">
            <v>104.1</v>
          </cell>
          <cell r="S62">
            <v>102.2</v>
          </cell>
          <cell r="T62">
            <v>104.3</v>
          </cell>
          <cell r="U62">
            <v>105.2</v>
          </cell>
          <cell r="V62">
            <v>104.5</v>
          </cell>
          <cell r="W62">
            <v>99.5</v>
          </cell>
        </row>
        <row r="63">
          <cell r="N63">
            <v>3.5</v>
          </cell>
          <cell r="O63">
            <v>2.9</v>
          </cell>
          <cell r="P63">
            <v>2.9</v>
          </cell>
          <cell r="Q63">
            <v>3.2</v>
          </cell>
          <cell r="R63">
            <v>3.4</v>
          </cell>
          <cell r="S63">
            <v>2.7</v>
          </cell>
          <cell r="T63">
            <v>2.9</v>
          </cell>
          <cell r="U63">
            <v>3.1</v>
          </cell>
          <cell r="V63">
            <v>2.6</v>
          </cell>
          <cell r="W63">
            <v>4.5999999999999996</v>
          </cell>
        </row>
        <row r="64">
          <cell r="N64">
            <v>2.4</v>
          </cell>
          <cell r="O64">
            <v>1.9</v>
          </cell>
          <cell r="P64">
            <v>11.4</v>
          </cell>
          <cell r="Q64">
            <v>1.7</v>
          </cell>
          <cell r="R64">
            <v>11.1</v>
          </cell>
          <cell r="S64">
            <v>1.5</v>
          </cell>
          <cell r="T64">
            <v>1.7</v>
          </cell>
          <cell r="U64">
            <v>34.4</v>
          </cell>
          <cell r="V64">
            <v>1.2</v>
          </cell>
          <cell r="W64">
            <v>3.7</v>
          </cell>
        </row>
        <row r="67">
          <cell r="N67">
            <v>26.9</v>
          </cell>
          <cell r="O67">
            <v>21.7</v>
          </cell>
          <cell r="P67">
            <v>19</v>
          </cell>
          <cell r="Q67">
            <v>27.4</v>
          </cell>
          <cell r="R67">
            <v>25.1</v>
          </cell>
          <cell r="S67">
            <v>20.8</v>
          </cell>
          <cell r="T67">
            <v>22.6</v>
          </cell>
          <cell r="U67">
            <v>23.1</v>
          </cell>
          <cell r="V67">
            <v>18.8</v>
          </cell>
          <cell r="W67">
            <v>27.4</v>
          </cell>
        </row>
        <row r="68">
          <cell r="N68">
            <v>1900</v>
          </cell>
          <cell r="O68">
            <v>1508.5</v>
          </cell>
          <cell r="P68">
            <v>1688.7</v>
          </cell>
          <cell r="Q68">
            <v>1662.7</v>
          </cell>
          <cell r="R68">
            <v>1749.6</v>
          </cell>
          <cell r="S68">
            <v>1691.2</v>
          </cell>
          <cell r="T68">
            <v>1725.4</v>
          </cell>
          <cell r="U68">
            <v>1882.6</v>
          </cell>
          <cell r="V68">
            <v>1679.9</v>
          </cell>
          <cell r="W68">
            <v>1850.6</v>
          </cell>
        </row>
        <row r="71">
          <cell r="N71">
            <v>166</v>
          </cell>
          <cell r="O71">
            <v>199.6</v>
          </cell>
          <cell r="P71">
            <v>193.1</v>
          </cell>
          <cell r="Q71">
            <v>225.3</v>
          </cell>
          <cell r="R71">
            <v>225.9</v>
          </cell>
          <cell r="S71">
            <v>225</v>
          </cell>
          <cell r="T71">
            <v>236.3</v>
          </cell>
          <cell r="U71">
            <v>245.5</v>
          </cell>
          <cell r="V71">
            <v>251</v>
          </cell>
          <cell r="W71">
            <v>219</v>
          </cell>
        </row>
        <row r="72">
          <cell r="N72">
            <v>117.2</v>
          </cell>
          <cell r="O72">
            <v>116.3</v>
          </cell>
          <cell r="P72">
            <v>118.6</v>
          </cell>
          <cell r="Q72">
            <v>119.6</v>
          </cell>
          <cell r="R72">
            <v>118.9</v>
          </cell>
          <cell r="S72">
            <v>118.8</v>
          </cell>
          <cell r="T72">
            <v>115.1</v>
          </cell>
          <cell r="U72">
            <v>115.2</v>
          </cell>
          <cell r="V72">
            <v>115.1</v>
          </cell>
          <cell r="W72">
            <v>115.8</v>
          </cell>
        </row>
        <row r="73">
          <cell r="N73">
            <v>1.7</v>
          </cell>
          <cell r="O73">
            <v>2.1</v>
          </cell>
          <cell r="P73">
            <v>2.7</v>
          </cell>
          <cell r="Q73">
            <v>2.9</v>
          </cell>
          <cell r="R73">
            <v>2.1</v>
          </cell>
          <cell r="S73">
            <v>2.8</v>
          </cell>
          <cell r="T73">
            <v>2.8</v>
          </cell>
          <cell r="U73">
            <v>2.9</v>
          </cell>
          <cell r="V73">
            <v>2.7</v>
          </cell>
          <cell r="W73">
            <v>1.3</v>
          </cell>
        </row>
        <row r="74">
          <cell r="N74">
            <v>0.3</v>
          </cell>
          <cell r="O74">
            <v>0.1</v>
          </cell>
          <cell r="P74">
            <v>0.1</v>
          </cell>
          <cell r="Q74">
            <v>0.1</v>
          </cell>
          <cell r="R74">
            <v>0</v>
          </cell>
          <cell r="S74">
            <v>0.8</v>
          </cell>
          <cell r="T74">
            <v>1</v>
          </cell>
          <cell r="U74">
            <v>0.9</v>
          </cell>
          <cell r="V74">
            <v>0</v>
          </cell>
          <cell r="W74">
            <v>0.4</v>
          </cell>
        </row>
        <row r="80">
          <cell r="N80">
            <v>132.19999999999999</v>
          </cell>
          <cell r="O80">
            <v>155</v>
          </cell>
          <cell r="P80">
            <v>182</v>
          </cell>
          <cell r="Q80">
            <v>176.8</v>
          </cell>
          <cell r="R80">
            <v>164.1</v>
          </cell>
          <cell r="S80">
            <v>159.80000000000001</v>
          </cell>
          <cell r="T80">
            <v>202.3</v>
          </cell>
          <cell r="U80">
            <v>208.3</v>
          </cell>
          <cell r="V80">
            <v>187.4</v>
          </cell>
          <cell r="W80">
            <v>154.5</v>
          </cell>
        </row>
        <row r="82">
          <cell r="N82">
            <v>13.4</v>
          </cell>
          <cell r="O82">
            <v>10.5</v>
          </cell>
          <cell r="P82">
            <v>13.2</v>
          </cell>
          <cell r="Q82">
            <v>17.5</v>
          </cell>
          <cell r="T82">
            <v>13.8</v>
          </cell>
          <cell r="U82">
            <v>14.9</v>
          </cell>
          <cell r="V82">
            <v>10.1</v>
          </cell>
          <cell r="W82">
            <v>13.7</v>
          </cell>
        </row>
      </sheetData>
      <sheetData sheetId="5">
        <row r="12">
          <cell r="N12">
            <v>5895.3</v>
          </cell>
          <cell r="O12">
            <v>4890.8999999999996</v>
          </cell>
          <cell r="P12">
            <v>5026.2</v>
          </cell>
          <cell r="Q12">
            <v>5274.5</v>
          </cell>
          <cell r="R12">
            <v>5456</v>
          </cell>
          <cell r="S12">
            <v>4590.6000000000004</v>
          </cell>
          <cell r="T12">
            <v>4366.5</v>
          </cell>
          <cell r="U12">
            <v>4886.2</v>
          </cell>
          <cell r="V12">
            <v>4553.8999999999996</v>
          </cell>
          <cell r="W12">
            <v>5122.1000000000004</v>
          </cell>
        </row>
        <row r="13">
          <cell r="N13">
            <v>7188</v>
          </cell>
          <cell r="O13">
            <v>5148.8</v>
          </cell>
          <cell r="P13">
            <v>5868.7</v>
          </cell>
          <cell r="Q13">
            <v>19943.900000000001</v>
          </cell>
          <cell r="R13">
            <v>5717.5</v>
          </cell>
          <cell r="S13">
            <v>6223.4</v>
          </cell>
          <cell r="T13">
            <v>10609.7</v>
          </cell>
          <cell r="U13">
            <v>6457.6</v>
          </cell>
          <cell r="V13">
            <v>6137.4</v>
          </cell>
          <cell r="W13">
            <v>8486.7000000000007</v>
          </cell>
        </row>
        <row r="14">
          <cell r="N14">
            <v>4032.5</v>
          </cell>
          <cell r="O14">
            <v>2435.4</v>
          </cell>
          <cell r="P14">
            <v>3218.6</v>
          </cell>
          <cell r="Q14">
            <v>2981</v>
          </cell>
          <cell r="R14">
            <v>3446.7</v>
          </cell>
          <cell r="S14">
            <v>4111.3</v>
          </cell>
          <cell r="T14">
            <v>2881.5</v>
          </cell>
          <cell r="U14">
            <v>2536.8000000000002</v>
          </cell>
          <cell r="V14">
            <v>2702.1</v>
          </cell>
          <cell r="W14">
            <v>2968.5</v>
          </cell>
        </row>
        <row r="15">
          <cell r="N15">
            <v>155.9</v>
          </cell>
          <cell r="O15">
            <v>123.3</v>
          </cell>
          <cell r="P15">
            <v>197.9</v>
          </cell>
          <cell r="Q15">
            <v>184</v>
          </cell>
          <cell r="R15">
            <v>154.69999999999999</v>
          </cell>
          <cell r="S15">
            <v>159.69999999999999</v>
          </cell>
          <cell r="T15">
            <v>202.8</v>
          </cell>
          <cell r="U15">
            <v>224.7</v>
          </cell>
          <cell r="V15">
            <v>177.8</v>
          </cell>
          <cell r="W15">
            <v>196.2</v>
          </cell>
        </row>
        <row r="18">
          <cell r="N18">
            <v>83.8</v>
          </cell>
          <cell r="O18">
            <v>201.5</v>
          </cell>
          <cell r="P18">
            <v>951</v>
          </cell>
          <cell r="Q18">
            <v>134.5</v>
          </cell>
          <cell r="R18">
            <v>109.9</v>
          </cell>
          <cell r="S18">
            <v>92.8</v>
          </cell>
          <cell r="T18">
            <v>88.7</v>
          </cell>
          <cell r="U18">
            <v>185</v>
          </cell>
          <cell r="V18">
            <v>829.1</v>
          </cell>
          <cell r="W18">
            <v>109.3</v>
          </cell>
        </row>
        <row r="19">
          <cell r="N19">
            <v>209</v>
          </cell>
          <cell r="O19">
            <v>107.1</v>
          </cell>
          <cell r="P19">
            <v>147</v>
          </cell>
          <cell r="Q19">
            <v>1812.5</v>
          </cell>
          <cell r="R19">
            <v>266.5</v>
          </cell>
          <cell r="S19">
            <v>145.9</v>
          </cell>
          <cell r="T19">
            <v>245</v>
          </cell>
          <cell r="U19">
            <v>105.7</v>
          </cell>
          <cell r="V19">
            <v>141.69999999999999</v>
          </cell>
          <cell r="W19">
            <v>1685</v>
          </cell>
        </row>
        <row r="20">
          <cell r="N20">
            <v>469.2</v>
          </cell>
          <cell r="O20">
            <v>510.8</v>
          </cell>
          <cell r="P20">
            <v>739</v>
          </cell>
          <cell r="Q20">
            <v>537</v>
          </cell>
          <cell r="R20">
            <v>605.70000000000005</v>
          </cell>
          <cell r="S20">
            <v>680.7</v>
          </cell>
          <cell r="T20">
            <v>728.5</v>
          </cell>
          <cell r="U20">
            <v>669.2</v>
          </cell>
          <cell r="V20">
            <v>608.79999999999995</v>
          </cell>
          <cell r="W20">
            <v>724.8</v>
          </cell>
        </row>
        <row r="21">
          <cell r="N21">
            <v>130.4</v>
          </cell>
          <cell r="O21">
            <v>111.2</v>
          </cell>
          <cell r="P21">
            <v>122.2</v>
          </cell>
          <cell r="Q21">
            <v>112.2</v>
          </cell>
          <cell r="R21">
            <v>132</v>
          </cell>
          <cell r="S21">
            <v>108.5</v>
          </cell>
          <cell r="T21">
            <v>126.2</v>
          </cell>
          <cell r="U21">
            <v>115.9</v>
          </cell>
          <cell r="V21">
            <v>100.8</v>
          </cell>
          <cell r="W21">
            <v>132</v>
          </cell>
        </row>
        <row r="22">
          <cell r="N22">
            <v>51</v>
          </cell>
          <cell r="O22">
            <v>45.5</v>
          </cell>
          <cell r="P22">
            <v>56.3</v>
          </cell>
          <cell r="Q22">
            <v>42.4</v>
          </cell>
          <cell r="R22">
            <v>52.4</v>
          </cell>
          <cell r="S22">
            <v>78.5</v>
          </cell>
          <cell r="T22">
            <v>52.1</v>
          </cell>
          <cell r="U22">
            <v>49.5</v>
          </cell>
          <cell r="V22">
            <v>66.099999999999994</v>
          </cell>
          <cell r="W22">
            <v>50.7</v>
          </cell>
        </row>
        <row r="23">
          <cell r="N23">
            <v>616.9</v>
          </cell>
          <cell r="O23">
            <v>612.79999999999995</v>
          </cell>
          <cell r="P23">
            <v>828.7</v>
          </cell>
          <cell r="Q23">
            <v>617.6</v>
          </cell>
          <cell r="R23">
            <v>830.7</v>
          </cell>
          <cell r="S23">
            <v>631.5</v>
          </cell>
          <cell r="T23">
            <v>668</v>
          </cell>
          <cell r="U23">
            <v>851.3</v>
          </cell>
          <cell r="V23">
            <v>638.6</v>
          </cell>
          <cell r="W23">
            <v>672.7</v>
          </cell>
        </row>
        <row r="24">
          <cell r="N24">
            <v>35</v>
          </cell>
          <cell r="O24">
            <v>190.4</v>
          </cell>
          <cell r="P24">
            <v>38.4</v>
          </cell>
          <cell r="Q24">
            <v>287.39999999999998</v>
          </cell>
          <cell r="R24">
            <v>117.9</v>
          </cell>
          <cell r="S24">
            <v>22.2</v>
          </cell>
          <cell r="T24">
            <v>107.6</v>
          </cell>
          <cell r="U24">
            <v>30.3</v>
          </cell>
          <cell r="V24">
            <v>34</v>
          </cell>
          <cell r="W24">
            <v>59</v>
          </cell>
        </row>
        <row r="25">
          <cell r="N25">
            <v>182.1</v>
          </cell>
          <cell r="O25">
            <v>191.7</v>
          </cell>
          <cell r="P25">
            <v>234.6</v>
          </cell>
          <cell r="Q25">
            <v>123</v>
          </cell>
          <cell r="R25">
            <v>210.3</v>
          </cell>
          <cell r="S25">
            <v>160</v>
          </cell>
          <cell r="T25">
            <v>182.2</v>
          </cell>
          <cell r="U25">
            <v>157</v>
          </cell>
          <cell r="V25">
            <v>190.3</v>
          </cell>
          <cell r="W25">
            <v>202.7</v>
          </cell>
        </row>
        <row r="28">
          <cell r="N28">
            <v>11907</v>
          </cell>
          <cell r="O28">
            <v>9127</v>
          </cell>
          <cell r="P28">
            <v>9509</v>
          </cell>
          <cell r="Q28">
            <v>10543.9</v>
          </cell>
          <cell r="R28">
            <v>10067.9</v>
          </cell>
          <cell r="S28">
            <v>9903.2000000000007</v>
          </cell>
          <cell r="T28">
            <v>10004.299999999999</v>
          </cell>
          <cell r="U28">
            <v>9832.5</v>
          </cell>
          <cell r="V28">
            <v>9974.2999999999993</v>
          </cell>
          <cell r="W28">
            <v>9389</v>
          </cell>
        </row>
        <row r="30">
          <cell r="N30">
            <v>3757.8</v>
          </cell>
          <cell r="O30">
            <v>3085.9</v>
          </cell>
          <cell r="P30">
            <v>2978.9</v>
          </cell>
          <cell r="Q30">
            <v>2939.9</v>
          </cell>
          <cell r="R30">
            <v>3666.4</v>
          </cell>
          <cell r="S30">
            <v>2898.9</v>
          </cell>
          <cell r="T30">
            <v>3304.2</v>
          </cell>
          <cell r="U30">
            <v>3639.2</v>
          </cell>
          <cell r="V30">
            <v>3281.1</v>
          </cell>
          <cell r="W30">
            <v>3780.7</v>
          </cell>
        </row>
        <row r="31">
          <cell r="N31">
            <v>1725.2</v>
          </cell>
          <cell r="O31">
            <v>1545.4</v>
          </cell>
          <cell r="P31">
            <v>1502.5</v>
          </cell>
          <cell r="Q31">
            <v>1595.9</v>
          </cell>
          <cell r="R31">
            <v>2033.7</v>
          </cell>
          <cell r="S31">
            <v>1452.9</v>
          </cell>
          <cell r="T31">
            <v>1576.9</v>
          </cell>
          <cell r="U31">
            <v>1819.8</v>
          </cell>
          <cell r="V31">
            <v>1518.1</v>
          </cell>
          <cell r="W31">
            <v>1884.8</v>
          </cell>
        </row>
        <row r="32">
          <cell r="N32">
            <v>933.5</v>
          </cell>
          <cell r="O32">
            <v>419.2</v>
          </cell>
          <cell r="P32">
            <v>412.3</v>
          </cell>
          <cell r="Q32">
            <v>478.8</v>
          </cell>
          <cell r="R32">
            <v>637.1</v>
          </cell>
          <cell r="S32">
            <v>381.2</v>
          </cell>
          <cell r="T32">
            <v>414.5</v>
          </cell>
          <cell r="U32">
            <v>473.3</v>
          </cell>
          <cell r="V32">
            <v>481.9</v>
          </cell>
          <cell r="W32">
            <v>474.4</v>
          </cell>
        </row>
        <row r="33">
          <cell r="N33">
            <v>1860.3</v>
          </cell>
          <cell r="O33">
            <v>1138.8</v>
          </cell>
          <cell r="P33">
            <v>1175.3</v>
          </cell>
          <cell r="Q33">
            <v>1369.5</v>
          </cell>
          <cell r="R33">
            <v>1354</v>
          </cell>
          <cell r="S33">
            <v>1255.5999999999999</v>
          </cell>
          <cell r="T33">
            <v>1479.3</v>
          </cell>
          <cell r="U33">
            <v>1156.0999999999999</v>
          </cell>
          <cell r="V33">
            <v>1361.1</v>
          </cell>
          <cell r="W33">
            <v>1453.4</v>
          </cell>
        </row>
        <row r="34">
          <cell r="N34">
            <v>46.3</v>
          </cell>
          <cell r="O34">
            <v>22.7</v>
          </cell>
          <cell r="P34">
            <v>21.7</v>
          </cell>
          <cell r="Q34">
            <v>26.2</v>
          </cell>
          <cell r="R34">
            <v>28.2</v>
          </cell>
          <cell r="S34">
            <v>30.4</v>
          </cell>
          <cell r="T34">
            <v>23.8</v>
          </cell>
          <cell r="U34">
            <v>28.8</v>
          </cell>
          <cell r="V34">
            <v>24.9</v>
          </cell>
          <cell r="W34">
            <v>23.6</v>
          </cell>
        </row>
        <row r="35">
          <cell r="N35">
            <v>620.79999999999995</v>
          </cell>
          <cell r="O35">
            <v>595.6</v>
          </cell>
          <cell r="P35">
            <v>595.6</v>
          </cell>
          <cell r="Q35">
            <v>616</v>
          </cell>
          <cell r="R35">
            <v>595.70000000000005</v>
          </cell>
          <cell r="S35">
            <v>619.1</v>
          </cell>
          <cell r="T35">
            <v>610.1</v>
          </cell>
          <cell r="U35">
            <v>605.9</v>
          </cell>
          <cell r="V35">
            <v>621</v>
          </cell>
          <cell r="W35">
            <v>617.6</v>
          </cell>
        </row>
        <row r="36">
          <cell r="N36">
            <v>565</v>
          </cell>
          <cell r="O36">
            <v>584.1</v>
          </cell>
          <cell r="P36">
            <v>473.3</v>
          </cell>
          <cell r="Q36">
            <v>593.20000000000005</v>
          </cell>
          <cell r="R36">
            <v>573.6</v>
          </cell>
          <cell r="S36">
            <v>642.1</v>
          </cell>
          <cell r="T36">
            <v>555.20000000000005</v>
          </cell>
          <cell r="U36">
            <v>616.5</v>
          </cell>
          <cell r="V36">
            <v>590</v>
          </cell>
          <cell r="W36">
            <v>567.1</v>
          </cell>
        </row>
        <row r="37">
          <cell r="N37">
            <v>1.4</v>
          </cell>
          <cell r="O37">
            <v>0</v>
          </cell>
          <cell r="P37">
            <v>0.7</v>
          </cell>
          <cell r="Q37">
            <v>0.4</v>
          </cell>
          <cell r="R37">
            <v>1</v>
          </cell>
          <cell r="S37">
            <v>17.8</v>
          </cell>
          <cell r="T37">
            <v>0.7</v>
          </cell>
          <cell r="U37">
            <v>0.7</v>
          </cell>
          <cell r="V37">
            <v>0.7</v>
          </cell>
          <cell r="W37">
            <v>0.8</v>
          </cell>
        </row>
        <row r="39">
          <cell r="N39">
            <v>994.1</v>
          </cell>
          <cell r="O39">
            <v>1039.7</v>
          </cell>
          <cell r="P39">
            <v>1023.6</v>
          </cell>
          <cell r="Q39">
            <v>834.8</v>
          </cell>
          <cell r="R39">
            <v>1013</v>
          </cell>
          <cell r="S39">
            <v>817.5</v>
          </cell>
          <cell r="T39">
            <v>911.9</v>
          </cell>
          <cell r="U39">
            <v>947.1</v>
          </cell>
          <cell r="V39">
            <v>792.6</v>
          </cell>
          <cell r="W39">
            <v>1084.5</v>
          </cell>
        </row>
        <row r="40">
          <cell r="N40">
            <v>1019.2</v>
          </cell>
          <cell r="O40">
            <v>59.6</v>
          </cell>
          <cell r="P40">
            <v>48.9</v>
          </cell>
          <cell r="Q40">
            <v>41.1</v>
          </cell>
          <cell r="R40">
            <v>45.7</v>
          </cell>
          <cell r="S40">
            <v>34.200000000000003</v>
          </cell>
          <cell r="T40">
            <v>39.200000000000003</v>
          </cell>
          <cell r="U40">
            <v>38.6</v>
          </cell>
          <cell r="V40">
            <v>106.1</v>
          </cell>
          <cell r="W40">
            <v>414</v>
          </cell>
        </row>
        <row r="41">
          <cell r="N41">
            <v>88.3</v>
          </cell>
          <cell r="O41">
            <v>86.2</v>
          </cell>
          <cell r="P41">
            <v>84</v>
          </cell>
          <cell r="Q41">
            <v>77.7</v>
          </cell>
          <cell r="R41">
            <v>83.9</v>
          </cell>
          <cell r="S41">
            <v>83.4</v>
          </cell>
          <cell r="T41">
            <v>80</v>
          </cell>
          <cell r="U41">
            <v>83.6</v>
          </cell>
          <cell r="V41">
            <v>80.7</v>
          </cell>
          <cell r="W41">
            <v>79.7</v>
          </cell>
        </row>
        <row r="42">
          <cell r="N42">
            <v>23.4</v>
          </cell>
          <cell r="O42">
            <v>23.2</v>
          </cell>
          <cell r="P42">
            <v>24</v>
          </cell>
          <cell r="Q42">
            <v>25</v>
          </cell>
          <cell r="R42">
            <v>23.4</v>
          </cell>
          <cell r="S42">
            <v>24</v>
          </cell>
          <cell r="T42">
            <v>23.9</v>
          </cell>
          <cell r="U42">
            <v>23.3</v>
          </cell>
          <cell r="V42">
            <v>23.2</v>
          </cell>
          <cell r="W42">
            <v>23.3</v>
          </cell>
        </row>
        <row r="43">
          <cell r="N43">
            <v>93</v>
          </cell>
          <cell r="O43">
            <v>81.3</v>
          </cell>
          <cell r="P43">
            <v>110.7</v>
          </cell>
          <cell r="Q43">
            <v>107.1</v>
          </cell>
          <cell r="R43">
            <v>137</v>
          </cell>
          <cell r="S43">
            <v>105.5</v>
          </cell>
          <cell r="T43">
            <v>112.7</v>
          </cell>
          <cell r="U43">
            <v>127.3</v>
          </cell>
          <cell r="V43">
            <v>117</v>
          </cell>
          <cell r="W43">
            <v>121.8</v>
          </cell>
        </row>
        <row r="45">
          <cell r="N45">
            <v>692.8</v>
          </cell>
          <cell r="O45">
            <v>669.5</v>
          </cell>
          <cell r="P45">
            <v>676.6</v>
          </cell>
          <cell r="Q45">
            <v>703.7</v>
          </cell>
          <cell r="R45">
            <v>620.70000000000005</v>
          </cell>
          <cell r="S45">
            <v>570.29999999999995</v>
          </cell>
          <cell r="T45">
            <v>639.29999999999995</v>
          </cell>
          <cell r="U45">
            <v>637.9</v>
          </cell>
          <cell r="V45">
            <v>571</v>
          </cell>
          <cell r="W45">
            <v>427.5</v>
          </cell>
        </row>
        <row r="46">
          <cell r="N46">
            <v>0.2</v>
          </cell>
          <cell r="O46">
            <v>0.3</v>
          </cell>
          <cell r="P46">
            <v>0</v>
          </cell>
          <cell r="Q46">
            <v>0.4</v>
          </cell>
          <cell r="R46">
            <v>0.3</v>
          </cell>
          <cell r="S46">
            <v>0.3</v>
          </cell>
          <cell r="T46">
            <v>0.1</v>
          </cell>
          <cell r="U46">
            <v>0.1</v>
          </cell>
          <cell r="V46">
            <v>0.3</v>
          </cell>
          <cell r="W46">
            <v>0</v>
          </cell>
        </row>
        <row r="47">
          <cell r="N47">
            <v>70</v>
          </cell>
          <cell r="O47">
            <v>72.7</v>
          </cell>
          <cell r="P47">
            <v>74.900000000000006</v>
          </cell>
          <cell r="Q47">
            <v>59.8</v>
          </cell>
          <cell r="R47">
            <v>74.2</v>
          </cell>
          <cell r="S47">
            <v>58.4</v>
          </cell>
          <cell r="T47">
            <v>69.7</v>
          </cell>
          <cell r="U47">
            <v>73.7</v>
          </cell>
          <cell r="V47">
            <v>56.4</v>
          </cell>
          <cell r="W47">
            <v>78.599999999999994</v>
          </cell>
        </row>
        <row r="48">
          <cell r="N48">
            <v>0.3</v>
          </cell>
          <cell r="O48">
            <v>0</v>
          </cell>
          <cell r="P48">
            <v>0.1</v>
          </cell>
          <cell r="Q48">
            <v>0.1</v>
          </cell>
          <cell r="R48">
            <v>0.4</v>
          </cell>
          <cell r="S48">
            <v>0.1</v>
          </cell>
          <cell r="T48">
            <v>0</v>
          </cell>
          <cell r="U48">
            <v>0.1</v>
          </cell>
          <cell r="V48">
            <v>0.3</v>
          </cell>
          <cell r="W48">
            <v>0.1</v>
          </cell>
        </row>
        <row r="51">
          <cell r="N51">
            <v>0.1</v>
          </cell>
          <cell r="O51">
            <v>0</v>
          </cell>
          <cell r="P51">
            <v>0.2</v>
          </cell>
          <cell r="Q51">
            <v>0.1</v>
          </cell>
          <cell r="R51">
            <v>0</v>
          </cell>
          <cell r="S51">
            <v>1.1000000000000001</v>
          </cell>
          <cell r="T51">
            <v>0.1</v>
          </cell>
          <cell r="U51">
            <v>0</v>
          </cell>
          <cell r="V51">
            <v>0.1</v>
          </cell>
          <cell r="W51">
            <v>0.1</v>
          </cell>
        </row>
        <row r="52"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4">
          <cell r="N54">
            <v>259.3</v>
          </cell>
          <cell r="O54">
            <v>388.3</v>
          </cell>
          <cell r="P54">
            <v>352.8</v>
          </cell>
          <cell r="Q54">
            <v>380.8</v>
          </cell>
          <cell r="R54">
            <v>306</v>
          </cell>
          <cell r="S54">
            <v>286.2</v>
          </cell>
          <cell r="T54">
            <v>252.1</v>
          </cell>
          <cell r="U54">
            <v>255.7</v>
          </cell>
          <cell r="V54">
            <v>237.8</v>
          </cell>
          <cell r="W54">
            <v>234.2</v>
          </cell>
        </row>
        <row r="55">
          <cell r="N55">
            <v>2.8</v>
          </cell>
          <cell r="O55">
            <v>2.7</v>
          </cell>
          <cell r="P55">
            <v>2.8</v>
          </cell>
          <cell r="Q55">
            <v>2.7</v>
          </cell>
          <cell r="R55">
            <v>3.2</v>
          </cell>
          <cell r="S55">
            <v>2.6</v>
          </cell>
          <cell r="T55">
            <v>2.9</v>
          </cell>
          <cell r="U55">
            <v>2.9</v>
          </cell>
          <cell r="V55">
            <v>2.6</v>
          </cell>
          <cell r="W55">
            <v>3</v>
          </cell>
        </row>
        <row r="56">
          <cell r="N56">
            <v>4.3</v>
          </cell>
          <cell r="O56">
            <v>5</v>
          </cell>
          <cell r="P56">
            <v>5.3</v>
          </cell>
          <cell r="Q56">
            <v>4.7</v>
          </cell>
          <cell r="R56">
            <v>5.7</v>
          </cell>
          <cell r="S56">
            <v>4.5999999999999996</v>
          </cell>
          <cell r="T56">
            <v>5.3</v>
          </cell>
          <cell r="U56">
            <v>4.9000000000000004</v>
          </cell>
          <cell r="V56">
            <v>4.5</v>
          </cell>
          <cell r="W56">
            <v>5.3</v>
          </cell>
        </row>
        <row r="60">
          <cell r="N60">
            <v>202.8</v>
          </cell>
          <cell r="O60">
            <v>210.3</v>
          </cell>
          <cell r="P60">
            <v>161.4</v>
          </cell>
          <cell r="Q60">
            <v>167.1</v>
          </cell>
          <cell r="R60">
            <v>151.69999999999999</v>
          </cell>
          <cell r="S60">
            <v>179.3</v>
          </cell>
          <cell r="T60">
            <v>178.6</v>
          </cell>
          <cell r="U60">
            <v>204.5</v>
          </cell>
          <cell r="V60">
            <v>172.9</v>
          </cell>
          <cell r="W60">
            <v>229.1</v>
          </cell>
        </row>
        <row r="61">
          <cell r="N61">
            <v>0</v>
          </cell>
          <cell r="O61">
            <v>0.1</v>
          </cell>
          <cell r="P61">
            <v>0</v>
          </cell>
          <cell r="Q61">
            <v>0</v>
          </cell>
          <cell r="R61">
            <v>0</v>
          </cell>
          <cell r="S61">
            <v>1.3</v>
          </cell>
          <cell r="T61">
            <v>0</v>
          </cell>
          <cell r="U61">
            <v>0</v>
          </cell>
          <cell r="V61">
            <v>0.6</v>
          </cell>
          <cell r="W61">
            <v>0</v>
          </cell>
        </row>
        <row r="62">
          <cell r="N62">
            <v>18.8</v>
          </cell>
          <cell r="O62">
            <v>15.8</v>
          </cell>
          <cell r="P62">
            <v>17.600000000000001</v>
          </cell>
          <cell r="Q62">
            <v>31</v>
          </cell>
          <cell r="R62">
            <v>28</v>
          </cell>
          <cell r="S62">
            <v>22.5</v>
          </cell>
          <cell r="T62">
            <v>21.2</v>
          </cell>
          <cell r="U62">
            <v>30.2</v>
          </cell>
          <cell r="V62">
            <v>23.4</v>
          </cell>
          <cell r="W62">
            <v>20</v>
          </cell>
        </row>
        <row r="63">
          <cell r="N63">
            <v>521</v>
          </cell>
          <cell r="O63">
            <v>579.79999999999995</v>
          </cell>
          <cell r="P63">
            <v>741.1</v>
          </cell>
          <cell r="Q63">
            <v>504.7</v>
          </cell>
          <cell r="R63">
            <v>693.7</v>
          </cell>
          <cell r="S63">
            <v>1326.3</v>
          </cell>
          <cell r="T63">
            <v>796</v>
          </cell>
          <cell r="U63">
            <v>1017.5</v>
          </cell>
          <cell r="V63">
            <v>722.7</v>
          </cell>
          <cell r="W63">
            <v>901.4</v>
          </cell>
        </row>
        <row r="64">
          <cell r="N64">
            <v>518</v>
          </cell>
          <cell r="O64">
            <v>575.4</v>
          </cell>
          <cell r="P64">
            <v>735.2</v>
          </cell>
          <cell r="Q64">
            <v>501.8</v>
          </cell>
          <cell r="R64">
            <v>689.7</v>
          </cell>
          <cell r="S64">
            <v>1323.4</v>
          </cell>
          <cell r="T64">
            <v>792.3</v>
          </cell>
          <cell r="U64">
            <v>1008.7</v>
          </cell>
          <cell r="V64">
            <v>716.7</v>
          </cell>
          <cell r="W64">
            <v>897.4</v>
          </cell>
        </row>
        <row r="66"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</row>
      </sheetData>
      <sheetData sheetId="6"/>
      <sheetData sheetId="7">
        <row r="11">
          <cell r="N11">
            <v>7646.9</v>
          </cell>
          <cell r="O11">
            <v>6473.8</v>
          </cell>
          <cell r="P11">
            <v>7342.1</v>
          </cell>
          <cell r="Q11">
            <v>7056.6</v>
          </cell>
          <cell r="R11">
            <v>8572.4</v>
          </cell>
          <cell r="S11">
            <v>7187.8</v>
          </cell>
          <cell r="T11">
            <v>8528.7000000000007</v>
          </cell>
          <cell r="U11">
            <v>8158.9</v>
          </cell>
          <cell r="V11">
            <v>7477.5</v>
          </cell>
          <cell r="W11">
            <v>9123.1</v>
          </cell>
        </row>
        <row r="13">
          <cell r="N13">
            <v>514.6</v>
          </cell>
          <cell r="O13">
            <v>572.4</v>
          </cell>
          <cell r="P13">
            <v>714.3</v>
          </cell>
          <cell r="Q13">
            <v>680.1</v>
          </cell>
          <cell r="R13">
            <v>590.79999999999995</v>
          </cell>
          <cell r="S13">
            <v>510</v>
          </cell>
          <cell r="T13">
            <v>645.70000000000005</v>
          </cell>
          <cell r="U13">
            <v>686.9</v>
          </cell>
          <cell r="V13">
            <v>636</v>
          </cell>
          <cell r="W13">
            <v>1059.9000000000001</v>
          </cell>
        </row>
        <row r="14"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</row>
        <row r="15">
          <cell r="N15">
            <v>321.3</v>
          </cell>
          <cell r="O15">
            <v>239.4</v>
          </cell>
          <cell r="P15">
            <v>221.3</v>
          </cell>
          <cell r="Q15">
            <v>239.7</v>
          </cell>
          <cell r="R15">
            <v>334.7</v>
          </cell>
          <cell r="S15">
            <v>285.3</v>
          </cell>
          <cell r="T15">
            <v>255.5</v>
          </cell>
          <cell r="U15">
            <v>257.60000000000002</v>
          </cell>
          <cell r="V15">
            <v>297.8</v>
          </cell>
          <cell r="W15">
            <v>267.10000000000002</v>
          </cell>
        </row>
        <row r="16">
          <cell r="N16">
            <v>103.2</v>
          </cell>
          <cell r="O16">
            <v>132.5</v>
          </cell>
          <cell r="P16">
            <v>114.2</v>
          </cell>
          <cell r="Q16">
            <v>142</v>
          </cell>
          <cell r="R16">
            <v>207.3</v>
          </cell>
          <cell r="S16">
            <v>133.9</v>
          </cell>
          <cell r="T16">
            <v>198</v>
          </cell>
          <cell r="U16">
            <v>165.4</v>
          </cell>
          <cell r="V16">
            <v>174.6</v>
          </cell>
          <cell r="W16">
            <v>208</v>
          </cell>
        </row>
        <row r="17">
          <cell r="N17">
            <v>172.7</v>
          </cell>
          <cell r="O17">
            <v>126.2</v>
          </cell>
          <cell r="P17">
            <v>198.9</v>
          </cell>
          <cell r="Q17">
            <v>137.5</v>
          </cell>
          <cell r="R17">
            <v>136.30000000000001</v>
          </cell>
          <cell r="S17">
            <v>136.1</v>
          </cell>
          <cell r="T17">
            <v>120.6</v>
          </cell>
          <cell r="U17">
            <v>165</v>
          </cell>
          <cell r="V17">
            <v>124.3</v>
          </cell>
          <cell r="W17">
            <v>123</v>
          </cell>
        </row>
        <row r="18"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N20">
            <v>37.700000000000003</v>
          </cell>
          <cell r="O20">
            <v>24.4</v>
          </cell>
          <cell r="P20">
            <v>30.5</v>
          </cell>
          <cell r="Q20">
            <v>26.9</v>
          </cell>
          <cell r="R20">
            <v>41.1</v>
          </cell>
          <cell r="S20">
            <v>30.6</v>
          </cell>
          <cell r="T20">
            <v>35.799999999999997</v>
          </cell>
          <cell r="U20">
            <v>33.200000000000003</v>
          </cell>
          <cell r="V20">
            <v>31.7</v>
          </cell>
          <cell r="W20">
            <v>31.8</v>
          </cell>
        </row>
        <row r="23">
          <cell r="N23">
            <v>2539.6999999999998</v>
          </cell>
          <cell r="O23">
            <v>2312.1999999999998</v>
          </cell>
          <cell r="P23">
            <v>2538.3000000000002</v>
          </cell>
          <cell r="Q23">
            <v>2353.5</v>
          </cell>
          <cell r="R23">
            <v>2882.7</v>
          </cell>
          <cell r="S23">
            <v>2435.1999999999998</v>
          </cell>
          <cell r="T23">
            <v>2820.8</v>
          </cell>
          <cell r="U23">
            <v>2686.1</v>
          </cell>
          <cell r="V23">
            <v>2656.7</v>
          </cell>
          <cell r="W23">
            <v>3328.3</v>
          </cell>
        </row>
        <row r="24"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</row>
        <row r="25"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N27">
            <v>44.2</v>
          </cell>
          <cell r="O27">
            <v>19</v>
          </cell>
          <cell r="P27">
            <v>25.9</v>
          </cell>
          <cell r="Q27">
            <v>31.9</v>
          </cell>
          <cell r="R27">
            <v>29</v>
          </cell>
          <cell r="S27">
            <v>18.899999999999999</v>
          </cell>
          <cell r="T27">
            <v>29.8</v>
          </cell>
          <cell r="U27">
            <v>26</v>
          </cell>
          <cell r="V27">
            <v>20.5</v>
          </cell>
          <cell r="W27">
            <v>17</v>
          </cell>
        </row>
        <row r="28">
          <cell r="N28">
            <v>3.4</v>
          </cell>
          <cell r="O28">
            <v>1.7</v>
          </cell>
          <cell r="P28">
            <v>3.2</v>
          </cell>
          <cell r="Q28">
            <v>3.3</v>
          </cell>
          <cell r="R28">
            <v>3.5</v>
          </cell>
          <cell r="S28">
            <v>2.6</v>
          </cell>
          <cell r="T28">
            <v>2.5</v>
          </cell>
          <cell r="U28">
            <v>2.1</v>
          </cell>
          <cell r="V28">
            <v>2.1</v>
          </cell>
          <cell r="W28">
            <v>5.2</v>
          </cell>
        </row>
        <row r="29">
          <cell r="N29">
            <v>0.1</v>
          </cell>
          <cell r="O29">
            <v>0.1</v>
          </cell>
          <cell r="P29">
            <v>0.3</v>
          </cell>
          <cell r="Q29">
            <v>0.2</v>
          </cell>
          <cell r="R29">
            <v>0.2</v>
          </cell>
          <cell r="S29">
            <v>0.1</v>
          </cell>
          <cell r="T29">
            <v>0.1</v>
          </cell>
          <cell r="U29">
            <v>0.4</v>
          </cell>
          <cell r="V29">
            <v>0.2</v>
          </cell>
          <cell r="W29">
            <v>0.3</v>
          </cell>
        </row>
        <row r="32">
          <cell r="N32">
            <v>80</v>
          </cell>
          <cell r="O32">
            <v>37.5</v>
          </cell>
          <cell r="P32">
            <v>99.1</v>
          </cell>
          <cell r="Q32">
            <v>90.6</v>
          </cell>
          <cell r="R32">
            <v>128.80000000000001</v>
          </cell>
          <cell r="S32">
            <v>149.30000000000001</v>
          </cell>
          <cell r="T32">
            <v>93.7</v>
          </cell>
          <cell r="U32">
            <v>193.1</v>
          </cell>
          <cell r="V32">
            <v>131.9</v>
          </cell>
          <cell r="W32">
            <v>58.7</v>
          </cell>
        </row>
        <row r="33">
          <cell r="N33">
            <v>25.2</v>
          </cell>
          <cell r="O33">
            <v>0</v>
          </cell>
          <cell r="P33">
            <v>0</v>
          </cell>
          <cell r="Q33">
            <v>31.7</v>
          </cell>
          <cell r="R33">
            <v>0.8</v>
          </cell>
          <cell r="S33">
            <v>0</v>
          </cell>
          <cell r="T33">
            <v>307.3</v>
          </cell>
          <cell r="U33">
            <v>0</v>
          </cell>
          <cell r="V33">
            <v>0</v>
          </cell>
          <cell r="W33">
            <v>20.2</v>
          </cell>
          <cell r="X33">
            <v>385.2</v>
          </cell>
        </row>
      </sheetData>
      <sheetData sheetId="8"/>
      <sheetData sheetId="9">
        <row r="12">
          <cell r="N12">
            <v>0</v>
          </cell>
          <cell r="O12">
            <v>60.1</v>
          </cell>
          <cell r="P12">
            <v>0</v>
          </cell>
          <cell r="Q12">
            <v>0</v>
          </cell>
          <cell r="R12">
            <v>61.4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</row>
        <row r="13">
          <cell r="N13">
            <v>0</v>
          </cell>
          <cell r="O13">
            <v>117.3</v>
          </cell>
          <cell r="P13">
            <v>113.1</v>
          </cell>
          <cell r="Q13">
            <v>0</v>
          </cell>
          <cell r="R13">
            <v>108.4</v>
          </cell>
          <cell r="S13">
            <v>225.6</v>
          </cell>
          <cell r="T13">
            <v>109.6</v>
          </cell>
          <cell r="U13">
            <v>89.4</v>
          </cell>
          <cell r="V13">
            <v>0</v>
          </cell>
          <cell r="W13">
            <v>103.4</v>
          </cell>
        </row>
        <row r="15">
          <cell r="N15">
            <v>18.899999999999999</v>
          </cell>
          <cell r="O15">
            <v>9.9</v>
          </cell>
          <cell r="P15">
            <v>13.1</v>
          </cell>
          <cell r="Q15">
            <v>9.8999999999999986</v>
          </cell>
          <cell r="R15">
            <v>12</v>
          </cell>
          <cell r="S15">
            <v>7.8</v>
          </cell>
          <cell r="T15">
            <v>15.299999999999999</v>
          </cell>
          <cell r="U15">
            <v>11.700000000000001</v>
          </cell>
          <cell r="V15">
            <v>11.1</v>
          </cell>
          <cell r="W15">
            <v>13.100000000000001</v>
          </cell>
        </row>
        <row r="16">
          <cell r="N16">
            <v>18.899999999999999</v>
          </cell>
          <cell r="O16">
            <v>9.9</v>
          </cell>
          <cell r="P16">
            <v>12.9</v>
          </cell>
          <cell r="Q16">
            <v>9.6999999999999993</v>
          </cell>
          <cell r="R16">
            <v>11.6</v>
          </cell>
          <cell r="S16">
            <v>7.3</v>
          </cell>
          <cell r="T16">
            <v>14.6</v>
          </cell>
          <cell r="U16">
            <v>10.3</v>
          </cell>
          <cell r="V16">
            <v>9</v>
          </cell>
          <cell r="W16">
            <v>9.9</v>
          </cell>
        </row>
        <row r="17">
          <cell r="N17">
            <v>0</v>
          </cell>
          <cell r="O17">
            <v>0</v>
          </cell>
          <cell r="P17">
            <v>0.2</v>
          </cell>
          <cell r="Q17">
            <v>0.2</v>
          </cell>
          <cell r="R17">
            <v>0.4</v>
          </cell>
          <cell r="S17">
            <v>0.5</v>
          </cell>
          <cell r="T17">
            <v>0.7</v>
          </cell>
          <cell r="U17">
            <v>1.4</v>
          </cell>
          <cell r="V17">
            <v>2.1</v>
          </cell>
          <cell r="W17">
            <v>3.2</v>
          </cell>
        </row>
        <row r="18"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N20">
            <v>14.2</v>
          </cell>
          <cell r="O20">
            <v>12.1</v>
          </cell>
          <cell r="P20">
            <v>13.3</v>
          </cell>
          <cell r="Q20">
            <v>11.6</v>
          </cell>
          <cell r="R20">
            <v>14.2</v>
          </cell>
          <cell r="S20">
            <v>12.6</v>
          </cell>
          <cell r="T20">
            <v>15.4</v>
          </cell>
          <cell r="U20">
            <v>13.8</v>
          </cell>
          <cell r="V20">
            <v>12.7</v>
          </cell>
          <cell r="W20">
            <v>12.6</v>
          </cell>
        </row>
        <row r="21">
          <cell r="N21">
            <v>192.8</v>
          </cell>
          <cell r="O21">
            <v>176.2</v>
          </cell>
          <cell r="P21">
            <v>215.9</v>
          </cell>
          <cell r="Q21">
            <v>190.4</v>
          </cell>
          <cell r="R21">
            <v>183.8</v>
          </cell>
          <cell r="S21">
            <v>351.3</v>
          </cell>
          <cell r="T21">
            <v>254</v>
          </cell>
          <cell r="U21">
            <v>190.8</v>
          </cell>
          <cell r="V21">
            <v>201.2</v>
          </cell>
          <cell r="W21">
            <v>185.9</v>
          </cell>
        </row>
        <row r="22"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</row>
        <row r="26">
          <cell r="N26">
            <v>81.8</v>
          </cell>
          <cell r="O26">
            <v>78.3</v>
          </cell>
          <cell r="P26">
            <v>99.8</v>
          </cell>
          <cell r="Q26">
            <v>89.2</v>
          </cell>
          <cell r="R26">
            <v>107.8</v>
          </cell>
          <cell r="S26">
            <v>86</v>
          </cell>
          <cell r="T26">
            <v>101.2</v>
          </cell>
          <cell r="U26">
            <v>69.8</v>
          </cell>
          <cell r="V26">
            <v>82.9</v>
          </cell>
          <cell r="W26">
            <v>102.3</v>
          </cell>
        </row>
        <row r="27">
          <cell r="N27">
            <v>1.2</v>
          </cell>
          <cell r="O27">
            <v>2.1</v>
          </cell>
          <cell r="P27">
            <v>2.4</v>
          </cell>
          <cell r="Q27">
            <v>2</v>
          </cell>
          <cell r="R27">
            <v>2.4</v>
          </cell>
          <cell r="S27">
            <v>2</v>
          </cell>
          <cell r="T27">
            <v>2.6</v>
          </cell>
          <cell r="U27">
            <v>2.2999999999999998</v>
          </cell>
          <cell r="V27">
            <v>2.1</v>
          </cell>
          <cell r="W27">
            <v>2.2000000000000002</v>
          </cell>
        </row>
        <row r="28">
          <cell r="N28">
            <v>24.8</v>
          </cell>
          <cell r="O28">
            <v>0.7</v>
          </cell>
          <cell r="P28">
            <v>10.4</v>
          </cell>
          <cell r="Q28">
            <v>0.8</v>
          </cell>
          <cell r="R28">
            <v>0.4</v>
          </cell>
          <cell r="S28">
            <v>26.1</v>
          </cell>
          <cell r="T28">
            <v>0.3</v>
          </cell>
          <cell r="U28">
            <v>0.4</v>
          </cell>
          <cell r="V28">
            <v>0.5</v>
          </cell>
          <cell r="W28">
            <v>10.4</v>
          </cell>
        </row>
        <row r="29"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</row>
        <row r="31">
          <cell r="N31">
            <v>28.3</v>
          </cell>
          <cell r="O31">
            <v>25.9</v>
          </cell>
          <cell r="P31">
            <v>23.9</v>
          </cell>
          <cell r="Q31">
            <v>22.2</v>
          </cell>
          <cell r="R31">
            <v>23.5</v>
          </cell>
          <cell r="S31">
            <v>18</v>
          </cell>
          <cell r="T31">
            <v>22.5</v>
          </cell>
          <cell r="U31">
            <v>18.899999999999999</v>
          </cell>
          <cell r="V31">
            <v>18.8</v>
          </cell>
          <cell r="W31">
            <v>22.2</v>
          </cell>
        </row>
        <row r="32">
          <cell r="N32">
            <v>1702.3</v>
          </cell>
          <cell r="O32">
            <v>1229.2</v>
          </cell>
          <cell r="P32">
            <v>1637.8</v>
          </cell>
          <cell r="Q32">
            <v>1602.6</v>
          </cell>
          <cell r="R32">
            <v>1692.2</v>
          </cell>
          <cell r="S32">
            <v>1350.1</v>
          </cell>
          <cell r="T32">
            <v>1540.8</v>
          </cell>
          <cell r="U32">
            <v>1622.7</v>
          </cell>
          <cell r="V32">
            <v>1421.4</v>
          </cell>
          <cell r="W32">
            <v>1310.9</v>
          </cell>
        </row>
        <row r="33">
          <cell r="N33">
            <v>1</v>
          </cell>
          <cell r="O33">
            <v>0.7</v>
          </cell>
          <cell r="P33">
            <v>0.7</v>
          </cell>
          <cell r="Q33">
            <v>0.1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5">
          <cell r="N35">
            <v>79.400000000000006</v>
          </cell>
          <cell r="O35">
            <v>63.8</v>
          </cell>
          <cell r="P35">
            <v>72.400000000000006</v>
          </cell>
          <cell r="Q35">
            <v>69</v>
          </cell>
          <cell r="R35">
            <v>68.599999999999994</v>
          </cell>
          <cell r="S35">
            <v>61.9</v>
          </cell>
          <cell r="T35">
            <v>75.099999999999994</v>
          </cell>
          <cell r="U35">
            <v>52.7</v>
          </cell>
          <cell r="V35">
            <v>43.2</v>
          </cell>
          <cell r="W35">
            <v>46.5</v>
          </cell>
        </row>
        <row r="36"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</row>
        <row r="37">
          <cell r="N37">
            <v>5.5</v>
          </cell>
          <cell r="O37">
            <v>0</v>
          </cell>
          <cell r="P37">
            <v>0</v>
          </cell>
          <cell r="Q37">
            <v>0</v>
          </cell>
          <cell r="R37">
            <v>33.900000000000006</v>
          </cell>
          <cell r="S37">
            <v>31.3</v>
          </cell>
          <cell r="T37">
            <v>0</v>
          </cell>
          <cell r="U37">
            <v>11.8</v>
          </cell>
          <cell r="V37">
            <v>720.8</v>
          </cell>
          <cell r="W37">
            <v>317.29999999999995</v>
          </cell>
        </row>
        <row r="38">
          <cell r="N38">
            <v>5.5</v>
          </cell>
          <cell r="O38">
            <v>0</v>
          </cell>
          <cell r="P38">
            <v>0</v>
          </cell>
          <cell r="Q38">
            <v>0</v>
          </cell>
          <cell r="R38">
            <v>22.1</v>
          </cell>
          <cell r="S38">
            <v>0</v>
          </cell>
          <cell r="T38">
            <v>0</v>
          </cell>
          <cell r="U38">
            <v>0</v>
          </cell>
          <cell r="V38">
            <v>5.9</v>
          </cell>
          <cell r="W38">
            <v>5.9</v>
          </cell>
        </row>
        <row r="39"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11.8</v>
          </cell>
          <cell r="S39">
            <v>31.3</v>
          </cell>
          <cell r="T39">
            <v>0</v>
          </cell>
          <cell r="U39">
            <v>11.8</v>
          </cell>
          <cell r="V39">
            <v>714.9</v>
          </cell>
          <cell r="W39">
            <v>311.39999999999998</v>
          </cell>
        </row>
        <row r="43"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3150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3150</v>
          </cell>
        </row>
        <row r="44"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</row>
        <row r="47">
          <cell r="N47">
            <v>0</v>
          </cell>
          <cell r="O47">
            <v>158.6</v>
          </cell>
          <cell r="P47">
            <v>0</v>
          </cell>
          <cell r="Q47">
            <v>149.69999999999999</v>
          </cell>
          <cell r="R47">
            <v>314.60000000000002</v>
          </cell>
          <cell r="S47">
            <v>51.7</v>
          </cell>
          <cell r="T47">
            <v>42.7</v>
          </cell>
          <cell r="U47">
            <v>0</v>
          </cell>
          <cell r="V47">
            <v>33.1</v>
          </cell>
          <cell r="W47">
            <v>0</v>
          </cell>
        </row>
        <row r="48">
          <cell r="N48">
            <v>5.0999999999999996</v>
          </cell>
          <cell r="O48">
            <v>28.3</v>
          </cell>
          <cell r="P48">
            <v>191.9</v>
          </cell>
          <cell r="Q48">
            <v>60.2</v>
          </cell>
          <cell r="R48">
            <v>130.69999999999999</v>
          </cell>
          <cell r="S48">
            <v>16.8</v>
          </cell>
          <cell r="T48">
            <v>13</v>
          </cell>
          <cell r="U48">
            <v>4.7</v>
          </cell>
          <cell r="V48">
            <v>9.3000000000000007</v>
          </cell>
          <cell r="W48">
            <v>20.9</v>
          </cell>
        </row>
        <row r="49">
          <cell r="N49">
            <v>469.1</v>
          </cell>
          <cell r="O49">
            <v>694</v>
          </cell>
          <cell r="P49">
            <v>0</v>
          </cell>
          <cell r="Q49">
            <v>436.8</v>
          </cell>
          <cell r="R49">
            <v>906.2</v>
          </cell>
          <cell r="S49">
            <v>128.1</v>
          </cell>
          <cell r="T49">
            <v>77.599999999999994</v>
          </cell>
          <cell r="U49">
            <v>0</v>
          </cell>
          <cell r="V49">
            <v>316.10000000000002</v>
          </cell>
          <cell r="W49">
            <v>0</v>
          </cell>
        </row>
        <row r="50"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</row>
        <row r="51"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</row>
        <row r="52"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</row>
        <row r="53"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</row>
        <row r="54"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</row>
        <row r="55"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</row>
        <row r="57"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11.4</v>
          </cell>
          <cell r="T57">
            <v>7.7</v>
          </cell>
          <cell r="U57">
            <v>0.3</v>
          </cell>
          <cell r="V57">
            <v>0</v>
          </cell>
          <cell r="W57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"/>
      <sheetName val="TCYN"/>
      <sheetName val="TCG"/>
      <sheetName val="DIF"/>
      <sheetName val="Gcap"/>
      <sheetName val="GCK"/>
      <sheetName val="Pretrib"/>
      <sheetName val="Ytotal"/>
      <sheetName val="Gastot"/>
      <sheetName val="gastotri"/>
      <sheetName val="Chart2"/>
      <sheetName val="datos graf."/>
      <sheetName val="FINANCIAMIENTO"/>
      <sheetName val="OPE-FINA"/>
      <sheetName val="Gasto "/>
      <sheetName val="ING SIN DIF "/>
      <sheetName val="ING SIN DIF NI COMISION"/>
      <sheetName val="FLUJO"/>
      <sheetName val="ING "/>
      <sheetName val="FINANCIAMIENTO (2)"/>
      <sheetName val="Ingresos Tributarios"/>
      <sheetName val="Ponderación Impuestos"/>
      <sheetName val="ING COMBUS"/>
      <sheetName val="LIST GASTOS"/>
      <sheetName val="LIST INGRESOS"/>
      <sheetName val="CUADROS FISC.COMPARA902001-1er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 (EST)"/>
    </sheetNames>
    <sheetDataSet>
      <sheetData sheetId="0">
        <row r="84">
          <cell r="N84">
            <v>0</v>
          </cell>
          <cell r="O8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895"/>
  <sheetViews>
    <sheetView showGridLines="0" tabSelected="1" topLeftCell="J1" zoomScaleNormal="100" workbookViewId="0">
      <selection activeCell="X67" sqref="C67:X72"/>
    </sheetView>
  </sheetViews>
  <sheetFormatPr baseColWidth="10" defaultColWidth="11.42578125" defaultRowHeight="12.75"/>
  <cols>
    <col min="1" max="1" width="0.85546875" style="5" customWidth="1"/>
    <col min="2" max="2" width="79" style="5" customWidth="1"/>
    <col min="3" max="3" width="10.5703125" style="5" customWidth="1"/>
    <col min="4" max="10" width="9.28515625" style="5" customWidth="1"/>
    <col min="11" max="11" width="11" style="5" bestFit="1" customWidth="1"/>
    <col min="12" max="12" width="10" style="5" customWidth="1"/>
    <col min="13" max="13" width="12.42578125" style="5" customWidth="1"/>
    <col min="14" max="22" width="8.85546875" style="5" customWidth="1"/>
    <col min="23" max="23" width="11" style="5" bestFit="1" customWidth="1"/>
    <col min="24" max="24" width="10.42578125" style="5" customWidth="1"/>
    <col min="25" max="25" width="11" style="5" customWidth="1"/>
    <col min="26" max="27" width="11.42578125" style="33"/>
    <col min="28" max="16384" width="11.42578125" style="5"/>
  </cols>
  <sheetData>
    <row r="1" spans="2:76" ht="7.15" customHeigh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  <c r="AA1" s="3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</row>
    <row r="2" spans="2:76" ht="17.25">
      <c r="B2" s="6" t="s">
        <v>0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3"/>
      <c r="AA2" s="3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</row>
    <row r="3" spans="2:76" ht="13.5" customHeight="1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3"/>
      <c r="AA3" s="3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</row>
    <row r="4" spans="2:76" ht="19.5" customHeight="1">
      <c r="B4" s="9" t="s">
        <v>1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3"/>
      <c r="AA4" s="3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</row>
    <row r="5" spans="2:76" ht="15.75" customHeight="1">
      <c r="B5" s="10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3"/>
      <c r="AA5" s="3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</row>
    <row r="6" spans="2:76" ht="16.5">
      <c r="B6" s="10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3"/>
      <c r="AA6" s="3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</row>
    <row r="7" spans="2:76" ht="15" customHeight="1">
      <c r="B7" s="11" t="s">
        <v>4</v>
      </c>
      <c r="C7" s="12">
        <v>2019</v>
      </c>
      <c r="D7" s="13"/>
      <c r="E7" s="13"/>
      <c r="F7" s="13"/>
      <c r="G7" s="13"/>
      <c r="H7" s="13"/>
      <c r="I7" s="13"/>
      <c r="J7" s="13"/>
      <c r="K7" s="13"/>
      <c r="L7" s="13"/>
      <c r="M7" s="14" t="s">
        <v>5</v>
      </c>
      <c r="N7" s="12">
        <v>2019</v>
      </c>
      <c r="O7" s="13"/>
      <c r="P7" s="13"/>
      <c r="Q7" s="13"/>
      <c r="R7" s="13"/>
      <c r="S7" s="13"/>
      <c r="T7" s="13"/>
      <c r="U7" s="13"/>
      <c r="V7" s="13"/>
      <c r="W7" s="13"/>
      <c r="X7" s="14" t="s">
        <v>6</v>
      </c>
      <c r="Y7" s="14" t="s">
        <v>7</v>
      </c>
      <c r="Z7" s="3"/>
      <c r="AA7" s="3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</row>
    <row r="8" spans="2:76" ht="20.25" customHeight="1" thickBot="1">
      <c r="B8" s="15"/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6" t="s">
        <v>13</v>
      </c>
      <c r="I8" s="16" t="s">
        <v>14</v>
      </c>
      <c r="J8" s="16" t="s">
        <v>15</v>
      </c>
      <c r="K8" s="16" t="s">
        <v>16</v>
      </c>
      <c r="L8" s="16" t="s">
        <v>17</v>
      </c>
      <c r="M8" s="17"/>
      <c r="N8" s="16" t="s">
        <v>8</v>
      </c>
      <c r="O8" s="16" t="s">
        <v>9</v>
      </c>
      <c r="P8" s="16" t="s">
        <v>10</v>
      </c>
      <c r="Q8" s="16" t="s">
        <v>11</v>
      </c>
      <c r="R8" s="16" t="s">
        <v>12</v>
      </c>
      <c r="S8" s="16" t="s">
        <v>13</v>
      </c>
      <c r="T8" s="16" t="s">
        <v>14</v>
      </c>
      <c r="U8" s="16" t="s">
        <v>15</v>
      </c>
      <c r="V8" s="16" t="s">
        <v>16</v>
      </c>
      <c r="W8" s="16" t="s">
        <v>17</v>
      </c>
      <c r="X8" s="17"/>
      <c r="Y8" s="17"/>
      <c r="Z8" s="3"/>
      <c r="AA8" s="3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</row>
    <row r="9" spans="2:76" ht="18" customHeight="1" thickTop="1">
      <c r="B9" s="18" t="s">
        <v>18</v>
      </c>
      <c r="C9" s="19">
        <f t="shared" ref="C9:X9" si="0">+C10+C49+C57</f>
        <v>44456.799999999996</v>
      </c>
      <c r="D9" s="19">
        <f t="shared" si="0"/>
        <v>34322.6</v>
      </c>
      <c r="E9" s="19">
        <f t="shared" si="0"/>
        <v>37421.899999999994</v>
      </c>
      <c r="F9" s="19">
        <f t="shared" si="0"/>
        <v>53154.600000000006</v>
      </c>
      <c r="G9" s="19">
        <f t="shared" si="0"/>
        <v>39244.800000000003</v>
      </c>
      <c r="H9" s="19">
        <f t="shared" si="0"/>
        <v>37723.899999999994</v>
      </c>
      <c r="I9" s="19">
        <f t="shared" si="0"/>
        <v>41360.800000000003</v>
      </c>
      <c r="J9" s="19">
        <f t="shared" si="0"/>
        <v>37889.399999999987</v>
      </c>
      <c r="K9" s="19">
        <f t="shared" si="0"/>
        <v>36945.9</v>
      </c>
      <c r="L9" s="19">
        <f t="shared" si="0"/>
        <v>42223.700000000004</v>
      </c>
      <c r="M9" s="19">
        <f t="shared" si="0"/>
        <v>404744.4</v>
      </c>
      <c r="N9" s="19">
        <f t="shared" si="0"/>
        <v>44993.099999999984</v>
      </c>
      <c r="O9" s="19">
        <f t="shared" si="0"/>
        <v>35379.80000000001</v>
      </c>
      <c r="P9" s="19">
        <f t="shared" si="0"/>
        <v>36827</v>
      </c>
      <c r="Q9" s="19">
        <f t="shared" si="0"/>
        <v>52944.700000000004</v>
      </c>
      <c r="R9" s="19">
        <f t="shared" si="0"/>
        <v>41396.114196000002</v>
      </c>
      <c r="S9" s="19">
        <f t="shared" si="0"/>
        <v>36987.399999999994</v>
      </c>
      <c r="T9" s="19">
        <f t="shared" si="0"/>
        <v>40137.19999999999</v>
      </c>
      <c r="U9" s="19">
        <f t="shared" si="0"/>
        <v>39319.899999999994</v>
      </c>
      <c r="V9" s="19">
        <f t="shared" si="0"/>
        <v>39542.199999999997</v>
      </c>
      <c r="W9" s="19">
        <f t="shared" si="0"/>
        <v>43206.414172201308</v>
      </c>
      <c r="X9" s="19">
        <f t="shared" si="0"/>
        <v>410733.82836820127</v>
      </c>
      <c r="Y9" s="19">
        <f t="shared" ref="Y9:Y51" si="1">+M9/X9*100</f>
        <v>98.541773782793456</v>
      </c>
      <c r="Z9" s="3"/>
      <c r="AA9" s="3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</row>
    <row r="10" spans="2:76" ht="18" customHeight="1">
      <c r="B10" s="20" t="s">
        <v>19</v>
      </c>
      <c r="C10" s="21">
        <f t="shared" ref="C10:X10" si="2">+C11+C16+C26+C44+C47+C48</f>
        <v>43447.7</v>
      </c>
      <c r="D10" s="21">
        <f t="shared" si="2"/>
        <v>33120.6</v>
      </c>
      <c r="E10" s="21">
        <f t="shared" si="2"/>
        <v>36140.699999999997</v>
      </c>
      <c r="F10" s="21">
        <f t="shared" si="2"/>
        <v>52063.5</v>
      </c>
      <c r="G10" s="21">
        <f t="shared" si="2"/>
        <v>38056.5</v>
      </c>
      <c r="H10" s="21">
        <f t="shared" si="2"/>
        <v>35899.999999999993</v>
      </c>
      <c r="I10" s="21">
        <f t="shared" si="2"/>
        <v>40104.6</v>
      </c>
      <c r="J10" s="21">
        <f t="shared" si="2"/>
        <v>36373.69999999999</v>
      </c>
      <c r="K10" s="21">
        <f t="shared" si="2"/>
        <v>35781.300000000003</v>
      </c>
      <c r="L10" s="21">
        <f t="shared" si="2"/>
        <v>40830.600000000006</v>
      </c>
      <c r="M10" s="21">
        <f t="shared" si="2"/>
        <v>391819.2</v>
      </c>
      <c r="N10" s="21">
        <f t="shared" si="2"/>
        <v>44058.799999999988</v>
      </c>
      <c r="O10" s="21">
        <f t="shared" si="2"/>
        <v>34234.500000000007</v>
      </c>
      <c r="P10" s="21">
        <f t="shared" si="2"/>
        <v>35849.1</v>
      </c>
      <c r="Q10" s="21">
        <f t="shared" si="2"/>
        <v>51746.8</v>
      </c>
      <c r="R10" s="21">
        <f t="shared" si="2"/>
        <v>40173.600000000006</v>
      </c>
      <c r="S10" s="21">
        <f t="shared" si="2"/>
        <v>35782.299999999996</v>
      </c>
      <c r="T10" s="21">
        <f t="shared" si="2"/>
        <v>38890.799999999996</v>
      </c>
      <c r="U10" s="21">
        <f t="shared" si="2"/>
        <v>38067.899999999994</v>
      </c>
      <c r="V10" s="21">
        <f t="shared" si="2"/>
        <v>38348.399999999994</v>
      </c>
      <c r="W10" s="21">
        <f t="shared" si="2"/>
        <v>42081.400000000009</v>
      </c>
      <c r="X10" s="22">
        <f t="shared" si="2"/>
        <v>399233.6</v>
      </c>
      <c r="Y10" s="22">
        <f t="shared" si="1"/>
        <v>98.142841684667843</v>
      </c>
      <c r="Z10" s="3"/>
      <c r="AA10" s="3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</row>
    <row r="11" spans="2:76" ht="18" customHeight="1">
      <c r="B11" s="20" t="s">
        <v>20</v>
      </c>
      <c r="C11" s="23">
        <f t="shared" ref="C11:X11" si="3">SUM(C12:C15)</f>
        <v>17271.7</v>
      </c>
      <c r="D11" s="23">
        <f t="shared" ref="D11:L11" si="4">SUM(D12:D15)</f>
        <v>12598.4</v>
      </c>
      <c r="E11" s="23">
        <f t="shared" si="4"/>
        <v>14311.4</v>
      </c>
      <c r="F11" s="23">
        <f t="shared" si="4"/>
        <v>28383.4</v>
      </c>
      <c r="G11" s="23">
        <f t="shared" si="4"/>
        <v>14774.900000000001</v>
      </c>
      <c r="H11" s="23">
        <f t="shared" si="4"/>
        <v>15085</v>
      </c>
      <c r="I11" s="23">
        <f t="shared" si="4"/>
        <v>18060.5</v>
      </c>
      <c r="J11" s="23">
        <f t="shared" si="4"/>
        <v>14105.3</v>
      </c>
      <c r="K11" s="23">
        <f t="shared" si="4"/>
        <v>13571.199999999999</v>
      </c>
      <c r="L11" s="23">
        <f t="shared" si="4"/>
        <v>16773.500000000004</v>
      </c>
      <c r="M11" s="24">
        <f t="shared" si="3"/>
        <v>164935.29999999999</v>
      </c>
      <c r="N11" s="23">
        <f t="shared" si="3"/>
        <v>17763</v>
      </c>
      <c r="O11" s="23">
        <f t="shared" ref="O11:W11" si="5">SUM(O12:O15)</f>
        <v>13513.8</v>
      </c>
      <c r="P11" s="23">
        <f t="shared" si="5"/>
        <v>14302.7</v>
      </c>
      <c r="Q11" s="23">
        <f t="shared" si="5"/>
        <v>27466.600000000002</v>
      </c>
      <c r="R11" s="23">
        <f t="shared" si="5"/>
        <v>16872.900000000001</v>
      </c>
      <c r="S11" s="23">
        <f t="shared" si="5"/>
        <v>14393.9</v>
      </c>
      <c r="T11" s="23">
        <f t="shared" si="5"/>
        <v>16279.6</v>
      </c>
      <c r="U11" s="23">
        <f t="shared" si="5"/>
        <v>14591.3</v>
      </c>
      <c r="V11" s="23">
        <f t="shared" si="5"/>
        <v>15582.3</v>
      </c>
      <c r="W11" s="23">
        <f t="shared" si="5"/>
        <v>18732.499999999996</v>
      </c>
      <c r="X11" s="24">
        <f t="shared" si="3"/>
        <v>169498.6</v>
      </c>
      <c r="Y11" s="24">
        <f t="shared" si="1"/>
        <v>97.307765373873295</v>
      </c>
      <c r="Z11" s="3"/>
      <c r="AA11" s="3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</row>
    <row r="12" spans="2:76" ht="18" customHeight="1">
      <c r="B12" s="25" t="s">
        <v>21</v>
      </c>
      <c r="C12" s="26">
        <f>+[1]DGII!N12</f>
        <v>5895.3</v>
      </c>
      <c r="D12" s="26">
        <f>+[1]DGII!O12</f>
        <v>4890.8999999999996</v>
      </c>
      <c r="E12" s="26">
        <f>+[1]DGII!P12</f>
        <v>5026.2</v>
      </c>
      <c r="F12" s="26">
        <f>+[1]DGII!Q12</f>
        <v>5274.5</v>
      </c>
      <c r="G12" s="26">
        <f>+[1]DGII!R12</f>
        <v>5456</v>
      </c>
      <c r="H12" s="26">
        <f>+[1]DGII!S12</f>
        <v>4590.6000000000004</v>
      </c>
      <c r="I12" s="26">
        <f>+[1]DGII!T12</f>
        <v>4366.5</v>
      </c>
      <c r="J12" s="26">
        <f>+[1]DGII!U12</f>
        <v>4886.2</v>
      </c>
      <c r="K12" s="26">
        <f>+[1]DGII!V12</f>
        <v>4553.8999999999996</v>
      </c>
      <c r="L12" s="26">
        <f>+[1]DGII!W12</f>
        <v>5122.1000000000004</v>
      </c>
      <c r="M12" s="27">
        <f>SUM(C12:L12)</f>
        <v>50062.2</v>
      </c>
      <c r="N12" s="26">
        <f>+'[1]PP (EST)'!N12</f>
        <v>6126.4</v>
      </c>
      <c r="O12" s="26">
        <f>+'[1]PP (EST)'!O12</f>
        <v>4807.8999999999996</v>
      </c>
      <c r="P12" s="26">
        <f>+'[1]PP (EST)'!P12</f>
        <v>5124.3</v>
      </c>
      <c r="Q12" s="26">
        <f>+'[1]PP (EST)'!Q12</f>
        <v>4903.5</v>
      </c>
      <c r="R12" s="26">
        <f>+'[1]PP (EST)'!R12</f>
        <v>5340.9</v>
      </c>
      <c r="S12" s="26">
        <f>+'[1]PP (EST)'!S12</f>
        <v>4299</v>
      </c>
      <c r="T12" s="26">
        <f>+'[1]PP (EST)'!T12</f>
        <v>4237.8999999999996</v>
      </c>
      <c r="U12" s="26">
        <f>+'[1]PP (EST)'!U12</f>
        <v>4840.8999999999996</v>
      </c>
      <c r="V12" s="26">
        <f>+'[1]PP (EST)'!V12</f>
        <v>4454</v>
      </c>
      <c r="W12" s="26">
        <f>+'[1]PP (EST)'!W12</f>
        <v>4135.3</v>
      </c>
      <c r="X12" s="27">
        <f>SUM(N12:W12)</f>
        <v>48270.100000000006</v>
      </c>
      <c r="Y12" s="27">
        <f t="shared" si="1"/>
        <v>103.71265027418627</v>
      </c>
      <c r="Z12" s="3"/>
      <c r="AA12" s="3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</row>
    <row r="13" spans="2:76" ht="18" customHeight="1">
      <c r="B13" s="25" t="s">
        <v>22</v>
      </c>
      <c r="C13" s="26">
        <f>+[1]DGII!N13</f>
        <v>7188</v>
      </c>
      <c r="D13" s="26">
        <f>+[1]DGII!O13</f>
        <v>5148.8</v>
      </c>
      <c r="E13" s="26">
        <f>+[1]DGII!P13</f>
        <v>5868.7</v>
      </c>
      <c r="F13" s="26">
        <f>+[1]DGII!Q13</f>
        <v>19943.900000000001</v>
      </c>
      <c r="G13" s="26">
        <f>+[1]DGII!R13</f>
        <v>5717.5</v>
      </c>
      <c r="H13" s="26">
        <f>+[1]DGII!S13</f>
        <v>6223.4</v>
      </c>
      <c r="I13" s="26">
        <f>+[1]DGII!T13</f>
        <v>10609.7</v>
      </c>
      <c r="J13" s="26">
        <f>+[1]DGII!U13</f>
        <v>6457.6</v>
      </c>
      <c r="K13" s="26">
        <f>+[1]DGII!V13</f>
        <v>6137.4</v>
      </c>
      <c r="L13" s="26">
        <f>+[1]DGII!W13</f>
        <v>8486.7000000000007</v>
      </c>
      <c r="M13" s="27">
        <f>SUM(C13:L13)</f>
        <v>81781.7</v>
      </c>
      <c r="N13" s="26">
        <f>+'[1]PP (EST)'!N13</f>
        <v>8386.2000000000007</v>
      </c>
      <c r="O13" s="26">
        <f>+'[1]PP (EST)'!O13</f>
        <v>6632.1</v>
      </c>
      <c r="P13" s="26">
        <f>+'[1]PP (EST)'!P13</f>
        <v>6909.3</v>
      </c>
      <c r="Q13" s="26">
        <f>+'[1]PP (EST)'!Q13</f>
        <v>19195.8</v>
      </c>
      <c r="R13" s="26">
        <f>+'[1]PP (EST)'!R13</f>
        <v>8059.1</v>
      </c>
      <c r="S13" s="26">
        <f>+'[1]PP (EST)'!S13</f>
        <v>6909.8</v>
      </c>
      <c r="T13" s="26">
        <f>+'[1]PP (EST)'!T13</f>
        <v>9075.1</v>
      </c>
      <c r="U13" s="26">
        <f>+'[1]PP (EST)'!U13</f>
        <v>7110.9</v>
      </c>
      <c r="V13" s="26">
        <f>+'[1]PP (EST)'!V13</f>
        <v>8315.2999999999993</v>
      </c>
      <c r="W13" s="26">
        <f>+'[1]PP (EST)'!W13</f>
        <v>11402.8</v>
      </c>
      <c r="X13" s="27">
        <f>SUM(N13:W13)</f>
        <v>91996.400000000009</v>
      </c>
      <c r="Y13" s="27">
        <f t="shared" si="1"/>
        <v>88.896630737724507</v>
      </c>
      <c r="Z13" s="28"/>
      <c r="AA13" s="3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</row>
    <row r="14" spans="2:76" ht="18" customHeight="1">
      <c r="B14" s="25" t="s">
        <v>23</v>
      </c>
      <c r="C14" s="26">
        <f>+[1]DGII!N14</f>
        <v>4032.5</v>
      </c>
      <c r="D14" s="26">
        <f>+[1]DGII!O14</f>
        <v>2435.4</v>
      </c>
      <c r="E14" s="26">
        <f>+[1]DGII!P14</f>
        <v>3218.6</v>
      </c>
      <c r="F14" s="26">
        <f>+[1]DGII!Q14</f>
        <v>2981</v>
      </c>
      <c r="G14" s="26">
        <f>+[1]DGII!R14</f>
        <v>3446.7</v>
      </c>
      <c r="H14" s="26">
        <f>+[1]DGII!S14</f>
        <v>4111.3</v>
      </c>
      <c r="I14" s="26">
        <f>+[1]DGII!T14</f>
        <v>2881.5</v>
      </c>
      <c r="J14" s="26">
        <f>+[1]DGII!U14</f>
        <v>2536.8000000000002</v>
      </c>
      <c r="K14" s="26">
        <f>+[1]DGII!V14</f>
        <v>2702.1</v>
      </c>
      <c r="L14" s="26">
        <f>+[1]DGII!W14</f>
        <v>2968.5</v>
      </c>
      <c r="M14" s="27">
        <f>SUM(C14:L14)</f>
        <v>31314.399999999998</v>
      </c>
      <c r="N14" s="26">
        <f>+'[1]PP (EST)'!N14</f>
        <v>3115.4</v>
      </c>
      <c r="O14" s="26">
        <f>+'[1]PP (EST)'!O14</f>
        <v>1945.8</v>
      </c>
      <c r="P14" s="26">
        <f>+'[1]PP (EST)'!P14</f>
        <v>2117.9</v>
      </c>
      <c r="Q14" s="26">
        <f>+'[1]PP (EST)'!Q14</f>
        <v>3204.9</v>
      </c>
      <c r="R14" s="26">
        <f>+'[1]PP (EST)'!R14</f>
        <v>3279</v>
      </c>
      <c r="S14" s="26">
        <f>+'[1]PP (EST)'!S14</f>
        <v>3024.5</v>
      </c>
      <c r="T14" s="26">
        <f>+'[1]PP (EST)'!T14</f>
        <v>2759.6</v>
      </c>
      <c r="U14" s="26">
        <f>+'[1]PP (EST)'!U14</f>
        <v>2487.4</v>
      </c>
      <c r="V14" s="26">
        <f>+'[1]PP (EST)'!V14</f>
        <v>2660.2</v>
      </c>
      <c r="W14" s="26">
        <f>+'[1]PP (EST)'!W14</f>
        <v>3020.3</v>
      </c>
      <c r="X14" s="27">
        <f>SUM(N14:W14)</f>
        <v>27615</v>
      </c>
      <c r="Y14" s="27">
        <f t="shared" si="1"/>
        <v>113.39634256744522</v>
      </c>
      <c r="Z14" s="3"/>
      <c r="AA14" s="3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</row>
    <row r="15" spans="2:76" ht="18" customHeight="1">
      <c r="B15" s="25" t="s">
        <v>24</v>
      </c>
      <c r="C15" s="26">
        <f>+[1]DGII!N15</f>
        <v>155.9</v>
      </c>
      <c r="D15" s="26">
        <f>+[1]DGII!O15</f>
        <v>123.3</v>
      </c>
      <c r="E15" s="26">
        <f>+[1]DGII!P15</f>
        <v>197.9</v>
      </c>
      <c r="F15" s="26">
        <f>+[1]DGII!Q15</f>
        <v>184</v>
      </c>
      <c r="G15" s="26">
        <f>+[1]DGII!R15</f>
        <v>154.69999999999999</v>
      </c>
      <c r="H15" s="26">
        <f>+[1]DGII!S15</f>
        <v>159.69999999999999</v>
      </c>
      <c r="I15" s="26">
        <f>+[1]DGII!T15</f>
        <v>202.8</v>
      </c>
      <c r="J15" s="26">
        <f>+[1]DGII!U15</f>
        <v>224.7</v>
      </c>
      <c r="K15" s="26">
        <f>+[1]DGII!V15</f>
        <v>177.8</v>
      </c>
      <c r="L15" s="26">
        <f>+[1]DGII!W15</f>
        <v>196.2</v>
      </c>
      <c r="M15" s="27">
        <f>SUM(C15:L15)</f>
        <v>1777</v>
      </c>
      <c r="N15" s="26">
        <f>+'[1]PP (EST)'!N15</f>
        <v>135</v>
      </c>
      <c r="O15" s="26">
        <f>+'[1]PP (EST)'!O15</f>
        <v>128</v>
      </c>
      <c r="P15" s="26">
        <f>+'[1]PP (EST)'!P15</f>
        <v>151.19999999999999</v>
      </c>
      <c r="Q15" s="26">
        <f>+'[1]PP (EST)'!Q15</f>
        <v>162.4</v>
      </c>
      <c r="R15" s="26">
        <f>+'[1]PP (EST)'!R15</f>
        <v>193.9</v>
      </c>
      <c r="S15" s="26">
        <f>+'[1]PP (EST)'!S15</f>
        <v>160.6</v>
      </c>
      <c r="T15" s="26">
        <f>+'[1]PP (EST)'!T15</f>
        <v>207</v>
      </c>
      <c r="U15" s="26">
        <f>+'[1]PP (EST)'!U15</f>
        <v>152.1</v>
      </c>
      <c r="V15" s="26">
        <f>+'[1]PP (EST)'!V15</f>
        <v>152.80000000000001</v>
      </c>
      <c r="W15" s="26">
        <f>+'[1]PP (EST)'!W15</f>
        <v>174.1</v>
      </c>
      <c r="X15" s="27">
        <f>SUM(N15:W15)</f>
        <v>1617.0999999999997</v>
      </c>
      <c r="Y15" s="27">
        <f t="shared" si="1"/>
        <v>109.88807123863708</v>
      </c>
      <c r="Z15" s="3"/>
      <c r="AA15" s="3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</row>
    <row r="16" spans="2:76" ht="18" customHeight="1">
      <c r="B16" s="20" t="s">
        <v>25</v>
      </c>
      <c r="C16" s="21">
        <f t="shared" ref="C16:X16" si="6">+C17+C25</f>
        <v>1777.3999999999999</v>
      </c>
      <c r="D16" s="21">
        <f t="shared" si="6"/>
        <v>1971.0000000000002</v>
      </c>
      <c r="E16" s="21">
        <f t="shared" si="6"/>
        <v>3117.2</v>
      </c>
      <c r="F16" s="21">
        <f t="shared" si="6"/>
        <v>3666.6</v>
      </c>
      <c r="G16" s="21">
        <f t="shared" si="6"/>
        <v>2325.4</v>
      </c>
      <c r="H16" s="21">
        <f t="shared" si="6"/>
        <v>1920.1000000000001</v>
      </c>
      <c r="I16" s="21">
        <f t="shared" si="6"/>
        <v>2198.2999999999997</v>
      </c>
      <c r="J16" s="21">
        <f t="shared" si="6"/>
        <v>2163.9</v>
      </c>
      <c r="K16" s="21">
        <f t="shared" si="6"/>
        <v>2609.4</v>
      </c>
      <c r="L16" s="21">
        <f t="shared" si="6"/>
        <v>3636.2</v>
      </c>
      <c r="M16" s="22">
        <f t="shared" si="6"/>
        <v>25385.500000000004</v>
      </c>
      <c r="N16" s="21">
        <f t="shared" si="6"/>
        <v>1676</v>
      </c>
      <c r="O16" s="21">
        <f t="shared" si="6"/>
        <v>1720</v>
      </c>
      <c r="P16" s="21">
        <f t="shared" si="6"/>
        <v>2973.8</v>
      </c>
      <c r="Q16" s="21">
        <f t="shared" si="6"/>
        <v>3609.5</v>
      </c>
      <c r="R16" s="21">
        <f t="shared" si="6"/>
        <v>2167.1999999999998</v>
      </c>
      <c r="S16" s="21">
        <f t="shared" si="6"/>
        <v>1871.1</v>
      </c>
      <c r="T16" s="21">
        <f t="shared" si="6"/>
        <v>2045.1000000000001</v>
      </c>
      <c r="U16" s="21">
        <f t="shared" si="6"/>
        <v>2134.7000000000003</v>
      </c>
      <c r="V16" s="21">
        <f t="shared" si="6"/>
        <v>2838.7999999999997</v>
      </c>
      <c r="W16" s="21">
        <f t="shared" si="6"/>
        <v>3534.2999999999997</v>
      </c>
      <c r="X16" s="22">
        <f t="shared" si="6"/>
        <v>24570.499999999996</v>
      </c>
      <c r="Y16" s="22">
        <f t="shared" si="1"/>
        <v>103.31698581632449</v>
      </c>
      <c r="Z16" s="3"/>
      <c r="AA16" s="3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</row>
    <row r="17" spans="2:76" ht="18" customHeight="1">
      <c r="B17" s="29" t="s">
        <v>26</v>
      </c>
      <c r="C17" s="21">
        <f t="shared" ref="C17:X17" si="7">SUM(C18:C24)</f>
        <v>1595.3</v>
      </c>
      <c r="D17" s="21">
        <f t="shared" si="7"/>
        <v>1779.3000000000002</v>
      </c>
      <c r="E17" s="21">
        <f t="shared" si="7"/>
        <v>2882.6</v>
      </c>
      <c r="F17" s="21">
        <f t="shared" si="7"/>
        <v>3543.6</v>
      </c>
      <c r="G17" s="21">
        <f t="shared" si="7"/>
        <v>2115.1</v>
      </c>
      <c r="H17" s="21">
        <f t="shared" si="7"/>
        <v>1760.1000000000001</v>
      </c>
      <c r="I17" s="21">
        <f t="shared" si="7"/>
        <v>2016.1</v>
      </c>
      <c r="J17" s="21">
        <f t="shared" si="7"/>
        <v>2006.9</v>
      </c>
      <c r="K17" s="21">
        <f t="shared" si="7"/>
        <v>2419.1</v>
      </c>
      <c r="L17" s="21">
        <f t="shared" si="7"/>
        <v>3433.5</v>
      </c>
      <c r="M17" s="22">
        <f t="shared" si="7"/>
        <v>23551.600000000002</v>
      </c>
      <c r="N17" s="21">
        <f t="shared" si="7"/>
        <v>1569.7</v>
      </c>
      <c r="O17" s="21">
        <f t="shared" si="7"/>
        <v>1605.7</v>
      </c>
      <c r="P17" s="21">
        <f t="shared" si="7"/>
        <v>2832.8</v>
      </c>
      <c r="Q17" s="21">
        <f t="shared" si="7"/>
        <v>3450.8</v>
      </c>
      <c r="R17" s="21">
        <f t="shared" si="7"/>
        <v>2015</v>
      </c>
      <c r="S17" s="21">
        <f t="shared" si="7"/>
        <v>1721.3999999999999</v>
      </c>
      <c r="T17" s="21">
        <f t="shared" si="7"/>
        <v>1894.3000000000002</v>
      </c>
      <c r="U17" s="21">
        <f t="shared" si="7"/>
        <v>1998.9</v>
      </c>
      <c r="V17" s="21">
        <f t="shared" si="7"/>
        <v>2689.1</v>
      </c>
      <c r="W17" s="21">
        <f t="shared" si="7"/>
        <v>3459.7999999999997</v>
      </c>
      <c r="X17" s="22">
        <f t="shared" si="7"/>
        <v>23237.499999999996</v>
      </c>
      <c r="Y17" s="22">
        <f t="shared" si="1"/>
        <v>101.35169445938679</v>
      </c>
      <c r="Z17" s="3"/>
      <c r="AA17" s="3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</row>
    <row r="18" spans="2:76" ht="18" customHeight="1">
      <c r="B18" s="30" t="s">
        <v>27</v>
      </c>
      <c r="C18" s="31">
        <f>+[1]DGII!N18</f>
        <v>83.8</v>
      </c>
      <c r="D18" s="31">
        <f>+[1]DGII!O18</f>
        <v>201.5</v>
      </c>
      <c r="E18" s="31">
        <f>+[1]DGII!P18</f>
        <v>951</v>
      </c>
      <c r="F18" s="31">
        <f>+[1]DGII!Q18</f>
        <v>134.5</v>
      </c>
      <c r="G18" s="31">
        <f>+[1]DGII!R18</f>
        <v>109.9</v>
      </c>
      <c r="H18" s="31">
        <f>+[1]DGII!S18</f>
        <v>92.8</v>
      </c>
      <c r="I18" s="31">
        <f>+[1]DGII!T18</f>
        <v>88.7</v>
      </c>
      <c r="J18" s="31">
        <f>+[1]DGII!U18</f>
        <v>185</v>
      </c>
      <c r="K18" s="31">
        <f>+[1]DGII!V18</f>
        <v>829.1</v>
      </c>
      <c r="L18" s="31">
        <f>+[1]DGII!W18</f>
        <v>109.3</v>
      </c>
      <c r="M18" s="27">
        <f t="shared" ref="M18:M25" si="8">SUM(C18:L18)</f>
        <v>2785.6000000000004</v>
      </c>
      <c r="N18" s="31">
        <f>+'[1]PP (EST)'!N18</f>
        <v>67.7</v>
      </c>
      <c r="O18" s="31">
        <f>+'[1]PP (EST)'!O18</f>
        <v>190.4</v>
      </c>
      <c r="P18" s="31">
        <f>+'[1]PP (EST)'!P18</f>
        <v>1117.0999999999999</v>
      </c>
      <c r="Q18" s="31">
        <f>+'[1]PP (EST)'!Q18</f>
        <v>126.6</v>
      </c>
      <c r="R18" s="31">
        <f>+'[1]PP (EST)'!R18</f>
        <v>112.5</v>
      </c>
      <c r="S18" s="31">
        <f>+'[1]PP (EST)'!S18</f>
        <v>87.8</v>
      </c>
      <c r="T18" s="31">
        <f>+'[1]PP (EST)'!T18</f>
        <v>87.7</v>
      </c>
      <c r="U18" s="31">
        <f>+'[1]PP (EST)'!U18</f>
        <v>195.6</v>
      </c>
      <c r="V18" s="31">
        <f>+'[1]PP (EST)'!V18</f>
        <v>1072</v>
      </c>
      <c r="W18" s="31">
        <f>+'[1]PP (EST)'!W18</f>
        <v>304.5</v>
      </c>
      <c r="X18" s="27">
        <f t="shared" ref="X18:X25" si="9">SUM(N18:W18)</f>
        <v>3361.8999999999996</v>
      </c>
      <c r="Y18" s="27">
        <f t="shared" si="1"/>
        <v>82.857907730747513</v>
      </c>
      <c r="Z18" s="3"/>
      <c r="AA18" s="3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</row>
    <row r="19" spans="2:76" ht="18" customHeight="1">
      <c r="B19" s="30" t="s">
        <v>28</v>
      </c>
      <c r="C19" s="31">
        <f>+[1]DGII!N19</f>
        <v>209</v>
      </c>
      <c r="D19" s="31">
        <f>+[1]DGII!O19</f>
        <v>107.1</v>
      </c>
      <c r="E19" s="31">
        <f>+[1]DGII!P19</f>
        <v>147</v>
      </c>
      <c r="F19" s="31">
        <f>+[1]DGII!Q19</f>
        <v>1812.5</v>
      </c>
      <c r="G19" s="31">
        <f>+[1]DGII!R19</f>
        <v>266.5</v>
      </c>
      <c r="H19" s="31">
        <f>+[1]DGII!S19</f>
        <v>145.9</v>
      </c>
      <c r="I19" s="31">
        <f>+[1]DGII!T19</f>
        <v>245</v>
      </c>
      <c r="J19" s="31">
        <f>+[1]DGII!U19</f>
        <v>105.7</v>
      </c>
      <c r="K19" s="31">
        <f>+[1]DGII!V19</f>
        <v>141.69999999999999</v>
      </c>
      <c r="L19" s="31">
        <f>+[1]DGII!W19</f>
        <v>1685</v>
      </c>
      <c r="M19" s="27">
        <f t="shared" si="8"/>
        <v>4865.3999999999996</v>
      </c>
      <c r="N19" s="31">
        <f>+'[1]PP (EST)'!N19</f>
        <v>187</v>
      </c>
      <c r="O19" s="31">
        <f>+'[1]PP (EST)'!O19</f>
        <v>89.3</v>
      </c>
      <c r="P19" s="31">
        <f>+'[1]PP (EST)'!P19</f>
        <v>105.8</v>
      </c>
      <c r="Q19" s="31">
        <f>+'[1]PP (EST)'!Q19</f>
        <v>1875.9</v>
      </c>
      <c r="R19" s="31">
        <f>+'[1]PP (EST)'!R19</f>
        <v>202.5</v>
      </c>
      <c r="S19" s="31">
        <f>+'[1]PP (EST)'!S19</f>
        <v>167.2</v>
      </c>
      <c r="T19" s="31">
        <f>+'[1]PP (EST)'!T19</f>
        <v>228</v>
      </c>
      <c r="U19" s="31">
        <f>+'[1]PP (EST)'!U19</f>
        <v>138.5</v>
      </c>
      <c r="V19" s="31">
        <f>+'[1]PP (EST)'!V19</f>
        <v>170.9</v>
      </c>
      <c r="W19" s="31">
        <f>+'[1]PP (EST)'!W19</f>
        <v>1645.6</v>
      </c>
      <c r="X19" s="27">
        <f t="shared" si="9"/>
        <v>4810.7</v>
      </c>
      <c r="Y19" s="27">
        <f t="shared" si="1"/>
        <v>101.13704866235682</v>
      </c>
      <c r="Z19" s="3"/>
      <c r="AA19" s="3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</row>
    <row r="20" spans="2:76" ht="18" customHeight="1">
      <c r="B20" s="30" t="s">
        <v>29</v>
      </c>
      <c r="C20" s="31">
        <f>+[1]DGII!N20</f>
        <v>469.2</v>
      </c>
      <c r="D20" s="31">
        <f>+[1]DGII!O20</f>
        <v>510.8</v>
      </c>
      <c r="E20" s="31">
        <f>+[1]DGII!P20</f>
        <v>739</v>
      </c>
      <c r="F20" s="31">
        <f>+[1]DGII!Q20</f>
        <v>537</v>
      </c>
      <c r="G20" s="31">
        <f>+[1]DGII!R20</f>
        <v>605.70000000000005</v>
      </c>
      <c r="H20" s="31">
        <f>+[1]DGII!S20</f>
        <v>680.7</v>
      </c>
      <c r="I20" s="31">
        <f>+[1]DGII!T20</f>
        <v>728.5</v>
      </c>
      <c r="J20" s="31">
        <f>+[1]DGII!U20</f>
        <v>669.2</v>
      </c>
      <c r="K20" s="31">
        <f>+[1]DGII!V20</f>
        <v>608.79999999999995</v>
      </c>
      <c r="L20" s="31">
        <f>+[1]DGII!W20</f>
        <v>724.8</v>
      </c>
      <c r="M20" s="27">
        <f t="shared" si="8"/>
        <v>6273.7</v>
      </c>
      <c r="N20" s="31">
        <f>+'[1]PP (EST)'!N20</f>
        <v>438.1</v>
      </c>
      <c r="O20" s="31">
        <f>+'[1]PP (EST)'!O20</f>
        <v>486.9</v>
      </c>
      <c r="P20" s="31">
        <f>+'[1]PP (EST)'!P20</f>
        <v>560.9</v>
      </c>
      <c r="Q20" s="31">
        <f>+'[1]PP (EST)'!Q20</f>
        <v>545.5</v>
      </c>
      <c r="R20" s="31">
        <f>+'[1]PP (EST)'!R20</f>
        <v>638.5</v>
      </c>
      <c r="S20" s="31">
        <f>+'[1]PP (EST)'!S20</f>
        <v>613.5</v>
      </c>
      <c r="T20" s="31">
        <f>+'[1]PP (EST)'!T20</f>
        <v>717.7</v>
      </c>
      <c r="U20" s="31">
        <f>+'[1]PP (EST)'!U20</f>
        <v>647.5</v>
      </c>
      <c r="V20" s="31">
        <f>+'[1]PP (EST)'!V20</f>
        <v>584.70000000000005</v>
      </c>
      <c r="W20" s="31">
        <f>+'[1]PP (EST)'!W20</f>
        <v>610.4</v>
      </c>
      <c r="X20" s="27">
        <f t="shared" si="9"/>
        <v>5843.7</v>
      </c>
      <c r="Y20" s="27">
        <f t="shared" si="1"/>
        <v>107.35835172921267</v>
      </c>
      <c r="Z20" s="3"/>
      <c r="AA20" s="3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</row>
    <row r="21" spans="2:76" ht="18" customHeight="1">
      <c r="B21" s="30" t="s">
        <v>30</v>
      </c>
      <c r="C21" s="31">
        <f>+[1]DGII!N21</f>
        <v>130.4</v>
      </c>
      <c r="D21" s="31">
        <f>+[1]DGII!O21</f>
        <v>111.2</v>
      </c>
      <c r="E21" s="31">
        <f>+[1]DGII!P21</f>
        <v>122.2</v>
      </c>
      <c r="F21" s="31">
        <f>+[1]DGII!Q21</f>
        <v>112.2</v>
      </c>
      <c r="G21" s="31">
        <f>+[1]DGII!R21</f>
        <v>132</v>
      </c>
      <c r="H21" s="31">
        <f>+[1]DGII!S21</f>
        <v>108.5</v>
      </c>
      <c r="I21" s="31">
        <f>+[1]DGII!T21</f>
        <v>126.2</v>
      </c>
      <c r="J21" s="31">
        <f>+[1]DGII!U21</f>
        <v>115.9</v>
      </c>
      <c r="K21" s="31">
        <f>+[1]DGII!V21</f>
        <v>100.8</v>
      </c>
      <c r="L21" s="31">
        <f>+[1]DGII!W21</f>
        <v>132</v>
      </c>
      <c r="M21" s="27">
        <f t="shared" si="8"/>
        <v>1191.4000000000001</v>
      </c>
      <c r="N21" s="31">
        <f>+'[1]PP (EST)'!N21</f>
        <v>123.8</v>
      </c>
      <c r="O21" s="31">
        <f>+'[1]PP (EST)'!O21</f>
        <v>106.3</v>
      </c>
      <c r="P21" s="31">
        <f>+'[1]PP (EST)'!P21</f>
        <v>117</v>
      </c>
      <c r="Q21" s="31">
        <f>+'[1]PP (EST)'!Q21</f>
        <v>114.9</v>
      </c>
      <c r="R21" s="31">
        <f>+'[1]PP (EST)'!R21</f>
        <v>114.9</v>
      </c>
      <c r="S21" s="31">
        <f>+'[1]PP (EST)'!S21</f>
        <v>103.6</v>
      </c>
      <c r="T21" s="31">
        <f>+'[1]PP (EST)'!T21</f>
        <v>102.1</v>
      </c>
      <c r="U21" s="31">
        <f>+'[1]PP (EST)'!U21</f>
        <v>110.7</v>
      </c>
      <c r="V21" s="31">
        <f>+'[1]PP (EST)'!V21</f>
        <v>96.1</v>
      </c>
      <c r="W21" s="31">
        <f>+'[1]PP (EST)'!W21</f>
        <v>109.2</v>
      </c>
      <c r="X21" s="27">
        <f t="shared" si="9"/>
        <v>1098.6000000000001</v>
      </c>
      <c r="Y21" s="27">
        <f t="shared" si="1"/>
        <v>108.44711450937557</v>
      </c>
      <c r="Z21" s="3"/>
      <c r="AA21" s="3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</row>
    <row r="22" spans="2:76" ht="18" customHeight="1">
      <c r="B22" s="30" t="s">
        <v>31</v>
      </c>
      <c r="C22" s="31">
        <f>+[1]DGII!N22</f>
        <v>51</v>
      </c>
      <c r="D22" s="31">
        <f>+[1]DGII!O22</f>
        <v>45.5</v>
      </c>
      <c r="E22" s="31">
        <f>+[1]DGII!P22</f>
        <v>56.3</v>
      </c>
      <c r="F22" s="31">
        <f>+[1]DGII!Q22</f>
        <v>42.4</v>
      </c>
      <c r="G22" s="31">
        <f>+[1]DGII!R22</f>
        <v>52.4</v>
      </c>
      <c r="H22" s="31">
        <f>+[1]DGII!S22</f>
        <v>78.5</v>
      </c>
      <c r="I22" s="31">
        <f>+[1]DGII!T22</f>
        <v>52.1</v>
      </c>
      <c r="J22" s="31">
        <f>+[1]DGII!U22</f>
        <v>49.5</v>
      </c>
      <c r="K22" s="31">
        <f>+[1]DGII!V22</f>
        <v>66.099999999999994</v>
      </c>
      <c r="L22" s="31">
        <f>+[1]DGII!W22</f>
        <v>50.7</v>
      </c>
      <c r="M22" s="27">
        <f t="shared" si="8"/>
        <v>544.50000000000011</v>
      </c>
      <c r="N22" s="31">
        <v>37.200000000000003</v>
      </c>
      <c r="O22" s="31">
        <v>36.6</v>
      </c>
      <c r="P22" s="31">
        <v>51.2</v>
      </c>
      <c r="Q22" s="31">
        <v>40.299999999999997</v>
      </c>
      <c r="R22" s="31">
        <v>43.6</v>
      </c>
      <c r="S22" s="31">
        <v>44.9</v>
      </c>
      <c r="T22" s="31">
        <v>74.900000000000006</v>
      </c>
      <c r="U22" s="31">
        <v>42.7</v>
      </c>
      <c r="V22" s="31">
        <v>42.7</v>
      </c>
      <c r="W22" s="31">
        <v>34.200000000000003</v>
      </c>
      <c r="X22" s="27">
        <f t="shared" si="9"/>
        <v>448.3</v>
      </c>
      <c r="Y22" s="27">
        <f t="shared" si="1"/>
        <v>121.45884452375644</v>
      </c>
      <c r="Z22" s="3"/>
      <c r="AA22" s="3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</row>
    <row r="23" spans="2:76" ht="18" customHeight="1">
      <c r="B23" s="32" t="s">
        <v>32</v>
      </c>
      <c r="C23" s="31">
        <f>+[1]DGII!N23</f>
        <v>616.9</v>
      </c>
      <c r="D23" s="31">
        <f>+[1]DGII!O23</f>
        <v>612.79999999999995</v>
      </c>
      <c r="E23" s="31">
        <f>+[1]DGII!P23</f>
        <v>828.7</v>
      </c>
      <c r="F23" s="31">
        <f>+[1]DGII!Q23</f>
        <v>617.6</v>
      </c>
      <c r="G23" s="31">
        <f>+[1]DGII!R23</f>
        <v>830.7</v>
      </c>
      <c r="H23" s="31">
        <f>+[1]DGII!S23</f>
        <v>631.5</v>
      </c>
      <c r="I23" s="31">
        <f>+[1]DGII!T23</f>
        <v>668</v>
      </c>
      <c r="J23" s="31">
        <f>+[1]DGII!U23</f>
        <v>851.3</v>
      </c>
      <c r="K23" s="31">
        <f>+[1]DGII!V23</f>
        <v>638.6</v>
      </c>
      <c r="L23" s="31">
        <f>+[1]DGII!W23</f>
        <v>672.7</v>
      </c>
      <c r="M23" s="27">
        <f t="shared" si="8"/>
        <v>6968.8</v>
      </c>
      <c r="N23" s="31">
        <f>+'[1]PP (EST)'!N22</f>
        <v>680</v>
      </c>
      <c r="O23" s="31">
        <f>+'[1]PP (EST)'!O22</f>
        <v>656</v>
      </c>
      <c r="P23" s="31">
        <f>+'[1]PP (EST)'!P22</f>
        <v>831</v>
      </c>
      <c r="Q23" s="31">
        <f>+'[1]PP (EST)'!Q22</f>
        <v>662.1</v>
      </c>
      <c r="R23" s="31">
        <f>+'[1]PP (EST)'!R22</f>
        <v>832.8</v>
      </c>
      <c r="S23" s="31">
        <f>+'[1]PP (EST)'!S22</f>
        <v>668.6</v>
      </c>
      <c r="T23" s="31">
        <f>+'[1]PP (EST)'!T22</f>
        <v>639.4</v>
      </c>
      <c r="U23" s="31">
        <f>+'[1]PP (EST)'!U22</f>
        <v>829.7</v>
      </c>
      <c r="V23" s="31">
        <f>+'[1]PP (EST)'!V22</f>
        <v>649.1</v>
      </c>
      <c r="W23" s="31">
        <f>+'[1]PP (EST)'!W22</f>
        <v>716.5</v>
      </c>
      <c r="X23" s="27">
        <f t="shared" si="9"/>
        <v>7165.2</v>
      </c>
      <c r="Y23" s="27">
        <f t="shared" si="1"/>
        <v>97.258973929548375</v>
      </c>
      <c r="Z23" s="3"/>
      <c r="AA23" s="3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</row>
    <row r="24" spans="2:76" s="33" customFormat="1" ht="18" customHeight="1">
      <c r="B24" s="32" t="s">
        <v>33</v>
      </c>
      <c r="C24" s="31">
        <f>+[1]DGII!N24</f>
        <v>35</v>
      </c>
      <c r="D24" s="31">
        <f>+[1]DGII!O24</f>
        <v>190.4</v>
      </c>
      <c r="E24" s="31">
        <f>+[1]DGII!P24</f>
        <v>38.4</v>
      </c>
      <c r="F24" s="31">
        <f>+[1]DGII!Q24</f>
        <v>287.39999999999998</v>
      </c>
      <c r="G24" s="31">
        <f>+[1]DGII!R24</f>
        <v>117.9</v>
      </c>
      <c r="H24" s="31">
        <f>+[1]DGII!S24</f>
        <v>22.2</v>
      </c>
      <c r="I24" s="31">
        <f>+[1]DGII!T24</f>
        <v>107.6</v>
      </c>
      <c r="J24" s="31">
        <f>+[1]DGII!U24</f>
        <v>30.3</v>
      </c>
      <c r="K24" s="31">
        <f>+[1]DGII!V24</f>
        <v>34</v>
      </c>
      <c r="L24" s="31">
        <f>+[1]DGII!W24</f>
        <v>59</v>
      </c>
      <c r="M24" s="27">
        <f t="shared" si="8"/>
        <v>922.2</v>
      </c>
      <c r="N24" s="31">
        <v>35.9</v>
      </c>
      <c r="O24" s="31">
        <v>40.200000000000003</v>
      </c>
      <c r="P24" s="31">
        <v>49.8</v>
      </c>
      <c r="Q24" s="31">
        <v>85.5</v>
      </c>
      <c r="R24" s="31">
        <v>70.2</v>
      </c>
      <c r="S24" s="31">
        <v>35.799999999999997</v>
      </c>
      <c r="T24" s="31">
        <v>44.5</v>
      </c>
      <c r="U24" s="31">
        <v>34.200000000000003</v>
      </c>
      <c r="V24" s="31">
        <v>73.599999999999994</v>
      </c>
      <c r="W24" s="31">
        <v>39.4</v>
      </c>
      <c r="X24" s="27">
        <f t="shared" si="9"/>
        <v>509.09999999999991</v>
      </c>
      <c r="Y24" s="27">
        <f t="shared" si="1"/>
        <v>181.14319387153805</v>
      </c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</row>
    <row r="25" spans="2:76" s="33" customFormat="1" ht="18" customHeight="1">
      <c r="B25" s="29" t="s">
        <v>34</v>
      </c>
      <c r="C25" s="21">
        <f>+[1]DGII!N25</f>
        <v>182.1</v>
      </c>
      <c r="D25" s="21">
        <f>+[1]DGII!O25</f>
        <v>191.7</v>
      </c>
      <c r="E25" s="21">
        <f>+[1]DGII!P25</f>
        <v>234.6</v>
      </c>
      <c r="F25" s="21">
        <f>+[1]DGII!Q25</f>
        <v>123</v>
      </c>
      <c r="G25" s="21">
        <f>+[1]DGII!R25</f>
        <v>210.3</v>
      </c>
      <c r="H25" s="21">
        <f>+[1]DGII!S25</f>
        <v>160</v>
      </c>
      <c r="I25" s="21">
        <f>+[1]DGII!T25</f>
        <v>182.2</v>
      </c>
      <c r="J25" s="21">
        <f>+[1]DGII!U25</f>
        <v>157</v>
      </c>
      <c r="K25" s="21">
        <f>+[1]DGII!V25</f>
        <v>190.3</v>
      </c>
      <c r="L25" s="21">
        <f>+[1]DGII!W25</f>
        <v>202.7</v>
      </c>
      <c r="M25" s="24">
        <f t="shared" si="8"/>
        <v>1833.9</v>
      </c>
      <c r="N25" s="23">
        <f>+'[1]PP (EST)'!N24</f>
        <v>106.3</v>
      </c>
      <c r="O25" s="23">
        <f>+'[1]PP (EST)'!O24</f>
        <v>114.3</v>
      </c>
      <c r="P25" s="23">
        <f>+'[1]PP (EST)'!P24</f>
        <v>141</v>
      </c>
      <c r="Q25" s="23">
        <f>+'[1]PP (EST)'!Q24</f>
        <v>158.69999999999999</v>
      </c>
      <c r="R25" s="23">
        <f>+'[1]PP (EST)'!R24</f>
        <v>152.19999999999999</v>
      </c>
      <c r="S25" s="23">
        <f>+'[1]PP (EST)'!S24</f>
        <v>149.69999999999999</v>
      </c>
      <c r="T25" s="23">
        <f>+'[1]PP (EST)'!T24</f>
        <v>150.80000000000001</v>
      </c>
      <c r="U25" s="23">
        <f>+'[1]PP (EST)'!U24</f>
        <v>135.80000000000001</v>
      </c>
      <c r="V25" s="23">
        <f>+'[1]PP (EST)'!V24</f>
        <v>149.69999999999999</v>
      </c>
      <c r="W25" s="23">
        <f>+'[1]PP (EST)'!W24</f>
        <v>74.5</v>
      </c>
      <c r="X25" s="24">
        <f t="shared" si="9"/>
        <v>1333</v>
      </c>
      <c r="Y25" s="24">
        <f t="shared" si="1"/>
        <v>137.57689422355591</v>
      </c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</row>
    <row r="26" spans="2:76" s="33" customFormat="1" ht="18" customHeight="1">
      <c r="B26" s="20" t="s">
        <v>35</v>
      </c>
      <c r="C26" s="21">
        <f t="shared" ref="C26:X26" si="10">+C27+C29+C38+C43</f>
        <v>23635.299999999996</v>
      </c>
      <c r="D26" s="21">
        <f t="shared" si="10"/>
        <v>17808.7</v>
      </c>
      <c r="E26" s="21">
        <f t="shared" si="10"/>
        <v>17960.5</v>
      </c>
      <c r="F26" s="21">
        <f t="shared" si="10"/>
        <v>19249.499999999996</v>
      </c>
      <c r="G26" s="21">
        <f t="shared" si="10"/>
        <v>20260.599999999999</v>
      </c>
      <c r="H26" s="21">
        <f t="shared" si="10"/>
        <v>18265.8</v>
      </c>
      <c r="I26" s="21">
        <f t="shared" si="10"/>
        <v>19136.7</v>
      </c>
      <c r="J26" s="21">
        <f t="shared" si="10"/>
        <v>19392.699999999997</v>
      </c>
      <c r="K26" s="21">
        <f t="shared" si="10"/>
        <v>18972.699999999997</v>
      </c>
      <c r="L26" s="21">
        <f t="shared" si="10"/>
        <v>19914.7</v>
      </c>
      <c r="M26" s="22">
        <f t="shared" si="10"/>
        <v>194597.2</v>
      </c>
      <c r="N26" s="21">
        <f t="shared" si="10"/>
        <v>23903.899999999998</v>
      </c>
      <c r="O26" s="21">
        <f t="shared" si="10"/>
        <v>18330.500000000004</v>
      </c>
      <c r="P26" s="21">
        <f t="shared" si="10"/>
        <v>17880</v>
      </c>
      <c r="Q26" s="21">
        <f t="shared" si="10"/>
        <v>19890.199999999997</v>
      </c>
      <c r="R26" s="21">
        <f t="shared" si="10"/>
        <v>20425.5</v>
      </c>
      <c r="S26" s="21">
        <f t="shared" si="10"/>
        <v>18816.7</v>
      </c>
      <c r="T26" s="21">
        <f t="shared" si="10"/>
        <v>19849.199999999997</v>
      </c>
      <c r="U26" s="21">
        <f t="shared" si="10"/>
        <v>20552.599999999999</v>
      </c>
      <c r="V26" s="21">
        <f t="shared" si="10"/>
        <v>19165.900000000001</v>
      </c>
      <c r="W26" s="21">
        <f t="shared" si="10"/>
        <v>19118.000000000004</v>
      </c>
      <c r="X26" s="22">
        <f t="shared" si="10"/>
        <v>197932.5</v>
      </c>
      <c r="Y26" s="22">
        <f t="shared" si="1"/>
        <v>98.314930595026084</v>
      </c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</row>
    <row r="27" spans="2:76" s="33" customFormat="1" ht="18" customHeight="1">
      <c r="B27" s="29" t="s">
        <v>36</v>
      </c>
      <c r="C27" s="21">
        <f t="shared" ref="C27:X27" si="11">+C28</f>
        <v>11907</v>
      </c>
      <c r="D27" s="21">
        <f t="shared" si="11"/>
        <v>9127</v>
      </c>
      <c r="E27" s="21">
        <f t="shared" si="11"/>
        <v>9509</v>
      </c>
      <c r="F27" s="21">
        <f t="shared" si="11"/>
        <v>10543.9</v>
      </c>
      <c r="G27" s="21">
        <f t="shared" si="11"/>
        <v>10067.9</v>
      </c>
      <c r="H27" s="21">
        <f t="shared" si="11"/>
        <v>9903.2000000000007</v>
      </c>
      <c r="I27" s="21">
        <f t="shared" si="11"/>
        <v>10004.299999999999</v>
      </c>
      <c r="J27" s="21">
        <f t="shared" si="11"/>
        <v>9832.5</v>
      </c>
      <c r="K27" s="21">
        <f t="shared" si="11"/>
        <v>9974.2999999999993</v>
      </c>
      <c r="L27" s="21">
        <f t="shared" si="11"/>
        <v>9389</v>
      </c>
      <c r="M27" s="22">
        <f t="shared" si="11"/>
        <v>100258.1</v>
      </c>
      <c r="N27" s="21">
        <f t="shared" si="11"/>
        <v>12031.9</v>
      </c>
      <c r="O27" s="21">
        <f t="shared" si="11"/>
        <v>9277.1</v>
      </c>
      <c r="P27" s="21">
        <f t="shared" si="11"/>
        <v>9114.2999999999993</v>
      </c>
      <c r="Q27" s="21">
        <f t="shared" si="11"/>
        <v>10800.5</v>
      </c>
      <c r="R27" s="21">
        <f t="shared" si="11"/>
        <v>10297.200000000001</v>
      </c>
      <c r="S27" s="21">
        <f t="shared" si="11"/>
        <v>9632.9</v>
      </c>
      <c r="T27" s="21">
        <f t="shared" si="11"/>
        <v>10510.7</v>
      </c>
      <c r="U27" s="21">
        <f t="shared" si="11"/>
        <v>10044.799999999999</v>
      </c>
      <c r="V27" s="21">
        <f t="shared" si="11"/>
        <v>10033.5</v>
      </c>
      <c r="W27" s="21">
        <f t="shared" si="11"/>
        <v>8792.5</v>
      </c>
      <c r="X27" s="22">
        <f t="shared" si="11"/>
        <v>100535.40000000001</v>
      </c>
      <c r="Y27" s="22">
        <f t="shared" si="1"/>
        <v>99.724176757639597</v>
      </c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</row>
    <row r="28" spans="2:76" s="33" customFormat="1" ht="18" customHeight="1">
      <c r="B28" s="34" t="s">
        <v>37</v>
      </c>
      <c r="C28" s="31">
        <f>+[1]DGII!N28</f>
        <v>11907</v>
      </c>
      <c r="D28" s="31">
        <f>+[1]DGII!O28</f>
        <v>9127</v>
      </c>
      <c r="E28" s="31">
        <f>+[1]DGII!P28</f>
        <v>9509</v>
      </c>
      <c r="F28" s="31">
        <f>+[1]DGII!Q28</f>
        <v>10543.9</v>
      </c>
      <c r="G28" s="31">
        <f>+[1]DGII!R28</f>
        <v>10067.9</v>
      </c>
      <c r="H28" s="31">
        <f>+[1]DGII!S28</f>
        <v>9903.2000000000007</v>
      </c>
      <c r="I28" s="31">
        <f>+[1]DGII!T28</f>
        <v>10004.299999999999</v>
      </c>
      <c r="J28" s="31">
        <f>+[1]DGII!U28</f>
        <v>9832.5</v>
      </c>
      <c r="K28" s="31">
        <f>+[1]DGII!V28</f>
        <v>9974.2999999999993</v>
      </c>
      <c r="L28" s="31">
        <f>+[1]DGII!W28</f>
        <v>9389</v>
      </c>
      <c r="M28" s="27">
        <f>SUM(C28:L28)</f>
        <v>100258.1</v>
      </c>
      <c r="N28" s="31">
        <f>+'[1]PP (EST)'!N27</f>
        <v>12031.9</v>
      </c>
      <c r="O28" s="31">
        <f>+'[1]PP (EST)'!O27</f>
        <v>9277.1</v>
      </c>
      <c r="P28" s="31">
        <f>+'[1]PP (EST)'!P27</f>
        <v>9114.2999999999993</v>
      </c>
      <c r="Q28" s="31">
        <f>+'[1]PP (EST)'!Q27</f>
        <v>10800.5</v>
      </c>
      <c r="R28" s="31">
        <f>+'[1]PP (EST)'!R27</f>
        <v>10297.200000000001</v>
      </c>
      <c r="S28" s="31">
        <f>+'[1]PP (EST)'!S27</f>
        <v>9632.9</v>
      </c>
      <c r="T28" s="31">
        <f>+'[1]PP (EST)'!T27</f>
        <v>10510.7</v>
      </c>
      <c r="U28" s="31">
        <f>+'[1]PP (EST)'!U27</f>
        <v>10044.799999999999</v>
      </c>
      <c r="V28" s="31">
        <f>+'[1]PP (EST)'!V27</f>
        <v>10033.5</v>
      </c>
      <c r="W28" s="31">
        <f>+'[1]PP (EST)'!W27</f>
        <v>8792.5</v>
      </c>
      <c r="X28" s="27">
        <f>SUM(N28:W28)</f>
        <v>100535.40000000001</v>
      </c>
      <c r="Y28" s="27">
        <f t="shared" si="1"/>
        <v>99.724176757639597</v>
      </c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</row>
    <row r="29" spans="2:76" s="33" customFormat="1" ht="18" customHeight="1">
      <c r="B29" s="35" t="s">
        <v>38</v>
      </c>
      <c r="C29" s="21">
        <f t="shared" ref="C29:X29" si="12">SUM(C30:C37)</f>
        <v>9510.2999999999975</v>
      </c>
      <c r="D29" s="21">
        <f t="shared" si="12"/>
        <v>7391.7000000000007</v>
      </c>
      <c r="E29" s="21">
        <f t="shared" si="12"/>
        <v>7160.3</v>
      </c>
      <c r="F29" s="21">
        <f t="shared" si="12"/>
        <v>7619.9</v>
      </c>
      <c r="G29" s="21">
        <f t="shared" si="12"/>
        <v>8889.7000000000007</v>
      </c>
      <c r="H29" s="21">
        <f t="shared" si="12"/>
        <v>7298.0000000000009</v>
      </c>
      <c r="I29" s="21">
        <f t="shared" si="12"/>
        <v>7964.7000000000007</v>
      </c>
      <c r="J29" s="21">
        <f t="shared" si="12"/>
        <v>8340.2999999999993</v>
      </c>
      <c r="K29" s="21">
        <f t="shared" si="12"/>
        <v>7878.7999999999984</v>
      </c>
      <c r="L29" s="21">
        <f t="shared" si="12"/>
        <v>8802.4</v>
      </c>
      <c r="M29" s="22">
        <f t="shared" si="12"/>
        <v>80856.099999999991</v>
      </c>
      <c r="N29" s="21">
        <f t="shared" si="12"/>
        <v>9999.4999999999982</v>
      </c>
      <c r="O29" s="21">
        <f t="shared" si="12"/>
        <v>7809.2000000000007</v>
      </c>
      <c r="P29" s="21">
        <f t="shared" si="12"/>
        <v>7591.2</v>
      </c>
      <c r="Q29" s="21">
        <f t="shared" si="12"/>
        <v>8046.3</v>
      </c>
      <c r="R29" s="21">
        <f t="shared" si="12"/>
        <v>8930.8000000000011</v>
      </c>
      <c r="S29" s="21">
        <f t="shared" si="12"/>
        <v>7994</v>
      </c>
      <c r="T29" s="21">
        <f t="shared" si="12"/>
        <v>8219.5999999999985</v>
      </c>
      <c r="U29" s="21">
        <f t="shared" si="12"/>
        <v>9430.7000000000007</v>
      </c>
      <c r="V29" s="21">
        <f t="shared" si="12"/>
        <v>8226.2000000000007</v>
      </c>
      <c r="W29" s="21">
        <f t="shared" si="12"/>
        <v>9075.9000000000015</v>
      </c>
      <c r="X29" s="22">
        <f t="shared" si="12"/>
        <v>85323.4</v>
      </c>
      <c r="Y29" s="22">
        <f t="shared" si="1"/>
        <v>94.764273341193615</v>
      </c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</row>
    <row r="30" spans="2:76" s="33" customFormat="1" ht="18" customHeight="1">
      <c r="B30" s="34" t="s">
        <v>39</v>
      </c>
      <c r="C30" s="31">
        <f>+[1]DGII!N30</f>
        <v>3757.8</v>
      </c>
      <c r="D30" s="31">
        <f>+[1]DGII!O30</f>
        <v>3085.9</v>
      </c>
      <c r="E30" s="31">
        <f>+[1]DGII!P30</f>
        <v>2978.9</v>
      </c>
      <c r="F30" s="31">
        <f>+[1]DGII!Q30</f>
        <v>2939.9</v>
      </c>
      <c r="G30" s="31">
        <f>+[1]DGII!R30</f>
        <v>3666.4</v>
      </c>
      <c r="H30" s="31">
        <f>+[1]DGII!S30</f>
        <v>2898.9</v>
      </c>
      <c r="I30" s="31">
        <f>+[1]DGII!T30</f>
        <v>3304.2</v>
      </c>
      <c r="J30" s="31">
        <f>+[1]DGII!U30</f>
        <v>3639.2</v>
      </c>
      <c r="K30" s="31">
        <f>+[1]DGII!V30</f>
        <v>3281.1</v>
      </c>
      <c r="L30" s="31">
        <f>+[1]DGII!W30</f>
        <v>3780.7</v>
      </c>
      <c r="M30" s="27">
        <f t="shared" ref="M30:M37" si="13">SUM(C30:L30)</f>
        <v>33333</v>
      </c>
      <c r="N30" s="31">
        <f>+'[1]PP (EST)'!N30</f>
        <v>3755.6</v>
      </c>
      <c r="O30" s="31">
        <f>+'[1]PP (EST)'!O30</f>
        <v>2972.3</v>
      </c>
      <c r="P30" s="31">
        <f>+'[1]PP (EST)'!P30</f>
        <v>2980.4</v>
      </c>
      <c r="Q30" s="31">
        <f>+'[1]PP (EST)'!Q30</f>
        <v>2999.3</v>
      </c>
      <c r="R30" s="31">
        <f>+'[1]PP (EST)'!R30</f>
        <v>3907.9</v>
      </c>
      <c r="S30" s="31">
        <f>+'[1]PP (EST)'!S30</f>
        <v>3001.1</v>
      </c>
      <c r="T30" s="31">
        <f>+'[1]PP (EST)'!T30</f>
        <v>3037</v>
      </c>
      <c r="U30" s="31">
        <f>+'[1]PP (EST)'!U30</f>
        <v>3946.4</v>
      </c>
      <c r="V30" s="31">
        <f>+'[1]PP (EST)'!V30</f>
        <v>2984.5</v>
      </c>
      <c r="W30" s="31">
        <f>+'[1]PP (EST)'!W30</f>
        <v>3945.1</v>
      </c>
      <c r="X30" s="27">
        <f t="shared" ref="X30:X37" si="14">SUM(N30:W30)</f>
        <v>33529.599999999999</v>
      </c>
      <c r="Y30" s="27">
        <f t="shared" si="1"/>
        <v>99.413652414582941</v>
      </c>
      <c r="Z30" s="28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</row>
    <row r="31" spans="2:76" s="33" customFormat="1" ht="18" customHeight="1">
      <c r="B31" s="34" t="s">
        <v>40</v>
      </c>
      <c r="C31" s="31">
        <f>+[1]DGII!N31</f>
        <v>1725.2</v>
      </c>
      <c r="D31" s="31">
        <f>+[1]DGII!O31</f>
        <v>1545.4</v>
      </c>
      <c r="E31" s="31">
        <f>+[1]DGII!P31</f>
        <v>1502.5</v>
      </c>
      <c r="F31" s="31">
        <f>+[1]DGII!Q31</f>
        <v>1595.9</v>
      </c>
      <c r="G31" s="31">
        <f>+[1]DGII!R31</f>
        <v>2033.7</v>
      </c>
      <c r="H31" s="31">
        <f>+[1]DGII!S31</f>
        <v>1452.9</v>
      </c>
      <c r="I31" s="31">
        <f>+[1]DGII!T31</f>
        <v>1576.9</v>
      </c>
      <c r="J31" s="31">
        <f>+[1]DGII!U31</f>
        <v>1819.8</v>
      </c>
      <c r="K31" s="31">
        <f>+[1]DGII!V31</f>
        <v>1518.1</v>
      </c>
      <c r="L31" s="31">
        <f>+[1]DGII!W31</f>
        <v>1884.8</v>
      </c>
      <c r="M31" s="27">
        <f t="shared" si="13"/>
        <v>16655.2</v>
      </c>
      <c r="N31" s="31">
        <f>+'[1]PP (EST)'!N31</f>
        <v>1956</v>
      </c>
      <c r="O31" s="31">
        <f>+'[1]PP (EST)'!O31</f>
        <v>1824.5</v>
      </c>
      <c r="P31" s="31">
        <f>+'[1]PP (EST)'!P31</f>
        <v>1816.4</v>
      </c>
      <c r="Q31" s="31">
        <f>+'[1]PP (EST)'!Q31</f>
        <v>1840.7</v>
      </c>
      <c r="R31" s="31">
        <f>+'[1]PP (EST)'!R31</f>
        <v>2088.1</v>
      </c>
      <c r="S31" s="31">
        <f>+'[1]PP (EST)'!S31</f>
        <v>1838.9</v>
      </c>
      <c r="T31" s="31">
        <f>+'[1]PP (EST)'!T31</f>
        <v>1850</v>
      </c>
      <c r="U31" s="31">
        <f>+'[1]PP (EST)'!U31</f>
        <v>2103.6</v>
      </c>
      <c r="V31" s="31">
        <f>+'[1]PP (EST)'!V31</f>
        <v>1812.3</v>
      </c>
      <c r="W31" s="31">
        <f>+'[1]PP (EST)'!W31</f>
        <v>2104.9</v>
      </c>
      <c r="X31" s="27">
        <f t="shared" si="14"/>
        <v>19235.400000000001</v>
      </c>
      <c r="Y31" s="27">
        <f t="shared" si="1"/>
        <v>86.586190045437064</v>
      </c>
      <c r="Z31" s="28"/>
      <c r="AA31" s="36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</row>
    <row r="32" spans="2:76" s="33" customFormat="1" ht="18" customHeight="1">
      <c r="B32" s="34" t="s">
        <v>41</v>
      </c>
      <c r="C32" s="31">
        <f>+[1]DGII!N32</f>
        <v>933.5</v>
      </c>
      <c r="D32" s="31">
        <f>+[1]DGII!O32</f>
        <v>419.2</v>
      </c>
      <c r="E32" s="31">
        <f>+[1]DGII!P32</f>
        <v>412.3</v>
      </c>
      <c r="F32" s="31">
        <f>+[1]DGII!Q32</f>
        <v>478.8</v>
      </c>
      <c r="G32" s="31">
        <f>+[1]DGII!R32</f>
        <v>637.1</v>
      </c>
      <c r="H32" s="31">
        <f>+[1]DGII!S32</f>
        <v>381.2</v>
      </c>
      <c r="I32" s="31">
        <f>+[1]DGII!T32</f>
        <v>414.5</v>
      </c>
      <c r="J32" s="31">
        <f>+[1]DGII!U32</f>
        <v>473.3</v>
      </c>
      <c r="K32" s="31">
        <f>+[1]DGII!V32</f>
        <v>481.9</v>
      </c>
      <c r="L32" s="31">
        <f>+[1]DGII!W32</f>
        <v>474.4</v>
      </c>
      <c r="M32" s="27">
        <f t="shared" si="13"/>
        <v>5106.1999999999989</v>
      </c>
      <c r="N32" s="31">
        <v>1182.4000000000001</v>
      </c>
      <c r="O32" s="31">
        <v>522.5</v>
      </c>
      <c r="P32" s="31">
        <v>455.8</v>
      </c>
      <c r="Q32" s="31">
        <v>451</v>
      </c>
      <c r="R32" s="31">
        <v>504.9</v>
      </c>
      <c r="S32" s="31">
        <v>566.4</v>
      </c>
      <c r="T32" s="31">
        <v>580.6</v>
      </c>
      <c r="U32" s="31">
        <v>590.5</v>
      </c>
      <c r="V32" s="31">
        <v>610.79999999999995</v>
      </c>
      <c r="W32" s="31">
        <v>620.6</v>
      </c>
      <c r="X32" s="27">
        <f t="shared" si="14"/>
        <v>6085.5000000000009</v>
      </c>
      <c r="Y32" s="27">
        <f t="shared" si="1"/>
        <v>83.907649330375449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</row>
    <row r="33" spans="1:76" s="33" customFormat="1" ht="18" customHeight="1">
      <c r="B33" s="34" t="s">
        <v>42</v>
      </c>
      <c r="C33" s="31">
        <f>+[1]DGII!N33</f>
        <v>1860.3</v>
      </c>
      <c r="D33" s="31">
        <f>+[1]DGII!O33</f>
        <v>1138.8</v>
      </c>
      <c r="E33" s="31">
        <f>+[1]DGII!P33</f>
        <v>1175.3</v>
      </c>
      <c r="F33" s="31">
        <f>+[1]DGII!Q33</f>
        <v>1369.5</v>
      </c>
      <c r="G33" s="31">
        <f>+[1]DGII!R33</f>
        <v>1354</v>
      </c>
      <c r="H33" s="31">
        <f>+[1]DGII!S33</f>
        <v>1255.5999999999999</v>
      </c>
      <c r="I33" s="31">
        <f>+[1]DGII!T33</f>
        <v>1479.3</v>
      </c>
      <c r="J33" s="31">
        <f>+[1]DGII!U33</f>
        <v>1156.0999999999999</v>
      </c>
      <c r="K33" s="31">
        <f>+[1]DGII!V33</f>
        <v>1361.1</v>
      </c>
      <c r="L33" s="31">
        <f>+[1]DGII!W33</f>
        <v>1453.4</v>
      </c>
      <c r="M33" s="27">
        <f t="shared" si="13"/>
        <v>13603.4</v>
      </c>
      <c r="N33" s="37">
        <v>1841.3</v>
      </c>
      <c r="O33" s="37">
        <v>1308.8</v>
      </c>
      <c r="P33" s="37">
        <v>1150</v>
      </c>
      <c r="Q33" s="37">
        <v>1505.3</v>
      </c>
      <c r="R33" s="37">
        <v>1202.9000000000001</v>
      </c>
      <c r="S33" s="37">
        <v>1332.6</v>
      </c>
      <c r="T33" s="37">
        <v>1517.9999999999998</v>
      </c>
      <c r="U33" s="37">
        <v>1558.7</v>
      </c>
      <c r="V33" s="37">
        <v>1563.7</v>
      </c>
      <c r="W33" s="37">
        <v>1257.9000000000001</v>
      </c>
      <c r="X33" s="27">
        <f t="shared" si="14"/>
        <v>14239.200000000003</v>
      </c>
      <c r="Y33" s="27">
        <f t="shared" si="1"/>
        <v>95.534861509073522</v>
      </c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</row>
    <row r="34" spans="1:76" s="33" customFormat="1" ht="18" customHeight="1">
      <c r="B34" s="34" t="s">
        <v>43</v>
      </c>
      <c r="C34" s="31">
        <f>+[1]DGII!N34</f>
        <v>46.3</v>
      </c>
      <c r="D34" s="31">
        <f>+[1]DGII!O34</f>
        <v>22.7</v>
      </c>
      <c r="E34" s="31">
        <f>+[1]DGII!P34</f>
        <v>21.7</v>
      </c>
      <c r="F34" s="31">
        <f>+[1]DGII!Q34</f>
        <v>26.2</v>
      </c>
      <c r="G34" s="31">
        <f>+[1]DGII!R34</f>
        <v>28.2</v>
      </c>
      <c r="H34" s="31">
        <f>+[1]DGII!S34</f>
        <v>30.4</v>
      </c>
      <c r="I34" s="31">
        <f>+[1]DGII!T34</f>
        <v>23.8</v>
      </c>
      <c r="J34" s="31">
        <f>+[1]DGII!U34</f>
        <v>28.8</v>
      </c>
      <c r="K34" s="31">
        <f>+[1]DGII!V34</f>
        <v>24.9</v>
      </c>
      <c r="L34" s="31">
        <f>+[1]DGII!W34</f>
        <v>23.6</v>
      </c>
      <c r="M34" s="27">
        <f t="shared" si="13"/>
        <v>276.60000000000002</v>
      </c>
      <c r="N34" s="31">
        <v>54</v>
      </c>
      <c r="O34" s="31">
        <v>23</v>
      </c>
      <c r="P34" s="31">
        <v>45.9</v>
      </c>
      <c r="Q34" s="31">
        <v>18.2</v>
      </c>
      <c r="R34" s="31">
        <v>33.1</v>
      </c>
      <c r="S34" s="31">
        <v>37.5</v>
      </c>
      <c r="T34" s="31">
        <v>42</v>
      </c>
      <c r="U34" s="31">
        <v>31.6</v>
      </c>
      <c r="V34" s="31">
        <v>33.6</v>
      </c>
      <c r="W34" s="31">
        <v>25.3</v>
      </c>
      <c r="X34" s="27">
        <f t="shared" si="14"/>
        <v>344.20000000000005</v>
      </c>
      <c r="Y34" s="27">
        <f t="shared" si="1"/>
        <v>80.360255665310859</v>
      </c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</row>
    <row r="35" spans="1:76" s="33" customFormat="1" ht="18" customHeight="1">
      <c r="B35" s="34" t="s">
        <v>44</v>
      </c>
      <c r="C35" s="31">
        <f>+[1]DGII!N35</f>
        <v>620.79999999999995</v>
      </c>
      <c r="D35" s="31">
        <f>+[1]DGII!O35</f>
        <v>595.6</v>
      </c>
      <c r="E35" s="31">
        <f>+[1]DGII!P35</f>
        <v>595.6</v>
      </c>
      <c r="F35" s="31">
        <f>+[1]DGII!Q35</f>
        <v>616</v>
      </c>
      <c r="G35" s="31">
        <f>+[1]DGII!R35</f>
        <v>595.70000000000005</v>
      </c>
      <c r="H35" s="31">
        <f>+[1]DGII!S35</f>
        <v>619.1</v>
      </c>
      <c r="I35" s="31">
        <f>+[1]DGII!T35</f>
        <v>610.1</v>
      </c>
      <c r="J35" s="31">
        <f>+[1]DGII!U35</f>
        <v>605.9</v>
      </c>
      <c r="K35" s="31">
        <f>+[1]DGII!V35</f>
        <v>621</v>
      </c>
      <c r="L35" s="31">
        <f>+[1]DGII!W35</f>
        <v>617.6</v>
      </c>
      <c r="M35" s="27">
        <f t="shared" si="13"/>
        <v>6097.4</v>
      </c>
      <c r="N35" s="26">
        <f>+'[1]PP (EST)'!N34</f>
        <v>652.29999999999995</v>
      </c>
      <c r="O35" s="26">
        <f>+'[1]PP (EST)'!O34</f>
        <v>616.29999999999995</v>
      </c>
      <c r="P35" s="26">
        <f>+'[1]PP (EST)'!P34</f>
        <v>615.9</v>
      </c>
      <c r="Q35" s="26">
        <f>+'[1]PP (EST)'!Q34</f>
        <v>628.20000000000005</v>
      </c>
      <c r="R35" s="26">
        <f>+'[1]PP (EST)'!R34</f>
        <v>637.6</v>
      </c>
      <c r="S35" s="26">
        <f>+'[1]PP (EST)'!S34</f>
        <v>649.5</v>
      </c>
      <c r="T35" s="26">
        <f>+'[1]PP (EST)'!T34</f>
        <v>631.20000000000005</v>
      </c>
      <c r="U35" s="26">
        <f>+'[1]PP (EST)'!U34</f>
        <v>639.9</v>
      </c>
      <c r="V35" s="26">
        <f>+'[1]PP (EST)'!V34</f>
        <v>667</v>
      </c>
      <c r="W35" s="26">
        <f>+'[1]PP (EST)'!W34</f>
        <v>614.9</v>
      </c>
      <c r="X35" s="27">
        <f t="shared" si="14"/>
        <v>6352.7999999999993</v>
      </c>
      <c r="Y35" s="27">
        <f t="shared" si="1"/>
        <v>95.979725475380945</v>
      </c>
      <c r="Z35" s="28"/>
      <c r="AA35" s="28"/>
      <c r="AB35" s="38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</row>
    <row r="36" spans="1:76" s="33" customFormat="1" ht="18" customHeight="1">
      <c r="B36" s="34" t="s">
        <v>45</v>
      </c>
      <c r="C36" s="31">
        <f>+[1]DGII!N36</f>
        <v>565</v>
      </c>
      <c r="D36" s="31">
        <f>+[1]DGII!O36</f>
        <v>584.1</v>
      </c>
      <c r="E36" s="31">
        <f>+[1]DGII!P36</f>
        <v>473.3</v>
      </c>
      <c r="F36" s="31">
        <f>+[1]DGII!Q36</f>
        <v>593.20000000000005</v>
      </c>
      <c r="G36" s="31">
        <f>+[1]DGII!R36</f>
        <v>573.6</v>
      </c>
      <c r="H36" s="31">
        <f>+[1]DGII!S36</f>
        <v>642.1</v>
      </c>
      <c r="I36" s="31">
        <f>+[1]DGII!T36</f>
        <v>555.20000000000005</v>
      </c>
      <c r="J36" s="31">
        <f>+[1]DGII!U36</f>
        <v>616.5</v>
      </c>
      <c r="K36" s="31">
        <f>+[1]DGII!V36</f>
        <v>590</v>
      </c>
      <c r="L36" s="31">
        <f>+[1]DGII!W36</f>
        <v>567.1</v>
      </c>
      <c r="M36" s="27">
        <f t="shared" si="13"/>
        <v>5760.1</v>
      </c>
      <c r="N36" s="26">
        <f>+'[1]PP (EST)'!N35</f>
        <v>557.6</v>
      </c>
      <c r="O36" s="26">
        <f>+'[1]PP (EST)'!O35</f>
        <v>541</v>
      </c>
      <c r="P36" s="26">
        <f>+'[1]PP (EST)'!P35</f>
        <v>526.1</v>
      </c>
      <c r="Q36" s="26">
        <f>+'[1]PP (EST)'!Q35</f>
        <v>603.5</v>
      </c>
      <c r="R36" s="26">
        <f>+'[1]PP (EST)'!R35</f>
        <v>550.6</v>
      </c>
      <c r="S36" s="26">
        <f>+'[1]PP (EST)'!S35</f>
        <v>565.79999999999995</v>
      </c>
      <c r="T36" s="26">
        <f>+'[1]PP (EST)'!T35</f>
        <v>560</v>
      </c>
      <c r="U36" s="26">
        <f>+'[1]PP (EST)'!U35</f>
        <v>558.29999999999995</v>
      </c>
      <c r="V36" s="26">
        <f>+'[1]PP (EST)'!V35</f>
        <v>550.1</v>
      </c>
      <c r="W36" s="26">
        <f>+'[1]PP (EST)'!W35</f>
        <v>503.5</v>
      </c>
      <c r="X36" s="27">
        <f t="shared" si="14"/>
        <v>5516.5</v>
      </c>
      <c r="Y36" s="27">
        <f t="shared" si="1"/>
        <v>104.41584337895404</v>
      </c>
      <c r="Z36" s="28"/>
      <c r="AA36" s="28"/>
      <c r="AB36" s="38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1:76" s="33" customFormat="1" ht="18" customHeight="1">
      <c r="B37" s="34" t="s">
        <v>33</v>
      </c>
      <c r="C37" s="31">
        <f>+[1]DGII!N37</f>
        <v>1.4</v>
      </c>
      <c r="D37" s="31">
        <f>+[1]DGII!O37</f>
        <v>0</v>
      </c>
      <c r="E37" s="31">
        <f>+[1]DGII!P37</f>
        <v>0.7</v>
      </c>
      <c r="F37" s="31">
        <f>+[1]DGII!Q37</f>
        <v>0.4</v>
      </c>
      <c r="G37" s="31">
        <f>+[1]DGII!R37</f>
        <v>1</v>
      </c>
      <c r="H37" s="31">
        <f>+[1]DGII!S37</f>
        <v>17.8</v>
      </c>
      <c r="I37" s="31">
        <f>+[1]DGII!T37</f>
        <v>0.7</v>
      </c>
      <c r="J37" s="31">
        <f>+[1]DGII!U37</f>
        <v>0.7</v>
      </c>
      <c r="K37" s="31">
        <f>+[1]DGII!V37</f>
        <v>0.7</v>
      </c>
      <c r="L37" s="31">
        <f>+[1]DGII!W37</f>
        <v>0.8</v>
      </c>
      <c r="M37" s="27">
        <f t="shared" si="13"/>
        <v>24.2</v>
      </c>
      <c r="N37" s="31">
        <v>0.3</v>
      </c>
      <c r="O37" s="31">
        <v>0.8</v>
      </c>
      <c r="P37" s="31">
        <v>0.7</v>
      </c>
      <c r="Q37" s="31">
        <v>0.1</v>
      </c>
      <c r="R37" s="31">
        <v>5.7</v>
      </c>
      <c r="S37" s="31">
        <v>2.2000000000000002</v>
      </c>
      <c r="T37" s="31">
        <v>0.8</v>
      </c>
      <c r="U37" s="31">
        <v>1.7</v>
      </c>
      <c r="V37" s="31">
        <v>4.2</v>
      </c>
      <c r="W37" s="31">
        <v>3.7</v>
      </c>
      <c r="X37" s="27">
        <f t="shared" si="14"/>
        <v>20.2</v>
      </c>
      <c r="Y37" s="27">
        <f t="shared" si="1"/>
        <v>119.80198019801979</v>
      </c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1:76" s="33" customFormat="1" ht="18" customHeight="1">
      <c r="B38" s="35" t="s">
        <v>46</v>
      </c>
      <c r="C38" s="21">
        <f t="shared" ref="C38:X38" si="15">SUM(C39:C42)</f>
        <v>2125.0000000000005</v>
      </c>
      <c r="D38" s="21">
        <f t="shared" si="15"/>
        <v>1208.7</v>
      </c>
      <c r="E38" s="21">
        <f t="shared" si="15"/>
        <v>1180.5</v>
      </c>
      <c r="F38" s="21">
        <f t="shared" si="15"/>
        <v>978.6</v>
      </c>
      <c r="G38" s="21">
        <f t="shared" si="15"/>
        <v>1166.0000000000002</v>
      </c>
      <c r="H38" s="21">
        <f t="shared" si="15"/>
        <v>959.1</v>
      </c>
      <c r="I38" s="21">
        <f t="shared" si="15"/>
        <v>1055</v>
      </c>
      <c r="J38" s="21">
        <f t="shared" si="15"/>
        <v>1092.5999999999999</v>
      </c>
      <c r="K38" s="21">
        <f t="shared" si="15"/>
        <v>1002.6000000000001</v>
      </c>
      <c r="L38" s="21">
        <f t="shared" si="15"/>
        <v>1601.5</v>
      </c>
      <c r="M38" s="22">
        <f t="shared" si="15"/>
        <v>12369.6</v>
      </c>
      <c r="N38" s="21">
        <f t="shared" si="15"/>
        <v>1773.3000000000002</v>
      </c>
      <c r="O38" s="21">
        <f t="shared" si="15"/>
        <v>1160.0000000000002</v>
      </c>
      <c r="P38" s="21">
        <f t="shared" si="15"/>
        <v>1087.5999999999999</v>
      </c>
      <c r="Q38" s="21">
        <f t="shared" si="15"/>
        <v>952.1</v>
      </c>
      <c r="R38" s="21">
        <f t="shared" si="15"/>
        <v>1085.5</v>
      </c>
      <c r="S38" s="21">
        <f t="shared" si="15"/>
        <v>1090.1000000000001</v>
      </c>
      <c r="T38" s="21">
        <f t="shared" si="15"/>
        <v>994.80000000000007</v>
      </c>
      <c r="U38" s="21">
        <f t="shared" si="15"/>
        <v>982.10000000000014</v>
      </c>
      <c r="V38" s="21">
        <f t="shared" si="15"/>
        <v>813.8</v>
      </c>
      <c r="W38" s="21">
        <f t="shared" si="15"/>
        <v>1161.1999999999998</v>
      </c>
      <c r="X38" s="22">
        <f t="shared" si="15"/>
        <v>11100.499999999998</v>
      </c>
      <c r="Y38" s="22">
        <f t="shared" si="1"/>
        <v>111.43281834151617</v>
      </c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1:76" s="33" customFormat="1" ht="18" customHeight="1">
      <c r="B39" s="39" t="s">
        <v>47</v>
      </c>
      <c r="C39" s="31">
        <f>+[1]DGII!N39</f>
        <v>994.1</v>
      </c>
      <c r="D39" s="31">
        <f>+[1]DGII!O39</f>
        <v>1039.7</v>
      </c>
      <c r="E39" s="31">
        <f>+[1]DGII!P39</f>
        <v>1023.6</v>
      </c>
      <c r="F39" s="31">
        <f>+[1]DGII!Q39</f>
        <v>834.8</v>
      </c>
      <c r="G39" s="31">
        <f>+[1]DGII!R39</f>
        <v>1013</v>
      </c>
      <c r="H39" s="31">
        <f>+[1]DGII!S39</f>
        <v>817.5</v>
      </c>
      <c r="I39" s="31">
        <f>+[1]DGII!T39</f>
        <v>911.9</v>
      </c>
      <c r="J39" s="31">
        <f>+[1]DGII!U39</f>
        <v>947.1</v>
      </c>
      <c r="K39" s="31">
        <f>+[1]DGII!V39</f>
        <v>792.6</v>
      </c>
      <c r="L39" s="31">
        <f>+[1]DGII!W39</f>
        <v>1084.5</v>
      </c>
      <c r="M39" s="27">
        <f>SUM(C39:L39)</f>
        <v>9458.7999999999993</v>
      </c>
      <c r="N39" s="31">
        <f>+'[1]PP (EST)'!N38</f>
        <v>834.7</v>
      </c>
      <c r="O39" s="31">
        <f>+'[1]PP (EST)'!O38</f>
        <v>835.9</v>
      </c>
      <c r="P39" s="31">
        <f>+'[1]PP (EST)'!P38</f>
        <v>913.2</v>
      </c>
      <c r="Q39" s="31">
        <f>+'[1]PP (EST)'!Q38</f>
        <v>791.9</v>
      </c>
      <c r="R39" s="31">
        <f>+'[1]PP (EST)'!R38</f>
        <v>924.3</v>
      </c>
      <c r="S39" s="31">
        <f>+'[1]PP (EST)'!S38</f>
        <v>935</v>
      </c>
      <c r="T39" s="31">
        <f>+'[1]PP (EST)'!T38</f>
        <v>833.7</v>
      </c>
      <c r="U39" s="31">
        <f>+'[1]PP (EST)'!U38</f>
        <v>827.2</v>
      </c>
      <c r="V39" s="31">
        <f>+'[1]PP (EST)'!V38</f>
        <v>660.3</v>
      </c>
      <c r="W39" s="31">
        <f>+'[1]PP (EST)'!W38</f>
        <v>797.1</v>
      </c>
      <c r="X39" s="27">
        <f>SUM(N39:W39)</f>
        <v>8353.2999999999993</v>
      </c>
      <c r="Y39" s="27">
        <f t="shared" si="1"/>
        <v>113.23429063962745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1:76" s="33" customFormat="1" ht="18" customHeight="1">
      <c r="B40" s="39" t="s">
        <v>48</v>
      </c>
      <c r="C40" s="31">
        <f>+[1]DGII!N40</f>
        <v>1019.2</v>
      </c>
      <c r="D40" s="31">
        <f>+[1]DGII!O40</f>
        <v>59.6</v>
      </c>
      <c r="E40" s="31">
        <f>+[1]DGII!P40</f>
        <v>48.9</v>
      </c>
      <c r="F40" s="31">
        <f>+[1]DGII!Q40</f>
        <v>41.1</v>
      </c>
      <c r="G40" s="31">
        <f>+[1]DGII!R40</f>
        <v>45.7</v>
      </c>
      <c r="H40" s="31">
        <f>+[1]DGII!S40</f>
        <v>34.200000000000003</v>
      </c>
      <c r="I40" s="31">
        <f>+[1]DGII!T40</f>
        <v>39.200000000000003</v>
      </c>
      <c r="J40" s="31">
        <f>+[1]DGII!U40</f>
        <v>38.6</v>
      </c>
      <c r="K40" s="31">
        <f>+[1]DGII!V40</f>
        <v>106.1</v>
      </c>
      <c r="L40" s="31">
        <f>+[1]DGII!W40</f>
        <v>414</v>
      </c>
      <c r="M40" s="27">
        <f>SUM(C40:L40)</f>
        <v>1846.6</v>
      </c>
      <c r="N40" s="31">
        <f>+'[1]PP (EST)'!N39</f>
        <v>826.1</v>
      </c>
      <c r="O40" s="31">
        <f>+'[1]PP (EST)'!O39</f>
        <v>209.5</v>
      </c>
      <c r="P40" s="31">
        <f>+'[1]PP (EST)'!P39</f>
        <v>62.2</v>
      </c>
      <c r="Q40" s="31">
        <f>+'[1]PP (EST)'!Q39</f>
        <v>51.5</v>
      </c>
      <c r="R40" s="31">
        <f>+'[1]PP (EST)'!R39</f>
        <v>47.7</v>
      </c>
      <c r="S40" s="31">
        <f>+'[1]PP (EST)'!S39</f>
        <v>45.9</v>
      </c>
      <c r="T40" s="31">
        <f>+'[1]PP (EST)'!T39</f>
        <v>46.6</v>
      </c>
      <c r="U40" s="31">
        <f>+'[1]PP (EST)'!U39</f>
        <v>45.2</v>
      </c>
      <c r="V40" s="31">
        <f>+'[1]PP (EST)'!V39</f>
        <v>39.200000000000003</v>
      </c>
      <c r="W40" s="31">
        <f>+'[1]PP (EST)'!W39</f>
        <v>255</v>
      </c>
      <c r="X40" s="27">
        <f>SUM(N40:W40)</f>
        <v>1628.9</v>
      </c>
      <c r="Y40" s="27">
        <f t="shared" si="1"/>
        <v>113.36484744305973</v>
      </c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1:76" s="33" customFormat="1" ht="18" customHeight="1">
      <c r="B41" s="34" t="s">
        <v>49</v>
      </c>
      <c r="C41" s="31">
        <f>+[1]DGII!N41</f>
        <v>88.3</v>
      </c>
      <c r="D41" s="31">
        <f>+[1]DGII!O41</f>
        <v>86.2</v>
      </c>
      <c r="E41" s="31">
        <f>+[1]DGII!P41</f>
        <v>84</v>
      </c>
      <c r="F41" s="31">
        <f>+[1]DGII!Q41</f>
        <v>77.7</v>
      </c>
      <c r="G41" s="31">
        <f>+[1]DGII!R41</f>
        <v>83.9</v>
      </c>
      <c r="H41" s="31">
        <f>+[1]DGII!S41</f>
        <v>83.4</v>
      </c>
      <c r="I41" s="31">
        <f>+[1]DGII!T41</f>
        <v>80</v>
      </c>
      <c r="J41" s="31">
        <f>+[1]DGII!U41</f>
        <v>83.6</v>
      </c>
      <c r="K41" s="31">
        <f>+[1]DGII!V41</f>
        <v>80.7</v>
      </c>
      <c r="L41" s="31">
        <f>+[1]DGII!W41</f>
        <v>79.7</v>
      </c>
      <c r="M41" s="27">
        <f>SUM(C41:L41)</f>
        <v>827.50000000000011</v>
      </c>
      <c r="N41" s="31">
        <f>+'[1]PP (EST)'!N43</f>
        <v>88.1</v>
      </c>
      <c r="O41" s="31">
        <f>+'[1]PP (EST)'!O43</f>
        <v>90.2</v>
      </c>
      <c r="P41" s="31">
        <f>+'[1]PP (EST)'!P43</f>
        <v>88.1</v>
      </c>
      <c r="Q41" s="31">
        <f>+'[1]PP (EST)'!Q43</f>
        <v>84.6</v>
      </c>
      <c r="R41" s="31">
        <f>+'[1]PP (EST)'!R43</f>
        <v>87.9</v>
      </c>
      <c r="S41" s="31">
        <f>+'[1]PP (EST)'!S43</f>
        <v>84.8</v>
      </c>
      <c r="T41" s="31">
        <f>+'[1]PP (EST)'!T43</f>
        <v>89.7</v>
      </c>
      <c r="U41" s="31">
        <f>+'[1]PP (EST)'!U43</f>
        <v>85.2</v>
      </c>
      <c r="V41" s="31">
        <f>+'[1]PP (EST)'!V43</f>
        <v>88.5</v>
      </c>
      <c r="W41" s="31">
        <f>+'[1]PP (EST)'!W43</f>
        <v>84.3</v>
      </c>
      <c r="X41" s="27">
        <f>SUM(N41:W41)</f>
        <v>871.4</v>
      </c>
      <c r="Y41" s="27">
        <f t="shared" si="1"/>
        <v>94.962129905898578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1:76" s="33" customFormat="1" ht="18" customHeight="1">
      <c r="B42" s="34" t="s">
        <v>50</v>
      </c>
      <c r="C42" s="31">
        <f>+[1]DGII!N42</f>
        <v>23.4</v>
      </c>
      <c r="D42" s="31">
        <f>+[1]DGII!O42</f>
        <v>23.2</v>
      </c>
      <c r="E42" s="31">
        <f>+[1]DGII!P42</f>
        <v>24</v>
      </c>
      <c r="F42" s="31">
        <f>+[1]DGII!Q42</f>
        <v>25</v>
      </c>
      <c r="G42" s="31">
        <f>+[1]DGII!R42</f>
        <v>23.4</v>
      </c>
      <c r="H42" s="31">
        <f>+[1]DGII!S42</f>
        <v>24</v>
      </c>
      <c r="I42" s="31">
        <f>+[1]DGII!T42</f>
        <v>23.9</v>
      </c>
      <c r="J42" s="31">
        <f>+[1]DGII!U42</f>
        <v>23.3</v>
      </c>
      <c r="K42" s="31">
        <f>+[1]DGII!V42</f>
        <v>23.2</v>
      </c>
      <c r="L42" s="31">
        <f>+[1]DGII!W42</f>
        <v>23.3</v>
      </c>
      <c r="M42" s="27">
        <f>SUM(C42:L42)</f>
        <v>236.70000000000002</v>
      </c>
      <c r="N42" s="31">
        <f>+'[1]PP (EST)'!N44</f>
        <v>24.4</v>
      </c>
      <c r="O42" s="31">
        <f>+'[1]PP (EST)'!O44</f>
        <v>24.4</v>
      </c>
      <c r="P42" s="31">
        <f>+'[1]PP (EST)'!P44</f>
        <v>24.1</v>
      </c>
      <c r="Q42" s="31">
        <f>+'[1]PP (EST)'!Q44</f>
        <v>24.1</v>
      </c>
      <c r="R42" s="31">
        <f>+'[1]PP (EST)'!R44</f>
        <v>25.6</v>
      </c>
      <c r="S42" s="31">
        <f>+'[1]PP (EST)'!S44</f>
        <v>24.4</v>
      </c>
      <c r="T42" s="31">
        <f>+'[1]PP (EST)'!T44</f>
        <v>24.8</v>
      </c>
      <c r="U42" s="31">
        <f>+'[1]PP (EST)'!U44</f>
        <v>24.5</v>
      </c>
      <c r="V42" s="31">
        <f>+'[1]PP (EST)'!V44</f>
        <v>25.8</v>
      </c>
      <c r="W42" s="31">
        <f>+'[1]PP (EST)'!W44</f>
        <v>24.8</v>
      </c>
      <c r="X42" s="27">
        <f>SUM(N42:W42)</f>
        <v>246.90000000000003</v>
      </c>
      <c r="Y42" s="27">
        <f t="shared" si="1"/>
        <v>95.868772782503029</v>
      </c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</row>
    <row r="43" spans="1:76" s="33" customFormat="1" ht="18" customHeight="1">
      <c r="B43" s="29" t="s">
        <v>51</v>
      </c>
      <c r="C43" s="21">
        <f>+[1]DGII!N43</f>
        <v>93</v>
      </c>
      <c r="D43" s="21">
        <f>+[1]DGII!O43</f>
        <v>81.3</v>
      </c>
      <c r="E43" s="21">
        <f>+[1]DGII!P43</f>
        <v>110.7</v>
      </c>
      <c r="F43" s="21">
        <f>+[1]DGII!Q43</f>
        <v>107.1</v>
      </c>
      <c r="G43" s="21">
        <f>+[1]DGII!R43</f>
        <v>137</v>
      </c>
      <c r="H43" s="21">
        <f>+[1]DGII!S43</f>
        <v>105.5</v>
      </c>
      <c r="I43" s="21">
        <f>+[1]DGII!T43</f>
        <v>112.7</v>
      </c>
      <c r="J43" s="21">
        <f>+[1]DGII!U43</f>
        <v>127.3</v>
      </c>
      <c r="K43" s="21">
        <f>+[1]DGII!V43</f>
        <v>117</v>
      </c>
      <c r="L43" s="21">
        <f>+[1]DGII!W43</f>
        <v>121.8</v>
      </c>
      <c r="M43" s="24">
        <f>SUM(C43:L43)</f>
        <v>1113.4000000000001</v>
      </c>
      <c r="N43" s="21">
        <v>99.2</v>
      </c>
      <c r="O43" s="21">
        <v>84.2</v>
      </c>
      <c r="P43" s="21">
        <v>86.9</v>
      </c>
      <c r="Q43" s="21">
        <v>91.3</v>
      </c>
      <c r="R43" s="21">
        <v>112</v>
      </c>
      <c r="S43" s="21">
        <v>99.7</v>
      </c>
      <c r="T43" s="21">
        <v>124.1</v>
      </c>
      <c r="U43" s="21">
        <v>95</v>
      </c>
      <c r="V43" s="21">
        <v>92.4</v>
      </c>
      <c r="W43" s="21">
        <v>88.4</v>
      </c>
      <c r="X43" s="24">
        <f>SUM(N43:W43)</f>
        <v>973.2</v>
      </c>
      <c r="Y43" s="27">
        <f t="shared" si="1"/>
        <v>114.40608302507194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</row>
    <row r="44" spans="1:76" s="33" customFormat="1" ht="18" customHeight="1">
      <c r="B44" s="40" t="s">
        <v>52</v>
      </c>
      <c r="C44" s="21">
        <f t="shared" ref="C44:X44" si="16">SUM(C45:C46)</f>
        <v>693</v>
      </c>
      <c r="D44" s="21">
        <f t="shared" si="16"/>
        <v>669.8</v>
      </c>
      <c r="E44" s="21">
        <f t="shared" si="16"/>
        <v>676.6</v>
      </c>
      <c r="F44" s="21">
        <f t="shared" si="16"/>
        <v>704.1</v>
      </c>
      <c r="G44" s="21">
        <f t="shared" si="16"/>
        <v>621</v>
      </c>
      <c r="H44" s="21">
        <f t="shared" si="16"/>
        <v>570.59999999999991</v>
      </c>
      <c r="I44" s="21">
        <f t="shared" si="16"/>
        <v>639.4</v>
      </c>
      <c r="J44" s="21">
        <f t="shared" si="16"/>
        <v>638</v>
      </c>
      <c r="K44" s="21">
        <f t="shared" si="16"/>
        <v>571.29999999999995</v>
      </c>
      <c r="L44" s="21">
        <f t="shared" si="16"/>
        <v>427.5</v>
      </c>
      <c r="M44" s="22">
        <f t="shared" si="16"/>
        <v>6211.3</v>
      </c>
      <c r="N44" s="21">
        <f t="shared" si="16"/>
        <v>640.69999999999993</v>
      </c>
      <c r="O44" s="21">
        <f t="shared" si="16"/>
        <v>609.79999999999995</v>
      </c>
      <c r="P44" s="21">
        <f t="shared" si="16"/>
        <v>625.20000000000005</v>
      </c>
      <c r="Q44" s="21">
        <f t="shared" si="16"/>
        <v>705.80000000000007</v>
      </c>
      <c r="R44" s="21">
        <f t="shared" si="16"/>
        <v>641.6</v>
      </c>
      <c r="S44" s="21">
        <f t="shared" si="16"/>
        <v>633.30000000000007</v>
      </c>
      <c r="T44" s="21">
        <f t="shared" si="16"/>
        <v>653</v>
      </c>
      <c r="U44" s="21">
        <f t="shared" si="16"/>
        <v>722</v>
      </c>
      <c r="V44" s="21">
        <f t="shared" si="16"/>
        <v>696.1</v>
      </c>
      <c r="W44" s="21">
        <f t="shared" si="16"/>
        <v>626.79999999999995</v>
      </c>
      <c r="X44" s="22">
        <f t="shared" si="16"/>
        <v>6554.3000000000011</v>
      </c>
      <c r="Y44" s="22">
        <f t="shared" si="1"/>
        <v>94.766794318233821</v>
      </c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</row>
    <row r="45" spans="1:76" s="33" customFormat="1" ht="18" customHeight="1">
      <c r="B45" s="34" t="s">
        <v>53</v>
      </c>
      <c r="C45" s="31">
        <f>+[1]DGII!N45</f>
        <v>692.8</v>
      </c>
      <c r="D45" s="31">
        <f>+[1]DGII!O45</f>
        <v>669.5</v>
      </c>
      <c r="E45" s="31">
        <f>+[1]DGII!P45</f>
        <v>676.6</v>
      </c>
      <c r="F45" s="31">
        <f>+[1]DGII!Q45</f>
        <v>703.7</v>
      </c>
      <c r="G45" s="31">
        <f>+[1]DGII!R45</f>
        <v>620.70000000000005</v>
      </c>
      <c r="H45" s="31">
        <f>+[1]DGII!S45</f>
        <v>570.29999999999995</v>
      </c>
      <c r="I45" s="31">
        <f>+[1]DGII!T45</f>
        <v>639.29999999999995</v>
      </c>
      <c r="J45" s="31">
        <f>+[1]DGII!U45</f>
        <v>637.9</v>
      </c>
      <c r="K45" s="31">
        <f>+[1]DGII!V45</f>
        <v>571</v>
      </c>
      <c r="L45" s="31">
        <f>+[1]DGII!W45</f>
        <v>427.5</v>
      </c>
      <c r="M45" s="27">
        <f>SUM(C45:L45)</f>
        <v>6209.3</v>
      </c>
      <c r="N45" s="31">
        <f>+'[1]PP (EST)'!N52</f>
        <v>640.29999999999995</v>
      </c>
      <c r="O45" s="31">
        <f>+'[1]PP (EST)'!O52</f>
        <v>609.4</v>
      </c>
      <c r="P45" s="31">
        <f>+'[1]PP (EST)'!P52</f>
        <v>625.1</v>
      </c>
      <c r="Q45" s="31">
        <f>+'[1]PP (EST)'!Q52</f>
        <v>705.7</v>
      </c>
      <c r="R45" s="31">
        <f>+'[1]PP (EST)'!R52</f>
        <v>641</v>
      </c>
      <c r="S45" s="31">
        <f>+'[1]PP (EST)'!S52</f>
        <v>633.20000000000005</v>
      </c>
      <c r="T45" s="31">
        <f>+'[1]PP (EST)'!T52</f>
        <v>652.79999999999995</v>
      </c>
      <c r="U45" s="31">
        <f>+'[1]PP (EST)'!U52</f>
        <v>721.8</v>
      </c>
      <c r="V45" s="31">
        <f>+'[1]PP (EST)'!V52</f>
        <v>696.1</v>
      </c>
      <c r="W45" s="31">
        <f>+'[1]PP (EST)'!W52</f>
        <v>626.79999999999995</v>
      </c>
      <c r="X45" s="27">
        <f>SUM(N45:W45)</f>
        <v>6552.2000000000007</v>
      </c>
      <c r="Y45" s="27">
        <f t="shared" si="1"/>
        <v>94.766643264857592</v>
      </c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</row>
    <row r="46" spans="1:76" s="33" customFormat="1" ht="18" customHeight="1">
      <c r="B46" s="34" t="s">
        <v>33</v>
      </c>
      <c r="C46" s="31">
        <f>+[1]DGII!N46</f>
        <v>0.2</v>
      </c>
      <c r="D46" s="31">
        <f>+[1]DGII!O46</f>
        <v>0.3</v>
      </c>
      <c r="E46" s="31">
        <f>+[1]DGII!P46</f>
        <v>0</v>
      </c>
      <c r="F46" s="31">
        <f>+[1]DGII!Q46</f>
        <v>0.4</v>
      </c>
      <c r="G46" s="31">
        <f>+[1]DGII!R46</f>
        <v>0.3</v>
      </c>
      <c r="H46" s="31">
        <f>+[1]DGII!S46</f>
        <v>0.3</v>
      </c>
      <c r="I46" s="31">
        <f>+[1]DGII!T46</f>
        <v>0.1</v>
      </c>
      <c r="J46" s="31">
        <f>+[1]DGII!U46</f>
        <v>0.1</v>
      </c>
      <c r="K46" s="31">
        <f>+[1]DGII!V46</f>
        <v>0.3</v>
      </c>
      <c r="L46" s="31">
        <f>+[1]DGII!W46</f>
        <v>0</v>
      </c>
      <c r="M46" s="27">
        <f>SUM(C46:L46)</f>
        <v>2</v>
      </c>
      <c r="N46" s="31">
        <v>0.4</v>
      </c>
      <c r="O46" s="31">
        <v>0.4</v>
      </c>
      <c r="P46" s="31">
        <v>0.1</v>
      </c>
      <c r="Q46" s="31">
        <v>0.1</v>
      </c>
      <c r="R46" s="31">
        <v>0.6</v>
      </c>
      <c r="S46" s="31">
        <v>0.1</v>
      </c>
      <c r="T46" s="31">
        <v>0.2</v>
      </c>
      <c r="U46" s="31">
        <v>0.2</v>
      </c>
      <c r="V46" s="31">
        <v>0</v>
      </c>
      <c r="W46" s="31">
        <v>0</v>
      </c>
      <c r="X46" s="27">
        <f>SUM(N46:W46)</f>
        <v>2.1</v>
      </c>
      <c r="Y46" s="27">
        <f t="shared" si="1"/>
        <v>95.238095238095227</v>
      </c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</row>
    <row r="47" spans="1:76" ht="18" customHeight="1">
      <c r="B47" s="40" t="s">
        <v>54</v>
      </c>
      <c r="C47" s="21">
        <f>+[1]DGII!N47</f>
        <v>70</v>
      </c>
      <c r="D47" s="21">
        <f>+[1]DGII!O47</f>
        <v>72.7</v>
      </c>
      <c r="E47" s="21">
        <f>+[1]DGII!P47</f>
        <v>74.900000000000006</v>
      </c>
      <c r="F47" s="21">
        <f>+[1]DGII!Q47</f>
        <v>59.8</v>
      </c>
      <c r="G47" s="21">
        <f>+[1]DGII!R47</f>
        <v>74.2</v>
      </c>
      <c r="H47" s="21">
        <f>+[1]DGII!S47</f>
        <v>58.4</v>
      </c>
      <c r="I47" s="21">
        <f>+[1]DGII!T47</f>
        <v>69.7</v>
      </c>
      <c r="J47" s="21">
        <f>+[1]DGII!U47</f>
        <v>73.7</v>
      </c>
      <c r="K47" s="21">
        <f>+[1]DGII!V47</f>
        <v>56.4</v>
      </c>
      <c r="L47" s="21">
        <f>+[1]DGII!W47</f>
        <v>78.599999999999994</v>
      </c>
      <c r="M47" s="24">
        <f>SUM(C47:L47)</f>
        <v>688.4</v>
      </c>
      <c r="N47" s="21">
        <f>+'[1]PP (EST)'!N55</f>
        <v>75.099999999999994</v>
      </c>
      <c r="O47" s="21">
        <f>+'[1]PP (EST)'!O55</f>
        <v>60.3</v>
      </c>
      <c r="P47" s="21">
        <f>+'[1]PP (EST)'!P55</f>
        <v>67.400000000000006</v>
      </c>
      <c r="Q47" s="21">
        <f>+'[1]PP (EST)'!Q55</f>
        <v>74.599999999999994</v>
      </c>
      <c r="R47" s="21">
        <f>+'[1]PP (EST)'!R55</f>
        <v>66.3</v>
      </c>
      <c r="S47" s="21">
        <f>+'[1]PP (EST)'!S55</f>
        <v>67.2</v>
      </c>
      <c r="T47" s="21">
        <f>+'[1]PP (EST)'!T55</f>
        <v>63.8</v>
      </c>
      <c r="U47" s="21">
        <f>+'[1]PP (EST)'!U55</f>
        <v>67.2</v>
      </c>
      <c r="V47" s="21">
        <f>+'[1]PP (EST)'!V55</f>
        <v>65.2</v>
      </c>
      <c r="W47" s="21">
        <f>+'[1]PP (EST)'!W55</f>
        <v>69.8</v>
      </c>
      <c r="X47" s="24">
        <f>SUM(N47:W47)</f>
        <v>676.9</v>
      </c>
      <c r="Y47" s="24">
        <f t="shared" si="1"/>
        <v>101.69892155414388</v>
      </c>
      <c r="Z47" s="3"/>
      <c r="AA47" s="3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48" spans="1:76" ht="18" customHeight="1">
      <c r="A48" s="41"/>
      <c r="B48" s="40" t="s">
        <v>55</v>
      </c>
      <c r="C48" s="21">
        <f>+[1]DGII!N48</f>
        <v>0.3</v>
      </c>
      <c r="D48" s="21">
        <f>+[1]DGII!O48</f>
        <v>0</v>
      </c>
      <c r="E48" s="21">
        <f>+[1]DGII!P48</f>
        <v>0.1</v>
      </c>
      <c r="F48" s="21">
        <f>+[1]DGII!Q48</f>
        <v>0.1</v>
      </c>
      <c r="G48" s="21">
        <f>+[1]DGII!R48</f>
        <v>0.4</v>
      </c>
      <c r="H48" s="21">
        <f>+[1]DGII!S48</f>
        <v>0.1</v>
      </c>
      <c r="I48" s="21">
        <f>+[1]DGII!T48</f>
        <v>0</v>
      </c>
      <c r="J48" s="21">
        <f>+[1]DGII!U48</f>
        <v>0.1</v>
      </c>
      <c r="K48" s="21">
        <f>+[1]DGII!V48</f>
        <v>0.3</v>
      </c>
      <c r="L48" s="21">
        <f>+[1]DGII!W48</f>
        <v>0.1</v>
      </c>
      <c r="M48" s="24">
        <f>SUM(C48:L48)</f>
        <v>1.5000000000000002</v>
      </c>
      <c r="N48" s="21">
        <f>+'[1]PP (EST)'!N56</f>
        <v>0.1</v>
      </c>
      <c r="O48" s="21">
        <f>+'[1]PP (EST)'!O56</f>
        <v>0.1</v>
      </c>
      <c r="P48" s="21">
        <f>+'[1]PP (EST)'!P56</f>
        <v>0</v>
      </c>
      <c r="Q48" s="21">
        <f>+'[1]PP (EST)'!Q56</f>
        <v>0.1</v>
      </c>
      <c r="R48" s="21">
        <f>+'[1]PP (EST)'!R56</f>
        <v>0.1</v>
      </c>
      <c r="S48" s="21">
        <f>+'[1]PP (EST)'!S56</f>
        <v>0.1</v>
      </c>
      <c r="T48" s="21">
        <f>+'[1]PP (EST)'!T56</f>
        <v>0.1</v>
      </c>
      <c r="U48" s="21">
        <f>+'[1]PP (EST)'!U56</f>
        <v>0.1</v>
      </c>
      <c r="V48" s="21">
        <f>+'[1]PP (EST)'!V56</f>
        <v>0.1</v>
      </c>
      <c r="W48" s="21">
        <f>+'[1]PP (EST)'!W56</f>
        <v>0</v>
      </c>
      <c r="X48" s="24">
        <f>SUM(N48:W48)</f>
        <v>0.79999999999999993</v>
      </c>
      <c r="Y48" s="24">
        <f t="shared" si="1"/>
        <v>187.50000000000006</v>
      </c>
      <c r="Z48" s="3"/>
      <c r="AA48" s="3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</row>
    <row r="49" spans="1:249" ht="18" customHeight="1">
      <c r="B49" s="20" t="s">
        <v>56</v>
      </c>
      <c r="C49" s="21">
        <f t="shared" ref="C49:X49" si="17">+C50+C53+C56</f>
        <v>266.50000000000006</v>
      </c>
      <c r="D49" s="21">
        <f t="shared" si="17"/>
        <v>396</v>
      </c>
      <c r="E49" s="21">
        <f t="shared" si="17"/>
        <v>361.1</v>
      </c>
      <c r="F49" s="21">
        <f t="shared" si="17"/>
        <v>388.3</v>
      </c>
      <c r="G49" s="21">
        <f t="shared" si="17"/>
        <v>314.89999999999998</v>
      </c>
      <c r="H49" s="21">
        <f t="shared" si="17"/>
        <v>294.50000000000006</v>
      </c>
      <c r="I49" s="21">
        <f t="shared" si="17"/>
        <v>260.39999999999998</v>
      </c>
      <c r="J49" s="21">
        <f t="shared" si="17"/>
        <v>263.49999999999994</v>
      </c>
      <c r="K49" s="21">
        <f t="shared" si="17"/>
        <v>245</v>
      </c>
      <c r="L49" s="21">
        <f t="shared" si="17"/>
        <v>242.6</v>
      </c>
      <c r="M49" s="22">
        <f t="shared" si="17"/>
        <v>3032.7999999999997</v>
      </c>
      <c r="N49" s="21">
        <f t="shared" si="17"/>
        <v>168.1</v>
      </c>
      <c r="O49" s="21">
        <f t="shared" si="17"/>
        <v>201.79999999999998</v>
      </c>
      <c r="P49" s="21">
        <f t="shared" si="17"/>
        <v>196.39999999999998</v>
      </c>
      <c r="Q49" s="21">
        <f t="shared" si="17"/>
        <v>228.4</v>
      </c>
      <c r="R49" s="21">
        <f t="shared" si="17"/>
        <v>228.014196</v>
      </c>
      <c r="S49" s="21">
        <f t="shared" si="17"/>
        <v>228.70000000000002</v>
      </c>
      <c r="T49" s="21">
        <f t="shared" si="17"/>
        <v>240.20000000000002</v>
      </c>
      <c r="U49" s="21">
        <f t="shared" si="17"/>
        <v>249.3</v>
      </c>
      <c r="V49" s="21">
        <f t="shared" si="17"/>
        <v>254.39999999999998</v>
      </c>
      <c r="W49" s="21">
        <f t="shared" si="17"/>
        <v>221.20000000000002</v>
      </c>
      <c r="X49" s="22">
        <f t="shared" si="17"/>
        <v>2216.5141959999996</v>
      </c>
      <c r="Y49" s="22">
        <f t="shared" si="1"/>
        <v>136.82745661963719</v>
      </c>
      <c r="Z49" s="3"/>
      <c r="AA49" s="3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</row>
    <row r="50" spans="1:249" ht="18" customHeight="1">
      <c r="B50" s="42" t="s">
        <v>57</v>
      </c>
      <c r="C50" s="21">
        <f t="shared" ref="C50:X50" si="18">+C51+C52</f>
        <v>0.1</v>
      </c>
      <c r="D50" s="21">
        <f t="shared" si="18"/>
        <v>0</v>
      </c>
      <c r="E50" s="21">
        <f t="shared" si="18"/>
        <v>0.2</v>
      </c>
      <c r="F50" s="21">
        <f t="shared" si="18"/>
        <v>0.1</v>
      </c>
      <c r="G50" s="21">
        <f t="shared" si="18"/>
        <v>0</v>
      </c>
      <c r="H50" s="21">
        <f t="shared" si="18"/>
        <v>1.1000000000000001</v>
      </c>
      <c r="I50" s="21">
        <f t="shared" si="18"/>
        <v>0.1</v>
      </c>
      <c r="J50" s="21">
        <f t="shared" si="18"/>
        <v>0</v>
      </c>
      <c r="K50" s="21">
        <f t="shared" si="18"/>
        <v>0.1</v>
      </c>
      <c r="L50" s="21">
        <f t="shared" si="18"/>
        <v>0.1</v>
      </c>
      <c r="M50" s="22">
        <f t="shared" si="18"/>
        <v>1.8000000000000003</v>
      </c>
      <c r="N50" s="21">
        <f t="shared" si="18"/>
        <v>0.1</v>
      </c>
      <c r="O50" s="21">
        <f t="shared" si="18"/>
        <v>0</v>
      </c>
      <c r="P50" s="21">
        <f t="shared" si="18"/>
        <v>0.5</v>
      </c>
      <c r="Q50" s="21">
        <f t="shared" si="18"/>
        <v>0.1</v>
      </c>
      <c r="R50" s="21">
        <f t="shared" si="18"/>
        <v>1.4196000000000002E-2</v>
      </c>
      <c r="S50" s="21">
        <f t="shared" si="18"/>
        <v>0.1</v>
      </c>
      <c r="T50" s="21">
        <f t="shared" si="18"/>
        <v>0.1</v>
      </c>
      <c r="U50" s="21">
        <f t="shared" si="18"/>
        <v>0</v>
      </c>
      <c r="V50" s="21">
        <f t="shared" si="18"/>
        <v>0.7</v>
      </c>
      <c r="W50" s="21">
        <f t="shared" si="18"/>
        <v>0.5</v>
      </c>
      <c r="X50" s="22">
        <f t="shared" si="18"/>
        <v>2.1141959999999997</v>
      </c>
      <c r="Y50" s="24">
        <f t="shared" si="1"/>
        <v>85.138747779297688</v>
      </c>
      <c r="Z50" s="3"/>
      <c r="AA50" s="3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</row>
    <row r="51" spans="1:249" ht="18" customHeight="1">
      <c r="B51" s="39" t="s">
        <v>58</v>
      </c>
      <c r="C51" s="31">
        <f>+[1]DGII!N51</f>
        <v>0.1</v>
      </c>
      <c r="D51" s="31">
        <f>+[1]DGII!O51</f>
        <v>0</v>
      </c>
      <c r="E51" s="31">
        <f>+[1]DGII!P51</f>
        <v>0.2</v>
      </c>
      <c r="F51" s="31">
        <f>+[1]DGII!Q51</f>
        <v>0.1</v>
      </c>
      <c r="G51" s="31">
        <f>+[1]DGII!R51</f>
        <v>0</v>
      </c>
      <c r="H51" s="31">
        <f>+[1]DGII!S51</f>
        <v>1.1000000000000001</v>
      </c>
      <c r="I51" s="31">
        <f>+[1]DGII!T51</f>
        <v>0.1</v>
      </c>
      <c r="J51" s="31">
        <f>+[1]DGII!U51</f>
        <v>0</v>
      </c>
      <c r="K51" s="31">
        <f>+[1]DGII!V51</f>
        <v>0.1</v>
      </c>
      <c r="L51" s="31">
        <f>+[1]DGII!W51</f>
        <v>0.1</v>
      </c>
      <c r="M51" s="27">
        <f>SUM(C51:L51)</f>
        <v>1.8000000000000003</v>
      </c>
      <c r="N51" s="31">
        <v>0.1</v>
      </c>
      <c r="O51" s="31">
        <v>0</v>
      </c>
      <c r="P51" s="31">
        <v>0.5</v>
      </c>
      <c r="Q51" s="31">
        <v>0.1</v>
      </c>
      <c r="R51" s="31">
        <v>1.4196000000000002E-2</v>
      </c>
      <c r="S51" s="31">
        <v>0.1</v>
      </c>
      <c r="T51" s="31">
        <v>0.1</v>
      </c>
      <c r="U51" s="31">
        <v>0</v>
      </c>
      <c r="V51" s="31">
        <v>0.7</v>
      </c>
      <c r="W51" s="31">
        <v>0.5</v>
      </c>
      <c r="X51" s="27">
        <f>SUM(N51:W51)</f>
        <v>2.1141959999999997</v>
      </c>
      <c r="Y51" s="27">
        <f t="shared" si="1"/>
        <v>85.138747779297688</v>
      </c>
      <c r="Z51" s="3"/>
      <c r="AA51" s="3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</row>
    <row r="52" spans="1:249" ht="18" customHeight="1">
      <c r="B52" s="39" t="s">
        <v>59</v>
      </c>
      <c r="C52" s="31">
        <f>+[1]DGII!N52</f>
        <v>0</v>
      </c>
      <c r="D52" s="31">
        <f>+[1]DGII!O52</f>
        <v>0</v>
      </c>
      <c r="E52" s="31">
        <f>+[1]DGII!P52</f>
        <v>0</v>
      </c>
      <c r="F52" s="31">
        <f>+[1]DGII!Q52</f>
        <v>0</v>
      </c>
      <c r="G52" s="31">
        <f>+[1]DGII!R52</f>
        <v>0</v>
      </c>
      <c r="H52" s="31">
        <f>+[1]DGII!S52</f>
        <v>0</v>
      </c>
      <c r="I52" s="31">
        <f>+[1]DGII!T52</f>
        <v>0</v>
      </c>
      <c r="J52" s="31">
        <f>+[1]DGII!U52</f>
        <v>0</v>
      </c>
      <c r="K52" s="31">
        <f>+[1]DGII!V52</f>
        <v>0</v>
      </c>
      <c r="L52" s="31">
        <f>+[1]DGII!W52</f>
        <v>0</v>
      </c>
      <c r="M52" s="27">
        <f>SUM(C52:L52)</f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0</v>
      </c>
      <c r="T52" s="31">
        <v>0</v>
      </c>
      <c r="U52" s="31">
        <v>0</v>
      </c>
      <c r="V52" s="31">
        <v>0</v>
      </c>
      <c r="W52" s="31">
        <v>0</v>
      </c>
      <c r="X52" s="27">
        <f>SUM(N52:W52)</f>
        <v>0</v>
      </c>
      <c r="Y52" s="43" t="s">
        <v>60</v>
      </c>
      <c r="Z52" s="3"/>
      <c r="AA52" s="3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</row>
    <row r="53" spans="1:249" ht="18" customHeight="1">
      <c r="B53" s="42" t="s">
        <v>61</v>
      </c>
      <c r="C53" s="21">
        <f t="shared" ref="C53:X53" si="19">+C54+C55</f>
        <v>262.10000000000002</v>
      </c>
      <c r="D53" s="21">
        <f t="shared" si="19"/>
        <v>391</v>
      </c>
      <c r="E53" s="21">
        <f t="shared" si="19"/>
        <v>355.6</v>
      </c>
      <c r="F53" s="21">
        <f t="shared" si="19"/>
        <v>383.5</v>
      </c>
      <c r="G53" s="21">
        <f t="shared" si="19"/>
        <v>309.2</v>
      </c>
      <c r="H53" s="21">
        <f t="shared" si="19"/>
        <v>288.8</v>
      </c>
      <c r="I53" s="21">
        <f t="shared" si="19"/>
        <v>255</v>
      </c>
      <c r="J53" s="21">
        <f t="shared" si="19"/>
        <v>258.59999999999997</v>
      </c>
      <c r="K53" s="21">
        <f t="shared" si="19"/>
        <v>240.4</v>
      </c>
      <c r="L53" s="21">
        <f t="shared" si="19"/>
        <v>237.2</v>
      </c>
      <c r="M53" s="22">
        <f t="shared" si="19"/>
        <v>2981.3999999999996</v>
      </c>
      <c r="N53" s="21">
        <f t="shared" si="19"/>
        <v>167.7</v>
      </c>
      <c r="O53" s="21">
        <f t="shared" si="19"/>
        <v>201.7</v>
      </c>
      <c r="P53" s="21">
        <f t="shared" si="19"/>
        <v>195.79999999999998</v>
      </c>
      <c r="Q53" s="21">
        <f t="shared" si="19"/>
        <v>228.20000000000002</v>
      </c>
      <c r="R53" s="21">
        <f t="shared" si="19"/>
        <v>228</v>
      </c>
      <c r="S53" s="21">
        <f t="shared" si="19"/>
        <v>227.8</v>
      </c>
      <c r="T53" s="21">
        <f t="shared" si="19"/>
        <v>239.10000000000002</v>
      </c>
      <c r="U53" s="21">
        <f t="shared" si="19"/>
        <v>248.4</v>
      </c>
      <c r="V53" s="21">
        <f t="shared" si="19"/>
        <v>253.7</v>
      </c>
      <c r="W53" s="21">
        <f t="shared" si="19"/>
        <v>220.3</v>
      </c>
      <c r="X53" s="22">
        <f t="shared" si="19"/>
        <v>2210.6999999999998</v>
      </c>
      <c r="Y53" s="22">
        <f t="shared" ref="Y53:Y64" si="20">+M53/X53*100</f>
        <v>134.86226082236394</v>
      </c>
      <c r="Z53" s="3"/>
      <c r="AA53" s="3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</row>
    <row r="54" spans="1:249" ht="18" customHeight="1">
      <c r="A54" s="44"/>
      <c r="B54" s="34" t="s">
        <v>62</v>
      </c>
      <c r="C54" s="31">
        <f>+[1]DGII!N54</f>
        <v>259.3</v>
      </c>
      <c r="D54" s="31">
        <f>+[1]DGII!O54</f>
        <v>388.3</v>
      </c>
      <c r="E54" s="31">
        <f>+[1]DGII!P54</f>
        <v>352.8</v>
      </c>
      <c r="F54" s="31">
        <f>+[1]DGII!Q54</f>
        <v>380.8</v>
      </c>
      <c r="G54" s="31">
        <f>+[1]DGII!R54</f>
        <v>306</v>
      </c>
      <c r="H54" s="31">
        <f>+[1]DGII!S54</f>
        <v>286.2</v>
      </c>
      <c r="I54" s="31">
        <f>+[1]DGII!T54</f>
        <v>252.1</v>
      </c>
      <c r="J54" s="31">
        <f>+[1]DGII!U54</f>
        <v>255.7</v>
      </c>
      <c r="K54" s="31">
        <f>+[1]DGII!V54</f>
        <v>237.8</v>
      </c>
      <c r="L54" s="31">
        <f>+[1]DGII!W54</f>
        <v>234.2</v>
      </c>
      <c r="M54" s="27">
        <f>SUM(C54:L54)</f>
        <v>2953.2</v>
      </c>
      <c r="N54" s="31">
        <f>+'[1]PP (EST)'!N71</f>
        <v>166</v>
      </c>
      <c r="O54" s="31">
        <f>+'[1]PP (EST)'!O71</f>
        <v>199.6</v>
      </c>
      <c r="P54" s="31">
        <f>+'[1]PP (EST)'!P71</f>
        <v>193.1</v>
      </c>
      <c r="Q54" s="31">
        <f>+'[1]PP (EST)'!Q71</f>
        <v>225.3</v>
      </c>
      <c r="R54" s="31">
        <f>+'[1]PP (EST)'!R71</f>
        <v>225.9</v>
      </c>
      <c r="S54" s="31">
        <f>+'[1]PP (EST)'!S71</f>
        <v>225</v>
      </c>
      <c r="T54" s="31">
        <f>+'[1]PP (EST)'!T71</f>
        <v>236.3</v>
      </c>
      <c r="U54" s="31">
        <f>+'[1]PP (EST)'!U71</f>
        <v>245.5</v>
      </c>
      <c r="V54" s="31">
        <f>+'[1]PP (EST)'!V71</f>
        <v>251</v>
      </c>
      <c r="W54" s="31">
        <f>+'[1]PP (EST)'!W71</f>
        <v>219</v>
      </c>
      <c r="X54" s="27">
        <f>SUM(N54:W54)</f>
        <v>2186.6999999999998</v>
      </c>
      <c r="Y54" s="27">
        <f t="shared" si="20"/>
        <v>135.05281931677871</v>
      </c>
      <c r="Z54" s="3"/>
      <c r="AA54" s="3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</row>
    <row r="55" spans="1:249" ht="18" customHeight="1">
      <c r="B55" s="34" t="s">
        <v>33</v>
      </c>
      <c r="C55" s="31">
        <f>+[1]DGII!N55</f>
        <v>2.8</v>
      </c>
      <c r="D55" s="31">
        <f>+[1]DGII!O55</f>
        <v>2.7</v>
      </c>
      <c r="E55" s="31">
        <f>+[1]DGII!P55</f>
        <v>2.8</v>
      </c>
      <c r="F55" s="31">
        <f>+[1]DGII!Q55</f>
        <v>2.7</v>
      </c>
      <c r="G55" s="31">
        <f>+[1]DGII!R55</f>
        <v>3.2</v>
      </c>
      <c r="H55" s="31">
        <f>+[1]DGII!S55</f>
        <v>2.6</v>
      </c>
      <c r="I55" s="31">
        <f>+[1]DGII!T55</f>
        <v>2.9</v>
      </c>
      <c r="J55" s="31">
        <f>+[1]DGII!U55</f>
        <v>2.9</v>
      </c>
      <c r="K55" s="31">
        <f>+[1]DGII!V55</f>
        <v>2.6</v>
      </c>
      <c r="L55" s="31">
        <f>+[1]DGII!W55</f>
        <v>3</v>
      </c>
      <c r="M55" s="27">
        <f>SUM(C55:L55)</f>
        <v>28.2</v>
      </c>
      <c r="N55" s="31">
        <f>+'[1]PP (EST)'!N73</f>
        <v>1.7</v>
      </c>
      <c r="O55" s="31">
        <f>+'[1]PP (EST)'!O73</f>
        <v>2.1</v>
      </c>
      <c r="P55" s="31">
        <f>+'[1]PP (EST)'!P73</f>
        <v>2.7</v>
      </c>
      <c r="Q55" s="31">
        <f>+'[1]PP (EST)'!Q73</f>
        <v>2.9</v>
      </c>
      <c r="R55" s="31">
        <f>+'[1]PP (EST)'!R73</f>
        <v>2.1</v>
      </c>
      <c r="S55" s="31">
        <f>+'[1]PP (EST)'!S73</f>
        <v>2.8</v>
      </c>
      <c r="T55" s="31">
        <f>+'[1]PP (EST)'!T73</f>
        <v>2.8</v>
      </c>
      <c r="U55" s="31">
        <f>+'[1]PP (EST)'!U73</f>
        <v>2.9</v>
      </c>
      <c r="V55" s="31">
        <f>+'[1]PP (EST)'!V73</f>
        <v>2.7</v>
      </c>
      <c r="W55" s="31">
        <f>+'[1]PP (EST)'!W73</f>
        <v>1.3</v>
      </c>
      <c r="X55" s="27">
        <f>SUM(N55:W55)</f>
        <v>24</v>
      </c>
      <c r="Y55" s="27">
        <f t="shared" si="20"/>
        <v>117.5</v>
      </c>
      <c r="Z55" s="3"/>
      <c r="AA55" s="3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</row>
    <row r="56" spans="1:249" ht="18" customHeight="1">
      <c r="B56" s="42" t="s">
        <v>63</v>
      </c>
      <c r="C56" s="21">
        <f>+[1]DGII!N56</f>
        <v>4.3</v>
      </c>
      <c r="D56" s="21">
        <f>+[1]DGII!O56</f>
        <v>5</v>
      </c>
      <c r="E56" s="21">
        <f>+[1]DGII!P56</f>
        <v>5.3</v>
      </c>
      <c r="F56" s="21">
        <f>+[1]DGII!Q56</f>
        <v>4.7</v>
      </c>
      <c r="G56" s="21">
        <f>+[1]DGII!R56</f>
        <v>5.7</v>
      </c>
      <c r="H56" s="21">
        <f>+[1]DGII!S56</f>
        <v>4.5999999999999996</v>
      </c>
      <c r="I56" s="21">
        <f>+[1]DGII!T56</f>
        <v>5.3</v>
      </c>
      <c r="J56" s="21">
        <f>+[1]DGII!U56</f>
        <v>4.9000000000000004</v>
      </c>
      <c r="K56" s="21">
        <f>+[1]DGII!V56</f>
        <v>4.5</v>
      </c>
      <c r="L56" s="21">
        <f>+[1]DGII!W56</f>
        <v>5.3</v>
      </c>
      <c r="M56" s="24">
        <f>SUM(C56:L56)</f>
        <v>49.599999999999994</v>
      </c>
      <c r="N56" s="21">
        <f>+'[1]PP (EST)'!N74</f>
        <v>0.3</v>
      </c>
      <c r="O56" s="21">
        <f>+'[1]PP (EST)'!O74</f>
        <v>0.1</v>
      </c>
      <c r="P56" s="21">
        <f>+'[1]PP (EST)'!P74</f>
        <v>0.1</v>
      </c>
      <c r="Q56" s="21">
        <f>+'[1]PP (EST)'!Q74</f>
        <v>0.1</v>
      </c>
      <c r="R56" s="21">
        <f>+'[1]PP (EST)'!R74</f>
        <v>0</v>
      </c>
      <c r="S56" s="21">
        <f>+'[1]PP (EST)'!S74</f>
        <v>0.8</v>
      </c>
      <c r="T56" s="21">
        <f>+'[1]PP (EST)'!T74</f>
        <v>1</v>
      </c>
      <c r="U56" s="21">
        <f>+'[1]PP (EST)'!U74</f>
        <v>0.9</v>
      </c>
      <c r="V56" s="21">
        <f>+'[1]PP (EST)'!V74</f>
        <v>0</v>
      </c>
      <c r="W56" s="21">
        <f>+'[1]PP (EST)'!W74</f>
        <v>0.4</v>
      </c>
      <c r="X56" s="24">
        <f>SUM(N56:W56)</f>
        <v>3.6999999999999997</v>
      </c>
      <c r="Y56" s="24">
        <f t="shared" si="20"/>
        <v>1340.5405405405406</v>
      </c>
      <c r="Z56" s="3"/>
      <c r="AA56" s="3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</row>
    <row r="57" spans="1:249" ht="18" customHeight="1">
      <c r="B57" s="45" t="s">
        <v>64</v>
      </c>
      <c r="C57" s="21">
        <f t="shared" ref="C57:X57" si="21">+C58+C62+C63</f>
        <v>742.6</v>
      </c>
      <c r="D57" s="21">
        <f t="shared" si="21"/>
        <v>806</v>
      </c>
      <c r="E57" s="21">
        <f t="shared" si="21"/>
        <v>920.1</v>
      </c>
      <c r="F57" s="21">
        <f t="shared" si="21"/>
        <v>702.8</v>
      </c>
      <c r="G57" s="21">
        <f t="shared" si="21"/>
        <v>873.40000000000009</v>
      </c>
      <c r="H57" s="21">
        <f t="shared" si="21"/>
        <v>1529.4</v>
      </c>
      <c r="I57" s="21">
        <f t="shared" si="21"/>
        <v>995.8</v>
      </c>
      <c r="J57" s="21">
        <f t="shared" si="21"/>
        <v>1252.2</v>
      </c>
      <c r="K57" s="21">
        <f t="shared" si="21"/>
        <v>919.6</v>
      </c>
      <c r="L57" s="21">
        <f t="shared" si="21"/>
        <v>1150.5</v>
      </c>
      <c r="M57" s="22">
        <f t="shared" si="21"/>
        <v>9892.4</v>
      </c>
      <c r="N57" s="21">
        <f t="shared" si="21"/>
        <v>766.19999999999993</v>
      </c>
      <c r="O57" s="21">
        <f t="shared" si="21"/>
        <v>943.5</v>
      </c>
      <c r="P57" s="21">
        <f t="shared" si="21"/>
        <v>781.5</v>
      </c>
      <c r="Q57" s="21">
        <f t="shared" si="21"/>
        <v>969.5</v>
      </c>
      <c r="R57" s="21">
        <f t="shared" si="21"/>
        <v>994.5</v>
      </c>
      <c r="S57" s="21">
        <f t="shared" si="21"/>
        <v>976.4</v>
      </c>
      <c r="T57" s="21">
        <f t="shared" si="21"/>
        <v>1006.2</v>
      </c>
      <c r="U57" s="21">
        <f t="shared" si="21"/>
        <v>1002.7</v>
      </c>
      <c r="V57" s="21">
        <f t="shared" si="21"/>
        <v>939.4</v>
      </c>
      <c r="W57" s="21">
        <f t="shared" si="21"/>
        <v>903.81417220130561</v>
      </c>
      <c r="X57" s="22">
        <f t="shared" si="21"/>
        <v>9283.7141722013057</v>
      </c>
      <c r="Y57" s="22">
        <f t="shared" si="20"/>
        <v>106.55649039283558</v>
      </c>
      <c r="Z57" s="3"/>
      <c r="AA57" s="3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</row>
    <row r="58" spans="1:249" s="46" customFormat="1" ht="18" customHeight="1">
      <c r="B58" s="45" t="s">
        <v>65</v>
      </c>
      <c r="C58" s="21">
        <f t="shared" ref="C58:X58" si="22">+C59</f>
        <v>202.8</v>
      </c>
      <c r="D58" s="21">
        <f t="shared" si="22"/>
        <v>210.4</v>
      </c>
      <c r="E58" s="21">
        <f t="shared" si="22"/>
        <v>161.4</v>
      </c>
      <c r="F58" s="21">
        <f t="shared" si="22"/>
        <v>167.1</v>
      </c>
      <c r="G58" s="21">
        <f t="shared" si="22"/>
        <v>151.69999999999999</v>
      </c>
      <c r="H58" s="21">
        <f t="shared" si="22"/>
        <v>180.60000000000002</v>
      </c>
      <c r="I58" s="21">
        <f t="shared" si="22"/>
        <v>178.6</v>
      </c>
      <c r="J58" s="21">
        <f t="shared" si="22"/>
        <v>204.5</v>
      </c>
      <c r="K58" s="21">
        <f t="shared" si="22"/>
        <v>173.5</v>
      </c>
      <c r="L58" s="21">
        <f t="shared" si="22"/>
        <v>229.1</v>
      </c>
      <c r="M58" s="22">
        <f t="shared" si="22"/>
        <v>1859.6999999999998</v>
      </c>
      <c r="N58" s="21">
        <f t="shared" si="22"/>
        <v>141.89999999999998</v>
      </c>
      <c r="O58" s="21">
        <f t="shared" si="22"/>
        <v>155</v>
      </c>
      <c r="P58" s="21">
        <f t="shared" si="22"/>
        <v>182</v>
      </c>
      <c r="Q58" s="21">
        <f t="shared" si="22"/>
        <v>176.8</v>
      </c>
      <c r="R58" s="21">
        <f t="shared" si="22"/>
        <v>164.2</v>
      </c>
      <c r="S58" s="21">
        <f t="shared" si="22"/>
        <v>159.80000000000001</v>
      </c>
      <c r="T58" s="21">
        <f t="shared" si="22"/>
        <v>202.3</v>
      </c>
      <c r="U58" s="21">
        <f t="shared" si="22"/>
        <v>208.3</v>
      </c>
      <c r="V58" s="21">
        <f t="shared" si="22"/>
        <v>187.5</v>
      </c>
      <c r="W58" s="21">
        <f t="shared" si="22"/>
        <v>154.5</v>
      </c>
      <c r="X58" s="22">
        <f t="shared" si="22"/>
        <v>1732.3000000000002</v>
      </c>
      <c r="Y58" s="22">
        <f t="shared" si="20"/>
        <v>107.35438434451305</v>
      </c>
      <c r="Z58" s="47"/>
      <c r="AA58" s="47"/>
    </row>
    <row r="59" spans="1:249" ht="18" customHeight="1">
      <c r="B59" s="42" t="s">
        <v>66</v>
      </c>
      <c r="C59" s="21">
        <f t="shared" ref="C59:X59" si="23">+C60+C61</f>
        <v>202.8</v>
      </c>
      <c r="D59" s="21">
        <f t="shared" si="23"/>
        <v>210.4</v>
      </c>
      <c r="E59" s="21">
        <f t="shared" si="23"/>
        <v>161.4</v>
      </c>
      <c r="F59" s="21">
        <f t="shared" si="23"/>
        <v>167.1</v>
      </c>
      <c r="G59" s="21">
        <f t="shared" si="23"/>
        <v>151.69999999999999</v>
      </c>
      <c r="H59" s="21">
        <f t="shared" si="23"/>
        <v>180.60000000000002</v>
      </c>
      <c r="I59" s="21">
        <f t="shared" si="23"/>
        <v>178.6</v>
      </c>
      <c r="J59" s="21">
        <f t="shared" si="23"/>
        <v>204.5</v>
      </c>
      <c r="K59" s="21">
        <f t="shared" si="23"/>
        <v>173.5</v>
      </c>
      <c r="L59" s="21">
        <f t="shared" si="23"/>
        <v>229.1</v>
      </c>
      <c r="M59" s="22">
        <f t="shared" si="23"/>
        <v>1859.6999999999998</v>
      </c>
      <c r="N59" s="21">
        <f t="shared" si="23"/>
        <v>141.89999999999998</v>
      </c>
      <c r="O59" s="21">
        <f t="shared" si="23"/>
        <v>155</v>
      </c>
      <c r="P59" s="21">
        <f t="shared" si="23"/>
        <v>182</v>
      </c>
      <c r="Q59" s="21">
        <f t="shared" si="23"/>
        <v>176.8</v>
      </c>
      <c r="R59" s="21">
        <f t="shared" si="23"/>
        <v>164.2</v>
      </c>
      <c r="S59" s="21">
        <f t="shared" si="23"/>
        <v>159.80000000000001</v>
      </c>
      <c r="T59" s="21">
        <f t="shared" si="23"/>
        <v>202.3</v>
      </c>
      <c r="U59" s="21">
        <f t="shared" si="23"/>
        <v>208.3</v>
      </c>
      <c r="V59" s="21">
        <f t="shared" si="23"/>
        <v>187.5</v>
      </c>
      <c r="W59" s="21">
        <f t="shared" si="23"/>
        <v>154.5</v>
      </c>
      <c r="X59" s="22">
        <f t="shared" si="23"/>
        <v>1732.3000000000002</v>
      </c>
      <c r="Y59" s="22">
        <f t="shared" si="20"/>
        <v>107.35438434451305</v>
      </c>
      <c r="Z59" s="3"/>
      <c r="AA59" s="3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</row>
    <row r="60" spans="1:249" s="48" customFormat="1" ht="18" customHeight="1">
      <c r="B60" s="34" t="s">
        <v>67</v>
      </c>
      <c r="C60" s="31">
        <f>+[1]DGII!N60</f>
        <v>202.8</v>
      </c>
      <c r="D60" s="31">
        <f>+[1]DGII!O60</f>
        <v>210.3</v>
      </c>
      <c r="E60" s="31">
        <f>+[1]DGII!P60</f>
        <v>161.4</v>
      </c>
      <c r="F60" s="31">
        <f>+[1]DGII!Q60</f>
        <v>167.1</v>
      </c>
      <c r="G60" s="31">
        <f>+[1]DGII!R60</f>
        <v>151.69999999999999</v>
      </c>
      <c r="H60" s="31">
        <f>+[1]DGII!S60</f>
        <v>179.3</v>
      </c>
      <c r="I60" s="31">
        <f>+[1]DGII!T60</f>
        <v>178.6</v>
      </c>
      <c r="J60" s="31">
        <f>+[1]DGII!U60</f>
        <v>204.5</v>
      </c>
      <c r="K60" s="31">
        <f>+[1]DGII!V60</f>
        <v>172.9</v>
      </c>
      <c r="L60" s="31">
        <f>+[1]DGII!W60</f>
        <v>229.1</v>
      </c>
      <c r="M60" s="27">
        <f t="shared" ref="M60:M65" si="24">SUM(C60:L60)</f>
        <v>1857.6999999999998</v>
      </c>
      <c r="N60" s="31">
        <f>+'[1]PP (EST)'!N80</f>
        <v>132.19999999999999</v>
      </c>
      <c r="O60" s="31">
        <f>+'[1]PP (EST)'!O80</f>
        <v>155</v>
      </c>
      <c r="P60" s="31">
        <f>+'[1]PP (EST)'!P80</f>
        <v>182</v>
      </c>
      <c r="Q60" s="31">
        <f>+'[1]PP (EST)'!Q80</f>
        <v>176.8</v>
      </c>
      <c r="R60" s="31">
        <f>+'[1]PP (EST)'!R80</f>
        <v>164.1</v>
      </c>
      <c r="S60" s="31">
        <f>+'[1]PP (EST)'!S80</f>
        <v>159.80000000000001</v>
      </c>
      <c r="T60" s="31">
        <f>+'[1]PP (EST)'!T80</f>
        <v>202.3</v>
      </c>
      <c r="U60" s="31">
        <f>+'[1]PP (EST)'!U80</f>
        <v>208.3</v>
      </c>
      <c r="V60" s="31">
        <f>+'[1]PP (EST)'!V80</f>
        <v>187.4</v>
      </c>
      <c r="W60" s="31">
        <f>+'[1]PP (EST)'!W80</f>
        <v>154.5</v>
      </c>
      <c r="X60" s="27">
        <f t="shared" ref="X60:X65" si="25">SUM(N60:W60)</f>
        <v>1722.4</v>
      </c>
      <c r="Y60" s="27">
        <f t="shared" si="20"/>
        <v>107.85531816070598</v>
      </c>
      <c r="Z60" s="49"/>
      <c r="AA60" s="49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 t="s">
        <v>68</v>
      </c>
      <c r="CM60" s="50" t="s">
        <v>68</v>
      </c>
      <c r="CN60" s="50" t="s">
        <v>68</v>
      </c>
      <c r="CO60" s="50" t="s">
        <v>68</v>
      </c>
      <c r="CP60" s="50" t="s">
        <v>68</v>
      </c>
      <c r="CQ60" s="50" t="s">
        <v>68</v>
      </c>
      <c r="CR60" s="50" t="s">
        <v>68</v>
      </c>
      <c r="CS60" s="50" t="s">
        <v>68</v>
      </c>
      <c r="CT60" s="50" t="s">
        <v>68</v>
      </c>
      <c r="CU60" s="50" t="s">
        <v>68</v>
      </c>
      <c r="CV60" s="50" t="s">
        <v>68</v>
      </c>
      <c r="CW60" s="50" t="s">
        <v>68</v>
      </c>
      <c r="CX60" s="50" t="s">
        <v>68</v>
      </c>
      <c r="CY60" s="50" t="s">
        <v>68</v>
      </c>
      <c r="CZ60" s="50" t="s">
        <v>68</v>
      </c>
      <c r="DA60" s="50" t="s">
        <v>68</v>
      </c>
      <c r="DB60" s="50" t="s">
        <v>68</v>
      </c>
      <c r="DC60" s="50" t="s">
        <v>68</v>
      </c>
      <c r="DD60" s="50" t="s">
        <v>68</v>
      </c>
      <c r="DE60" s="50" t="s">
        <v>68</v>
      </c>
      <c r="DF60" s="50" t="s">
        <v>68</v>
      </c>
      <c r="DG60" s="50" t="s">
        <v>68</v>
      </c>
      <c r="DH60" s="50" t="s">
        <v>68</v>
      </c>
      <c r="DI60" s="50" t="s">
        <v>68</v>
      </c>
      <c r="DJ60" s="50" t="s">
        <v>68</v>
      </c>
      <c r="DK60" s="50" t="s">
        <v>68</v>
      </c>
      <c r="DL60" s="50" t="s">
        <v>68</v>
      </c>
      <c r="DM60" s="50" t="s">
        <v>68</v>
      </c>
      <c r="DN60" s="50" t="s">
        <v>68</v>
      </c>
      <c r="DO60" s="50" t="s">
        <v>68</v>
      </c>
      <c r="DP60" s="50" t="s">
        <v>68</v>
      </c>
      <c r="DQ60" s="50" t="s">
        <v>68</v>
      </c>
      <c r="DR60" s="50" t="s">
        <v>68</v>
      </c>
      <c r="DS60" s="50" t="s">
        <v>68</v>
      </c>
      <c r="DT60" s="50" t="s">
        <v>68</v>
      </c>
      <c r="DU60" s="50" t="s">
        <v>68</v>
      </c>
      <c r="DV60" s="50" t="s">
        <v>68</v>
      </c>
      <c r="DW60" s="50" t="s">
        <v>68</v>
      </c>
      <c r="DX60" s="50" t="s">
        <v>68</v>
      </c>
      <c r="DY60" s="50" t="s">
        <v>68</v>
      </c>
      <c r="DZ60" s="50" t="s">
        <v>68</v>
      </c>
      <c r="EA60" s="50" t="s">
        <v>68</v>
      </c>
      <c r="EB60" s="50" t="s">
        <v>68</v>
      </c>
      <c r="EC60" s="50" t="s">
        <v>68</v>
      </c>
      <c r="ED60" s="50" t="s">
        <v>68</v>
      </c>
      <c r="EE60" s="50" t="s">
        <v>68</v>
      </c>
      <c r="EF60" s="50" t="s">
        <v>68</v>
      </c>
      <c r="EG60" s="50" t="s">
        <v>68</v>
      </c>
      <c r="EH60" s="50" t="s">
        <v>68</v>
      </c>
      <c r="EI60" s="50" t="s">
        <v>68</v>
      </c>
      <c r="EJ60" s="50" t="s">
        <v>68</v>
      </c>
      <c r="EK60" s="50" t="s">
        <v>68</v>
      </c>
      <c r="EL60" s="50" t="s">
        <v>68</v>
      </c>
      <c r="EM60" s="50" t="s">
        <v>68</v>
      </c>
      <c r="EN60" s="50" t="s">
        <v>68</v>
      </c>
      <c r="EO60" s="50" t="s">
        <v>68</v>
      </c>
      <c r="EP60" s="50" t="s">
        <v>68</v>
      </c>
      <c r="EQ60" s="50" t="s">
        <v>68</v>
      </c>
      <c r="ER60" s="50" t="s">
        <v>68</v>
      </c>
      <c r="ES60" s="50" t="s">
        <v>68</v>
      </c>
      <c r="ET60" s="50" t="s">
        <v>68</v>
      </c>
      <c r="EU60" s="50" t="s">
        <v>68</v>
      </c>
      <c r="EV60" s="50" t="s">
        <v>68</v>
      </c>
      <c r="EW60" s="50" t="s">
        <v>68</v>
      </c>
      <c r="EX60" s="50" t="s">
        <v>68</v>
      </c>
      <c r="EY60" s="50" t="s">
        <v>68</v>
      </c>
      <c r="EZ60" s="50" t="s">
        <v>68</v>
      </c>
      <c r="FA60" s="50" t="s">
        <v>68</v>
      </c>
      <c r="FB60" s="50" t="s">
        <v>68</v>
      </c>
      <c r="FC60" s="50" t="s">
        <v>68</v>
      </c>
      <c r="FD60" s="50" t="s">
        <v>68</v>
      </c>
      <c r="FE60" s="50" t="s">
        <v>68</v>
      </c>
      <c r="FF60" s="50" t="s">
        <v>68</v>
      </c>
      <c r="FG60" s="50" t="s">
        <v>68</v>
      </c>
      <c r="FH60" s="50" t="s">
        <v>68</v>
      </c>
      <c r="FI60" s="50" t="s">
        <v>68</v>
      </c>
      <c r="FJ60" s="50" t="s">
        <v>68</v>
      </c>
      <c r="FK60" s="50" t="s">
        <v>68</v>
      </c>
      <c r="FL60" s="50" t="s">
        <v>68</v>
      </c>
      <c r="FM60" s="50" t="s">
        <v>68</v>
      </c>
      <c r="FN60" s="50" t="s">
        <v>68</v>
      </c>
      <c r="FO60" s="50" t="s">
        <v>68</v>
      </c>
      <c r="FP60" s="50" t="s">
        <v>68</v>
      </c>
      <c r="FQ60" s="50" t="s">
        <v>68</v>
      </c>
      <c r="FR60" s="50" t="s">
        <v>68</v>
      </c>
      <c r="FS60" s="50" t="s">
        <v>68</v>
      </c>
      <c r="FT60" s="50" t="s">
        <v>68</v>
      </c>
      <c r="FU60" s="50" t="s">
        <v>68</v>
      </c>
      <c r="FV60" s="50" t="s">
        <v>68</v>
      </c>
      <c r="FW60" s="50" t="s">
        <v>68</v>
      </c>
      <c r="FX60" s="50" t="s">
        <v>68</v>
      </c>
      <c r="FY60" s="50" t="s">
        <v>68</v>
      </c>
      <c r="FZ60" s="50" t="s">
        <v>68</v>
      </c>
      <c r="GA60" s="50" t="s">
        <v>68</v>
      </c>
      <c r="GB60" s="50" t="s">
        <v>68</v>
      </c>
      <c r="GC60" s="50" t="s">
        <v>68</v>
      </c>
      <c r="GD60" s="50" t="s">
        <v>68</v>
      </c>
      <c r="GE60" s="50" t="s">
        <v>68</v>
      </c>
      <c r="GF60" s="50" t="s">
        <v>68</v>
      </c>
      <c r="GG60" s="50" t="s">
        <v>68</v>
      </c>
      <c r="GH60" s="50" t="s">
        <v>68</v>
      </c>
      <c r="GI60" s="50" t="s">
        <v>68</v>
      </c>
      <c r="GJ60" s="50" t="s">
        <v>68</v>
      </c>
      <c r="GK60" s="50" t="s">
        <v>68</v>
      </c>
      <c r="GL60" s="50" t="s">
        <v>68</v>
      </c>
      <c r="GM60" s="50" t="s">
        <v>68</v>
      </c>
      <c r="GN60" s="50" t="s">
        <v>68</v>
      </c>
      <c r="GO60" s="50" t="s">
        <v>68</v>
      </c>
      <c r="GP60" s="50" t="s">
        <v>68</v>
      </c>
      <c r="GQ60" s="50" t="s">
        <v>68</v>
      </c>
      <c r="GR60" s="50" t="s">
        <v>68</v>
      </c>
      <c r="GS60" s="50" t="s">
        <v>68</v>
      </c>
      <c r="GT60" s="50" t="s">
        <v>68</v>
      </c>
      <c r="GU60" s="50" t="s">
        <v>68</v>
      </c>
      <c r="GV60" s="50" t="s">
        <v>68</v>
      </c>
      <c r="GW60" s="50" t="s">
        <v>68</v>
      </c>
      <c r="GX60" s="50" t="s">
        <v>68</v>
      </c>
      <c r="GY60" s="50" t="s">
        <v>68</v>
      </c>
      <c r="GZ60" s="50" t="s">
        <v>68</v>
      </c>
      <c r="HA60" s="50" t="s">
        <v>68</v>
      </c>
      <c r="HB60" s="50" t="s">
        <v>68</v>
      </c>
      <c r="HC60" s="50" t="s">
        <v>68</v>
      </c>
      <c r="HD60" s="50" t="s">
        <v>68</v>
      </c>
      <c r="HE60" s="50" t="s">
        <v>68</v>
      </c>
      <c r="HF60" s="50" t="s">
        <v>68</v>
      </c>
      <c r="HG60" s="50" t="s">
        <v>68</v>
      </c>
      <c r="HH60" s="50" t="s">
        <v>68</v>
      </c>
      <c r="HI60" s="50" t="s">
        <v>68</v>
      </c>
      <c r="HJ60" s="50" t="s">
        <v>68</v>
      </c>
      <c r="HK60" s="50" t="s">
        <v>68</v>
      </c>
      <c r="HL60" s="50" t="s">
        <v>68</v>
      </c>
      <c r="HM60" s="50" t="s">
        <v>68</v>
      </c>
      <c r="HN60" s="50" t="s">
        <v>68</v>
      </c>
      <c r="HO60" s="50" t="s">
        <v>68</v>
      </c>
      <c r="HP60" s="50" t="s">
        <v>68</v>
      </c>
      <c r="HQ60" s="50" t="s">
        <v>68</v>
      </c>
      <c r="HR60" s="50" t="s">
        <v>68</v>
      </c>
      <c r="HS60" s="50" t="s">
        <v>68</v>
      </c>
      <c r="HT60" s="50" t="s">
        <v>68</v>
      </c>
      <c r="HU60" s="50" t="s">
        <v>68</v>
      </c>
      <c r="HV60" s="50" t="s">
        <v>68</v>
      </c>
      <c r="HW60" s="50" t="s">
        <v>68</v>
      </c>
      <c r="HX60" s="50" t="s">
        <v>68</v>
      </c>
      <c r="HY60" s="50" t="s">
        <v>68</v>
      </c>
      <c r="HZ60" s="50" t="s">
        <v>68</v>
      </c>
      <c r="IA60" s="50" t="s">
        <v>68</v>
      </c>
      <c r="IB60" s="50" t="s">
        <v>68</v>
      </c>
      <c r="IC60" s="50" t="s">
        <v>68</v>
      </c>
      <c r="ID60" s="50" t="s">
        <v>68</v>
      </c>
      <c r="IE60" s="50" t="s">
        <v>68</v>
      </c>
      <c r="IF60" s="50" t="s">
        <v>68</v>
      </c>
      <c r="IG60" s="50" t="s">
        <v>68</v>
      </c>
      <c r="IH60" s="50" t="s">
        <v>68</v>
      </c>
      <c r="II60" s="50" t="s">
        <v>68</v>
      </c>
      <c r="IJ60" s="50" t="s">
        <v>68</v>
      </c>
      <c r="IK60" s="50" t="s">
        <v>68</v>
      </c>
      <c r="IL60" s="50" t="s">
        <v>68</v>
      </c>
      <c r="IM60" s="50" t="s">
        <v>68</v>
      </c>
      <c r="IN60" s="50" t="s">
        <v>68</v>
      </c>
      <c r="IO60" s="50" t="s">
        <v>68</v>
      </c>
    </row>
    <row r="61" spans="1:249" ht="18" customHeight="1">
      <c r="B61" s="34" t="s">
        <v>33</v>
      </c>
      <c r="C61" s="31">
        <f>+[1]DGII!N61</f>
        <v>0</v>
      </c>
      <c r="D61" s="31">
        <f>+[1]DGII!O61</f>
        <v>0.1</v>
      </c>
      <c r="E61" s="31">
        <f>+[1]DGII!P61</f>
        <v>0</v>
      </c>
      <c r="F61" s="31">
        <f>+[1]DGII!Q61</f>
        <v>0</v>
      </c>
      <c r="G61" s="31">
        <f>+[1]DGII!R61</f>
        <v>0</v>
      </c>
      <c r="H61" s="31">
        <f>+[1]DGII!S61</f>
        <v>1.3</v>
      </c>
      <c r="I61" s="31">
        <f>+[1]DGII!T61</f>
        <v>0</v>
      </c>
      <c r="J61" s="31">
        <f>+[1]DGII!U61</f>
        <v>0</v>
      </c>
      <c r="K61" s="31">
        <f>+[1]DGII!V61</f>
        <v>0.6</v>
      </c>
      <c r="L61" s="31">
        <f>+[1]DGII!W61</f>
        <v>0</v>
      </c>
      <c r="M61" s="27">
        <f t="shared" si="24"/>
        <v>2</v>
      </c>
      <c r="N61" s="31">
        <v>9.6999999999999993</v>
      </c>
      <c r="O61" s="31">
        <v>0</v>
      </c>
      <c r="P61" s="31">
        <v>0</v>
      </c>
      <c r="Q61" s="31">
        <v>0</v>
      </c>
      <c r="R61" s="31">
        <v>0.1</v>
      </c>
      <c r="S61" s="31">
        <v>0</v>
      </c>
      <c r="T61" s="31">
        <v>0</v>
      </c>
      <c r="U61" s="31">
        <v>0</v>
      </c>
      <c r="V61" s="31">
        <v>0.1</v>
      </c>
      <c r="W61" s="31">
        <v>0</v>
      </c>
      <c r="X61" s="27">
        <f t="shared" si="25"/>
        <v>9.8999999999999986</v>
      </c>
      <c r="Y61" s="27">
        <f t="shared" si="20"/>
        <v>20.202020202020204</v>
      </c>
      <c r="Z61" s="3"/>
      <c r="AA61" s="3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</row>
    <row r="62" spans="1:249" ht="18" customHeight="1">
      <c r="B62" s="42" t="s">
        <v>69</v>
      </c>
      <c r="C62" s="21">
        <f>+[1]DGII!N62</f>
        <v>18.8</v>
      </c>
      <c r="D62" s="21">
        <f>+[1]DGII!O62</f>
        <v>15.8</v>
      </c>
      <c r="E62" s="21">
        <f>+[1]DGII!P62</f>
        <v>17.600000000000001</v>
      </c>
      <c r="F62" s="21">
        <f>+[1]DGII!Q62</f>
        <v>31</v>
      </c>
      <c r="G62" s="21">
        <f>+[1]DGII!R62</f>
        <v>28</v>
      </c>
      <c r="H62" s="21">
        <f>+[1]DGII!S62</f>
        <v>22.5</v>
      </c>
      <c r="I62" s="21">
        <f>+[1]DGII!T62</f>
        <v>21.2</v>
      </c>
      <c r="J62" s="21">
        <f>+[1]DGII!U62</f>
        <v>30.2</v>
      </c>
      <c r="K62" s="21">
        <f>+[1]DGII!V62</f>
        <v>23.4</v>
      </c>
      <c r="L62" s="21">
        <f>+[1]DGII!W62</f>
        <v>20</v>
      </c>
      <c r="M62" s="24">
        <f t="shared" si="24"/>
        <v>228.49999999999997</v>
      </c>
      <c r="N62" s="21">
        <f>+'[1]PP (EST)'!N82</f>
        <v>13.4</v>
      </c>
      <c r="O62" s="21">
        <f>+'[1]PP (EST)'!O82</f>
        <v>10.5</v>
      </c>
      <c r="P62" s="21">
        <f>+'[1]PP (EST)'!P82</f>
        <v>13.2</v>
      </c>
      <c r="Q62" s="21">
        <f>+'[1]PP (EST)'!Q82</f>
        <v>17.5</v>
      </c>
      <c r="R62" s="21">
        <v>25</v>
      </c>
      <c r="S62" s="21">
        <v>12.2</v>
      </c>
      <c r="T62" s="21">
        <f>+'[1]PP (EST)'!T82</f>
        <v>13.8</v>
      </c>
      <c r="U62" s="21">
        <f>+'[1]PP (EST)'!U82</f>
        <v>14.9</v>
      </c>
      <c r="V62" s="21">
        <f>+'[1]PP (EST)'!V82</f>
        <v>10.1</v>
      </c>
      <c r="W62" s="21">
        <f>+'[1]PP (EST)'!W82</f>
        <v>13.7</v>
      </c>
      <c r="X62" s="24">
        <f t="shared" si="25"/>
        <v>144.29999999999998</v>
      </c>
      <c r="Y62" s="24">
        <f t="shared" si="20"/>
        <v>158.35065835065836</v>
      </c>
      <c r="Z62" s="3"/>
      <c r="AA62" s="3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</row>
    <row r="63" spans="1:249" ht="18" customHeight="1">
      <c r="B63" s="42" t="s">
        <v>70</v>
      </c>
      <c r="C63" s="21">
        <f>+[1]DGII!N63</f>
        <v>521</v>
      </c>
      <c r="D63" s="21">
        <f>+[1]DGII!O63</f>
        <v>579.79999999999995</v>
      </c>
      <c r="E63" s="21">
        <f>+[1]DGII!P63</f>
        <v>741.1</v>
      </c>
      <c r="F63" s="21">
        <f>+[1]DGII!Q63</f>
        <v>504.7</v>
      </c>
      <c r="G63" s="21">
        <f>+[1]DGII!R63</f>
        <v>693.7</v>
      </c>
      <c r="H63" s="21">
        <f>+[1]DGII!S63</f>
        <v>1326.3</v>
      </c>
      <c r="I63" s="21">
        <f>+[1]DGII!T63</f>
        <v>796</v>
      </c>
      <c r="J63" s="21">
        <f>+[1]DGII!U63</f>
        <v>1017.5</v>
      </c>
      <c r="K63" s="21">
        <f>+[1]DGII!V63</f>
        <v>722.7</v>
      </c>
      <c r="L63" s="21">
        <f>+[1]DGII!W63</f>
        <v>901.4</v>
      </c>
      <c r="M63" s="24">
        <f t="shared" si="24"/>
        <v>7804.2</v>
      </c>
      <c r="N63" s="21">
        <v>610.9</v>
      </c>
      <c r="O63" s="21">
        <v>778</v>
      </c>
      <c r="P63" s="21">
        <v>586.29999999999995</v>
      </c>
      <c r="Q63" s="21">
        <v>775.2</v>
      </c>
      <c r="R63" s="21">
        <v>805.3</v>
      </c>
      <c r="S63" s="21">
        <v>804.4</v>
      </c>
      <c r="T63" s="21">
        <v>790.1</v>
      </c>
      <c r="U63" s="21">
        <v>779.5</v>
      </c>
      <c r="V63" s="21">
        <v>741.8</v>
      </c>
      <c r="W63" s="21">
        <v>735.61417220130556</v>
      </c>
      <c r="X63" s="24">
        <f t="shared" si="25"/>
        <v>7407.1141722013053</v>
      </c>
      <c r="Y63" s="24">
        <f t="shared" si="20"/>
        <v>105.36087089475342</v>
      </c>
      <c r="Z63" s="3"/>
      <c r="AA63" s="3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</row>
    <row r="64" spans="1:249" ht="18" customHeight="1">
      <c r="B64" s="39" t="s">
        <v>71</v>
      </c>
      <c r="C64" s="31">
        <f>+[1]DGII!N64</f>
        <v>518</v>
      </c>
      <c r="D64" s="31">
        <f>+[1]DGII!O64</f>
        <v>575.4</v>
      </c>
      <c r="E64" s="31">
        <f>+[1]DGII!P64</f>
        <v>735.2</v>
      </c>
      <c r="F64" s="31">
        <f>+[1]DGII!Q64</f>
        <v>501.8</v>
      </c>
      <c r="G64" s="31">
        <f>+[1]DGII!R64</f>
        <v>689.7</v>
      </c>
      <c r="H64" s="31">
        <f>+[1]DGII!S64</f>
        <v>1323.4</v>
      </c>
      <c r="I64" s="31">
        <f>+[1]DGII!T64</f>
        <v>792.3</v>
      </c>
      <c r="J64" s="31">
        <f>+[1]DGII!U64</f>
        <v>1008.7</v>
      </c>
      <c r="K64" s="31">
        <f>+[1]DGII!V64</f>
        <v>716.7</v>
      </c>
      <c r="L64" s="31">
        <f>+[1]DGII!W64</f>
        <v>897.4</v>
      </c>
      <c r="M64" s="27">
        <f t="shared" si="24"/>
        <v>7758.5999999999995</v>
      </c>
      <c r="N64" s="31">
        <v>590</v>
      </c>
      <c r="O64" s="31">
        <v>750</v>
      </c>
      <c r="P64" s="31">
        <v>560</v>
      </c>
      <c r="Q64" s="31">
        <v>750</v>
      </c>
      <c r="R64" s="31">
        <v>780</v>
      </c>
      <c r="S64" s="31">
        <v>780</v>
      </c>
      <c r="T64" s="31">
        <v>760</v>
      </c>
      <c r="U64" s="31">
        <v>750</v>
      </c>
      <c r="V64" s="31">
        <v>720</v>
      </c>
      <c r="W64" s="31">
        <v>710</v>
      </c>
      <c r="X64" s="27">
        <f t="shared" si="25"/>
        <v>7150</v>
      </c>
      <c r="Y64" s="27">
        <f t="shared" si="20"/>
        <v>108.5118881118881</v>
      </c>
      <c r="Z64" s="3"/>
      <c r="AA64" s="28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</row>
    <row r="65" spans="2:76" ht="18" customHeight="1">
      <c r="B65" s="51" t="s">
        <v>72</v>
      </c>
      <c r="C65" s="21">
        <f>+[1]DGII!N66</f>
        <v>0</v>
      </c>
      <c r="D65" s="21">
        <f>+[1]DGII!O66</f>
        <v>0</v>
      </c>
      <c r="E65" s="21">
        <f>+[1]DGII!P66</f>
        <v>0</v>
      </c>
      <c r="F65" s="21">
        <f>+[1]DGII!Q66</f>
        <v>0</v>
      </c>
      <c r="G65" s="21">
        <f>+[1]DGII!R66</f>
        <v>0</v>
      </c>
      <c r="H65" s="21">
        <f>+[1]DGII!S66</f>
        <v>0</v>
      </c>
      <c r="I65" s="21">
        <f>+[1]DGII!T66</f>
        <v>0</v>
      </c>
      <c r="J65" s="21">
        <f>+[1]DGII!U66</f>
        <v>0</v>
      </c>
      <c r="K65" s="21">
        <f>+[1]DGII!V66</f>
        <v>0</v>
      </c>
      <c r="L65" s="21">
        <f>+[1]DGII!W66</f>
        <v>0</v>
      </c>
      <c r="M65" s="24">
        <f t="shared" si="24"/>
        <v>0</v>
      </c>
      <c r="N65" s="21">
        <v>0</v>
      </c>
      <c r="O65" s="21">
        <v>0</v>
      </c>
      <c r="P65" s="21">
        <v>0</v>
      </c>
      <c r="Q65" s="21">
        <v>0</v>
      </c>
      <c r="R65" s="21">
        <v>0</v>
      </c>
      <c r="S65" s="21">
        <v>0</v>
      </c>
      <c r="T65" s="21">
        <v>0</v>
      </c>
      <c r="U65" s="21">
        <v>0</v>
      </c>
      <c r="V65" s="21">
        <v>0</v>
      </c>
      <c r="W65" s="21">
        <v>0</v>
      </c>
      <c r="X65" s="24">
        <f t="shared" si="25"/>
        <v>0</v>
      </c>
      <c r="Y65" s="52" t="s">
        <v>60</v>
      </c>
      <c r="Z65" s="28"/>
      <c r="AA65" s="3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</row>
    <row r="66" spans="2:76" ht="21.75" customHeight="1" thickBot="1">
      <c r="B66" s="53" t="s">
        <v>73</v>
      </c>
      <c r="C66" s="54">
        <f t="shared" ref="C66:X66" si="26">+C65+C9</f>
        <v>44456.799999999996</v>
      </c>
      <c r="D66" s="54">
        <f t="shared" si="26"/>
        <v>34322.6</v>
      </c>
      <c r="E66" s="54">
        <f t="shared" si="26"/>
        <v>37421.899999999994</v>
      </c>
      <c r="F66" s="54">
        <f t="shared" si="26"/>
        <v>53154.600000000006</v>
      </c>
      <c r="G66" s="54">
        <f t="shared" si="26"/>
        <v>39244.800000000003</v>
      </c>
      <c r="H66" s="54">
        <f t="shared" si="26"/>
        <v>37723.899999999994</v>
      </c>
      <c r="I66" s="54">
        <f t="shared" si="26"/>
        <v>41360.800000000003</v>
      </c>
      <c r="J66" s="54">
        <f t="shared" si="26"/>
        <v>37889.399999999987</v>
      </c>
      <c r="K66" s="54">
        <f t="shared" si="26"/>
        <v>36945.9</v>
      </c>
      <c r="L66" s="54">
        <f t="shared" si="26"/>
        <v>42223.700000000004</v>
      </c>
      <c r="M66" s="54">
        <f t="shared" si="26"/>
        <v>404744.4</v>
      </c>
      <c r="N66" s="54">
        <f t="shared" si="26"/>
        <v>44993.099999999984</v>
      </c>
      <c r="O66" s="54">
        <f t="shared" si="26"/>
        <v>35379.80000000001</v>
      </c>
      <c r="P66" s="54">
        <f t="shared" si="26"/>
        <v>36827</v>
      </c>
      <c r="Q66" s="54">
        <f t="shared" si="26"/>
        <v>52944.700000000004</v>
      </c>
      <c r="R66" s="54">
        <f t="shared" si="26"/>
        <v>41396.114196000002</v>
      </c>
      <c r="S66" s="54">
        <f t="shared" si="26"/>
        <v>36987.399999999994</v>
      </c>
      <c r="T66" s="54">
        <f t="shared" si="26"/>
        <v>40137.19999999999</v>
      </c>
      <c r="U66" s="54">
        <f t="shared" si="26"/>
        <v>39319.899999999994</v>
      </c>
      <c r="V66" s="54">
        <f t="shared" si="26"/>
        <v>39542.199999999997</v>
      </c>
      <c r="W66" s="54">
        <f t="shared" si="26"/>
        <v>43206.414172201308</v>
      </c>
      <c r="X66" s="54">
        <f t="shared" si="26"/>
        <v>410733.82836820127</v>
      </c>
      <c r="Y66" s="54">
        <f>+M66/X66*100</f>
        <v>98.541773782793456</v>
      </c>
      <c r="Z66" s="28"/>
      <c r="AA66" s="28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</row>
    <row r="67" spans="2:76" ht="18" customHeight="1" thickTop="1">
      <c r="B67" s="55" t="s">
        <v>74</v>
      </c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6"/>
      <c r="Y67" s="56"/>
      <c r="Z67" s="28"/>
      <c r="AA67" s="3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</row>
    <row r="68" spans="2:76" ht="14.25">
      <c r="B68" s="58" t="s">
        <v>75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1"/>
      <c r="Z68" s="3"/>
      <c r="AA68" s="3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</row>
    <row r="69" spans="2:76" ht="12.75" customHeight="1">
      <c r="B69" s="62" t="s">
        <v>76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59"/>
      <c r="Y69" s="64"/>
      <c r="Z69" s="3"/>
      <c r="AA69" s="3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</row>
    <row r="70" spans="2:76" ht="12" customHeight="1">
      <c r="B70" s="62" t="s">
        <v>77</v>
      </c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6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6"/>
      <c r="Y70" s="66"/>
      <c r="Z70" s="3"/>
      <c r="AA70" s="3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</row>
    <row r="71" spans="2:76" ht="14.25">
      <c r="B71" s="62" t="s">
        <v>78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3"/>
      <c r="AA71" s="3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</row>
    <row r="72" spans="2:76" ht="14.25">
      <c r="B72" s="67" t="s">
        <v>79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3"/>
      <c r="AA72" s="3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</row>
    <row r="73" spans="2:76" ht="14.25">
      <c r="B73" s="68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3"/>
      <c r="AA73" s="3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</row>
    <row r="74" spans="2:76" ht="14.25"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3"/>
      <c r="AA74" s="3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</row>
    <row r="75" spans="2:76" ht="14.25"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3"/>
      <c r="AA75" s="3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</row>
    <row r="76" spans="2:76" ht="14.25"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3"/>
      <c r="AA76" s="3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</row>
    <row r="77" spans="2:76" ht="14.25"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3"/>
      <c r="AA77" s="3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</row>
    <row r="78" spans="2:76" ht="14.2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3"/>
      <c r="AA78" s="3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</row>
    <row r="79" spans="2:76" ht="14.25"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3"/>
      <c r="AA79" s="3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</row>
    <row r="80" spans="2:76" ht="14.25"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3"/>
      <c r="AA80" s="3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</row>
    <row r="81" spans="2:76" ht="14.25"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3"/>
      <c r="AA81" s="3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</row>
    <row r="82" spans="2:76" ht="14.25"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3"/>
      <c r="AA82" s="3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</row>
    <row r="83" spans="2:76" ht="14.25"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3"/>
      <c r="AA83" s="3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</row>
    <row r="84" spans="2:76" ht="14.25"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3"/>
      <c r="AA84" s="3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</row>
    <row r="85" spans="2:76" ht="14.25"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3"/>
      <c r="AA85" s="3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</row>
    <row r="86" spans="2:76" ht="14.25"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3"/>
      <c r="AA86" s="3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</row>
    <row r="87" spans="2:76" ht="14.25"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3"/>
      <c r="AA87" s="3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</row>
    <row r="88" spans="2:76" ht="14.25"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3"/>
      <c r="AA88" s="3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</row>
    <row r="89" spans="2:76" ht="14.25"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3"/>
      <c r="AA89" s="3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</row>
    <row r="90" spans="2:76" ht="14.25"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3"/>
      <c r="AA90" s="3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</row>
    <row r="91" spans="2:76" ht="14.25"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3"/>
      <c r="AA91" s="3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</row>
    <row r="92" spans="2:76" ht="14.25"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3"/>
      <c r="AA92" s="3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</row>
    <row r="93" spans="2:76" ht="14.25"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3"/>
      <c r="AA93" s="3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</row>
    <row r="94" spans="2:76" ht="14.25"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3"/>
      <c r="AA94" s="3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</row>
    <row r="95" spans="2:76" ht="14.25"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3"/>
      <c r="AA95" s="3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</row>
    <row r="96" spans="2:76" ht="14.25"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3"/>
      <c r="AA96" s="3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</row>
    <row r="97" spans="2:76" ht="14.25"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3"/>
      <c r="AA97" s="3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</row>
    <row r="98" spans="2:76" ht="14.25"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3"/>
      <c r="AA98" s="3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</row>
    <row r="99" spans="2:76" ht="14.25"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3"/>
      <c r="AA99" s="3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</row>
    <row r="100" spans="2:76" ht="14.25"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3"/>
      <c r="AA100" s="3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</row>
    <row r="101" spans="2:76" ht="14.25"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3"/>
      <c r="AA101" s="3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</row>
    <row r="102" spans="2:76" ht="14.25"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3"/>
      <c r="AA102" s="3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</row>
    <row r="103" spans="2:76" ht="14.25"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  <c r="W103" s="65"/>
      <c r="X103" s="65"/>
      <c r="Y103" s="65"/>
      <c r="Z103" s="3"/>
      <c r="AA103" s="3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</row>
    <row r="104" spans="2:76" ht="14.25">
      <c r="B104" s="65"/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3"/>
      <c r="AA104" s="3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</row>
    <row r="105" spans="2:76" ht="14.25">
      <c r="B105" s="65"/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  <c r="W105" s="65"/>
      <c r="X105" s="65"/>
      <c r="Y105" s="65"/>
      <c r="Z105" s="3"/>
      <c r="AA105" s="3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</row>
    <row r="106" spans="2:76" ht="14.25">
      <c r="B106" s="65"/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  <c r="W106" s="65"/>
      <c r="X106" s="65"/>
      <c r="Y106" s="65"/>
      <c r="Z106" s="3"/>
      <c r="AA106" s="3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</row>
    <row r="107" spans="2:76" ht="14.25">
      <c r="B107" s="65"/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3"/>
      <c r="AA107" s="3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</row>
    <row r="108" spans="2:76" ht="14.25">
      <c r="B108" s="65"/>
      <c r="C108" s="65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  <c r="W108" s="65"/>
      <c r="X108" s="65"/>
      <c r="Y108" s="65"/>
      <c r="Z108" s="3"/>
      <c r="AA108" s="3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</row>
    <row r="109" spans="2:76" ht="14.25">
      <c r="B109" s="65"/>
      <c r="C109" s="65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  <c r="W109" s="65"/>
      <c r="X109" s="65"/>
      <c r="Y109" s="65"/>
      <c r="Z109" s="3"/>
      <c r="AA109" s="3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</row>
    <row r="110" spans="2:76" ht="14.25"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  <c r="W110" s="65"/>
      <c r="X110" s="65"/>
      <c r="Y110" s="65"/>
      <c r="Z110" s="3"/>
      <c r="AA110" s="3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</row>
    <row r="111" spans="2:76" ht="14.25"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  <c r="W111" s="65"/>
      <c r="X111" s="65"/>
      <c r="Y111" s="65"/>
      <c r="Z111" s="3"/>
      <c r="AA111" s="3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</row>
    <row r="112" spans="2:76" ht="14.25"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  <c r="W112" s="65"/>
      <c r="X112" s="65"/>
      <c r="Y112" s="65"/>
      <c r="Z112" s="3"/>
      <c r="AA112" s="3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</row>
    <row r="113" spans="2:76" ht="14.25"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  <c r="W113" s="65"/>
      <c r="X113" s="65"/>
      <c r="Y113" s="65"/>
      <c r="Z113" s="3"/>
      <c r="AA113" s="3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</row>
    <row r="114" spans="2:76" ht="14.25"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  <c r="W114" s="65"/>
      <c r="X114" s="65"/>
      <c r="Y114" s="65"/>
      <c r="Z114" s="3"/>
      <c r="AA114" s="3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</row>
    <row r="115" spans="2:76" ht="14.25">
      <c r="B115" s="65"/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3"/>
      <c r="AA115" s="3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</row>
    <row r="116" spans="2:76" ht="14.25"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3"/>
      <c r="AA116" s="3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</row>
    <row r="117" spans="2:76" ht="14.25">
      <c r="B117" s="65"/>
      <c r="C117" s="6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  <c r="W117" s="65"/>
      <c r="X117" s="65"/>
      <c r="Y117" s="65"/>
      <c r="Z117" s="3"/>
      <c r="AA117" s="3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</row>
    <row r="118" spans="2:76" ht="14.25">
      <c r="B118" s="65"/>
      <c r="C118" s="65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3"/>
      <c r="AA118" s="3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</row>
    <row r="119" spans="2:76" ht="14.25">
      <c r="B119" s="65"/>
      <c r="C119" s="65"/>
      <c r="D119" s="65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3"/>
      <c r="AA119" s="3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</row>
    <row r="120" spans="2:76" ht="14.25">
      <c r="B120" s="65"/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5"/>
      <c r="T120" s="65"/>
      <c r="U120" s="65"/>
      <c r="V120" s="65"/>
      <c r="W120" s="65"/>
      <c r="X120" s="65"/>
      <c r="Y120" s="65"/>
      <c r="Z120" s="3"/>
      <c r="AA120" s="3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</row>
    <row r="121" spans="2:76" ht="14.25">
      <c r="B121" s="65"/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5"/>
      <c r="U121" s="65"/>
      <c r="V121" s="65"/>
      <c r="W121" s="65"/>
      <c r="X121" s="65"/>
      <c r="Y121" s="65"/>
      <c r="Z121" s="3"/>
      <c r="AA121" s="3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</row>
    <row r="122" spans="2:76" ht="14.25">
      <c r="B122" s="65"/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5"/>
      <c r="T122" s="65"/>
      <c r="U122" s="65"/>
      <c r="V122" s="65"/>
      <c r="W122" s="65"/>
      <c r="X122" s="65"/>
      <c r="Y122" s="65"/>
      <c r="Z122" s="3"/>
      <c r="AA122" s="3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</row>
    <row r="123" spans="2:76" ht="14.25">
      <c r="B123" s="65"/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5"/>
      <c r="U123" s="65"/>
      <c r="V123" s="65"/>
      <c r="W123" s="65"/>
      <c r="X123" s="65"/>
      <c r="Y123" s="65"/>
      <c r="Z123" s="3"/>
      <c r="AA123" s="3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</row>
    <row r="124" spans="2:76" ht="14.25">
      <c r="B124" s="65"/>
      <c r="C124" s="65"/>
      <c r="D124" s="65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5"/>
      <c r="P124" s="65"/>
      <c r="Q124" s="65"/>
      <c r="R124" s="65"/>
      <c r="S124" s="65"/>
      <c r="T124" s="65"/>
      <c r="U124" s="65"/>
      <c r="V124" s="65"/>
      <c r="W124" s="65"/>
      <c r="X124" s="65"/>
      <c r="Y124" s="65"/>
      <c r="Z124" s="3"/>
      <c r="AA124" s="3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</row>
    <row r="125" spans="2:76" ht="14.25"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3"/>
      <c r="AA125" s="3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</row>
    <row r="126" spans="2:76" ht="14.25">
      <c r="B126" s="65"/>
      <c r="C126" s="65"/>
      <c r="D126" s="65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3"/>
      <c r="AA126" s="3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</row>
    <row r="127" spans="2:76" ht="14.25">
      <c r="B127" s="65"/>
      <c r="C127" s="65"/>
      <c r="D127" s="65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5"/>
      <c r="T127" s="65"/>
      <c r="U127" s="65"/>
      <c r="V127" s="65"/>
      <c r="W127" s="65"/>
      <c r="X127" s="65"/>
      <c r="Y127" s="65"/>
      <c r="Z127" s="3"/>
      <c r="AA127" s="3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</row>
    <row r="128" spans="2:76" ht="14.25">
      <c r="B128" s="65"/>
      <c r="C128" s="65"/>
      <c r="D128" s="65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3"/>
      <c r="AA128" s="3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</row>
    <row r="129" spans="2:76" ht="14.25">
      <c r="B129" s="65"/>
      <c r="C129" s="65"/>
      <c r="D129" s="65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5"/>
      <c r="T129" s="65"/>
      <c r="U129" s="65"/>
      <c r="V129" s="65"/>
      <c r="W129" s="65"/>
      <c r="X129" s="65"/>
      <c r="Y129" s="65"/>
      <c r="Z129" s="3"/>
      <c r="AA129" s="3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</row>
    <row r="130" spans="2:76" ht="14.25"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3"/>
      <c r="AA130" s="3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</row>
    <row r="131" spans="2:76" ht="14.25">
      <c r="B131" s="65"/>
      <c r="C131" s="65"/>
      <c r="D131" s="65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5"/>
      <c r="T131" s="65"/>
      <c r="U131" s="65"/>
      <c r="V131" s="65"/>
      <c r="W131" s="65"/>
      <c r="X131" s="65"/>
      <c r="Y131" s="65"/>
      <c r="Z131" s="3"/>
      <c r="AA131" s="3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</row>
    <row r="132" spans="2:76" ht="14.25">
      <c r="B132" s="65"/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3"/>
      <c r="AA132" s="3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</row>
    <row r="133" spans="2:76" ht="14.25">
      <c r="B133" s="6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5"/>
      <c r="T133" s="65"/>
      <c r="U133" s="65"/>
      <c r="V133" s="65"/>
      <c r="W133" s="65"/>
      <c r="X133" s="65"/>
      <c r="Y133" s="65"/>
      <c r="Z133" s="3"/>
      <c r="AA133" s="3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</row>
    <row r="134" spans="2:76" ht="14.25">
      <c r="B134" s="65"/>
      <c r="C134" s="65"/>
      <c r="D134" s="65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5"/>
      <c r="T134" s="65"/>
      <c r="U134" s="65"/>
      <c r="V134" s="65"/>
      <c r="W134" s="65"/>
      <c r="X134" s="65"/>
      <c r="Y134" s="65"/>
      <c r="Z134" s="3"/>
      <c r="AA134" s="3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</row>
    <row r="135" spans="2:76" ht="14.25">
      <c r="B135" s="65"/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3"/>
      <c r="AA135" s="3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</row>
    <row r="136" spans="2:76" ht="14.25">
      <c r="B136" s="6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5"/>
      <c r="T136" s="65"/>
      <c r="U136" s="65"/>
      <c r="V136" s="65"/>
      <c r="W136" s="65"/>
      <c r="X136" s="65"/>
      <c r="Y136" s="65"/>
      <c r="Z136" s="3"/>
      <c r="AA136" s="3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</row>
    <row r="137" spans="2:76" ht="14.25">
      <c r="B137" s="65"/>
      <c r="C137" s="65"/>
      <c r="D137" s="65"/>
      <c r="E137" s="65"/>
      <c r="F137" s="65"/>
      <c r="G137" s="65"/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3"/>
      <c r="AA137" s="3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</row>
    <row r="138" spans="2:76" ht="14.25">
      <c r="B138" s="65"/>
      <c r="C138" s="65"/>
      <c r="D138" s="65"/>
      <c r="E138" s="65"/>
      <c r="F138" s="65"/>
      <c r="G138" s="65"/>
      <c r="H138" s="65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5"/>
      <c r="T138" s="65"/>
      <c r="U138" s="65"/>
      <c r="V138" s="65"/>
      <c r="W138" s="65"/>
      <c r="X138" s="65"/>
      <c r="Y138" s="65"/>
      <c r="Z138" s="3"/>
      <c r="AA138" s="3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</row>
    <row r="139" spans="2:76" ht="14.25">
      <c r="B139" s="65"/>
      <c r="C139" s="65"/>
      <c r="D139" s="65"/>
      <c r="E139" s="65"/>
      <c r="F139" s="65"/>
      <c r="G139" s="65"/>
      <c r="H139" s="65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5"/>
      <c r="T139" s="65"/>
      <c r="U139" s="65"/>
      <c r="V139" s="65"/>
      <c r="W139" s="65"/>
      <c r="X139" s="65"/>
      <c r="Y139" s="65"/>
      <c r="Z139" s="3"/>
      <c r="AA139" s="3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</row>
    <row r="140" spans="2:76" ht="14.25"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3"/>
      <c r="AA140" s="3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</row>
    <row r="141" spans="2:76" ht="14.25"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3"/>
      <c r="AA141" s="3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</row>
    <row r="142" spans="2:76" ht="14.25">
      <c r="B142" s="65"/>
      <c r="C142" s="65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65"/>
      <c r="U142" s="65"/>
      <c r="V142" s="65"/>
      <c r="W142" s="65"/>
      <c r="X142" s="65"/>
      <c r="Y142" s="65"/>
      <c r="Z142" s="3"/>
      <c r="AA142" s="3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</row>
    <row r="143" spans="2:76" ht="14.25">
      <c r="B143" s="65"/>
      <c r="C143" s="65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65"/>
      <c r="U143" s="65"/>
      <c r="V143" s="65"/>
      <c r="W143" s="65"/>
      <c r="X143" s="65"/>
      <c r="Y143" s="65"/>
      <c r="Z143" s="3"/>
      <c r="AA143" s="3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</row>
    <row r="144" spans="2:76" ht="14.25">
      <c r="B144" s="65"/>
      <c r="C144" s="65"/>
      <c r="D144" s="65"/>
      <c r="E144" s="65"/>
      <c r="F144" s="65"/>
      <c r="G144" s="65"/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3"/>
      <c r="AA144" s="3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</row>
    <row r="145" spans="2:76" ht="14.25">
      <c r="B145" s="6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5"/>
      <c r="U145" s="65"/>
      <c r="V145" s="65"/>
      <c r="W145" s="65"/>
      <c r="X145" s="65"/>
      <c r="Y145" s="65"/>
      <c r="Z145" s="3"/>
      <c r="AA145" s="3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</row>
    <row r="146" spans="2:76" ht="14.25">
      <c r="B146" s="65"/>
      <c r="C146" s="65"/>
      <c r="D146" s="65"/>
      <c r="E146" s="65"/>
      <c r="F146" s="65"/>
      <c r="G146" s="65"/>
      <c r="H146" s="65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5"/>
      <c r="T146" s="65"/>
      <c r="U146" s="65"/>
      <c r="V146" s="65"/>
      <c r="W146" s="65"/>
      <c r="X146" s="65"/>
      <c r="Y146" s="65"/>
      <c r="Z146" s="3"/>
      <c r="AA146" s="3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</row>
    <row r="147" spans="2:76" ht="14.25">
      <c r="B147" s="65"/>
      <c r="C147" s="65"/>
      <c r="D147" s="65"/>
      <c r="E147" s="65"/>
      <c r="F147" s="65"/>
      <c r="G147" s="65"/>
      <c r="H147" s="65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5"/>
      <c r="T147" s="65"/>
      <c r="U147" s="65"/>
      <c r="V147" s="65"/>
      <c r="W147" s="65"/>
      <c r="X147" s="65"/>
      <c r="Y147" s="65"/>
      <c r="Z147" s="3"/>
      <c r="AA147" s="3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</row>
    <row r="148" spans="2:76" ht="14.25">
      <c r="B148" s="65"/>
      <c r="C148" s="65"/>
      <c r="D148" s="65"/>
      <c r="E148" s="65"/>
      <c r="F148" s="65"/>
      <c r="G148" s="65"/>
      <c r="H148" s="65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5"/>
      <c r="T148" s="65"/>
      <c r="U148" s="65"/>
      <c r="V148" s="65"/>
      <c r="W148" s="65"/>
      <c r="X148" s="65"/>
      <c r="Y148" s="65"/>
      <c r="Z148" s="3"/>
      <c r="AA148" s="3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</row>
    <row r="149" spans="2:76" ht="14.25">
      <c r="B149" s="65"/>
      <c r="C149" s="65"/>
      <c r="D149" s="65"/>
      <c r="E149" s="65"/>
      <c r="F149" s="65"/>
      <c r="G149" s="65"/>
      <c r="H149" s="65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5"/>
      <c r="T149" s="65"/>
      <c r="U149" s="65"/>
      <c r="V149" s="65"/>
      <c r="W149" s="65"/>
      <c r="X149" s="65"/>
      <c r="Y149" s="65"/>
      <c r="Z149" s="3"/>
      <c r="AA149" s="3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</row>
    <row r="150" spans="2:76" ht="14.25"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3"/>
      <c r="AA150" s="3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</row>
    <row r="151" spans="2:76" ht="14.25"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3"/>
      <c r="AA151" s="3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</row>
    <row r="152" spans="2:76" ht="14.25">
      <c r="B152" s="65"/>
      <c r="C152" s="65"/>
      <c r="D152" s="65"/>
      <c r="E152" s="65"/>
      <c r="F152" s="65"/>
      <c r="G152" s="65"/>
      <c r="H152" s="65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5"/>
      <c r="T152" s="65"/>
      <c r="U152" s="65"/>
      <c r="V152" s="65"/>
      <c r="W152" s="65"/>
      <c r="X152" s="65"/>
      <c r="Y152" s="65"/>
      <c r="Z152" s="3"/>
      <c r="AA152" s="3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</row>
    <row r="153" spans="2:76" ht="14.25">
      <c r="B153" s="65"/>
      <c r="C153" s="65"/>
      <c r="D153" s="65"/>
      <c r="E153" s="65"/>
      <c r="F153" s="65"/>
      <c r="G153" s="65"/>
      <c r="H153" s="65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5"/>
      <c r="T153" s="65"/>
      <c r="U153" s="65"/>
      <c r="V153" s="65"/>
      <c r="W153" s="65"/>
      <c r="X153" s="65"/>
      <c r="Y153" s="65"/>
      <c r="Z153" s="3"/>
      <c r="AA153" s="3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</row>
    <row r="154" spans="2:76" ht="14.25">
      <c r="B154" s="6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5"/>
      <c r="T154" s="65"/>
      <c r="U154" s="65"/>
      <c r="V154" s="65"/>
      <c r="W154" s="65"/>
      <c r="X154" s="65"/>
      <c r="Y154" s="65"/>
      <c r="Z154" s="3"/>
      <c r="AA154" s="3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</row>
    <row r="155" spans="2:76" ht="14.25">
      <c r="B155" s="65"/>
      <c r="C155" s="65"/>
      <c r="D155" s="65"/>
      <c r="E155" s="65"/>
      <c r="F155" s="65"/>
      <c r="G155" s="65"/>
      <c r="H155" s="65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5"/>
      <c r="T155" s="65"/>
      <c r="U155" s="65"/>
      <c r="V155" s="65"/>
      <c r="W155" s="65"/>
      <c r="X155" s="65"/>
      <c r="Y155" s="65"/>
      <c r="Z155" s="3"/>
      <c r="AA155" s="3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</row>
    <row r="156" spans="2:76" ht="14.25">
      <c r="B156" s="65"/>
      <c r="C156" s="65"/>
      <c r="D156" s="65"/>
      <c r="E156" s="65"/>
      <c r="F156" s="65"/>
      <c r="G156" s="65"/>
      <c r="H156" s="65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5"/>
      <c r="T156" s="65"/>
      <c r="U156" s="65"/>
      <c r="V156" s="65"/>
      <c r="W156" s="65"/>
      <c r="X156" s="65"/>
      <c r="Y156" s="65"/>
      <c r="Z156" s="3"/>
      <c r="AA156" s="3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</row>
    <row r="157" spans="2:76" ht="14.25">
      <c r="B157" s="65"/>
      <c r="C157" s="65"/>
      <c r="D157" s="65"/>
      <c r="E157" s="65"/>
      <c r="F157" s="65"/>
      <c r="G157" s="65"/>
      <c r="H157" s="65"/>
      <c r="I157" s="65"/>
      <c r="J157" s="65"/>
      <c r="K157" s="65"/>
      <c r="L157" s="65"/>
      <c r="M157" s="65"/>
      <c r="N157" s="65"/>
      <c r="O157" s="65"/>
      <c r="P157" s="65"/>
      <c r="Q157" s="65"/>
      <c r="R157" s="65"/>
      <c r="S157" s="65"/>
      <c r="T157" s="65"/>
      <c r="U157" s="65"/>
      <c r="V157" s="65"/>
      <c r="W157" s="65"/>
      <c r="X157" s="65"/>
      <c r="Y157" s="65"/>
      <c r="Z157" s="3"/>
      <c r="AA157" s="3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</row>
    <row r="158" spans="2:76" ht="14.25">
      <c r="B158" s="65"/>
      <c r="C158" s="65"/>
      <c r="D158" s="65"/>
      <c r="E158" s="65"/>
      <c r="F158" s="65"/>
      <c r="G158" s="65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3"/>
      <c r="AA158" s="3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</row>
    <row r="159" spans="2:76" ht="14.25">
      <c r="B159" s="65"/>
      <c r="C159" s="65"/>
      <c r="D159" s="65"/>
      <c r="E159" s="65"/>
      <c r="F159" s="65"/>
      <c r="G159" s="65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3"/>
      <c r="AA159" s="3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</row>
    <row r="160" spans="2:76" ht="14.25"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3"/>
      <c r="AA160" s="3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</row>
    <row r="161" spans="2:76" ht="14.25"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5"/>
      <c r="U161" s="65"/>
      <c r="V161" s="65"/>
      <c r="W161" s="65"/>
      <c r="X161" s="65"/>
      <c r="Y161" s="65"/>
      <c r="Z161" s="3"/>
      <c r="AA161" s="3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</row>
    <row r="162" spans="2:76" ht="14.25">
      <c r="B162" s="65"/>
      <c r="C162" s="65"/>
      <c r="D162" s="65"/>
      <c r="E162" s="65"/>
      <c r="F162" s="65"/>
      <c r="G162" s="65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3"/>
      <c r="AA162" s="3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</row>
    <row r="163" spans="2:76" ht="14.25">
      <c r="B163" s="65"/>
      <c r="C163" s="65"/>
      <c r="D163" s="65"/>
      <c r="E163" s="65"/>
      <c r="F163" s="65"/>
      <c r="G163" s="65"/>
      <c r="H163" s="65"/>
      <c r="I163" s="65"/>
      <c r="J163" s="65"/>
      <c r="K163" s="65"/>
      <c r="L163" s="65"/>
      <c r="M163" s="65"/>
      <c r="N163" s="65"/>
      <c r="O163" s="65"/>
      <c r="P163" s="65"/>
      <c r="Q163" s="65"/>
      <c r="R163" s="65"/>
      <c r="S163" s="65"/>
      <c r="T163" s="65"/>
      <c r="U163" s="65"/>
      <c r="V163" s="65"/>
      <c r="W163" s="65"/>
      <c r="X163" s="65"/>
      <c r="Y163" s="65"/>
      <c r="Z163" s="3"/>
      <c r="AA163" s="3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</row>
    <row r="164" spans="2:76" ht="14.25">
      <c r="B164" s="65"/>
      <c r="C164" s="65"/>
      <c r="D164" s="65"/>
      <c r="E164" s="65"/>
      <c r="F164" s="65"/>
      <c r="G164" s="65"/>
      <c r="H164" s="65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5"/>
      <c r="T164" s="65"/>
      <c r="U164" s="65"/>
      <c r="V164" s="65"/>
      <c r="W164" s="65"/>
      <c r="X164" s="65"/>
      <c r="Y164" s="65"/>
      <c r="Z164" s="3"/>
      <c r="AA164" s="3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</row>
    <row r="165" spans="2:76" ht="14.25">
      <c r="B165" s="65"/>
      <c r="C165" s="65"/>
      <c r="D165" s="65"/>
      <c r="E165" s="65"/>
      <c r="F165" s="65"/>
      <c r="G165" s="65"/>
      <c r="H165" s="65"/>
      <c r="I165" s="65"/>
      <c r="J165" s="65"/>
      <c r="K165" s="65"/>
      <c r="L165" s="65"/>
      <c r="M165" s="65"/>
      <c r="N165" s="65"/>
      <c r="O165" s="65"/>
      <c r="P165" s="65"/>
      <c r="Q165" s="65"/>
      <c r="R165" s="65"/>
      <c r="S165" s="65"/>
      <c r="T165" s="65"/>
      <c r="U165" s="65"/>
      <c r="V165" s="65"/>
      <c r="W165" s="65"/>
      <c r="X165" s="65"/>
      <c r="Y165" s="65"/>
      <c r="Z165" s="3"/>
      <c r="AA165" s="3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</row>
    <row r="166" spans="2:76" ht="14.25">
      <c r="B166" s="65"/>
      <c r="C166" s="65"/>
      <c r="D166" s="65"/>
      <c r="E166" s="65"/>
      <c r="F166" s="65"/>
      <c r="G166" s="65"/>
      <c r="H166" s="65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5"/>
      <c r="T166" s="65"/>
      <c r="U166" s="65"/>
      <c r="V166" s="65"/>
      <c r="W166" s="65"/>
      <c r="X166" s="65"/>
      <c r="Y166" s="65"/>
      <c r="Z166" s="3"/>
      <c r="AA166" s="3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</row>
    <row r="167" spans="2:76" ht="14.25">
      <c r="B167" s="65"/>
      <c r="C167" s="65"/>
      <c r="D167" s="65"/>
      <c r="E167" s="65"/>
      <c r="F167" s="65"/>
      <c r="G167" s="65"/>
      <c r="H167" s="65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5"/>
      <c r="T167" s="65"/>
      <c r="U167" s="65"/>
      <c r="V167" s="65"/>
      <c r="W167" s="65"/>
      <c r="X167" s="65"/>
      <c r="Y167" s="65"/>
      <c r="Z167" s="3"/>
      <c r="AA167" s="3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</row>
    <row r="168" spans="2:76" ht="14.25">
      <c r="B168" s="65"/>
      <c r="C168" s="65"/>
      <c r="D168" s="65"/>
      <c r="E168" s="65"/>
      <c r="F168" s="65"/>
      <c r="G168" s="65"/>
      <c r="H168" s="65"/>
      <c r="I168" s="65"/>
      <c r="J168" s="65"/>
      <c r="K168" s="65"/>
      <c r="L168" s="65"/>
      <c r="M168" s="65"/>
      <c r="N168" s="65"/>
      <c r="O168" s="65"/>
      <c r="P168" s="65"/>
      <c r="Q168" s="65"/>
      <c r="R168" s="65"/>
      <c r="S168" s="65"/>
      <c r="T168" s="65"/>
      <c r="U168" s="65"/>
      <c r="V168" s="65"/>
      <c r="W168" s="65"/>
      <c r="X168" s="65"/>
      <c r="Y168" s="65"/>
      <c r="Z168" s="3"/>
      <c r="AA168" s="3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</row>
    <row r="169" spans="2:76" ht="14.25">
      <c r="B169" s="65"/>
      <c r="C169" s="65"/>
      <c r="D169" s="65"/>
      <c r="E169" s="65"/>
      <c r="F169" s="65"/>
      <c r="G169" s="65"/>
      <c r="H169" s="65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5"/>
      <c r="T169" s="65"/>
      <c r="U169" s="65"/>
      <c r="V169" s="65"/>
      <c r="W169" s="65"/>
      <c r="X169" s="65"/>
      <c r="Y169" s="65"/>
      <c r="Z169" s="3"/>
      <c r="AA169" s="3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</row>
    <row r="170" spans="2:76" ht="14.25"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3"/>
      <c r="AA170" s="3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</row>
    <row r="171" spans="2:76" ht="14.25">
      <c r="B171" s="65"/>
      <c r="C171" s="65"/>
      <c r="D171" s="65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5"/>
      <c r="W171" s="65"/>
      <c r="X171" s="65"/>
      <c r="Y171" s="65"/>
      <c r="Z171" s="3"/>
      <c r="AA171" s="3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</row>
    <row r="172" spans="2:76" ht="14.25">
      <c r="B172" s="65"/>
      <c r="C172" s="65"/>
      <c r="D172" s="65"/>
      <c r="E172" s="65"/>
      <c r="F172" s="65"/>
      <c r="G172" s="65"/>
      <c r="H172" s="65"/>
      <c r="I172" s="65"/>
      <c r="J172" s="65"/>
      <c r="K172" s="65"/>
      <c r="L172" s="65"/>
      <c r="M172" s="65"/>
      <c r="N172" s="65"/>
      <c r="O172" s="65"/>
      <c r="P172" s="65"/>
      <c r="Q172" s="65"/>
      <c r="R172" s="65"/>
      <c r="S172" s="65"/>
      <c r="T172" s="65"/>
      <c r="U172" s="65"/>
      <c r="V172" s="65"/>
      <c r="W172" s="65"/>
      <c r="X172" s="65"/>
      <c r="Y172" s="65"/>
      <c r="Z172" s="3"/>
      <c r="AA172" s="3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</row>
    <row r="173" spans="2:76" ht="14.25">
      <c r="B173" s="65"/>
      <c r="C173" s="65"/>
      <c r="D173" s="65"/>
      <c r="E173" s="65"/>
      <c r="F173" s="65"/>
      <c r="G173" s="65"/>
      <c r="H173" s="65"/>
      <c r="I173" s="65"/>
      <c r="J173" s="65"/>
      <c r="K173" s="65"/>
      <c r="L173" s="65"/>
      <c r="M173" s="65"/>
      <c r="N173" s="65"/>
      <c r="O173" s="65"/>
      <c r="P173" s="65"/>
      <c r="Q173" s="65"/>
      <c r="R173" s="65"/>
      <c r="S173" s="65"/>
      <c r="T173" s="65"/>
      <c r="U173" s="65"/>
      <c r="V173" s="65"/>
      <c r="W173" s="65"/>
      <c r="X173" s="65"/>
      <c r="Y173" s="65"/>
      <c r="Z173" s="3"/>
      <c r="AA173" s="3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</row>
    <row r="174" spans="2:76" ht="14.25">
      <c r="B174" s="65"/>
      <c r="C174" s="65"/>
      <c r="D174" s="65"/>
      <c r="E174" s="65"/>
      <c r="F174" s="65"/>
      <c r="G174" s="65"/>
      <c r="H174" s="65"/>
      <c r="I174" s="65"/>
      <c r="J174" s="65"/>
      <c r="K174" s="65"/>
      <c r="L174" s="65"/>
      <c r="M174" s="65"/>
      <c r="N174" s="65"/>
      <c r="O174" s="65"/>
      <c r="P174" s="65"/>
      <c r="Q174" s="65"/>
      <c r="R174" s="65"/>
      <c r="S174" s="65"/>
      <c r="T174" s="65"/>
      <c r="U174" s="65"/>
      <c r="V174" s="65"/>
      <c r="W174" s="65"/>
      <c r="X174" s="65"/>
      <c r="Y174" s="65"/>
      <c r="Z174" s="3"/>
      <c r="AA174" s="3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</row>
    <row r="175" spans="2:76" ht="14.25">
      <c r="B175" s="65"/>
      <c r="C175" s="65"/>
      <c r="D175" s="65"/>
      <c r="E175" s="65"/>
      <c r="F175" s="65"/>
      <c r="G175" s="65"/>
      <c r="H175" s="65"/>
      <c r="I175" s="65"/>
      <c r="J175" s="65"/>
      <c r="K175" s="65"/>
      <c r="L175" s="65"/>
      <c r="M175" s="65"/>
      <c r="N175" s="65"/>
      <c r="O175" s="65"/>
      <c r="P175" s="65"/>
      <c r="Q175" s="65"/>
      <c r="R175" s="65"/>
      <c r="S175" s="65"/>
      <c r="T175" s="65"/>
      <c r="U175" s="65"/>
      <c r="V175" s="65"/>
      <c r="W175" s="65"/>
      <c r="X175" s="65"/>
      <c r="Y175" s="65"/>
      <c r="Z175" s="3"/>
      <c r="AA175" s="3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</row>
    <row r="176" spans="2:76" ht="14.25">
      <c r="B176" s="65"/>
      <c r="C176" s="65"/>
      <c r="D176" s="65"/>
      <c r="E176" s="65"/>
      <c r="F176" s="65"/>
      <c r="G176" s="65"/>
      <c r="H176" s="65"/>
      <c r="I176" s="65"/>
      <c r="J176" s="65"/>
      <c r="K176" s="65"/>
      <c r="L176" s="65"/>
      <c r="M176" s="65"/>
      <c r="N176" s="65"/>
      <c r="O176" s="65"/>
      <c r="P176" s="65"/>
      <c r="Q176" s="65"/>
      <c r="R176" s="65"/>
      <c r="S176" s="65"/>
      <c r="T176" s="65"/>
      <c r="U176" s="65"/>
      <c r="V176" s="65"/>
      <c r="W176" s="65"/>
      <c r="X176" s="65"/>
      <c r="Y176" s="65"/>
      <c r="Z176" s="3"/>
      <c r="AA176" s="3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</row>
    <row r="177" spans="2:76" ht="14.25">
      <c r="B177" s="65"/>
      <c r="C177" s="65"/>
      <c r="D177" s="65"/>
      <c r="E177" s="65"/>
      <c r="F177" s="65"/>
      <c r="G177" s="65"/>
      <c r="H177" s="65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5"/>
      <c r="T177" s="65"/>
      <c r="U177" s="65"/>
      <c r="V177" s="65"/>
      <c r="W177" s="65"/>
      <c r="X177" s="65"/>
      <c r="Y177" s="65"/>
      <c r="Z177" s="3"/>
      <c r="AA177" s="3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</row>
    <row r="178" spans="2:76" ht="14.25">
      <c r="B178" s="65"/>
      <c r="C178" s="65"/>
      <c r="D178" s="65"/>
      <c r="E178" s="65"/>
      <c r="F178" s="65"/>
      <c r="G178" s="65"/>
      <c r="H178" s="65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5"/>
      <c r="T178" s="65"/>
      <c r="U178" s="65"/>
      <c r="V178" s="65"/>
      <c r="W178" s="65"/>
      <c r="X178" s="65"/>
      <c r="Y178" s="65"/>
      <c r="Z178" s="3"/>
      <c r="AA178" s="3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</row>
    <row r="179" spans="2:76" ht="14.25"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3"/>
      <c r="AA179" s="3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</row>
    <row r="180" spans="2:76" ht="14.25">
      <c r="B180" s="65"/>
      <c r="C180" s="65"/>
      <c r="D180" s="65"/>
      <c r="E180" s="65"/>
      <c r="F180" s="65"/>
      <c r="G180" s="65"/>
      <c r="H180" s="65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5"/>
      <c r="T180" s="65"/>
      <c r="U180" s="65"/>
      <c r="V180" s="65"/>
      <c r="W180" s="65"/>
      <c r="X180" s="65"/>
      <c r="Y180" s="65"/>
      <c r="Z180" s="3"/>
      <c r="AA180" s="3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</row>
    <row r="181" spans="2:76" ht="14.25">
      <c r="B181" s="65"/>
      <c r="C181" s="65"/>
      <c r="D181" s="65"/>
      <c r="E181" s="65"/>
      <c r="F181" s="65"/>
      <c r="G181" s="65"/>
      <c r="H181" s="65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5"/>
      <c r="T181" s="65"/>
      <c r="U181" s="65"/>
      <c r="V181" s="65"/>
      <c r="W181" s="65"/>
      <c r="X181" s="65"/>
      <c r="Y181" s="65"/>
      <c r="Z181" s="3"/>
      <c r="AA181" s="3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</row>
    <row r="182" spans="2:76" ht="14.25">
      <c r="B182" s="65"/>
      <c r="C182" s="65"/>
      <c r="D182" s="65"/>
      <c r="E182" s="65"/>
      <c r="F182" s="65"/>
      <c r="G182" s="65"/>
      <c r="H182" s="65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5"/>
      <c r="T182" s="65"/>
      <c r="U182" s="65"/>
      <c r="V182" s="65"/>
      <c r="W182" s="65"/>
      <c r="X182" s="65"/>
      <c r="Y182" s="65"/>
      <c r="Z182" s="3"/>
      <c r="AA182" s="3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</row>
    <row r="183" spans="2:76" ht="14.25">
      <c r="B183" s="65"/>
      <c r="C183" s="65"/>
      <c r="D183" s="65"/>
      <c r="E183" s="65"/>
      <c r="F183" s="65"/>
      <c r="G183" s="65"/>
      <c r="H183" s="65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5"/>
      <c r="T183" s="65"/>
      <c r="U183" s="65"/>
      <c r="V183" s="65"/>
      <c r="W183" s="65"/>
      <c r="X183" s="65"/>
      <c r="Y183" s="65"/>
      <c r="Z183" s="3"/>
      <c r="AA183" s="3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</row>
    <row r="184" spans="2:76" ht="14.25"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3"/>
      <c r="AA184" s="3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</row>
    <row r="185" spans="2:76" ht="14.25"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5"/>
      <c r="T185" s="65"/>
      <c r="U185" s="65"/>
      <c r="V185" s="65"/>
      <c r="W185" s="65"/>
      <c r="X185" s="65"/>
      <c r="Y185" s="65"/>
      <c r="Z185" s="3"/>
      <c r="AA185" s="3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</row>
    <row r="186" spans="2:76" ht="14.25"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  <c r="W186" s="65"/>
      <c r="X186" s="65"/>
      <c r="Y186" s="65"/>
      <c r="Z186" s="3"/>
      <c r="AA186" s="3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</row>
    <row r="187" spans="2:76" ht="14.25"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65"/>
      <c r="M187" s="65"/>
      <c r="N187" s="65"/>
      <c r="O187" s="65"/>
      <c r="P187" s="65"/>
      <c r="Q187" s="65"/>
      <c r="R187" s="65"/>
      <c r="S187" s="65"/>
      <c r="T187" s="65"/>
      <c r="U187" s="65"/>
      <c r="V187" s="65"/>
      <c r="W187" s="65"/>
      <c r="X187" s="65"/>
      <c r="Y187" s="65"/>
      <c r="Z187" s="3"/>
      <c r="AA187" s="3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</row>
    <row r="188" spans="2:76" ht="14.25"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5"/>
      <c r="T188" s="65"/>
      <c r="U188" s="65"/>
      <c r="V188" s="65"/>
      <c r="W188" s="65"/>
      <c r="X188" s="65"/>
      <c r="Y188" s="65"/>
      <c r="Z188" s="3"/>
      <c r="AA188" s="3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</row>
    <row r="189" spans="2:76" ht="14.25"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65"/>
      <c r="M189" s="65"/>
      <c r="N189" s="65"/>
      <c r="O189" s="65"/>
      <c r="P189" s="65"/>
      <c r="Q189" s="65"/>
      <c r="R189" s="65"/>
      <c r="S189" s="65"/>
      <c r="T189" s="65"/>
      <c r="U189" s="65"/>
      <c r="V189" s="65"/>
      <c r="W189" s="65"/>
      <c r="X189" s="65"/>
      <c r="Y189" s="65"/>
      <c r="Z189" s="3"/>
      <c r="AA189" s="3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</row>
    <row r="190" spans="2:76" ht="14.25"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5"/>
      <c r="T190" s="65"/>
      <c r="U190" s="65"/>
      <c r="V190" s="65"/>
      <c r="W190" s="65"/>
      <c r="X190" s="65"/>
      <c r="Y190" s="65"/>
      <c r="Z190" s="3"/>
      <c r="AA190" s="3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</row>
    <row r="191" spans="2:76" ht="14.25"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65"/>
      <c r="M191" s="65"/>
      <c r="N191" s="65"/>
      <c r="O191" s="65"/>
      <c r="P191" s="65"/>
      <c r="Q191" s="65"/>
      <c r="R191" s="65"/>
      <c r="S191" s="65"/>
      <c r="T191" s="65"/>
      <c r="U191" s="65"/>
      <c r="V191" s="65"/>
      <c r="W191" s="65"/>
      <c r="X191" s="65"/>
      <c r="Y191" s="65"/>
      <c r="Z191" s="3"/>
      <c r="AA191" s="3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</row>
    <row r="192" spans="2:76" ht="14.25"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3"/>
      <c r="AA192" s="3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</row>
    <row r="193" spans="2:76" ht="14.25"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65"/>
      <c r="M193" s="65"/>
      <c r="N193" s="65"/>
      <c r="O193" s="65"/>
      <c r="P193" s="65"/>
      <c r="Q193" s="65"/>
      <c r="R193" s="65"/>
      <c r="S193" s="65"/>
      <c r="T193" s="65"/>
      <c r="U193" s="65"/>
      <c r="V193" s="65"/>
      <c r="W193" s="65"/>
      <c r="X193" s="65"/>
      <c r="Y193" s="65"/>
      <c r="Z193" s="3"/>
      <c r="AA193" s="3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</row>
    <row r="194" spans="2:76" ht="14.25"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65"/>
      <c r="M194" s="65"/>
      <c r="N194" s="65"/>
      <c r="O194" s="65"/>
      <c r="P194" s="65"/>
      <c r="Q194" s="65"/>
      <c r="R194" s="65"/>
      <c r="S194" s="65"/>
      <c r="T194" s="65"/>
      <c r="U194" s="65"/>
      <c r="V194" s="65"/>
      <c r="W194" s="65"/>
      <c r="X194" s="65"/>
      <c r="Y194" s="65"/>
      <c r="Z194" s="3"/>
      <c r="AA194" s="3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</row>
    <row r="195" spans="2:76" ht="14.25"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65"/>
      <c r="M195" s="65"/>
      <c r="N195" s="65"/>
      <c r="O195" s="65"/>
      <c r="P195" s="65"/>
      <c r="Q195" s="65"/>
      <c r="R195" s="65"/>
      <c r="S195" s="65"/>
      <c r="T195" s="65"/>
      <c r="U195" s="65"/>
      <c r="V195" s="65"/>
      <c r="W195" s="65"/>
      <c r="X195" s="65"/>
      <c r="Y195" s="65"/>
      <c r="Z195" s="3"/>
      <c r="AA195" s="3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</row>
    <row r="196" spans="2:76" ht="14.25"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65"/>
      <c r="M196" s="65"/>
      <c r="N196" s="65"/>
      <c r="O196" s="65"/>
      <c r="P196" s="65"/>
      <c r="Q196" s="65"/>
      <c r="R196" s="65"/>
      <c r="S196" s="65"/>
      <c r="T196" s="65"/>
      <c r="U196" s="65"/>
      <c r="V196" s="65"/>
      <c r="W196" s="65"/>
      <c r="X196" s="65"/>
      <c r="Y196" s="65"/>
      <c r="Z196" s="3"/>
      <c r="AA196" s="3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</row>
    <row r="197" spans="2:76" ht="14.25"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65"/>
      <c r="M197" s="65"/>
      <c r="N197" s="65"/>
      <c r="O197" s="65"/>
      <c r="P197" s="65"/>
      <c r="Q197" s="65"/>
      <c r="R197" s="65"/>
      <c r="S197" s="65"/>
      <c r="T197" s="65"/>
      <c r="U197" s="65"/>
      <c r="V197" s="65"/>
      <c r="W197" s="65"/>
      <c r="X197" s="65"/>
      <c r="Y197" s="65"/>
      <c r="Z197" s="3"/>
      <c r="AA197" s="3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</row>
    <row r="198" spans="2:76" ht="14.25"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65"/>
      <c r="M198" s="65"/>
      <c r="N198" s="65"/>
      <c r="O198" s="65"/>
      <c r="P198" s="65"/>
      <c r="Q198" s="65"/>
      <c r="R198" s="65"/>
      <c r="S198" s="65"/>
      <c r="T198" s="65"/>
      <c r="U198" s="65"/>
      <c r="V198" s="65"/>
      <c r="W198" s="65"/>
      <c r="X198" s="65"/>
      <c r="Y198" s="65"/>
      <c r="Z198" s="3"/>
      <c r="AA198" s="3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</row>
    <row r="199" spans="2:76" ht="14.25"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65"/>
      <c r="M199" s="65"/>
      <c r="N199" s="65"/>
      <c r="O199" s="65"/>
      <c r="P199" s="65"/>
      <c r="Q199" s="65"/>
      <c r="R199" s="65"/>
      <c r="S199" s="65"/>
      <c r="T199" s="65"/>
      <c r="U199" s="65"/>
      <c r="V199" s="65"/>
      <c r="W199" s="65"/>
      <c r="X199" s="65"/>
      <c r="Y199" s="65"/>
      <c r="Z199" s="3"/>
      <c r="AA199" s="3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</row>
    <row r="200" spans="2:76" ht="14.25"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5"/>
      <c r="R200" s="65"/>
      <c r="S200" s="65"/>
      <c r="T200" s="65"/>
      <c r="U200" s="65"/>
      <c r="V200" s="65"/>
      <c r="W200" s="65"/>
      <c r="X200" s="65"/>
      <c r="Y200" s="65"/>
      <c r="Z200" s="3"/>
      <c r="AA200" s="3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</row>
    <row r="201" spans="2:76" ht="14.25"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3"/>
      <c r="AA201" s="3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</row>
    <row r="202" spans="2:76" ht="14.25"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65"/>
      <c r="M202" s="65"/>
      <c r="N202" s="65"/>
      <c r="O202" s="65"/>
      <c r="P202" s="65"/>
      <c r="Q202" s="65"/>
      <c r="R202" s="65"/>
      <c r="S202" s="65"/>
      <c r="T202" s="65"/>
      <c r="U202" s="65"/>
      <c r="V202" s="65"/>
      <c r="W202" s="65"/>
      <c r="X202" s="65"/>
      <c r="Y202" s="65"/>
      <c r="Z202" s="3"/>
      <c r="AA202" s="3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</row>
    <row r="203" spans="2:76" ht="14.25"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5"/>
      <c r="R203" s="65"/>
      <c r="S203" s="65"/>
      <c r="T203" s="65"/>
      <c r="U203" s="65"/>
      <c r="V203" s="65"/>
      <c r="W203" s="65"/>
      <c r="X203" s="65"/>
      <c r="Y203" s="65"/>
      <c r="Z203" s="3"/>
      <c r="AA203" s="3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</row>
    <row r="204" spans="2:76" ht="14.25"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65"/>
      <c r="M204" s="65"/>
      <c r="N204" s="65"/>
      <c r="O204" s="65"/>
      <c r="P204" s="65"/>
      <c r="Q204" s="65"/>
      <c r="R204" s="65"/>
      <c r="S204" s="65"/>
      <c r="T204" s="65"/>
      <c r="U204" s="65"/>
      <c r="V204" s="65"/>
      <c r="W204" s="65"/>
      <c r="X204" s="65"/>
      <c r="Y204" s="65"/>
      <c r="Z204" s="3"/>
      <c r="AA204" s="3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</row>
    <row r="205" spans="2:76" ht="14.25"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65"/>
      <c r="M205" s="65"/>
      <c r="N205" s="65"/>
      <c r="O205" s="65"/>
      <c r="P205" s="65"/>
      <c r="Q205" s="65"/>
      <c r="R205" s="65"/>
      <c r="S205" s="65"/>
      <c r="T205" s="65"/>
      <c r="U205" s="65"/>
      <c r="V205" s="65"/>
      <c r="W205" s="65"/>
      <c r="X205" s="65"/>
      <c r="Y205" s="65"/>
      <c r="Z205" s="3"/>
      <c r="AA205" s="3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</row>
    <row r="206" spans="2:76" ht="14.25"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65"/>
      <c r="M206" s="65"/>
      <c r="N206" s="65"/>
      <c r="O206" s="65"/>
      <c r="P206" s="65"/>
      <c r="Q206" s="65"/>
      <c r="R206" s="65"/>
      <c r="S206" s="65"/>
      <c r="T206" s="65"/>
      <c r="U206" s="65"/>
      <c r="V206" s="65"/>
      <c r="W206" s="65"/>
      <c r="X206" s="65"/>
      <c r="Y206" s="65"/>
      <c r="Z206" s="3"/>
      <c r="AA206" s="3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</row>
    <row r="207" spans="2:76" ht="14.25">
      <c r="B207" s="65"/>
      <c r="C207" s="65"/>
      <c r="D207" s="65"/>
      <c r="E207" s="65"/>
      <c r="F207" s="65"/>
      <c r="G207" s="65"/>
      <c r="H207" s="65"/>
      <c r="I207" s="65"/>
      <c r="J207" s="65"/>
      <c r="K207" s="65"/>
      <c r="L207" s="65"/>
      <c r="M207" s="65"/>
      <c r="N207" s="65"/>
      <c r="O207" s="65"/>
      <c r="P207" s="65"/>
      <c r="Q207" s="65"/>
      <c r="R207" s="65"/>
      <c r="S207" s="65"/>
      <c r="T207" s="65"/>
      <c r="U207" s="65"/>
      <c r="V207" s="65"/>
      <c r="W207" s="65"/>
      <c r="X207" s="65"/>
      <c r="Y207" s="65"/>
      <c r="Z207" s="3"/>
      <c r="AA207" s="3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</row>
    <row r="208" spans="2:76" ht="14.25"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  <c r="O208" s="65"/>
      <c r="P208" s="65"/>
      <c r="Q208" s="65"/>
      <c r="R208" s="65"/>
      <c r="S208" s="65"/>
      <c r="T208" s="65"/>
      <c r="U208" s="65"/>
      <c r="V208" s="65"/>
      <c r="W208" s="65"/>
      <c r="X208" s="65"/>
      <c r="Y208" s="65"/>
      <c r="Z208" s="3"/>
      <c r="AA208" s="3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</row>
    <row r="209" spans="2:76" ht="14.25"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3"/>
      <c r="AA209" s="3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</row>
    <row r="210" spans="2:76" ht="14.25">
      <c r="B210" s="65"/>
      <c r="C210" s="65"/>
      <c r="D210" s="65"/>
      <c r="E210" s="65"/>
      <c r="F210" s="65"/>
      <c r="G210" s="65"/>
      <c r="H210" s="65"/>
      <c r="I210" s="65"/>
      <c r="J210" s="65"/>
      <c r="K210" s="65"/>
      <c r="L210" s="65"/>
      <c r="M210" s="65"/>
      <c r="N210" s="65"/>
      <c r="O210" s="65"/>
      <c r="P210" s="65"/>
      <c r="Q210" s="65"/>
      <c r="R210" s="65"/>
      <c r="S210" s="65"/>
      <c r="T210" s="65"/>
      <c r="U210" s="65"/>
      <c r="V210" s="65"/>
      <c r="W210" s="65"/>
      <c r="X210" s="65"/>
      <c r="Y210" s="65"/>
      <c r="Z210" s="3"/>
      <c r="AA210" s="3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</row>
    <row r="211" spans="2:76" ht="14.25">
      <c r="B211" s="65"/>
      <c r="C211" s="65"/>
      <c r="D211" s="65"/>
      <c r="E211" s="65"/>
      <c r="F211" s="65"/>
      <c r="G211" s="65"/>
      <c r="H211" s="65"/>
      <c r="I211" s="65"/>
      <c r="J211" s="65"/>
      <c r="K211" s="65"/>
      <c r="L211" s="65"/>
      <c r="M211" s="65"/>
      <c r="N211" s="65"/>
      <c r="O211" s="65"/>
      <c r="P211" s="65"/>
      <c r="Q211" s="65"/>
      <c r="R211" s="65"/>
      <c r="S211" s="65"/>
      <c r="T211" s="65"/>
      <c r="U211" s="65"/>
      <c r="V211" s="65"/>
      <c r="W211" s="65"/>
      <c r="X211" s="65"/>
      <c r="Y211" s="65"/>
      <c r="Z211" s="3"/>
      <c r="AA211" s="3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</row>
    <row r="212" spans="2:76" ht="14.25">
      <c r="B212" s="65"/>
      <c r="C212" s="65"/>
      <c r="D212" s="65"/>
      <c r="E212" s="65"/>
      <c r="F212" s="65"/>
      <c r="G212" s="65"/>
      <c r="H212" s="65"/>
      <c r="I212" s="65"/>
      <c r="J212" s="65"/>
      <c r="K212" s="65"/>
      <c r="L212" s="65"/>
      <c r="M212" s="65"/>
      <c r="N212" s="65"/>
      <c r="O212" s="65"/>
      <c r="P212" s="65"/>
      <c r="Q212" s="65"/>
      <c r="R212" s="65"/>
      <c r="S212" s="65"/>
      <c r="T212" s="65"/>
      <c r="U212" s="65"/>
      <c r="V212" s="65"/>
      <c r="W212" s="65"/>
      <c r="X212" s="65"/>
      <c r="Y212" s="65"/>
      <c r="Z212" s="3"/>
      <c r="AA212" s="3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</row>
    <row r="213" spans="2:76" ht="14.25"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3"/>
      <c r="AA213" s="3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</row>
    <row r="214" spans="2:76" ht="14.25"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3"/>
      <c r="AA214" s="3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</row>
    <row r="215" spans="2:76" ht="14.25">
      <c r="B215" s="65"/>
      <c r="C215" s="65"/>
      <c r="D215" s="65"/>
      <c r="E215" s="65"/>
      <c r="F215" s="65"/>
      <c r="G215" s="65"/>
      <c r="H215" s="65"/>
      <c r="I215" s="65"/>
      <c r="J215" s="65"/>
      <c r="K215" s="65"/>
      <c r="L215" s="65"/>
      <c r="M215" s="65"/>
      <c r="N215" s="65"/>
      <c r="O215" s="65"/>
      <c r="P215" s="65"/>
      <c r="Q215" s="65"/>
      <c r="R215" s="65"/>
      <c r="S215" s="65"/>
      <c r="T215" s="65"/>
      <c r="U215" s="65"/>
      <c r="V215" s="65"/>
      <c r="W215" s="65"/>
      <c r="X215" s="65"/>
      <c r="Y215" s="65"/>
      <c r="Z215" s="3"/>
      <c r="AA215" s="3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</row>
    <row r="216" spans="2:76" ht="14.25">
      <c r="B216" s="65"/>
      <c r="C216" s="65"/>
      <c r="D216" s="65"/>
      <c r="E216" s="65"/>
      <c r="F216" s="65"/>
      <c r="G216" s="65"/>
      <c r="H216" s="65"/>
      <c r="I216" s="65"/>
      <c r="J216" s="65"/>
      <c r="K216" s="65"/>
      <c r="L216" s="65"/>
      <c r="M216" s="65"/>
      <c r="N216" s="65"/>
      <c r="O216" s="65"/>
      <c r="P216" s="65"/>
      <c r="Q216" s="65"/>
      <c r="R216" s="65"/>
      <c r="S216" s="65"/>
      <c r="T216" s="65"/>
      <c r="U216" s="65"/>
      <c r="V216" s="65"/>
      <c r="W216" s="65"/>
      <c r="X216" s="65"/>
      <c r="Y216" s="65"/>
      <c r="Z216" s="3"/>
      <c r="AA216" s="3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</row>
    <row r="217" spans="2:76" ht="14.25">
      <c r="B217" s="65"/>
      <c r="C217" s="65"/>
      <c r="D217" s="65"/>
      <c r="E217" s="65"/>
      <c r="F217" s="65"/>
      <c r="G217" s="65"/>
      <c r="H217" s="65"/>
      <c r="I217" s="65"/>
      <c r="J217" s="65"/>
      <c r="K217" s="65"/>
      <c r="L217" s="65"/>
      <c r="M217" s="65"/>
      <c r="N217" s="65"/>
      <c r="O217" s="65"/>
      <c r="P217" s="65"/>
      <c r="Q217" s="65"/>
      <c r="R217" s="65"/>
      <c r="S217" s="65"/>
      <c r="T217" s="65"/>
      <c r="U217" s="65"/>
      <c r="V217" s="65"/>
      <c r="W217" s="65"/>
      <c r="X217" s="65"/>
      <c r="Y217" s="65"/>
      <c r="Z217" s="3"/>
      <c r="AA217" s="3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</row>
    <row r="218" spans="2:76" ht="14.25">
      <c r="B218" s="65"/>
      <c r="C218" s="65"/>
      <c r="D218" s="65"/>
      <c r="E218" s="65"/>
      <c r="F218" s="65"/>
      <c r="G218" s="65"/>
      <c r="H218" s="65"/>
      <c r="I218" s="65"/>
      <c r="J218" s="65"/>
      <c r="K218" s="65"/>
      <c r="L218" s="65"/>
      <c r="M218" s="65"/>
      <c r="N218" s="65"/>
      <c r="O218" s="65"/>
      <c r="P218" s="65"/>
      <c r="Q218" s="65"/>
      <c r="R218" s="65"/>
      <c r="S218" s="65"/>
      <c r="T218" s="65"/>
      <c r="U218" s="65"/>
      <c r="V218" s="65"/>
      <c r="W218" s="65"/>
      <c r="X218" s="65"/>
      <c r="Y218" s="65"/>
      <c r="Z218" s="3"/>
      <c r="AA218" s="3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</row>
    <row r="219" spans="2:76" ht="14.25">
      <c r="B219" s="65"/>
      <c r="C219" s="65"/>
      <c r="D219" s="6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65"/>
      <c r="Q219" s="65"/>
      <c r="R219" s="65"/>
      <c r="S219" s="65"/>
      <c r="T219" s="65"/>
      <c r="U219" s="65"/>
      <c r="V219" s="65"/>
      <c r="W219" s="65"/>
      <c r="X219" s="65"/>
      <c r="Y219" s="65"/>
      <c r="Z219" s="3"/>
      <c r="AA219" s="3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</row>
    <row r="220" spans="2:76" ht="14.25">
      <c r="B220" s="65"/>
      <c r="C220" s="65"/>
      <c r="D220" s="65"/>
      <c r="E220" s="65"/>
      <c r="F220" s="65"/>
      <c r="G220" s="65"/>
      <c r="H220" s="65"/>
      <c r="I220" s="65"/>
      <c r="J220" s="65"/>
      <c r="K220" s="65"/>
      <c r="L220" s="65"/>
      <c r="M220" s="65"/>
      <c r="N220" s="65"/>
      <c r="O220" s="65"/>
      <c r="P220" s="65"/>
      <c r="Q220" s="65"/>
      <c r="R220" s="65"/>
      <c r="S220" s="65"/>
      <c r="T220" s="65"/>
      <c r="U220" s="65"/>
      <c r="V220" s="65"/>
      <c r="W220" s="65"/>
      <c r="X220" s="65"/>
      <c r="Y220" s="65"/>
      <c r="Z220" s="3"/>
      <c r="AA220" s="3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</row>
    <row r="221" spans="2:76" ht="14.25">
      <c r="B221" s="65"/>
      <c r="C221" s="65"/>
      <c r="D221" s="65"/>
      <c r="E221" s="65"/>
      <c r="F221" s="65"/>
      <c r="G221" s="65"/>
      <c r="H221" s="65"/>
      <c r="I221" s="65"/>
      <c r="J221" s="65"/>
      <c r="K221" s="65"/>
      <c r="L221" s="65"/>
      <c r="M221" s="65"/>
      <c r="N221" s="65"/>
      <c r="O221" s="65"/>
      <c r="P221" s="65"/>
      <c r="Q221" s="65"/>
      <c r="R221" s="65"/>
      <c r="S221" s="65"/>
      <c r="T221" s="65"/>
      <c r="U221" s="65"/>
      <c r="V221" s="65"/>
      <c r="W221" s="65"/>
      <c r="X221" s="65"/>
      <c r="Y221" s="65"/>
      <c r="Z221" s="3"/>
      <c r="AA221" s="3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</row>
    <row r="222" spans="2:76" ht="14.25">
      <c r="B222" s="65"/>
      <c r="C222" s="65"/>
      <c r="D222" s="65"/>
      <c r="E222" s="65"/>
      <c r="F222" s="65"/>
      <c r="G222" s="65"/>
      <c r="H222" s="65"/>
      <c r="I222" s="65"/>
      <c r="J222" s="65"/>
      <c r="K222" s="65"/>
      <c r="L222" s="65"/>
      <c r="M222" s="65"/>
      <c r="N222" s="65"/>
      <c r="O222" s="65"/>
      <c r="P222" s="65"/>
      <c r="Q222" s="65"/>
      <c r="R222" s="65"/>
      <c r="S222" s="65"/>
      <c r="T222" s="65"/>
      <c r="U222" s="65"/>
      <c r="V222" s="65"/>
      <c r="W222" s="65"/>
      <c r="X222" s="65"/>
      <c r="Y222" s="65"/>
      <c r="Z222" s="3"/>
      <c r="AA222" s="3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</row>
    <row r="223" spans="2:76" ht="14.25">
      <c r="B223" s="65"/>
      <c r="C223" s="65"/>
      <c r="D223" s="65"/>
      <c r="E223" s="65"/>
      <c r="F223" s="65"/>
      <c r="G223" s="65"/>
      <c r="H223" s="65"/>
      <c r="I223" s="65"/>
      <c r="J223" s="65"/>
      <c r="K223" s="65"/>
      <c r="L223" s="65"/>
      <c r="M223" s="65"/>
      <c r="N223" s="65"/>
      <c r="O223" s="65"/>
      <c r="P223" s="65"/>
      <c r="Q223" s="65"/>
      <c r="R223" s="65"/>
      <c r="S223" s="65"/>
      <c r="T223" s="65"/>
      <c r="U223" s="65"/>
      <c r="V223" s="65"/>
      <c r="W223" s="65"/>
      <c r="X223" s="65"/>
      <c r="Y223" s="65"/>
      <c r="Z223" s="3"/>
      <c r="AA223" s="3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</row>
    <row r="224" spans="2:76" ht="14.25">
      <c r="B224" s="65"/>
      <c r="C224" s="65"/>
      <c r="D224" s="65"/>
      <c r="E224" s="65"/>
      <c r="F224" s="65"/>
      <c r="G224" s="65"/>
      <c r="H224" s="65"/>
      <c r="I224" s="65"/>
      <c r="J224" s="65"/>
      <c r="K224" s="65"/>
      <c r="L224" s="65"/>
      <c r="M224" s="65"/>
      <c r="N224" s="65"/>
      <c r="O224" s="65"/>
      <c r="P224" s="65"/>
      <c r="Q224" s="65"/>
      <c r="R224" s="65"/>
      <c r="S224" s="65"/>
      <c r="T224" s="65"/>
      <c r="U224" s="65"/>
      <c r="V224" s="65"/>
      <c r="W224" s="65"/>
      <c r="X224" s="65"/>
      <c r="Y224" s="65"/>
      <c r="Z224" s="3"/>
      <c r="AA224" s="3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</row>
    <row r="225" spans="2:76" ht="14.25">
      <c r="B225" s="65"/>
      <c r="C225" s="65"/>
      <c r="D225" s="65"/>
      <c r="E225" s="65"/>
      <c r="F225" s="65"/>
      <c r="G225" s="65"/>
      <c r="H225" s="65"/>
      <c r="I225" s="65"/>
      <c r="J225" s="65"/>
      <c r="K225" s="65"/>
      <c r="L225" s="65"/>
      <c r="M225" s="65"/>
      <c r="N225" s="65"/>
      <c r="O225" s="65"/>
      <c r="P225" s="65"/>
      <c r="Q225" s="65"/>
      <c r="R225" s="65"/>
      <c r="S225" s="65"/>
      <c r="T225" s="65"/>
      <c r="U225" s="65"/>
      <c r="V225" s="65"/>
      <c r="W225" s="65"/>
      <c r="X225" s="65"/>
      <c r="Y225" s="65"/>
      <c r="Z225" s="3"/>
      <c r="AA225" s="3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</row>
    <row r="226" spans="2:76" ht="14.25">
      <c r="B226" s="65"/>
      <c r="C226" s="65"/>
      <c r="D226" s="65"/>
      <c r="E226" s="65"/>
      <c r="F226" s="65"/>
      <c r="G226" s="65"/>
      <c r="H226" s="65"/>
      <c r="I226" s="65"/>
      <c r="J226" s="65"/>
      <c r="K226" s="65"/>
      <c r="L226" s="65"/>
      <c r="M226" s="65"/>
      <c r="N226" s="65"/>
      <c r="O226" s="65"/>
      <c r="P226" s="65"/>
      <c r="Q226" s="65"/>
      <c r="R226" s="65"/>
      <c r="S226" s="65"/>
      <c r="T226" s="65"/>
      <c r="U226" s="65"/>
      <c r="V226" s="65"/>
      <c r="W226" s="65"/>
      <c r="X226" s="65"/>
      <c r="Y226" s="65"/>
      <c r="Z226" s="3"/>
      <c r="AA226" s="3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</row>
    <row r="227" spans="2:76" ht="14.25">
      <c r="B227" s="65"/>
      <c r="C227" s="65"/>
      <c r="D227" s="65"/>
      <c r="E227" s="65"/>
      <c r="F227" s="65"/>
      <c r="G227" s="65"/>
      <c r="H227" s="65"/>
      <c r="I227" s="65"/>
      <c r="J227" s="65"/>
      <c r="K227" s="65"/>
      <c r="L227" s="65"/>
      <c r="M227" s="65"/>
      <c r="N227" s="65"/>
      <c r="O227" s="65"/>
      <c r="P227" s="65"/>
      <c r="Q227" s="65"/>
      <c r="R227" s="65"/>
      <c r="S227" s="65"/>
      <c r="T227" s="65"/>
      <c r="U227" s="65"/>
      <c r="V227" s="65"/>
      <c r="W227" s="65"/>
      <c r="X227" s="65"/>
      <c r="Y227" s="65"/>
      <c r="Z227" s="3"/>
      <c r="AA227" s="3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</row>
    <row r="228" spans="2:76" ht="14.25">
      <c r="B228" s="65"/>
      <c r="C228" s="65"/>
      <c r="D228" s="65"/>
      <c r="E228" s="65"/>
      <c r="F228" s="65"/>
      <c r="G228" s="65"/>
      <c r="H228" s="65"/>
      <c r="I228" s="65"/>
      <c r="J228" s="65"/>
      <c r="K228" s="65"/>
      <c r="L228" s="65"/>
      <c r="M228" s="65"/>
      <c r="N228" s="65"/>
      <c r="O228" s="65"/>
      <c r="P228" s="65"/>
      <c r="Q228" s="65"/>
      <c r="R228" s="65"/>
      <c r="S228" s="65"/>
      <c r="T228" s="65"/>
      <c r="U228" s="65"/>
      <c r="V228" s="65"/>
      <c r="W228" s="65"/>
      <c r="X228" s="65"/>
      <c r="Y228" s="65"/>
      <c r="Z228" s="3"/>
      <c r="AA228" s="3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</row>
    <row r="229" spans="2:76" ht="14.25">
      <c r="B229" s="65"/>
      <c r="C229" s="65"/>
      <c r="D229" s="65"/>
      <c r="E229" s="65"/>
      <c r="F229" s="65"/>
      <c r="G229" s="65"/>
      <c r="H229" s="65"/>
      <c r="I229" s="65"/>
      <c r="J229" s="65"/>
      <c r="K229" s="65"/>
      <c r="L229" s="65"/>
      <c r="M229" s="65"/>
      <c r="N229" s="65"/>
      <c r="O229" s="65"/>
      <c r="P229" s="65"/>
      <c r="Q229" s="65"/>
      <c r="R229" s="65"/>
      <c r="S229" s="65"/>
      <c r="T229" s="65"/>
      <c r="U229" s="65"/>
      <c r="V229" s="65"/>
      <c r="W229" s="65"/>
      <c r="X229" s="65"/>
      <c r="Y229" s="65"/>
      <c r="Z229" s="3"/>
      <c r="AA229" s="3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</row>
    <row r="230" spans="2:76" ht="14.25">
      <c r="B230" s="65"/>
      <c r="C230" s="65"/>
      <c r="D230" s="65"/>
      <c r="E230" s="65"/>
      <c r="F230" s="65"/>
      <c r="G230" s="65"/>
      <c r="H230" s="65"/>
      <c r="I230" s="65"/>
      <c r="J230" s="65"/>
      <c r="K230" s="65"/>
      <c r="L230" s="65"/>
      <c r="M230" s="65"/>
      <c r="N230" s="65"/>
      <c r="O230" s="65"/>
      <c r="P230" s="65"/>
      <c r="Q230" s="65"/>
      <c r="R230" s="65"/>
      <c r="S230" s="65"/>
      <c r="T230" s="65"/>
      <c r="U230" s="65"/>
      <c r="V230" s="65"/>
      <c r="W230" s="65"/>
      <c r="X230" s="65"/>
      <c r="Y230" s="65"/>
      <c r="Z230" s="3"/>
      <c r="AA230" s="3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</row>
    <row r="231" spans="2:76" ht="14.25">
      <c r="B231" s="65"/>
      <c r="C231" s="65"/>
      <c r="D231" s="65"/>
      <c r="E231" s="65"/>
      <c r="F231" s="65"/>
      <c r="G231" s="65"/>
      <c r="H231" s="65"/>
      <c r="I231" s="65"/>
      <c r="J231" s="65"/>
      <c r="K231" s="65"/>
      <c r="L231" s="65"/>
      <c r="M231" s="65"/>
      <c r="N231" s="65"/>
      <c r="O231" s="65"/>
      <c r="P231" s="65"/>
      <c r="Q231" s="65"/>
      <c r="R231" s="65"/>
      <c r="S231" s="65"/>
      <c r="T231" s="65"/>
      <c r="U231" s="65"/>
      <c r="V231" s="65"/>
      <c r="W231" s="65"/>
      <c r="X231" s="65"/>
      <c r="Y231" s="65"/>
      <c r="Z231" s="3"/>
      <c r="AA231" s="3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</row>
    <row r="232" spans="2:76" ht="14.25">
      <c r="B232" s="65"/>
      <c r="C232" s="65"/>
      <c r="D232" s="65"/>
      <c r="E232" s="65"/>
      <c r="F232" s="65"/>
      <c r="G232" s="65"/>
      <c r="H232" s="65"/>
      <c r="I232" s="65"/>
      <c r="J232" s="65"/>
      <c r="K232" s="65"/>
      <c r="L232" s="65"/>
      <c r="M232" s="65"/>
      <c r="N232" s="65"/>
      <c r="O232" s="65"/>
      <c r="P232" s="65"/>
      <c r="Q232" s="65"/>
      <c r="R232" s="65"/>
      <c r="S232" s="65"/>
      <c r="T232" s="65"/>
      <c r="U232" s="65"/>
      <c r="V232" s="65"/>
      <c r="W232" s="65"/>
      <c r="X232" s="65"/>
      <c r="Y232" s="65"/>
      <c r="Z232" s="3"/>
      <c r="AA232" s="3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</row>
    <row r="233" spans="2:76" ht="14.25">
      <c r="B233" s="65"/>
      <c r="C233" s="65"/>
      <c r="D233" s="65"/>
      <c r="E233" s="65"/>
      <c r="F233" s="65"/>
      <c r="G233" s="65"/>
      <c r="H233" s="65"/>
      <c r="I233" s="65"/>
      <c r="J233" s="65"/>
      <c r="K233" s="65"/>
      <c r="L233" s="65"/>
      <c r="M233" s="65"/>
      <c r="N233" s="65"/>
      <c r="O233" s="65"/>
      <c r="P233" s="65"/>
      <c r="Q233" s="65"/>
      <c r="R233" s="65"/>
      <c r="S233" s="65"/>
      <c r="T233" s="65"/>
      <c r="U233" s="65"/>
      <c r="V233" s="65"/>
      <c r="W233" s="65"/>
      <c r="X233" s="65"/>
      <c r="Y233" s="65"/>
      <c r="Z233" s="3"/>
      <c r="AA233" s="3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</row>
    <row r="234" spans="2:76" ht="14.25">
      <c r="B234" s="65"/>
      <c r="C234" s="65"/>
      <c r="D234" s="65"/>
      <c r="E234" s="65"/>
      <c r="F234" s="65"/>
      <c r="G234" s="65"/>
      <c r="H234" s="65"/>
      <c r="I234" s="65"/>
      <c r="J234" s="65"/>
      <c r="K234" s="65"/>
      <c r="L234" s="65"/>
      <c r="M234" s="65"/>
      <c r="N234" s="65"/>
      <c r="O234" s="65"/>
      <c r="P234" s="65"/>
      <c r="Q234" s="65"/>
      <c r="R234" s="65"/>
      <c r="S234" s="65"/>
      <c r="T234" s="65"/>
      <c r="U234" s="65"/>
      <c r="V234" s="65"/>
      <c r="W234" s="65"/>
      <c r="X234" s="65"/>
      <c r="Y234" s="65"/>
      <c r="Z234" s="3"/>
      <c r="AA234" s="3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</row>
    <row r="235" spans="2:76" ht="14.25">
      <c r="B235" s="65"/>
      <c r="C235" s="65"/>
      <c r="D235" s="65"/>
      <c r="E235" s="65"/>
      <c r="F235" s="65"/>
      <c r="G235" s="65"/>
      <c r="H235" s="65"/>
      <c r="I235" s="65"/>
      <c r="J235" s="65"/>
      <c r="K235" s="65"/>
      <c r="L235" s="65"/>
      <c r="M235" s="65"/>
      <c r="N235" s="65"/>
      <c r="O235" s="65"/>
      <c r="P235" s="65"/>
      <c r="Q235" s="65"/>
      <c r="R235" s="65"/>
      <c r="S235" s="65"/>
      <c r="T235" s="65"/>
      <c r="U235" s="65"/>
      <c r="V235" s="65"/>
      <c r="W235" s="65"/>
      <c r="X235" s="65"/>
      <c r="Y235" s="65"/>
      <c r="Z235" s="3"/>
      <c r="AA235" s="3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</row>
    <row r="236" spans="2:76" ht="14.25">
      <c r="B236" s="65"/>
      <c r="C236" s="65"/>
      <c r="D236" s="65"/>
      <c r="E236" s="65"/>
      <c r="F236" s="65"/>
      <c r="G236" s="65"/>
      <c r="H236" s="65"/>
      <c r="I236" s="65"/>
      <c r="J236" s="65"/>
      <c r="K236" s="65"/>
      <c r="L236" s="65"/>
      <c r="M236" s="65"/>
      <c r="N236" s="65"/>
      <c r="O236" s="65"/>
      <c r="P236" s="65"/>
      <c r="Q236" s="65"/>
      <c r="R236" s="65"/>
      <c r="S236" s="65"/>
      <c r="T236" s="65"/>
      <c r="U236" s="65"/>
      <c r="V236" s="65"/>
      <c r="W236" s="65"/>
      <c r="X236" s="65"/>
      <c r="Y236" s="65"/>
      <c r="Z236" s="3"/>
      <c r="AA236" s="3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</row>
    <row r="237" spans="2:76" ht="14.25">
      <c r="B237" s="65"/>
      <c r="C237" s="65"/>
      <c r="D237" s="65"/>
      <c r="E237" s="65"/>
      <c r="F237" s="65"/>
      <c r="G237" s="65"/>
      <c r="H237" s="65"/>
      <c r="I237" s="65"/>
      <c r="J237" s="65"/>
      <c r="K237" s="65"/>
      <c r="L237" s="65"/>
      <c r="M237" s="65"/>
      <c r="N237" s="65"/>
      <c r="O237" s="65"/>
      <c r="P237" s="65"/>
      <c r="Q237" s="65"/>
      <c r="R237" s="65"/>
      <c r="S237" s="65"/>
      <c r="T237" s="65"/>
      <c r="U237" s="65"/>
      <c r="V237" s="65"/>
      <c r="W237" s="65"/>
      <c r="X237" s="65"/>
      <c r="Y237" s="65"/>
      <c r="Z237" s="3"/>
      <c r="AA237" s="3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</row>
    <row r="238" spans="2:76" ht="14.25">
      <c r="B238" s="65"/>
      <c r="C238" s="65"/>
      <c r="D238" s="65"/>
      <c r="E238" s="65"/>
      <c r="F238" s="65"/>
      <c r="G238" s="65"/>
      <c r="H238" s="65"/>
      <c r="I238" s="65"/>
      <c r="J238" s="65"/>
      <c r="K238" s="65"/>
      <c r="L238" s="65"/>
      <c r="M238" s="65"/>
      <c r="N238" s="65"/>
      <c r="O238" s="65"/>
      <c r="P238" s="65"/>
      <c r="Q238" s="65"/>
      <c r="R238" s="65"/>
      <c r="S238" s="65"/>
      <c r="T238" s="65"/>
      <c r="U238" s="65"/>
      <c r="V238" s="65"/>
      <c r="W238" s="65"/>
      <c r="X238" s="65"/>
      <c r="Y238" s="65"/>
      <c r="Z238" s="3"/>
      <c r="AA238" s="3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</row>
    <row r="239" spans="2:76" ht="14.25">
      <c r="B239" s="65"/>
      <c r="C239" s="65"/>
      <c r="D239" s="65"/>
      <c r="E239" s="65"/>
      <c r="F239" s="65"/>
      <c r="G239" s="65"/>
      <c r="H239" s="65"/>
      <c r="I239" s="65"/>
      <c r="J239" s="65"/>
      <c r="K239" s="65"/>
      <c r="L239" s="65"/>
      <c r="M239" s="65"/>
      <c r="N239" s="65"/>
      <c r="O239" s="65"/>
      <c r="P239" s="65"/>
      <c r="Q239" s="65"/>
      <c r="R239" s="65"/>
      <c r="S239" s="65"/>
      <c r="T239" s="65"/>
      <c r="U239" s="65"/>
      <c r="V239" s="65"/>
      <c r="W239" s="65"/>
      <c r="X239" s="65"/>
      <c r="Y239" s="65"/>
      <c r="Z239" s="3"/>
      <c r="AA239" s="3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</row>
    <row r="240" spans="2:76" ht="14.25">
      <c r="B240" s="65"/>
      <c r="C240" s="65"/>
      <c r="D240" s="65"/>
      <c r="E240" s="65"/>
      <c r="F240" s="65"/>
      <c r="G240" s="65"/>
      <c r="H240" s="65"/>
      <c r="I240" s="65"/>
      <c r="J240" s="65"/>
      <c r="K240" s="65"/>
      <c r="L240" s="65"/>
      <c r="M240" s="65"/>
      <c r="N240" s="65"/>
      <c r="O240" s="65"/>
      <c r="P240" s="65"/>
      <c r="Q240" s="65"/>
      <c r="R240" s="65"/>
      <c r="S240" s="65"/>
      <c r="T240" s="65"/>
      <c r="U240" s="65"/>
      <c r="V240" s="65"/>
      <c r="W240" s="65"/>
      <c r="X240" s="65"/>
      <c r="Y240" s="65"/>
      <c r="Z240" s="3"/>
      <c r="AA240" s="3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</row>
    <row r="241" spans="2:76" ht="14.25">
      <c r="B241" s="65"/>
      <c r="C241" s="65"/>
      <c r="D241" s="65"/>
      <c r="E241" s="65"/>
      <c r="F241" s="65"/>
      <c r="G241" s="65"/>
      <c r="H241" s="65"/>
      <c r="I241" s="65"/>
      <c r="J241" s="65"/>
      <c r="K241" s="65"/>
      <c r="L241" s="65"/>
      <c r="M241" s="65"/>
      <c r="N241" s="65"/>
      <c r="O241" s="65"/>
      <c r="P241" s="65"/>
      <c r="Q241" s="65"/>
      <c r="R241" s="65"/>
      <c r="S241" s="65"/>
      <c r="T241" s="65"/>
      <c r="U241" s="65"/>
      <c r="V241" s="65"/>
      <c r="W241" s="65"/>
      <c r="X241" s="65"/>
      <c r="Y241" s="65"/>
      <c r="Z241" s="3"/>
      <c r="AA241" s="3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</row>
    <row r="242" spans="2:76" ht="14.25">
      <c r="B242" s="65"/>
      <c r="C242" s="65"/>
      <c r="D242" s="65"/>
      <c r="E242" s="65"/>
      <c r="F242" s="65"/>
      <c r="G242" s="65"/>
      <c r="H242" s="65"/>
      <c r="I242" s="65"/>
      <c r="J242" s="65"/>
      <c r="K242" s="65"/>
      <c r="L242" s="65"/>
      <c r="M242" s="65"/>
      <c r="N242" s="65"/>
      <c r="O242" s="65"/>
      <c r="P242" s="65"/>
      <c r="Q242" s="65"/>
      <c r="R242" s="65"/>
      <c r="S242" s="65"/>
      <c r="T242" s="65"/>
      <c r="U242" s="65"/>
      <c r="V242" s="65"/>
      <c r="W242" s="65"/>
      <c r="X242" s="65"/>
      <c r="Y242" s="65"/>
      <c r="Z242" s="3"/>
      <c r="AA242" s="3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</row>
    <row r="243" spans="2:76" ht="14.25">
      <c r="B243" s="65"/>
      <c r="C243" s="65"/>
      <c r="D243" s="65"/>
      <c r="E243" s="65"/>
      <c r="F243" s="65"/>
      <c r="G243" s="65"/>
      <c r="H243" s="65"/>
      <c r="I243" s="65"/>
      <c r="J243" s="65"/>
      <c r="K243" s="65"/>
      <c r="L243" s="65"/>
      <c r="M243" s="65"/>
      <c r="N243" s="65"/>
      <c r="O243" s="65"/>
      <c r="P243" s="65"/>
      <c r="Q243" s="65"/>
      <c r="R243" s="65"/>
      <c r="S243" s="65"/>
      <c r="T243" s="65"/>
      <c r="U243" s="65"/>
      <c r="V243" s="65"/>
      <c r="W243" s="65"/>
      <c r="X243" s="65"/>
      <c r="Y243" s="65"/>
      <c r="Z243" s="3"/>
      <c r="AA243" s="3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</row>
    <row r="244" spans="2:76" ht="14.25">
      <c r="B244" s="65"/>
      <c r="C244" s="65"/>
      <c r="D244" s="65"/>
      <c r="E244" s="65"/>
      <c r="F244" s="65"/>
      <c r="G244" s="65"/>
      <c r="H244" s="65"/>
      <c r="I244" s="65"/>
      <c r="J244" s="65"/>
      <c r="K244" s="65"/>
      <c r="L244" s="65"/>
      <c r="M244" s="65"/>
      <c r="N244" s="65"/>
      <c r="O244" s="65"/>
      <c r="P244" s="65"/>
      <c r="Q244" s="65"/>
      <c r="R244" s="65"/>
      <c r="S244" s="65"/>
      <c r="T244" s="65"/>
      <c r="U244" s="65"/>
      <c r="V244" s="65"/>
      <c r="W244" s="65"/>
      <c r="X244" s="65"/>
      <c r="Y244" s="65"/>
      <c r="Z244" s="3"/>
      <c r="AA244" s="3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</row>
    <row r="245" spans="2:76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3"/>
      <c r="AA245" s="3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</row>
    <row r="246" spans="2:76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3"/>
      <c r="AA246" s="3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</row>
    <row r="247" spans="2:76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3"/>
      <c r="AA247" s="3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</row>
    <row r="248" spans="2:76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3"/>
      <c r="AA248" s="3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</row>
    <row r="249" spans="2:76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3"/>
      <c r="AA249" s="3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</row>
    <row r="250" spans="2:76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3"/>
      <c r="AA250" s="3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</row>
    <row r="251" spans="2:76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3"/>
      <c r="AA251" s="3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</row>
    <row r="252" spans="2:76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3"/>
      <c r="AA252" s="3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</row>
    <row r="253" spans="2:76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3"/>
      <c r="AA253" s="3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</row>
    <row r="254" spans="2:76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3"/>
      <c r="AA254" s="3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</row>
    <row r="255" spans="2:76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3"/>
      <c r="AA255" s="3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</row>
    <row r="256" spans="2:76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3"/>
      <c r="AA256" s="3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</row>
    <row r="257" spans="2:76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3"/>
      <c r="AA257" s="3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</row>
    <row r="258" spans="2:76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3"/>
      <c r="AA258" s="3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</row>
    <row r="259" spans="2:76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3"/>
      <c r="AA259" s="3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</row>
    <row r="260" spans="2:76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3"/>
      <c r="AA260" s="3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</row>
    <row r="261" spans="2:76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3"/>
      <c r="AA261" s="3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</row>
    <row r="262" spans="2:76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3"/>
      <c r="AA262" s="3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</row>
    <row r="263" spans="2:76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3"/>
      <c r="AA263" s="3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</row>
    <row r="264" spans="2:76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3"/>
      <c r="AA264" s="3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</row>
    <row r="265" spans="2:76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3"/>
      <c r="AA265" s="3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</row>
    <row r="266" spans="2:76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3"/>
      <c r="AA266" s="3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</row>
    <row r="267" spans="2:76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3"/>
      <c r="AA267" s="3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</row>
    <row r="268" spans="2:76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3"/>
      <c r="AA268" s="3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</row>
    <row r="269" spans="2:76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3"/>
      <c r="AA269" s="3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</row>
    <row r="270" spans="2:76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3"/>
      <c r="AA270" s="3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</row>
    <row r="271" spans="2:76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3"/>
      <c r="AA271" s="3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</row>
    <row r="272" spans="2:76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3"/>
      <c r="AA272" s="3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</row>
    <row r="273" spans="2:76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3"/>
      <c r="AA273" s="3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</row>
    <row r="274" spans="2:76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3"/>
      <c r="AA274" s="3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</row>
    <row r="275" spans="2:76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3"/>
      <c r="AA275" s="3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</row>
    <row r="276" spans="2:76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3"/>
      <c r="AA276" s="3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</row>
    <row r="277" spans="2:76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3"/>
      <c r="AA277" s="3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</row>
    <row r="278" spans="2:76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3"/>
      <c r="AA278" s="3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</row>
    <row r="279" spans="2:76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3"/>
      <c r="AA279" s="3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</row>
    <row r="280" spans="2:76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3"/>
      <c r="AA280" s="3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</row>
    <row r="281" spans="2:76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3"/>
      <c r="AA281" s="3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</row>
    <row r="282" spans="2:76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3"/>
      <c r="AA282" s="3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</row>
    <row r="283" spans="2:76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3"/>
      <c r="AA283" s="3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</row>
    <row r="284" spans="2:76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3"/>
      <c r="AA284" s="3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</row>
    <row r="285" spans="2:76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3"/>
      <c r="AA285" s="3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</row>
    <row r="286" spans="2:76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3"/>
      <c r="AA286" s="3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</row>
    <row r="287" spans="2:76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3"/>
      <c r="AA287" s="3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</row>
    <row r="288" spans="2:76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3"/>
      <c r="AA288" s="3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</row>
    <row r="289" spans="2:76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3"/>
      <c r="AA289" s="3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</row>
    <row r="290" spans="2:76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3"/>
      <c r="AA290" s="3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</row>
    <row r="291" spans="2:76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3"/>
      <c r="AA291" s="3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</row>
    <row r="292" spans="2:76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3"/>
      <c r="AA292" s="3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</row>
    <row r="293" spans="2:76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3"/>
      <c r="AA293" s="3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</row>
    <row r="294" spans="2:76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3"/>
      <c r="AA294" s="3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</row>
    <row r="295" spans="2:76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3"/>
      <c r="AA295" s="3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</row>
    <row r="296" spans="2:76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3"/>
      <c r="AA296" s="3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</row>
    <row r="297" spans="2:76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3"/>
      <c r="AA297" s="3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</row>
    <row r="298" spans="2:76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3"/>
      <c r="AA298" s="3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</row>
    <row r="299" spans="2:76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3"/>
      <c r="AA299" s="3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</row>
    <row r="300" spans="2:76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3"/>
      <c r="AA300" s="3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</row>
    <row r="301" spans="2:76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3"/>
      <c r="AA301" s="3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</row>
    <row r="302" spans="2:76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3"/>
      <c r="AA302" s="3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</row>
    <row r="303" spans="2:76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3"/>
      <c r="AA303" s="3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</row>
    <row r="304" spans="2:76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3"/>
      <c r="AA304" s="3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</row>
    <row r="305" spans="2:76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3"/>
      <c r="AA305" s="3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</row>
    <row r="306" spans="2:76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3"/>
      <c r="AA306" s="3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</row>
    <row r="307" spans="2:76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3"/>
      <c r="AA307" s="3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</row>
    <row r="308" spans="2:76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3"/>
      <c r="AA308" s="3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</row>
    <row r="309" spans="2:76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3"/>
      <c r="AA309" s="3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</row>
    <row r="310" spans="2:76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3"/>
      <c r="AA310" s="3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</row>
    <row r="311" spans="2:76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3"/>
      <c r="AA311" s="3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</row>
    <row r="312" spans="2:76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3"/>
      <c r="AA312" s="3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</row>
    <row r="313" spans="2:76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3"/>
      <c r="AA313" s="3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</row>
    <row r="314" spans="2:76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3"/>
      <c r="AA314" s="3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</row>
    <row r="315" spans="2:76">
      <c r="B315" s="69"/>
      <c r="C315" s="70"/>
      <c r="D315" s="70"/>
      <c r="E315" s="70"/>
      <c r="F315" s="70"/>
      <c r="G315" s="70"/>
      <c r="H315" s="70"/>
      <c r="I315" s="70"/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</row>
    <row r="316" spans="2:76">
      <c r="B316" s="69"/>
      <c r="C316" s="70"/>
      <c r="D316" s="70"/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</row>
    <row r="317" spans="2:76">
      <c r="B317" s="69"/>
      <c r="C317" s="70"/>
      <c r="D317" s="70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</row>
    <row r="318" spans="2:76">
      <c r="B318" s="69"/>
      <c r="C318" s="70"/>
      <c r="D318" s="70"/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</row>
    <row r="319" spans="2:76">
      <c r="B319" s="69"/>
      <c r="C319" s="70"/>
      <c r="D319" s="70"/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</row>
    <row r="320" spans="2:76">
      <c r="B320" s="69"/>
      <c r="C320" s="70"/>
      <c r="D320" s="70"/>
      <c r="E320" s="70"/>
      <c r="F320" s="70"/>
      <c r="G320" s="70"/>
      <c r="H320" s="70"/>
      <c r="I320" s="70"/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</row>
    <row r="321" spans="2:25">
      <c r="B321" s="69"/>
      <c r="C321" s="70"/>
      <c r="D321" s="70"/>
      <c r="E321" s="70"/>
      <c r="F321" s="70"/>
      <c r="G321" s="70"/>
      <c r="H321" s="70"/>
      <c r="I321" s="70"/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</row>
    <row r="322" spans="2:25">
      <c r="B322" s="69"/>
      <c r="C322" s="70"/>
      <c r="D322" s="70"/>
      <c r="E322" s="70"/>
      <c r="F322" s="70"/>
      <c r="G322" s="70"/>
      <c r="H322" s="70"/>
      <c r="I322" s="70"/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</row>
    <row r="323" spans="2:25">
      <c r="B323" s="69"/>
      <c r="C323" s="70"/>
      <c r="D323" s="70"/>
      <c r="E323" s="70"/>
      <c r="F323" s="70"/>
      <c r="G323" s="70"/>
      <c r="H323" s="70"/>
      <c r="I323" s="70"/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</row>
    <row r="324" spans="2:25">
      <c r="B324" s="69"/>
      <c r="C324" s="70"/>
      <c r="D324" s="70"/>
      <c r="E324" s="70"/>
      <c r="F324" s="70"/>
      <c r="G324" s="70"/>
      <c r="H324" s="70"/>
      <c r="I324" s="70"/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</row>
    <row r="325" spans="2:25">
      <c r="B325" s="69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</row>
    <row r="326" spans="2:25">
      <c r="B326" s="69"/>
      <c r="C326" s="70"/>
      <c r="D326" s="70"/>
      <c r="E326" s="70"/>
      <c r="F326" s="70"/>
      <c r="G326" s="70"/>
      <c r="H326" s="70"/>
      <c r="I326" s="70"/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</row>
    <row r="327" spans="2:25">
      <c r="B327" s="69"/>
      <c r="C327" s="70"/>
      <c r="D327" s="70"/>
      <c r="E327" s="70"/>
      <c r="F327" s="70"/>
      <c r="G327" s="70"/>
      <c r="H327" s="70"/>
      <c r="I327" s="70"/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</row>
    <row r="328" spans="2:25">
      <c r="B328" s="69"/>
      <c r="C328" s="70"/>
      <c r="D328" s="70"/>
      <c r="E328" s="70"/>
      <c r="F328" s="70"/>
      <c r="G328" s="70"/>
      <c r="H328" s="70"/>
      <c r="I328" s="70"/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</row>
    <row r="329" spans="2:25">
      <c r="B329" s="69"/>
      <c r="C329" s="70"/>
      <c r="D329" s="70"/>
      <c r="E329" s="70"/>
      <c r="F329" s="70"/>
      <c r="G329" s="70"/>
      <c r="H329" s="70"/>
      <c r="I329" s="70"/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</row>
    <row r="330" spans="2:25">
      <c r="B330" s="69"/>
      <c r="C330" s="70"/>
      <c r="D330" s="70"/>
      <c r="E330" s="70"/>
      <c r="F330" s="70"/>
      <c r="G330" s="70"/>
      <c r="H330" s="70"/>
      <c r="I330" s="70"/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</row>
    <row r="331" spans="2:25">
      <c r="B331" s="69"/>
      <c r="C331" s="70"/>
      <c r="D331" s="70"/>
      <c r="E331" s="70"/>
      <c r="F331" s="70"/>
      <c r="G331" s="70"/>
      <c r="H331" s="70"/>
      <c r="I331" s="70"/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</row>
    <row r="332" spans="2:25">
      <c r="B332" s="69"/>
      <c r="C332" s="70"/>
      <c r="D332" s="70"/>
      <c r="E332" s="70"/>
      <c r="F332" s="70"/>
      <c r="G332" s="70"/>
      <c r="H332" s="70"/>
      <c r="I332" s="70"/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</row>
    <row r="333" spans="2:25">
      <c r="B333" s="69"/>
      <c r="C333" s="70"/>
      <c r="D333" s="70"/>
      <c r="E333" s="70"/>
      <c r="F333" s="70"/>
      <c r="G333" s="70"/>
      <c r="H333" s="70"/>
      <c r="I333" s="70"/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</row>
    <row r="334" spans="2:25">
      <c r="B334" s="69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</row>
    <row r="335" spans="2:25">
      <c r="B335" s="69"/>
      <c r="C335" s="70"/>
      <c r="D335" s="70"/>
      <c r="E335" s="70"/>
      <c r="F335" s="70"/>
      <c r="G335" s="70"/>
      <c r="H335" s="70"/>
      <c r="I335" s="70"/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</row>
    <row r="336" spans="2:25">
      <c r="B336" s="69"/>
      <c r="C336" s="70"/>
      <c r="D336" s="70"/>
      <c r="E336" s="70"/>
      <c r="F336" s="70"/>
      <c r="G336" s="70"/>
      <c r="H336" s="70"/>
      <c r="I336" s="70"/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</row>
    <row r="337" spans="2:25">
      <c r="B337" s="69"/>
      <c r="C337" s="70"/>
      <c r="D337" s="70"/>
      <c r="E337" s="70"/>
      <c r="F337" s="70"/>
      <c r="G337" s="70"/>
      <c r="H337" s="70"/>
      <c r="I337" s="70"/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</row>
    <row r="338" spans="2:25">
      <c r="B338" s="69"/>
      <c r="C338" s="70"/>
      <c r="D338" s="70"/>
      <c r="E338" s="70"/>
      <c r="F338" s="70"/>
      <c r="G338" s="70"/>
      <c r="H338" s="70"/>
      <c r="I338" s="70"/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</row>
    <row r="339" spans="2:25">
      <c r="B339" s="69"/>
      <c r="C339" s="70"/>
      <c r="D339" s="70"/>
      <c r="E339" s="70"/>
      <c r="F339" s="70"/>
      <c r="G339" s="70"/>
      <c r="H339" s="70"/>
      <c r="I339" s="70"/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</row>
    <row r="340" spans="2:25">
      <c r="B340" s="69"/>
      <c r="C340" s="70"/>
      <c r="D340" s="70"/>
      <c r="E340" s="70"/>
      <c r="F340" s="70"/>
      <c r="G340" s="70"/>
      <c r="H340" s="70"/>
      <c r="I340" s="70"/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</row>
    <row r="341" spans="2:25">
      <c r="B341" s="69"/>
      <c r="C341" s="70"/>
      <c r="D341" s="70"/>
      <c r="E341" s="70"/>
      <c r="F341" s="70"/>
      <c r="G341" s="70"/>
      <c r="H341" s="70"/>
      <c r="I341" s="70"/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</row>
    <row r="342" spans="2:25">
      <c r="B342" s="69"/>
      <c r="C342" s="70"/>
      <c r="D342" s="70"/>
      <c r="E342" s="70"/>
      <c r="F342" s="70"/>
      <c r="G342" s="70"/>
      <c r="H342" s="70"/>
      <c r="I342" s="70"/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</row>
    <row r="343" spans="2:25">
      <c r="B343" s="69"/>
      <c r="C343" s="70"/>
      <c r="D343" s="70"/>
      <c r="E343" s="70"/>
      <c r="F343" s="70"/>
      <c r="G343" s="70"/>
      <c r="H343" s="70"/>
      <c r="I343" s="70"/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</row>
    <row r="344" spans="2:25">
      <c r="B344" s="69"/>
      <c r="C344" s="70"/>
      <c r="D344" s="70"/>
      <c r="E344" s="70"/>
      <c r="F344" s="70"/>
      <c r="G344" s="70"/>
      <c r="H344" s="70"/>
      <c r="I344" s="70"/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</row>
    <row r="345" spans="2:25">
      <c r="B345" s="69"/>
      <c r="C345" s="70"/>
      <c r="D345" s="70"/>
      <c r="E345" s="70"/>
      <c r="F345" s="70"/>
      <c r="G345" s="70"/>
      <c r="H345" s="70"/>
      <c r="I345" s="70"/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</row>
    <row r="346" spans="2:25">
      <c r="B346" s="69"/>
      <c r="C346" s="70"/>
      <c r="D346" s="70"/>
      <c r="E346" s="70"/>
      <c r="F346" s="70"/>
      <c r="G346" s="70"/>
      <c r="H346" s="70"/>
      <c r="I346" s="70"/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</row>
    <row r="347" spans="2:25">
      <c r="B347" s="69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</row>
    <row r="348" spans="2:25">
      <c r="B348" s="69"/>
      <c r="C348" s="70"/>
      <c r="D348" s="70"/>
      <c r="E348" s="70"/>
      <c r="F348" s="70"/>
      <c r="G348" s="70"/>
      <c r="H348" s="70"/>
      <c r="I348" s="70"/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</row>
    <row r="349" spans="2:25">
      <c r="B349" s="69"/>
      <c r="C349" s="70"/>
      <c r="D349" s="70"/>
      <c r="E349" s="70"/>
      <c r="F349" s="70"/>
      <c r="G349" s="70"/>
      <c r="H349" s="70"/>
      <c r="I349" s="70"/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</row>
    <row r="350" spans="2:25">
      <c r="B350" s="69"/>
      <c r="C350" s="70"/>
      <c r="D350" s="70"/>
      <c r="E350" s="70"/>
      <c r="F350" s="70"/>
      <c r="G350" s="70"/>
      <c r="H350" s="70"/>
      <c r="I350" s="70"/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</row>
    <row r="351" spans="2:25">
      <c r="B351" s="69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</row>
    <row r="352" spans="2:25">
      <c r="B352" s="69"/>
      <c r="C352" s="70"/>
      <c r="D352" s="70"/>
      <c r="E352" s="70"/>
      <c r="F352" s="70"/>
      <c r="G352" s="70"/>
      <c r="H352" s="70"/>
      <c r="I352" s="70"/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</row>
    <row r="353" spans="2:25">
      <c r="B353" s="69"/>
      <c r="C353" s="70"/>
      <c r="D353" s="70"/>
      <c r="E353" s="70"/>
      <c r="F353" s="70"/>
      <c r="G353" s="70"/>
      <c r="H353" s="70"/>
      <c r="I353" s="70"/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</row>
    <row r="354" spans="2:25">
      <c r="B354" s="69"/>
      <c r="C354" s="70"/>
      <c r="D354" s="70"/>
      <c r="E354" s="70"/>
      <c r="F354" s="70"/>
      <c r="G354" s="70"/>
      <c r="H354" s="70"/>
      <c r="I354" s="70"/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</row>
    <row r="355" spans="2:25">
      <c r="B355" s="69"/>
      <c r="C355" s="70"/>
      <c r="D355" s="70"/>
      <c r="E355" s="70"/>
      <c r="F355" s="70"/>
      <c r="G355" s="70"/>
      <c r="H355" s="70"/>
      <c r="I355" s="70"/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</row>
    <row r="356" spans="2:25">
      <c r="B356" s="69"/>
      <c r="C356" s="70"/>
      <c r="D356" s="70"/>
      <c r="E356" s="70"/>
      <c r="F356" s="70"/>
      <c r="G356" s="70"/>
      <c r="H356" s="70"/>
      <c r="I356" s="70"/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</row>
    <row r="357" spans="2:25">
      <c r="B357" s="69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</row>
    <row r="358" spans="2:25">
      <c r="B358" s="69"/>
      <c r="C358" s="70"/>
      <c r="D358" s="70"/>
      <c r="E358" s="70"/>
      <c r="F358" s="70"/>
      <c r="G358" s="70"/>
      <c r="H358" s="70"/>
      <c r="I358" s="70"/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</row>
    <row r="359" spans="2:25">
      <c r="B359" s="69"/>
      <c r="C359" s="70"/>
      <c r="D359" s="70"/>
      <c r="E359" s="70"/>
      <c r="F359" s="70"/>
      <c r="G359" s="70"/>
      <c r="H359" s="70"/>
      <c r="I359" s="70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</row>
    <row r="360" spans="2:25">
      <c r="B360" s="69"/>
      <c r="C360" s="70"/>
      <c r="D360" s="70"/>
      <c r="E360" s="70"/>
      <c r="F360" s="70"/>
      <c r="G360" s="70"/>
      <c r="H360" s="70"/>
      <c r="I360" s="70"/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</row>
    <row r="361" spans="2:25">
      <c r="B361" s="69"/>
      <c r="C361" s="70"/>
      <c r="D361" s="70"/>
      <c r="E361" s="70"/>
      <c r="F361" s="70"/>
      <c r="G361" s="70"/>
      <c r="H361" s="70"/>
      <c r="I361" s="70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</row>
    <row r="362" spans="2:25">
      <c r="B362" s="69"/>
      <c r="C362" s="70"/>
      <c r="D362" s="70"/>
      <c r="E362" s="70"/>
      <c r="F362" s="70"/>
      <c r="G362" s="70"/>
      <c r="H362" s="70"/>
      <c r="I362" s="70"/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</row>
    <row r="363" spans="2:25">
      <c r="B363" s="69"/>
      <c r="C363" s="70"/>
      <c r="D363" s="70"/>
      <c r="E363" s="70"/>
      <c r="F363" s="70"/>
      <c r="G363" s="70"/>
      <c r="H363" s="70"/>
      <c r="I363" s="70"/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</row>
    <row r="364" spans="2:25">
      <c r="B364" s="69"/>
      <c r="C364" s="70"/>
      <c r="D364" s="70"/>
      <c r="E364" s="70"/>
      <c r="F364" s="70"/>
      <c r="G364" s="70"/>
      <c r="H364" s="70"/>
      <c r="I364" s="70"/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</row>
    <row r="365" spans="2:25">
      <c r="B365" s="69"/>
      <c r="C365" s="70"/>
      <c r="D365" s="70"/>
      <c r="E365" s="70"/>
      <c r="F365" s="70"/>
      <c r="G365" s="70"/>
      <c r="H365" s="70"/>
      <c r="I365" s="70"/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</row>
    <row r="366" spans="2:25">
      <c r="B366" s="69"/>
      <c r="C366" s="70"/>
      <c r="D366" s="70"/>
      <c r="E366" s="70"/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</row>
    <row r="367" spans="2:25">
      <c r="B367" s="69"/>
      <c r="C367" s="70"/>
      <c r="D367" s="70"/>
      <c r="E367" s="70"/>
      <c r="F367" s="70"/>
      <c r="G367" s="70"/>
      <c r="H367" s="70"/>
      <c r="I367" s="70"/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</row>
    <row r="368" spans="2:25">
      <c r="B368" s="69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</row>
    <row r="369" spans="2:25">
      <c r="B369" s="69"/>
      <c r="C369" s="70"/>
      <c r="D369" s="70"/>
      <c r="E369" s="70"/>
      <c r="F369" s="70"/>
      <c r="G369" s="70"/>
      <c r="H369" s="70"/>
      <c r="I369" s="70"/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</row>
    <row r="370" spans="2:25">
      <c r="B370" s="69"/>
      <c r="C370" s="70"/>
      <c r="D370" s="70"/>
      <c r="E370" s="70"/>
      <c r="F370" s="70"/>
      <c r="G370" s="70"/>
      <c r="H370" s="70"/>
      <c r="I370" s="70"/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</row>
    <row r="371" spans="2:25">
      <c r="B371" s="69"/>
      <c r="C371" s="70"/>
      <c r="D371" s="70"/>
      <c r="E371" s="70"/>
      <c r="F371" s="70"/>
      <c r="G371" s="70"/>
      <c r="H371" s="70"/>
      <c r="I371" s="70"/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</row>
    <row r="372" spans="2:25">
      <c r="B372" s="69"/>
      <c r="C372" s="70"/>
      <c r="D372" s="70"/>
      <c r="E372" s="70"/>
      <c r="F372" s="70"/>
      <c r="G372" s="70"/>
      <c r="H372" s="70"/>
      <c r="I372" s="70"/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</row>
    <row r="373" spans="2:25">
      <c r="B373" s="69"/>
      <c r="C373" s="70"/>
      <c r="D373" s="70"/>
      <c r="E373" s="70"/>
      <c r="F373" s="70"/>
      <c r="G373" s="70"/>
      <c r="H373" s="70"/>
      <c r="I373" s="70"/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</row>
    <row r="374" spans="2:25">
      <c r="B374" s="69"/>
      <c r="C374" s="70"/>
      <c r="D374" s="70"/>
      <c r="E374" s="70"/>
      <c r="F374" s="70"/>
      <c r="G374" s="70"/>
      <c r="H374" s="70"/>
      <c r="I374" s="70"/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</row>
    <row r="375" spans="2:25">
      <c r="B375" s="69"/>
      <c r="C375" s="70"/>
      <c r="D375" s="70"/>
      <c r="E375" s="70"/>
      <c r="F375" s="70"/>
      <c r="G375" s="70"/>
      <c r="H375" s="70"/>
      <c r="I375" s="70"/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</row>
    <row r="376" spans="2:25">
      <c r="B376" s="69"/>
      <c r="C376" s="70"/>
      <c r="D376" s="70"/>
      <c r="E376" s="70"/>
      <c r="F376" s="70"/>
      <c r="G376" s="70"/>
      <c r="H376" s="70"/>
      <c r="I376" s="70"/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</row>
    <row r="377" spans="2:25">
      <c r="B377" s="69"/>
      <c r="C377" s="70"/>
      <c r="D377" s="70"/>
      <c r="E377" s="70"/>
      <c r="F377" s="70"/>
      <c r="G377" s="70"/>
      <c r="H377" s="70"/>
      <c r="I377" s="70"/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</row>
    <row r="378" spans="2:25">
      <c r="B378" s="69"/>
      <c r="C378" s="70"/>
      <c r="D378" s="70"/>
      <c r="E378" s="70"/>
      <c r="F378" s="70"/>
      <c r="G378" s="70"/>
      <c r="H378" s="70"/>
      <c r="I378" s="70"/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</row>
    <row r="379" spans="2:25">
      <c r="B379" s="69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</row>
    <row r="380" spans="2:25">
      <c r="B380" s="69"/>
      <c r="C380" s="70"/>
      <c r="D380" s="70"/>
      <c r="E380" s="70"/>
      <c r="F380" s="70"/>
      <c r="G380" s="70"/>
      <c r="H380" s="70"/>
      <c r="I380" s="70"/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</row>
    <row r="381" spans="2:25">
      <c r="B381" s="69"/>
      <c r="C381" s="70"/>
      <c r="D381" s="70"/>
      <c r="E381" s="70"/>
      <c r="F381" s="70"/>
      <c r="G381" s="70"/>
      <c r="H381" s="70"/>
      <c r="I381" s="70"/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</row>
    <row r="382" spans="2:25">
      <c r="B382" s="69"/>
      <c r="C382" s="70"/>
      <c r="D382" s="70"/>
      <c r="E382" s="70"/>
      <c r="F382" s="70"/>
      <c r="G382" s="70"/>
      <c r="H382" s="70"/>
      <c r="I382" s="70"/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</row>
    <row r="383" spans="2:25">
      <c r="B383" s="69"/>
      <c r="C383" s="70"/>
      <c r="D383" s="70"/>
      <c r="E383" s="70"/>
      <c r="F383" s="70"/>
      <c r="G383" s="70"/>
      <c r="H383" s="70"/>
      <c r="I383" s="70"/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</row>
    <row r="384" spans="2:25">
      <c r="B384" s="69"/>
      <c r="C384" s="70"/>
      <c r="D384" s="70"/>
      <c r="E384" s="70"/>
      <c r="F384" s="70"/>
      <c r="G384" s="70"/>
      <c r="H384" s="70"/>
      <c r="I384" s="70"/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</row>
    <row r="385" spans="2:25">
      <c r="B385" s="69"/>
      <c r="C385" s="70"/>
      <c r="D385" s="70"/>
      <c r="E385" s="70"/>
      <c r="F385" s="70"/>
      <c r="G385" s="70"/>
      <c r="H385" s="70"/>
      <c r="I385" s="70"/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</row>
    <row r="386" spans="2:25">
      <c r="B386" s="69"/>
      <c r="C386" s="70"/>
      <c r="D386" s="70"/>
      <c r="E386" s="70"/>
      <c r="F386" s="70"/>
      <c r="G386" s="70"/>
      <c r="H386" s="70"/>
      <c r="I386" s="70"/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</row>
    <row r="387" spans="2:25">
      <c r="B387" s="69"/>
      <c r="C387" s="70"/>
      <c r="D387" s="70"/>
      <c r="E387" s="70"/>
      <c r="F387" s="70"/>
      <c r="G387" s="70"/>
      <c r="H387" s="70"/>
      <c r="I387" s="70"/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</row>
    <row r="388" spans="2:25">
      <c r="B388" s="69"/>
      <c r="C388" s="70"/>
      <c r="D388" s="70"/>
      <c r="E388" s="70"/>
      <c r="F388" s="70"/>
      <c r="G388" s="70"/>
      <c r="H388" s="70"/>
      <c r="I388" s="70"/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</row>
    <row r="389" spans="2:25">
      <c r="B389" s="69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</row>
    <row r="390" spans="2:25">
      <c r="B390" s="69"/>
      <c r="C390" s="70"/>
      <c r="D390" s="70"/>
      <c r="E390" s="70"/>
      <c r="F390" s="70"/>
      <c r="G390" s="70"/>
      <c r="H390" s="70"/>
      <c r="I390" s="70"/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</row>
    <row r="391" spans="2:25">
      <c r="B391" s="69"/>
      <c r="C391" s="70"/>
      <c r="D391" s="70"/>
      <c r="E391" s="70"/>
      <c r="F391" s="70"/>
      <c r="G391" s="70"/>
      <c r="H391" s="70"/>
      <c r="I391" s="70"/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</row>
    <row r="392" spans="2:25">
      <c r="B392" s="69"/>
      <c r="C392" s="70"/>
      <c r="D392" s="70"/>
      <c r="E392" s="70"/>
      <c r="F392" s="70"/>
      <c r="G392" s="70"/>
      <c r="H392" s="70"/>
      <c r="I392" s="70"/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</row>
    <row r="393" spans="2:25">
      <c r="B393" s="69"/>
      <c r="C393" s="70"/>
      <c r="D393" s="70"/>
      <c r="E393" s="70"/>
      <c r="F393" s="70"/>
      <c r="G393" s="70"/>
      <c r="H393" s="70"/>
      <c r="I393" s="70"/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</row>
    <row r="394" spans="2:25">
      <c r="B394" s="69"/>
      <c r="C394" s="70"/>
      <c r="D394" s="70"/>
      <c r="E394" s="70"/>
      <c r="F394" s="70"/>
      <c r="G394" s="70"/>
      <c r="H394" s="70"/>
      <c r="I394" s="70"/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</row>
    <row r="395" spans="2:25">
      <c r="B395" s="69"/>
      <c r="C395" s="70"/>
      <c r="D395" s="70"/>
      <c r="E395" s="70"/>
      <c r="F395" s="70"/>
      <c r="G395" s="70"/>
      <c r="H395" s="70"/>
      <c r="I395" s="70"/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</row>
    <row r="396" spans="2:25">
      <c r="B396" s="69"/>
      <c r="C396" s="70"/>
      <c r="D396" s="70"/>
      <c r="E396" s="70"/>
      <c r="F396" s="70"/>
      <c r="G396" s="70"/>
      <c r="H396" s="70"/>
      <c r="I396" s="70"/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</row>
    <row r="397" spans="2:25">
      <c r="B397" s="69"/>
      <c r="C397" s="70"/>
      <c r="D397" s="70"/>
      <c r="E397" s="70"/>
      <c r="F397" s="70"/>
      <c r="G397" s="70"/>
      <c r="H397" s="70"/>
      <c r="I397" s="70"/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</row>
    <row r="398" spans="2:25">
      <c r="B398" s="69"/>
      <c r="C398" s="70"/>
      <c r="D398" s="70"/>
      <c r="E398" s="70"/>
      <c r="F398" s="70"/>
      <c r="G398" s="70"/>
      <c r="H398" s="70"/>
      <c r="I398" s="70"/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</row>
    <row r="399" spans="2:25">
      <c r="B399" s="69"/>
      <c r="C399" s="70"/>
      <c r="D399" s="70"/>
      <c r="E399" s="70"/>
      <c r="F399" s="70"/>
      <c r="G399" s="70"/>
      <c r="H399" s="70"/>
      <c r="I399" s="70"/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</row>
    <row r="400" spans="2:25">
      <c r="B400" s="69"/>
      <c r="C400" s="70"/>
      <c r="D400" s="70"/>
      <c r="E400" s="70"/>
      <c r="F400" s="70"/>
      <c r="G400" s="70"/>
      <c r="H400" s="70"/>
      <c r="I400" s="70"/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</row>
    <row r="401" spans="2:25">
      <c r="B401" s="69"/>
      <c r="C401" s="70"/>
      <c r="D401" s="70"/>
      <c r="E401" s="70"/>
      <c r="F401" s="70"/>
      <c r="G401" s="70"/>
      <c r="H401" s="70"/>
      <c r="I401" s="70"/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</row>
    <row r="402" spans="2:25">
      <c r="B402" s="69"/>
      <c r="C402" s="70"/>
      <c r="D402" s="70"/>
      <c r="E402" s="70"/>
      <c r="F402" s="70"/>
      <c r="G402" s="70"/>
      <c r="H402" s="70"/>
      <c r="I402" s="70"/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</row>
    <row r="403" spans="2:25">
      <c r="B403" s="69"/>
      <c r="C403" s="70"/>
      <c r="D403" s="70"/>
      <c r="E403" s="70"/>
      <c r="F403" s="70"/>
      <c r="G403" s="70"/>
      <c r="H403" s="70"/>
      <c r="I403" s="70"/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</row>
    <row r="404" spans="2:25">
      <c r="B404" s="70"/>
      <c r="C404" s="70"/>
      <c r="D404" s="70"/>
      <c r="E404" s="70"/>
      <c r="F404" s="70"/>
      <c r="G404" s="70"/>
      <c r="H404" s="70"/>
      <c r="I404" s="70"/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</row>
    <row r="405" spans="2:25">
      <c r="B405" s="70"/>
      <c r="C405" s="70"/>
      <c r="D405" s="70"/>
      <c r="E405" s="70"/>
      <c r="F405" s="70"/>
      <c r="G405" s="70"/>
      <c r="H405" s="70"/>
      <c r="I405" s="70"/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</row>
    <row r="406" spans="2:25">
      <c r="B406" s="70"/>
      <c r="C406" s="70"/>
      <c r="D406" s="70"/>
      <c r="E406" s="70"/>
      <c r="F406" s="70"/>
      <c r="G406" s="70"/>
      <c r="H406" s="70"/>
      <c r="I406" s="70"/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</row>
    <row r="407" spans="2:25">
      <c r="B407" s="70"/>
      <c r="C407" s="70"/>
      <c r="D407" s="70"/>
      <c r="E407" s="70"/>
      <c r="F407" s="70"/>
      <c r="G407" s="70"/>
      <c r="H407" s="70"/>
      <c r="I407" s="70"/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</row>
    <row r="408" spans="2:25">
      <c r="B408" s="70"/>
      <c r="C408" s="70"/>
      <c r="D408" s="70"/>
      <c r="E408" s="70"/>
      <c r="F408" s="70"/>
      <c r="G408" s="70"/>
      <c r="H408" s="70"/>
      <c r="I408" s="70"/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</row>
    <row r="409" spans="2:25">
      <c r="B409" s="70"/>
      <c r="C409" s="70"/>
      <c r="D409" s="70"/>
      <c r="E409" s="70"/>
      <c r="F409" s="70"/>
      <c r="G409" s="70"/>
      <c r="H409" s="70"/>
      <c r="I409" s="70"/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</row>
    <row r="410" spans="2:25">
      <c r="B410" s="70"/>
      <c r="C410" s="70"/>
      <c r="D410" s="70"/>
      <c r="E410" s="70"/>
      <c r="F410" s="70"/>
      <c r="G410" s="70"/>
      <c r="H410" s="70"/>
      <c r="I410" s="70"/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</row>
    <row r="411" spans="2:25">
      <c r="B411" s="70"/>
      <c r="C411" s="70"/>
      <c r="D411" s="70"/>
      <c r="E411" s="70"/>
      <c r="F411" s="70"/>
      <c r="G411" s="70"/>
      <c r="H411" s="70"/>
      <c r="I411" s="70"/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</row>
    <row r="412" spans="2:25"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</row>
    <row r="413" spans="2:25">
      <c r="B413" s="70"/>
      <c r="C413" s="70"/>
      <c r="D413" s="70"/>
      <c r="E413" s="70"/>
      <c r="F413" s="70"/>
      <c r="G413" s="70"/>
      <c r="H413" s="70"/>
      <c r="I413" s="70"/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</row>
    <row r="414" spans="2:25">
      <c r="B414" s="70"/>
      <c r="C414" s="70"/>
      <c r="D414" s="70"/>
      <c r="E414" s="70"/>
      <c r="F414" s="70"/>
      <c r="G414" s="70"/>
      <c r="H414" s="70"/>
      <c r="I414" s="70"/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</row>
    <row r="415" spans="2:25">
      <c r="B415" s="70"/>
      <c r="C415" s="70"/>
      <c r="D415" s="70"/>
      <c r="E415" s="70"/>
      <c r="F415" s="70"/>
      <c r="G415" s="70"/>
      <c r="H415" s="70"/>
      <c r="I415" s="70"/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</row>
    <row r="416" spans="2:25">
      <c r="B416" s="70"/>
      <c r="C416" s="70"/>
      <c r="D416" s="70"/>
      <c r="E416" s="70"/>
      <c r="F416" s="70"/>
      <c r="G416" s="70"/>
      <c r="H416" s="70"/>
      <c r="I416" s="70"/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</row>
    <row r="417" spans="2:25">
      <c r="B417" s="70"/>
      <c r="C417" s="70"/>
      <c r="D417" s="70"/>
      <c r="E417" s="70"/>
      <c r="F417" s="70"/>
      <c r="G417" s="70"/>
      <c r="H417" s="70"/>
      <c r="I417" s="70"/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</row>
    <row r="418" spans="2:25">
      <c r="B418" s="70"/>
      <c r="C418" s="70"/>
      <c r="D418" s="70"/>
      <c r="E418" s="70"/>
      <c r="F418" s="70"/>
      <c r="G418" s="70"/>
      <c r="H418" s="70"/>
      <c r="I418" s="70"/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</row>
    <row r="419" spans="2:25">
      <c r="B419" s="70"/>
      <c r="C419" s="70"/>
      <c r="D419" s="70"/>
      <c r="E419" s="70"/>
      <c r="F419" s="70"/>
      <c r="G419" s="70"/>
      <c r="H419" s="70"/>
      <c r="I419" s="70"/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</row>
    <row r="420" spans="2:25">
      <c r="B420" s="70"/>
      <c r="C420" s="70"/>
      <c r="D420" s="70"/>
      <c r="E420" s="70"/>
      <c r="F420" s="70"/>
      <c r="G420" s="70"/>
      <c r="H420" s="70"/>
      <c r="I420" s="70"/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</row>
    <row r="421" spans="2:25">
      <c r="B421" s="70"/>
      <c r="C421" s="70"/>
      <c r="D421" s="70"/>
      <c r="E421" s="70"/>
      <c r="F421" s="70"/>
      <c r="G421" s="70"/>
      <c r="H421" s="70"/>
      <c r="I421" s="70"/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</row>
    <row r="422" spans="2:25">
      <c r="B422" s="70"/>
      <c r="C422" s="70"/>
      <c r="D422" s="70"/>
      <c r="E422" s="70"/>
      <c r="F422" s="70"/>
      <c r="G422" s="70"/>
      <c r="H422" s="70"/>
      <c r="I422" s="70"/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</row>
    <row r="423" spans="2:25">
      <c r="B423" s="70"/>
      <c r="C423" s="70"/>
      <c r="D423" s="70"/>
      <c r="E423" s="70"/>
      <c r="F423" s="70"/>
      <c r="G423" s="70"/>
      <c r="H423" s="70"/>
      <c r="I423" s="70"/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</row>
    <row r="424" spans="2:25">
      <c r="B424" s="70"/>
      <c r="C424" s="70"/>
      <c r="D424" s="70"/>
      <c r="E424" s="70"/>
      <c r="F424" s="70"/>
      <c r="G424" s="70"/>
      <c r="H424" s="70"/>
      <c r="I424" s="70"/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</row>
    <row r="425" spans="2:25"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</row>
    <row r="426" spans="2:25">
      <c r="B426" s="70"/>
      <c r="C426" s="70"/>
      <c r="D426" s="70"/>
      <c r="E426" s="70"/>
      <c r="F426" s="70"/>
      <c r="G426" s="70"/>
      <c r="H426" s="70"/>
      <c r="I426" s="70"/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</row>
    <row r="427" spans="2:25">
      <c r="B427" s="70"/>
      <c r="C427" s="70"/>
      <c r="D427" s="70"/>
      <c r="E427" s="70"/>
      <c r="F427" s="70"/>
      <c r="G427" s="70"/>
      <c r="H427" s="70"/>
      <c r="I427" s="70"/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</row>
    <row r="428" spans="2:25">
      <c r="B428" s="70"/>
      <c r="C428" s="70"/>
      <c r="D428" s="70"/>
      <c r="E428" s="70"/>
      <c r="F428" s="70"/>
      <c r="G428" s="70"/>
      <c r="H428" s="70"/>
      <c r="I428" s="70"/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</row>
    <row r="429" spans="2:25">
      <c r="B429" s="70"/>
      <c r="C429" s="70"/>
      <c r="D429" s="70"/>
      <c r="E429" s="70"/>
      <c r="F429" s="70"/>
      <c r="G429" s="70"/>
      <c r="H429" s="70"/>
      <c r="I429" s="70"/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</row>
    <row r="430" spans="2:25">
      <c r="B430" s="70"/>
      <c r="C430" s="70"/>
      <c r="D430" s="70"/>
      <c r="E430" s="70"/>
      <c r="F430" s="70"/>
      <c r="G430" s="70"/>
      <c r="H430" s="70"/>
      <c r="I430" s="70"/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</row>
    <row r="431" spans="2:25">
      <c r="B431" s="70"/>
      <c r="C431" s="70"/>
      <c r="D431" s="70"/>
      <c r="E431" s="70"/>
      <c r="F431" s="70"/>
      <c r="G431" s="70"/>
      <c r="H431" s="70"/>
      <c r="I431" s="70"/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</row>
    <row r="432" spans="2:25">
      <c r="B432" s="70"/>
      <c r="C432" s="70"/>
      <c r="D432" s="70"/>
      <c r="E432" s="70"/>
      <c r="F432" s="70"/>
      <c r="G432" s="70"/>
      <c r="H432" s="70"/>
      <c r="I432" s="70"/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</row>
    <row r="433" spans="2:25"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</row>
    <row r="434" spans="2:25">
      <c r="B434" s="70"/>
      <c r="C434" s="70"/>
      <c r="D434" s="70"/>
      <c r="E434" s="70"/>
      <c r="F434" s="70"/>
      <c r="G434" s="70"/>
      <c r="H434" s="70"/>
      <c r="I434" s="70"/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</row>
    <row r="435" spans="2:25">
      <c r="B435" s="70"/>
      <c r="C435" s="70"/>
      <c r="D435" s="70"/>
      <c r="E435" s="70"/>
      <c r="F435" s="70"/>
      <c r="G435" s="70"/>
      <c r="H435" s="70"/>
      <c r="I435" s="70"/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</row>
    <row r="436" spans="2:25">
      <c r="B436" s="70"/>
      <c r="C436" s="70"/>
      <c r="D436" s="70"/>
      <c r="E436" s="70"/>
      <c r="F436" s="70"/>
      <c r="G436" s="70"/>
      <c r="H436" s="70"/>
      <c r="I436" s="70"/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</row>
    <row r="437" spans="2:25">
      <c r="B437" s="70"/>
      <c r="C437" s="70"/>
      <c r="D437" s="70"/>
      <c r="E437" s="70"/>
      <c r="F437" s="70"/>
      <c r="G437" s="70"/>
      <c r="H437" s="70"/>
      <c r="I437" s="70"/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</row>
    <row r="438" spans="2:25">
      <c r="B438" s="70"/>
      <c r="C438" s="70"/>
      <c r="D438" s="70"/>
      <c r="E438" s="70"/>
      <c r="F438" s="70"/>
      <c r="G438" s="70"/>
      <c r="H438" s="70"/>
      <c r="I438" s="70"/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</row>
    <row r="439" spans="2:25">
      <c r="B439" s="70"/>
      <c r="C439" s="70"/>
      <c r="D439" s="70"/>
      <c r="E439" s="70"/>
      <c r="F439" s="70"/>
      <c r="G439" s="70"/>
      <c r="H439" s="70"/>
      <c r="I439" s="70"/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</row>
    <row r="440" spans="2:25">
      <c r="B440" s="70"/>
      <c r="C440" s="70"/>
      <c r="D440" s="70"/>
      <c r="E440" s="70"/>
      <c r="F440" s="70"/>
      <c r="G440" s="70"/>
      <c r="H440" s="70"/>
      <c r="I440" s="70"/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</row>
    <row r="441" spans="2:25">
      <c r="B441" s="70"/>
      <c r="C441" s="70"/>
      <c r="D441" s="70"/>
      <c r="E441" s="70"/>
      <c r="F441" s="70"/>
      <c r="G441" s="70"/>
      <c r="H441" s="70"/>
      <c r="I441" s="70"/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</row>
    <row r="442" spans="2:25">
      <c r="B442" s="70"/>
      <c r="C442" s="70"/>
      <c r="D442" s="70"/>
      <c r="E442" s="70"/>
      <c r="F442" s="70"/>
      <c r="G442" s="70"/>
      <c r="H442" s="70"/>
      <c r="I442" s="70"/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</row>
    <row r="443" spans="2:25">
      <c r="B443" s="70"/>
      <c r="C443" s="70"/>
      <c r="D443" s="70"/>
      <c r="E443" s="70"/>
      <c r="F443" s="70"/>
      <c r="G443" s="70"/>
      <c r="H443" s="70"/>
      <c r="I443" s="70"/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</row>
    <row r="444" spans="2:25">
      <c r="B444" s="70"/>
      <c r="C444" s="70"/>
      <c r="D444" s="70"/>
      <c r="E444" s="70"/>
      <c r="F444" s="70"/>
      <c r="G444" s="70"/>
      <c r="H444" s="70"/>
      <c r="I444" s="70"/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</row>
    <row r="445" spans="2:25">
      <c r="B445" s="70"/>
      <c r="C445" s="70"/>
      <c r="D445" s="70"/>
      <c r="E445" s="70"/>
      <c r="F445" s="70"/>
      <c r="G445" s="70"/>
      <c r="H445" s="70"/>
      <c r="I445" s="70"/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</row>
    <row r="446" spans="2:25">
      <c r="B446" s="70"/>
      <c r="C446" s="70"/>
      <c r="D446" s="70"/>
      <c r="E446" s="70"/>
      <c r="F446" s="70"/>
      <c r="G446" s="70"/>
      <c r="H446" s="70"/>
      <c r="I446" s="70"/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</row>
    <row r="447" spans="2:25">
      <c r="B447" s="70"/>
      <c r="C447" s="70"/>
      <c r="D447" s="70"/>
      <c r="E447" s="70"/>
      <c r="F447" s="70"/>
      <c r="G447" s="70"/>
      <c r="H447" s="70"/>
      <c r="I447" s="70"/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</row>
    <row r="448" spans="2:25">
      <c r="B448" s="70"/>
      <c r="C448" s="70"/>
      <c r="D448" s="70"/>
      <c r="E448" s="70"/>
      <c r="F448" s="70"/>
      <c r="G448" s="70"/>
      <c r="H448" s="70"/>
      <c r="I448" s="70"/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</row>
    <row r="449" spans="2:25">
      <c r="B449" s="70"/>
      <c r="C449" s="70"/>
      <c r="D449" s="70"/>
      <c r="E449" s="70"/>
      <c r="F449" s="70"/>
      <c r="G449" s="70"/>
      <c r="H449" s="70"/>
      <c r="I449" s="70"/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</row>
    <row r="450" spans="2:25">
      <c r="B450" s="70"/>
      <c r="C450" s="70"/>
      <c r="D450" s="70"/>
      <c r="E450" s="70"/>
      <c r="F450" s="70"/>
      <c r="G450" s="70"/>
      <c r="H450" s="70"/>
      <c r="I450" s="70"/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</row>
    <row r="451" spans="2:25">
      <c r="B451" s="70"/>
      <c r="C451" s="70"/>
      <c r="D451" s="70"/>
      <c r="E451" s="70"/>
      <c r="F451" s="70"/>
      <c r="G451" s="70"/>
      <c r="H451" s="70"/>
      <c r="I451" s="70"/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</row>
    <row r="452" spans="2:25">
      <c r="B452" s="70"/>
      <c r="C452" s="70"/>
      <c r="D452" s="70"/>
      <c r="E452" s="70"/>
      <c r="F452" s="70"/>
      <c r="G452" s="70"/>
      <c r="H452" s="70"/>
      <c r="I452" s="70"/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</row>
    <row r="453" spans="2:25">
      <c r="B453" s="70"/>
      <c r="C453" s="70"/>
      <c r="D453" s="70"/>
      <c r="E453" s="70"/>
      <c r="F453" s="70"/>
      <c r="G453" s="70"/>
      <c r="H453" s="70"/>
      <c r="I453" s="70"/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</row>
    <row r="454" spans="2:25">
      <c r="B454" s="70"/>
      <c r="C454" s="70"/>
      <c r="D454" s="70"/>
      <c r="E454" s="70"/>
      <c r="F454" s="70"/>
      <c r="G454" s="70"/>
      <c r="H454" s="70"/>
      <c r="I454" s="70"/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</row>
    <row r="455" spans="2:25">
      <c r="B455" s="70"/>
      <c r="C455" s="70"/>
      <c r="D455" s="70"/>
      <c r="E455" s="70"/>
      <c r="F455" s="70"/>
      <c r="G455" s="70"/>
      <c r="H455" s="70"/>
      <c r="I455" s="70"/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</row>
    <row r="456" spans="2:25">
      <c r="B456" s="70"/>
      <c r="C456" s="70"/>
      <c r="D456" s="70"/>
      <c r="E456" s="70"/>
      <c r="F456" s="70"/>
      <c r="G456" s="70"/>
      <c r="H456" s="70"/>
      <c r="I456" s="70"/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</row>
    <row r="457" spans="2:25">
      <c r="B457" s="70"/>
      <c r="C457" s="70"/>
      <c r="D457" s="70"/>
      <c r="E457" s="70"/>
      <c r="F457" s="70"/>
      <c r="G457" s="70"/>
      <c r="H457" s="70"/>
      <c r="I457" s="70"/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</row>
    <row r="458" spans="2:25">
      <c r="B458" s="70"/>
      <c r="C458" s="70"/>
      <c r="D458" s="70"/>
      <c r="E458" s="70"/>
      <c r="F458" s="70"/>
      <c r="G458" s="70"/>
      <c r="H458" s="70"/>
      <c r="I458" s="70"/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</row>
    <row r="459" spans="2:25">
      <c r="B459" s="70"/>
      <c r="C459" s="70"/>
      <c r="D459" s="70"/>
      <c r="E459" s="70"/>
      <c r="F459" s="70"/>
      <c r="G459" s="70"/>
      <c r="H459" s="70"/>
      <c r="I459" s="70"/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</row>
    <row r="460" spans="2:25">
      <c r="B460" s="70"/>
      <c r="C460" s="70"/>
      <c r="D460" s="70"/>
      <c r="E460" s="70"/>
      <c r="F460" s="70"/>
      <c r="G460" s="70"/>
      <c r="H460" s="70"/>
      <c r="I460" s="70"/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</row>
    <row r="461" spans="2:25">
      <c r="B461" s="70"/>
      <c r="C461" s="70"/>
      <c r="D461" s="70"/>
      <c r="E461" s="70"/>
      <c r="F461" s="70"/>
      <c r="G461" s="70"/>
      <c r="H461" s="70"/>
      <c r="I461" s="70"/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</row>
    <row r="462" spans="2:25">
      <c r="B462" s="70"/>
      <c r="C462" s="70"/>
      <c r="D462" s="70"/>
      <c r="E462" s="70"/>
      <c r="F462" s="70"/>
      <c r="G462" s="70"/>
      <c r="H462" s="70"/>
      <c r="I462" s="70"/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</row>
    <row r="463" spans="2:25">
      <c r="B463" s="70"/>
      <c r="C463" s="70"/>
      <c r="D463" s="70"/>
      <c r="E463" s="70"/>
      <c r="F463" s="70"/>
      <c r="G463" s="70"/>
      <c r="H463" s="70"/>
      <c r="I463" s="70"/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</row>
    <row r="464" spans="2:25">
      <c r="B464" s="70"/>
      <c r="C464" s="70"/>
      <c r="D464" s="70"/>
      <c r="E464" s="70"/>
      <c r="F464" s="70"/>
      <c r="G464" s="70"/>
      <c r="H464" s="70"/>
      <c r="I464" s="70"/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</row>
    <row r="465" spans="2:25">
      <c r="B465" s="70"/>
      <c r="C465" s="70"/>
      <c r="D465" s="70"/>
      <c r="E465" s="70"/>
      <c r="F465" s="70"/>
      <c r="G465" s="70"/>
      <c r="H465" s="70"/>
      <c r="I465" s="70"/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</row>
    <row r="466" spans="2:25">
      <c r="B466" s="70"/>
      <c r="C466" s="70"/>
      <c r="D466" s="70"/>
      <c r="E466" s="70"/>
      <c r="F466" s="70"/>
      <c r="G466" s="70"/>
      <c r="H466" s="70"/>
      <c r="I466" s="70"/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</row>
    <row r="467" spans="2:25">
      <c r="B467" s="70"/>
      <c r="C467" s="70"/>
      <c r="D467" s="70"/>
      <c r="E467" s="70"/>
      <c r="F467" s="70"/>
      <c r="G467" s="70"/>
      <c r="H467" s="70"/>
      <c r="I467" s="70"/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</row>
    <row r="468" spans="2:25">
      <c r="B468" s="70"/>
      <c r="C468" s="70"/>
      <c r="D468" s="70"/>
      <c r="E468" s="70"/>
      <c r="F468" s="70"/>
      <c r="G468" s="70"/>
      <c r="H468" s="70"/>
      <c r="I468" s="70"/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</row>
    <row r="469" spans="2:25">
      <c r="B469" s="70"/>
      <c r="C469" s="70"/>
      <c r="D469" s="70"/>
      <c r="E469" s="70"/>
      <c r="F469" s="70"/>
      <c r="G469" s="70"/>
      <c r="H469" s="70"/>
      <c r="I469" s="70"/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</row>
    <row r="470" spans="2:25">
      <c r="B470" s="70"/>
      <c r="C470" s="70"/>
      <c r="D470" s="70"/>
      <c r="E470" s="70"/>
      <c r="F470" s="70"/>
      <c r="G470" s="70"/>
      <c r="H470" s="70"/>
      <c r="I470" s="70"/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</row>
    <row r="471" spans="2:25">
      <c r="B471" s="70"/>
      <c r="C471" s="70"/>
      <c r="D471" s="70"/>
      <c r="E471" s="70"/>
      <c r="F471" s="70"/>
      <c r="G471" s="70"/>
      <c r="H471" s="70"/>
      <c r="I471" s="70"/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</row>
    <row r="472" spans="2:25">
      <c r="B472" s="70"/>
      <c r="C472" s="70"/>
      <c r="D472" s="70"/>
      <c r="E472" s="70"/>
      <c r="F472" s="70"/>
      <c r="G472" s="70"/>
      <c r="H472" s="70"/>
      <c r="I472" s="70"/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</row>
    <row r="473" spans="2:25">
      <c r="B473" s="70"/>
      <c r="C473" s="70"/>
      <c r="D473" s="70"/>
      <c r="E473" s="70"/>
      <c r="F473" s="70"/>
      <c r="G473" s="70"/>
      <c r="H473" s="70"/>
      <c r="I473" s="70"/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</row>
    <row r="474" spans="2:25">
      <c r="B474" s="70"/>
      <c r="C474" s="70"/>
      <c r="D474" s="70"/>
      <c r="E474" s="70"/>
      <c r="F474" s="70"/>
      <c r="G474" s="70"/>
      <c r="H474" s="70"/>
      <c r="I474" s="70"/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</row>
    <row r="475" spans="2:25">
      <c r="B475" s="70"/>
      <c r="C475" s="70"/>
      <c r="D475" s="70"/>
      <c r="E475" s="70"/>
      <c r="F475" s="70"/>
      <c r="G475" s="70"/>
      <c r="H475" s="70"/>
      <c r="I475" s="70"/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</row>
    <row r="476" spans="2:25">
      <c r="B476" s="70"/>
      <c r="C476" s="70"/>
      <c r="D476" s="70"/>
      <c r="E476" s="70"/>
      <c r="F476" s="70"/>
      <c r="G476" s="70"/>
      <c r="H476" s="70"/>
      <c r="I476" s="70"/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</row>
    <row r="477" spans="2:25">
      <c r="B477" s="70"/>
      <c r="C477" s="70"/>
      <c r="D477" s="70"/>
      <c r="E477" s="70"/>
      <c r="F477" s="70"/>
      <c r="G477" s="70"/>
      <c r="H477" s="70"/>
      <c r="I477" s="70"/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</row>
    <row r="478" spans="2:25">
      <c r="B478" s="70"/>
      <c r="C478" s="70"/>
      <c r="D478" s="70"/>
      <c r="E478" s="70"/>
      <c r="F478" s="70"/>
      <c r="G478" s="70"/>
      <c r="H478" s="70"/>
      <c r="I478" s="70"/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</row>
    <row r="479" spans="2:25">
      <c r="B479" s="70"/>
      <c r="C479" s="70"/>
      <c r="D479" s="70"/>
      <c r="E479" s="70"/>
      <c r="F479" s="70"/>
      <c r="G479" s="70"/>
      <c r="H479" s="70"/>
      <c r="I479" s="70"/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</row>
    <row r="480" spans="2:25">
      <c r="B480" s="70"/>
      <c r="C480" s="70"/>
      <c r="D480" s="70"/>
      <c r="E480" s="70"/>
      <c r="F480" s="70"/>
      <c r="G480" s="70"/>
      <c r="H480" s="70"/>
      <c r="I480" s="70"/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</row>
    <row r="481" spans="2:25">
      <c r="B481" s="70"/>
      <c r="C481" s="70"/>
      <c r="D481" s="70"/>
      <c r="E481" s="70"/>
      <c r="F481" s="70"/>
      <c r="G481" s="70"/>
      <c r="H481" s="70"/>
      <c r="I481" s="70"/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</row>
    <row r="482" spans="2:25">
      <c r="B482" s="70"/>
      <c r="C482" s="70"/>
      <c r="D482" s="70"/>
      <c r="E482" s="70"/>
      <c r="F482" s="70"/>
      <c r="G482" s="70"/>
      <c r="H482" s="70"/>
      <c r="I482" s="70"/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</row>
    <row r="483" spans="2:25">
      <c r="B483" s="70"/>
      <c r="C483" s="70"/>
      <c r="D483" s="70"/>
      <c r="E483" s="70"/>
      <c r="F483" s="70"/>
      <c r="G483" s="70"/>
      <c r="H483" s="70"/>
      <c r="I483" s="70"/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</row>
    <row r="484" spans="2:25">
      <c r="B484" s="70"/>
      <c r="C484" s="70"/>
      <c r="D484" s="70"/>
      <c r="E484" s="70"/>
      <c r="F484" s="70"/>
      <c r="G484" s="70"/>
      <c r="H484" s="70"/>
      <c r="I484" s="70"/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</row>
    <row r="485" spans="2:25">
      <c r="B485" s="70"/>
      <c r="C485" s="70"/>
      <c r="D485" s="70"/>
      <c r="E485" s="70"/>
      <c r="F485" s="70"/>
      <c r="G485" s="70"/>
      <c r="H485" s="70"/>
      <c r="I485" s="70"/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</row>
    <row r="486" spans="2:25">
      <c r="B486" s="70"/>
      <c r="C486" s="70"/>
      <c r="D486" s="70"/>
      <c r="E486" s="70"/>
      <c r="F486" s="70"/>
      <c r="G486" s="70"/>
      <c r="H486" s="70"/>
      <c r="I486" s="70"/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</row>
    <row r="487" spans="2:25">
      <c r="B487" s="70"/>
      <c r="C487" s="70"/>
      <c r="D487" s="70"/>
      <c r="E487" s="70"/>
      <c r="F487" s="70"/>
      <c r="G487" s="70"/>
      <c r="H487" s="70"/>
      <c r="I487" s="70"/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</row>
    <row r="488" spans="2:25">
      <c r="B488" s="70"/>
      <c r="C488" s="70"/>
      <c r="D488" s="70"/>
      <c r="E488" s="70"/>
      <c r="F488" s="70"/>
      <c r="G488" s="70"/>
      <c r="H488" s="70"/>
      <c r="I488" s="70"/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</row>
    <row r="489" spans="2:25">
      <c r="B489" s="70"/>
      <c r="C489" s="70"/>
      <c r="D489" s="70"/>
      <c r="E489" s="70"/>
      <c r="F489" s="70"/>
      <c r="G489" s="70"/>
      <c r="H489" s="70"/>
      <c r="I489" s="70"/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</row>
    <row r="490" spans="2:25">
      <c r="B490" s="70"/>
      <c r="C490" s="70"/>
      <c r="D490" s="70"/>
      <c r="E490" s="70"/>
      <c r="F490" s="70"/>
      <c r="G490" s="70"/>
      <c r="H490" s="70"/>
      <c r="I490" s="70"/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</row>
    <row r="491" spans="2:25">
      <c r="B491" s="70"/>
      <c r="C491" s="70"/>
      <c r="D491" s="70"/>
      <c r="E491" s="70"/>
      <c r="F491" s="70"/>
      <c r="G491" s="70"/>
      <c r="H491" s="70"/>
      <c r="I491" s="70"/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</row>
    <row r="492" spans="2:25">
      <c r="B492" s="70"/>
      <c r="C492" s="70"/>
      <c r="D492" s="70"/>
      <c r="E492" s="70"/>
      <c r="F492" s="70"/>
      <c r="G492" s="70"/>
      <c r="H492" s="70"/>
      <c r="I492" s="70"/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</row>
    <row r="493" spans="2:25">
      <c r="B493" s="70"/>
      <c r="C493" s="70"/>
      <c r="D493" s="70"/>
      <c r="E493" s="70"/>
      <c r="F493" s="70"/>
      <c r="G493" s="70"/>
      <c r="H493" s="70"/>
      <c r="I493" s="70"/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</row>
    <row r="494" spans="2:25">
      <c r="B494" s="70"/>
      <c r="C494" s="70"/>
      <c r="D494" s="70"/>
      <c r="E494" s="70"/>
      <c r="F494" s="70"/>
      <c r="G494" s="70"/>
      <c r="H494" s="70"/>
      <c r="I494" s="70"/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</row>
    <row r="495" spans="2:25">
      <c r="B495" s="70"/>
      <c r="C495" s="70"/>
      <c r="D495" s="70"/>
      <c r="E495" s="70"/>
      <c r="F495" s="70"/>
      <c r="G495" s="70"/>
      <c r="H495" s="70"/>
      <c r="I495" s="70"/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</row>
    <row r="496" spans="2:25">
      <c r="B496" s="70"/>
      <c r="C496" s="70"/>
      <c r="D496" s="70"/>
      <c r="E496" s="70"/>
      <c r="F496" s="70"/>
      <c r="G496" s="70"/>
      <c r="H496" s="70"/>
      <c r="I496" s="70"/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</row>
    <row r="497" spans="2:25">
      <c r="B497" s="70"/>
      <c r="C497" s="70"/>
      <c r="D497" s="70"/>
      <c r="E497" s="70"/>
      <c r="F497" s="70"/>
      <c r="G497" s="70"/>
      <c r="H497" s="70"/>
      <c r="I497" s="70"/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</row>
    <row r="498" spans="2:25">
      <c r="B498" s="70"/>
      <c r="C498" s="70"/>
      <c r="D498" s="70"/>
      <c r="E498" s="70"/>
      <c r="F498" s="70"/>
      <c r="G498" s="70"/>
      <c r="H498" s="70"/>
      <c r="I498" s="70"/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</row>
    <row r="499" spans="2:25">
      <c r="B499" s="70"/>
      <c r="C499" s="70"/>
      <c r="D499" s="70"/>
      <c r="E499" s="70"/>
      <c r="F499" s="70"/>
      <c r="G499" s="70"/>
      <c r="H499" s="70"/>
      <c r="I499" s="70"/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</row>
    <row r="500" spans="2:25">
      <c r="B500" s="70"/>
      <c r="C500" s="70"/>
      <c r="D500" s="70"/>
      <c r="E500" s="70"/>
      <c r="F500" s="70"/>
      <c r="G500" s="70"/>
      <c r="H500" s="70"/>
      <c r="I500" s="70"/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</row>
    <row r="501" spans="2:25">
      <c r="B501" s="70"/>
      <c r="C501" s="70"/>
      <c r="D501" s="70"/>
      <c r="E501" s="70"/>
      <c r="F501" s="70"/>
      <c r="G501" s="70"/>
      <c r="H501" s="70"/>
      <c r="I501" s="70"/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</row>
    <row r="502" spans="2:25">
      <c r="B502" s="70"/>
      <c r="C502" s="70"/>
      <c r="D502" s="70"/>
      <c r="E502" s="70"/>
      <c r="F502" s="70"/>
      <c r="G502" s="70"/>
      <c r="H502" s="70"/>
      <c r="I502" s="70"/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</row>
    <row r="503" spans="2:25">
      <c r="B503" s="70"/>
      <c r="C503" s="70"/>
      <c r="D503" s="70"/>
      <c r="E503" s="70"/>
      <c r="F503" s="70"/>
      <c r="G503" s="70"/>
      <c r="H503" s="70"/>
      <c r="I503" s="70"/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</row>
    <row r="504" spans="2:25">
      <c r="B504" s="70"/>
      <c r="C504" s="70"/>
      <c r="D504" s="70"/>
      <c r="E504" s="70"/>
      <c r="F504" s="70"/>
      <c r="G504" s="70"/>
      <c r="H504" s="70"/>
      <c r="I504" s="70"/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</row>
    <row r="505" spans="2:25">
      <c r="B505" s="70"/>
      <c r="C505" s="70"/>
      <c r="D505" s="70"/>
      <c r="E505" s="70"/>
      <c r="F505" s="70"/>
      <c r="G505" s="70"/>
      <c r="H505" s="70"/>
      <c r="I505" s="70"/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</row>
    <row r="506" spans="2:25">
      <c r="B506" s="70"/>
      <c r="C506" s="70"/>
      <c r="D506" s="70"/>
      <c r="E506" s="70"/>
      <c r="F506" s="70"/>
      <c r="G506" s="70"/>
      <c r="H506" s="70"/>
      <c r="I506" s="70"/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</row>
    <row r="507" spans="2:25">
      <c r="B507" s="70"/>
      <c r="C507" s="70"/>
      <c r="D507" s="70"/>
      <c r="E507" s="70"/>
      <c r="F507" s="70"/>
      <c r="G507" s="70"/>
      <c r="H507" s="70"/>
      <c r="I507" s="70"/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</row>
    <row r="508" spans="2:25">
      <c r="B508" s="70"/>
      <c r="C508" s="70"/>
      <c r="D508" s="70"/>
      <c r="E508" s="70"/>
      <c r="F508" s="70"/>
      <c r="G508" s="70"/>
      <c r="H508" s="70"/>
      <c r="I508" s="70"/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</row>
    <row r="509" spans="2:25">
      <c r="B509" s="70"/>
      <c r="C509" s="70"/>
      <c r="D509" s="70"/>
      <c r="E509" s="70"/>
      <c r="F509" s="70"/>
      <c r="G509" s="70"/>
      <c r="H509" s="70"/>
      <c r="I509" s="70"/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</row>
    <row r="510" spans="2:25">
      <c r="B510" s="70"/>
      <c r="C510" s="70"/>
      <c r="D510" s="70"/>
      <c r="E510" s="70"/>
      <c r="F510" s="70"/>
      <c r="G510" s="70"/>
      <c r="H510" s="70"/>
      <c r="I510" s="70"/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</row>
    <row r="511" spans="2:25">
      <c r="B511" s="70"/>
      <c r="C511" s="70"/>
      <c r="D511" s="70"/>
      <c r="E511" s="70"/>
      <c r="F511" s="70"/>
      <c r="G511" s="70"/>
      <c r="H511" s="70"/>
      <c r="I511" s="70"/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</row>
    <row r="512" spans="2:25">
      <c r="B512" s="70"/>
      <c r="C512" s="70"/>
      <c r="D512" s="70"/>
      <c r="E512" s="70"/>
      <c r="F512" s="70"/>
      <c r="G512" s="70"/>
      <c r="H512" s="70"/>
      <c r="I512" s="70"/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</row>
    <row r="513" spans="2:25">
      <c r="B513" s="70"/>
      <c r="C513" s="70"/>
      <c r="D513" s="70"/>
      <c r="E513" s="70"/>
      <c r="F513" s="70"/>
      <c r="G513" s="70"/>
      <c r="H513" s="70"/>
      <c r="I513" s="70"/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</row>
    <row r="514" spans="2:25">
      <c r="B514" s="70"/>
      <c r="C514" s="70"/>
      <c r="D514" s="70"/>
      <c r="E514" s="70"/>
      <c r="F514" s="70"/>
      <c r="G514" s="70"/>
      <c r="H514" s="70"/>
      <c r="I514" s="70"/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</row>
    <row r="515" spans="2:25">
      <c r="B515" s="70"/>
      <c r="C515" s="70"/>
      <c r="D515" s="70"/>
      <c r="E515" s="70"/>
      <c r="F515" s="70"/>
      <c r="G515" s="70"/>
      <c r="H515" s="70"/>
      <c r="I515" s="70"/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</row>
    <row r="516" spans="2:25">
      <c r="B516" s="70"/>
      <c r="C516" s="70"/>
      <c r="D516" s="70"/>
      <c r="E516" s="70"/>
      <c r="F516" s="70"/>
      <c r="G516" s="70"/>
      <c r="H516" s="70"/>
      <c r="I516" s="70"/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</row>
    <row r="517" spans="2:25">
      <c r="B517" s="70"/>
      <c r="C517" s="70"/>
      <c r="D517" s="70"/>
      <c r="E517" s="70"/>
      <c r="F517" s="70"/>
      <c r="G517" s="70"/>
      <c r="H517" s="70"/>
      <c r="I517" s="70"/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</row>
    <row r="518" spans="2:25">
      <c r="B518" s="70"/>
      <c r="C518" s="70"/>
      <c r="D518" s="70"/>
      <c r="E518" s="70"/>
      <c r="F518" s="70"/>
      <c r="G518" s="70"/>
      <c r="H518" s="70"/>
      <c r="I518" s="70"/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</row>
    <row r="519" spans="2:25">
      <c r="B519" s="70"/>
      <c r="C519" s="70"/>
      <c r="D519" s="70"/>
      <c r="E519" s="70"/>
      <c r="F519" s="70"/>
      <c r="G519" s="70"/>
      <c r="H519" s="70"/>
      <c r="I519" s="70"/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</row>
    <row r="520" spans="2:25">
      <c r="B520" s="70"/>
      <c r="C520" s="70"/>
      <c r="D520" s="70"/>
      <c r="E520" s="70"/>
      <c r="F520" s="70"/>
      <c r="G520" s="70"/>
      <c r="H520" s="70"/>
      <c r="I520" s="70"/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</row>
    <row r="521" spans="2:25">
      <c r="B521" s="70"/>
      <c r="C521" s="70"/>
      <c r="D521" s="70"/>
      <c r="E521" s="70"/>
      <c r="F521" s="70"/>
      <c r="G521" s="70"/>
      <c r="H521" s="70"/>
      <c r="I521" s="70"/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</row>
    <row r="522" spans="2:25">
      <c r="B522" s="70"/>
      <c r="C522" s="70"/>
      <c r="D522" s="70"/>
      <c r="E522" s="70"/>
      <c r="F522" s="70"/>
      <c r="G522" s="70"/>
      <c r="H522" s="70"/>
      <c r="I522" s="70"/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</row>
    <row r="523" spans="2:25">
      <c r="B523" s="70"/>
      <c r="C523" s="70"/>
      <c r="D523" s="70"/>
      <c r="E523" s="70"/>
      <c r="F523" s="70"/>
      <c r="G523" s="70"/>
      <c r="H523" s="70"/>
      <c r="I523" s="70"/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</row>
    <row r="524" spans="2:25">
      <c r="B524" s="70"/>
      <c r="C524" s="70"/>
      <c r="D524" s="70"/>
      <c r="E524" s="70"/>
      <c r="F524" s="70"/>
      <c r="G524" s="70"/>
      <c r="H524" s="70"/>
      <c r="I524" s="70"/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</row>
    <row r="525" spans="2:25">
      <c r="B525" s="70"/>
      <c r="C525" s="70"/>
      <c r="D525" s="70"/>
      <c r="E525" s="70"/>
      <c r="F525" s="70"/>
      <c r="G525" s="70"/>
      <c r="H525" s="70"/>
      <c r="I525" s="70"/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</row>
    <row r="526" spans="2:25">
      <c r="B526" s="70"/>
      <c r="C526" s="70"/>
      <c r="D526" s="70"/>
      <c r="E526" s="70"/>
      <c r="F526" s="70"/>
      <c r="G526" s="70"/>
      <c r="H526" s="70"/>
      <c r="I526" s="70"/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</row>
    <row r="527" spans="2:25">
      <c r="B527" s="70"/>
      <c r="C527" s="70"/>
      <c r="D527" s="70"/>
      <c r="E527" s="70"/>
      <c r="F527" s="70"/>
      <c r="G527" s="70"/>
      <c r="H527" s="70"/>
      <c r="I527" s="70"/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</row>
    <row r="528" spans="2:25">
      <c r="B528" s="70"/>
      <c r="C528" s="70"/>
      <c r="D528" s="70"/>
      <c r="E528" s="70"/>
      <c r="F528" s="70"/>
      <c r="G528" s="70"/>
      <c r="H528" s="70"/>
      <c r="I528" s="70"/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</row>
    <row r="529" spans="2:25">
      <c r="B529" s="70"/>
      <c r="C529" s="70"/>
      <c r="D529" s="70"/>
      <c r="E529" s="70"/>
      <c r="F529" s="70"/>
      <c r="G529" s="70"/>
      <c r="H529" s="70"/>
      <c r="I529" s="70"/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</row>
    <row r="530" spans="2:25">
      <c r="B530" s="70"/>
      <c r="C530" s="70"/>
      <c r="D530" s="70"/>
      <c r="E530" s="70"/>
      <c r="F530" s="70"/>
      <c r="G530" s="70"/>
      <c r="H530" s="70"/>
      <c r="I530" s="70"/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</row>
    <row r="531" spans="2:25">
      <c r="B531" s="70"/>
      <c r="C531" s="70"/>
      <c r="D531" s="70"/>
      <c r="E531" s="70"/>
      <c r="F531" s="70"/>
      <c r="G531" s="70"/>
      <c r="H531" s="70"/>
      <c r="I531" s="70"/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</row>
    <row r="532" spans="2:25">
      <c r="B532" s="70"/>
      <c r="C532" s="70"/>
      <c r="D532" s="70"/>
      <c r="E532" s="70"/>
      <c r="F532" s="70"/>
      <c r="G532" s="70"/>
      <c r="H532" s="70"/>
      <c r="I532" s="70"/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</row>
    <row r="533" spans="2:25">
      <c r="B533" s="70"/>
      <c r="C533" s="70"/>
      <c r="D533" s="70"/>
      <c r="E533" s="70"/>
      <c r="F533" s="70"/>
      <c r="G533" s="70"/>
      <c r="H533" s="70"/>
      <c r="I533" s="70"/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</row>
    <row r="534" spans="2:25">
      <c r="B534" s="70"/>
      <c r="C534" s="70"/>
      <c r="D534" s="70"/>
      <c r="E534" s="70"/>
      <c r="F534" s="70"/>
      <c r="G534" s="70"/>
      <c r="H534" s="70"/>
      <c r="I534" s="70"/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</row>
    <row r="535" spans="2:25">
      <c r="B535" s="70"/>
      <c r="C535" s="70"/>
      <c r="D535" s="70"/>
      <c r="E535" s="70"/>
      <c r="F535" s="70"/>
      <c r="G535" s="70"/>
      <c r="H535" s="70"/>
      <c r="I535" s="70"/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</row>
    <row r="536" spans="2:25">
      <c r="B536" s="70"/>
      <c r="C536" s="70"/>
      <c r="D536" s="70"/>
      <c r="E536" s="70"/>
      <c r="F536" s="70"/>
      <c r="G536" s="70"/>
      <c r="H536" s="70"/>
      <c r="I536" s="70"/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</row>
    <row r="537" spans="2:25">
      <c r="B537" s="70"/>
      <c r="C537" s="70"/>
      <c r="D537" s="70"/>
      <c r="E537" s="70"/>
      <c r="F537" s="70"/>
      <c r="G537" s="70"/>
      <c r="H537" s="70"/>
      <c r="I537" s="70"/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</row>
    <row r="538" spans="2:25">
      <c r="B538" s="70"/>
      <c r="C538" s="70"/>
      <c r="D538" s="70"/>
      <c r="E538" s="70"/>
      <c r="F538" s="70"/>
      <c r="G538" s="70"/>
      <c r="H538" s="70"/>
      <c r="I538" s="70"/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</row>
    <row r="539" spans="2:25">
      <c r="B539" s="70"/>
      <c r="C539" s="70"/>
      <c r="D539" s="70"/>
      <c r="E539" s="70"/>
      <c r="F539" s="70"/>
      <c r="G539" s="70"/>
      <c r="H539" s="70"/>
      <c r="I539" s="70"/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</row>
    <row r="540" spans="2:25">
      <c r="B540" s="70"/>
      <c r="C540" s="70"/>
      <c r="D540" s="70"/>
      <c r="E540" s="70"/>
      <c r="F540" s="70"/>
      <c r="G540" s="70"/>
      <c r="H540" s="70"/>
      <c r="I540" s="70"/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</row>
    <row r="541" spans="2:25">
      <c r="B541" s="70"/>
      <c r="C541" s="70"/>
      <c r="D541" s="70"/>
      <c r="E541" s="70"/>
      <c r="F541" s="70"/>
      <c r="G541" s="70"/>
      <c r="H541" s="70"/>
      <c r="I541" s="70"/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</row>
    <row r="542" spans="2:25">
      <c r="B542" s="70"/>
      <c r="C542" s="70"/>
      <c r="D542" s="70"/>
      <c r="E542" s="70"/>
      <c r="F542" s="70"/>
      <c r="G542" s="70"/>
      <c r="H542" s="70"/>
      <c r="I542" s="70"/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</row>
    <row r="543" spans="2:25">
      <c r="B543" s="70"/>
      <c r="C543" s="70"/>
      <c r="D543" s="70"/>
      <c r="E543" s="70"/>
      <c r="F543" s="70"/>
      <c r="G543" s="70"/>
      <c r="H543" s="70"/>
      <c r="I543" s="70"/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</row>
    <row r="544" spans="2:25">
      <c r="B544" s="70"/>
      <c r="C544" s="70"/>
      <c r="D544" s="70"/>
      <c r="E544" s="70"/>
      <c r="F544" s="70"/>
      <c r="G544" s="70"/>
      <c r="H544" s="70"/>
      <c r="I544" s="70"/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</row>
    <row r="545" spans="2:25">
      <c r="B545" s="70"/>
      <c r="C545" s="70"/>
      <c r="D545" s="70"/>
      <c r="E545" s="70"/>
      <c r="F545" s="70"/>
      <c r="G545" s="70"/>
      <c r="H545" s="70"/>
      <c r="I545" s="70"/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</row>
    <row r="546" spans="2:25">
      <c r="B546" s="70"/>
      <c r="C546" s="70"/>
      <c r="D546" s="70"/>
      <c r="E546" s="70"/>
      <c r="F546" s="70"/>
      <c r="G546" s="70"/>
      <c r="H546" s="70"/>
      <c r="I546" s="70"/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</row>
    <row r="547" spans="2:25">
      <c r="B547" s="70"/>
      <c r="C547" s="70"/>
      <c r="D547" s="70"/>
      <c r="E547" s="70"/>
      <c r="F547" s="70"/>
      <c r="G547" s="70"/>
      <c r="H547" s="70"/>
      <c r="I547" s="70"/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</row>
    <row r="548" spans="2:25">
      <c r="B548" s="70"/>
      <c r="C548" s="70"/>
      <c r="D548" s="70"/>
      <c r="E548" s="70"/>
      <c r="F548" s="70"/>
      <c r="G548" s="70"/>
      <c r="H548" s="70"/>
      <c r="I548" s="70"/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</row>
    <row r="549" spans="2:25">
      <c r="B549" s="70"/>
      <c r="C549" s="70"/>
      <c r="D549" s="70"/>
      <c r="E549" s="70"/>
      <c r="F549" s="70"/>
      <c r="G549" s="70"/>
      <c r="H549" s="70"/>
      <c r="I549" s="70"/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</row>
    <row r="550" spans="2:25">
      <c r="B550" s="70"/>
      <c r="C550" s="70"/>
      <c r="D550" s="70"/>
      <c r="E550" s="70"/>
      <c r="F550" s="70"/>
      <c r="G550" s="70"/>
      <c r="H550" s="70"/>
      <c r="I550" s="70"/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</row>
    <row r="551" spans="2:25">
      <c r="B551" s="70"/>
      <c r="C551" s="70"/>
      <c r="D551" s="70"/>
      <c r="E551" s="70"/>
      <c r="F551" s="70"/>
      <c r="G551" s="70"/>
      <c r="H551" s="70"/>
      <c r="I551" s="70"/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</row>
    <row r="552" spans="2:25">
      <c r="B552" s="70"/>
      <c r="C552" s="70"/>
      <c r="D552" s="70"/>
      <c r="E552" s="70"/>
      <c r="F552" s="70"/>
      <c r="G552" s="70"/>
      <c r="H552" s="70"/>
      <c r="I552" s="70"/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</row>
    <row r="553" spans="2:25">
      <c r="B553" s="70"/>
      <c r="C553" s="70"/>
      <c r="D553" s="70"/>
      <c r="E553" s="70"/>
      <c r="F553" s="70"/>
      <c r="G553" s="70"/>
      <c r="H553" s="70"/>
      <c r="I553" s="70"/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</row>
    <row r="554" spans="2:25">
      <c r="B554" s="70"/>
      <c r="C554" s="70"/>
      <c r="D554" s="70"/>
      <c r="E554" s="70"/>
      <c r="F554" s="70"/>
      <c r="G554" s="70"/>
      <c r="H554" s="70"/>
      <c r="I554" s="70"/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</row>
    <row r="555" spans="2:25">
      <c r="B555" s="70"/>
      <c r="C555" s="70"/>
      <c r="D555" s="70"/>
      <c r="E555" s="70"/>
      <c r="F555" s="70"/>
      <c r="G555" s="70"/>
      <c r="H555" s="70"/>
      <c r="I555" s="70"/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</row>
    <row r="556" spans="2:25">
      <c r="B556" s="70"/>
      <c r="C556" s="70"/>
      <c r="D556" s="70"/>
      <c r="E556" s="70"/>
      <c r="F556" s="70"/>
      <c r="G556" s="70"/>
      <c r="H556" s="70"/>
      <c r="I556" s="70"/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</row>
    <row r="557" spans="2:25">
      <c r="B557" s="70"/>
      <c r="C557" s="70"/>
      <c r="D557" s="70"/>
      <c r="E557" s="70"/>
      <c r="F557" s="70"/>
      <c r="G557" s="70"/>
      <c r="H557" s="70"/>
      <c r="I557" s="70"/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</row>
    <row r="558" spans="2:25">
      <c r="B558" s="70"/>
      <c r="C558" s="70"/>
      <c r="D558" s="70"/>
      <c r="E558" s="70"/>
      <c r="F558" s="70"/>
      <c r="G558" s="70"/>
      <c r="H558" s="70"/>
      <c r="I558" s="70"/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</row>
    <row r="559" spans="2:25">
      <c r="B559" s="70"/>
      <c r="C559" s="70"/>
      <c r="D559" s="70"/>
      <c r="E559" s="70"/>
      <c r="F559" s="70"/>
      <c r="G559" s="70"/>
      <c r="H559" s="70"/>
      <c r="I559" s="70"/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</row>
    <row r="560" spans="2:25">
      <c r="B560" s="70"/>
      <c r="C560" s="70"/>
      <c r="D560" s="70"/>
      <c r="E560" s="70"/>
      <c r="F560" s="70"/>
      <c r="G560" s="70"/>
      <c r="H560" s="70"/>
      <c r="I560" s="70"/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</row>
    <row r="561" spans="2:25">
      <c r="B561" s="70"/>
      <c r="C561" s="70"/>
      <c r="D561" s="70"/>
      <c r="E561" s="70"/>
      <c r="F561" s="70"/>
      <c r="G561" s="70"/>
      <c r="H561" s="70"/>
      <c r="I561" s="70"/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</row>
    <row r="562" spans="2:25">
      <c r="B562" s="70"/>
      <c r="C562" s="70"/>
      <c r="D562" s="70"/>
      <c r="E562" s="70"/>
      <c r="F562" s="70"/>
      <c r="G562" s="70"/>
      <c r="H562" s="70"/>
      <c r="I562" s="70"/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</row>
    <row r="563" spans="2:25">
      <c r="B563" s="70"/>
      <c r="C563" s="70"/>
      <c r="D563" s="70"/>
      <c r="E563" s="70"/>
      <c r="F563" s="70"/>
      <c r="G563" s="70"/>
      <c r="H563" s="70"/>
      <c r="I563" s="70"/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</row>
    <row r="564" spans="2:25">
      <c r="B564" s="70"/>
      <c r="C564" s="70"/>
      <c r="D564" s="70"/>
      <c r="E564" s="70"/>
      <c r="F564" s="70"/>
      <c r="G564" s="70"/>
      <c r="H564" s="70"/>
      <c r="I564" s="70"/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</row>
    <row r="565" spans="2:25">
      <c r="B565" s="70"/>
      <c r="C565" s="70"/>
      <c r="D565" s="70"/>
      <c r="E565" s="70"/>
      <c r="F565" s="70"/>
      <c r="G565" s="70"/>
      <c r="H565" s="70"/>
      <c r="I565" s="70"/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</row>
    <row r="566" spans="2:25">
      <c r="B566" s="70"/>
      <c r="C566" s="70"/>
      <c r="D566" s="70"/>
      <c r="E566" s="70"/>
      <c r="F566" s="70"/>
      <c r="G566" s="70"/>
      <c r="H566" s="70"/>
      <c r="I566" s="70"/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</row>
    <row r="567" spans="2:25">
      <c r="B567" s="70"/>
      <c r="C567" s="70"/>
      <c r="D567" s="70"/>
      <c r="E567" s="70"/>
      <c r="F567" s="70"/>
      <c r="G567" s="70"/>
      <c r="H567" s="70"/>
      <c r="I567" s="70"/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</row>
    <row r="568" spans="2:25">
      <c r="B568" s="70"/>
      <c r="C568" s="70"/>
      <c r="D568" s="70"/>
      <c r="E568" s="70"/>
      <c r="F568" s="70"/>
      <c r="G568" s="70"/>
      <c r="H568" s="70"/>
      <c r="I568" s="70"/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</row>
    <row r="569" spans="2:25">
      <c r="B569" s="70"/>
      <c r="C569" s="70"/>
      <c r="D569" s="70"/>
      <c r="E569" s="70"/>
      <c r="F569" s="70"/>
      <c r="G569" s="70"/>
      <c r="H569" s="70"/>
      <c r="I569" s="70"/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</row>
    <row r="570" spans="2:25">
      <c r="B570" s="70"/>
      <c r="C570" s="70"/>
      <c r="D570" s="70"/>
      <c r="E570" s="70"/>
      <c r="F570" s="70"/>
      <c r="G570" s="70"/>
      <c r="H570" s="70"/>
      <c r="I570" s="70"/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</row>
    <row r="571" spans="2:25">
      <c r="B571" s="70"/>
      <c r="C571" s="70"/>
      <c r="D571" s="70"/>
      <c r="E571" s="70"/>
      <c r="F571" s="70"/>
      <c r="G571" s="70"/>
      <c r="H571" s="70"/>
      <c r="I571" s="70"/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</row>
    <row r="572" spans="2:25">
      <c r="B572" s="70"/>
      <c r="C572" s="70"/>
      <c r="D572" s="70"/>
      <c r="E572" s="70"/>
      <c r="F572" s="70"/>
      <c r="G572" s="70"/>
      <c r="H572" s="70"/>
      <c r="I572" s="70"/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</row>
    <row r="573" spans="2:25">
      <c r="B573" s="70"/>
      <c r="C573" s="70"/>
      <c r="D573" s="70"/>
      <c r="E573" s="70"/>
      <c r="F573" s="70"/>
      <c r="G573" s="70"/>
      <c r="H573" s="70"/>
      <c r="I573" s="70"/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</row>
    <row r="574" spans="2:25">
      <c r="B574" s="70"/>
      <c r="C574" s="70"/>
      <c r="D574" s="70"/>
      <c r="E574" s="70"/>
      <c r="F574" s="70"/>
      <c r="G574" s="70"/>
      <c r="H574" s="70"/>
      <c r="I574" s="70"/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</row>
    <row r="575" spans="2:25">
      <c r="B575" s="70"/>
      <c r="C575" s="70"/>
      <c r="D575" s="70"/>
      <c r="E575" s="70"/>
      <c r="F575" s="70"/>
      <c r="G575" s="70"/>
      <c r="H575" s="70"/>
      <c r="I575" s="70"/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</row>
    <row r="576" spans="2:25">
      <c r="B576" s="70"/>
      <c r="C576" s="70"/>
      <c r="D576" s="70"/>
      <c r="E576" s="70"/>
      <c r="F576" s="70"/>
      <c r="G576" s="70"/>
      <c r="H576" s="70"/>
      <c r="I576" s="70"/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</row>
    <row r="577" spans="2:25">
      <c r="B577" s="70"/>
      <c r="C577" s="70"/>
      <c r="D577" s="70"/>
      <c r="E577" s="70"/>
      <c r="F577" s="70"/>
      <c r="G577" s="70"/>
      <c r="H577" s="70"/>
      <c r="I577" s="70"/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</row>
    <row r="578" spans="2:25">
      <c r="B578" s="70"/>
      <c r="C578" s="70"/>
      <c r="D578" s="70"/>
      <c r="E578" s="70"/>
      <c r="F578" s="70"/>
      <c r="G578" s="70"/>
      <c r="H578" s="70"/>
      <c r="I578" s="70"/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</row>
    <row r="579" spans="2:25">
      <c r="B579" s="70"/>
      <c r="C579" s="70"/>
      <c r="D579" s="70"/>
      <c r="E579" s="70"/>
      <c r="F579" s="70"/>
      <c r="G579" s="70"/>
      <c r="H579" s="70"/>
      <c r="I579" s="70"/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</row>
    <row r="580" spans="2:25">
      <c r="B580" s="70"/>
      <c r="C580" s="70"/>
      <c r="D580" s="70"/>
      <c r="E580" s="70"/>
      <c r="F580" s="70"/>
      <c r="G580" s="70"/>
      <c r="H580" s="70"/>
      <c r="I580" s="70"/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</row>
    <row r="581" spans="2:25">
      <c r="B581" s="70"/>
      <c r="C581" s="70"/>
      <c r="D581" s="70"/>
      <c r="E581" s="70"/>
      <c r="F581" s="70"/>
      <c r="G581" s="70"/>
      <c r="H581" s="70"/>
      <c r="I581" s="70"/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</row>
    <row r="582" spans="2:25">
      <c r="B582" s="70"/>
      <c r="C582" s="70"/>
      <c r="D582" s="70"/>
      <c r="E582" s="70"/>
      <c r="F582" s="70"/>
      <c r="G582" s="70"/>
      <c r="H582" s="70"/>
      <c r="I582" s="70"/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</row>
    <row r="583" spans="2:25">
      <c r="B583" s="70"/>
      <c r="C583" s="70"/>
      <c r="D583" s="70"/>
      <c r="E583" s="70"/>
      <c r="F583" s="70"/>
      <c r="G583" s="70"/>
      <c r="H583" s="70"/>
      <c r="I583" s="70"/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</row>
    <row r="584" spans="2:25">
      <c r="B584" s="70"/>
      <c r="C584" s="70"/>
      <c r="D584" s="70"/>
      <c r="E584" s="70"/>
      <c r="F584" s="70"/>
      <c r="G584" s="70"/>
      <c r="H584" s="70"/>
      <c r="I584" s="70"/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</row>
    <row r="585" spans="2:25">
      <c r="B585" s="70"/>
      <c r="C585" s="70"/>
      <c r="D585" s="70"/>
      <c r="E585" s="70"/>
      <c r="F585" s="70"/>
      <c r="G585" s="70"/>
      <c r="H585" s="70"/>
      <c r="I585" s="70"/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</row>
    <row r="586" spans="2:25">
      <c r="B586" s="70"/>
      <c r="C586" s="70"/>
      <c r="D586" s="70"/>
      <c r="E586" s="70"/>
      <c r="F586" s="70"/>
      <c r="G586" s="70"/>
      <c r="H586" s="70"/>
      <c r="I586" s="70"/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</row>
    <row r="587" spans="2:25">
      <c r="B587" s="70"/>
      <c r="C587" s="70"/>
      <c r="D587" s="70"/>
      <c r="E587" s="70"/>
      <c r="F587" s="70"/>
      <c r="G587" s="70"/>
      <c r="H587" s="70"/>
      <c r="I587" s="70"/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</row>
    <row r="588" spans="2:25">
      <c r="B588" s="70"/>
      <c r="C588" s="70"/>
      <c r="D588" s="70"/>
      <c r="E588" s="70"/>
      <c r="F588" s="70"/>
      <c r="G588" s="70"/>
      <c r="H588" s="70"/>
      <c r="I588" s="70"/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</row>
    <row r="589" spans="2:25">
      <c r="B589" s="70"/>
      <c r="C589" s="70"/>
      <c r="D589" s="70"/>
      <c r="E589" s="70"/>
      <c r="F589" s="70"/>
      <c r="G589" s="70"/>
      <c r="H589" s="70"/>
      <c r="I589" s="70"/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</row>
    <row r="590" spans="2:25">
      <c r="B590" s="70"/>
      <c r="C590" s="70"/>
      <c r="D590" s="70"/>
      <c r="E590" s="70"/>
      <c r="F590" s="70"/>
      <c r="G590" s="70"/>
      <c r="H590" s="70"/>
      <c r="I590" s="70"/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</row>
    <row r="591" spans="2:25">
      <c r="B591" s="70"/>
      <c r="C591" s="70"/>
      <c r="D591" s="70"/>
      <c r="E591" s="70"/>
      <c r="F591" s="70"/>
      <c r="G591" s="70"/>
      <c r="H591" s="70"/>
      <c r="I591" s="70"/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</row>
    <row r="592" spans="2:25">
      <c r="B592" s="70"/>
      <c r="C592" s="70"/>
      <c r="D592" s="70"/>
      <c r="E592" s="70"/>
      <c r="F592" s="70"/>
      <c r="G592" s="70"/>
      <c r="H592" s="70"/>
      <c r="I592" s="70"/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</row>
    <row r="593" spans="2:25">
      <c r="B593" s="70"/>
      <c r="C593" s="70"/>
      <c r="D593" s="70"/>
      <c r="E593" s="70"/>
      <c r="F593" s="70"/>
      <c r="G593" s="70"/>
      <c r="H593" s="70"/>
      <c r="I593" s="70"/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</row>
    <row r="594" spans="2:25">
      <c r="B594" s="70"/>
      <c r="C594" s="70"/>
      <c r="D594" s="70"/>
      <c r="E594" s="70"/>
      <c r="F594" s="70"/>
      <c r="G594" s="70"/>
      <c r="H594" s="70"/>
      <c r="I594" s="70"/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</row>
    <row r="595" spans="2:25">
      <c r="B595" s="70"/>
      <c r="C595" s="70"/>
      <c r="D595" s="70"/>
      <c r="E595" s="70"/>
      <c r="F595" s="70"/>
      <c r="G595" s="70"/>
      <c r="H595" s="70"/>
      <c r="I595" s="70"/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</row>
    <row r="596" spans="2:25">
      <c r="B596" s="70"/>
      <c r="C596" s="70"/>
      <c r="D596" s="70"/>
      <c r="E596" s="70"/>
      <c r="F596" s="70"/>
      <c r="G596" s="70"/>
      <c r="H596" s="70"/>
      <c r="I596" s="70"/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</row>
    <row r="597" spans="2:25">
      <c r="B597" s="70"/>
      <c r="C597" s="70"/>
      <c r="D597" s="70"/>
      <c r="E597" s="70"/>
      <c r="F597" s="70"/>
      <c r="G597" s="70"/>
      <c r="H597" s="70"/>
      <c r="I597" s="70"/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</row>
    <row r="598" spans="2:25">
      <c r="B598" s="70"/>
      <c r="C598" s="70"/>
      <c r="D598" s="70"/>
      <c r="E598" s="70"/>
      <c r="F598" s="70"/>
      <c r="G598" s="70"/>
      <c r="H598" s="70"/>
      <c r="I598" s="70"/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</row>
    <row r="599" spans="2:25">
      <c r="B599" s="70"/>
      <c r="C599" s="70"/>
      <c r="D599" s="70"/>
      <c r="E599" s="70"/>
      <c r="F599" s="70"/>
      <c r="G599" s="70"/>
      <c r="H599" s="70"/>
      <c r="I599" s="70"/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</row>
    <row r="600" spans="2:25">
      <c r="B600" s="70"/>
      <c r="C600" s="70"/>
      <c r="D600" s="70"/>
      <c r="E600" s="70"/>
      <c r="F600" s="70"/>
      <c r="G600" s="70"/>
      <c r="H600" s="70"/>
      <c r="I600" s="70"/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</row>
    <row r="601" spans="2:25">
      <c r="B601" s="70"/>
      <c r="C601" s="70"/>
      <c r="D601" s="70"/>
      <c r="E601" s="70"/>
      <c r="F601" s="70"/>
      <c r="G601" s="70"/>
      <c r="H601" s="70"/>
      <c r="I601" s="70"/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</row>
    <row r="602" spans="2:25">
      <c r="B602" s="70"/>
      <c r="C602" s="70"/>
      <c r="D602" s="70"/>
      <c r="E602" s="70"/>
      <c r="F602" s="70"/>
      <c r="G602" s="70"/>
      <c r="H602" s="70"/>
      <c r="I602" s="70"/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</row>
    <row r="603" spans="2:25">
      <c r="B603" s="70"/>
      <c r="C603" s="70"/>
      <c r="D603" s="70"/>
      <c r="E603" s="70"/>
      <c r="F603" s="70"/>
      <c r="G603" s="70"/>
      <c r="H603" s="70"/>
      <c r="I603" s="70"/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</row>
    <row r="604" spans="2:25">
      <c r="B604" s="70"/>
      <c r="C604" s="70"/>
      <c r="D604" s="70"/>
      <c r="E604" s="70"/>
      <c r="F604" s="70"/>
      <c r="G604" s="70"/>
      <c r="H604" s="70"/>
      <c r="I604" s="70"/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</row>
    <row r="605" spans="2:25">
      <c r="B605" s="70"/>
      <c r="C605" s="70"/>
      <c r="D605" s="70"/>
      <c r="E605" s="70"/>
      <c r="F605" s="70"/>
      <c r="G605" s="70"/>
      <c r="H605" s="70"/>
      <c r="I605" s="70"/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</row>
    <row r="606" spans="2:25">
      <c r="B606" s="70"/>
      <c r="C606" s="70"/>
      <c r="D606" s="70"/>
      <c r="E606" s="70"/>
      <c r="F606" s="70"/>
      <c r="G606" s="70"/>
      <c r="H606" s="70"/>
      <c r="I606" s="70"/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</row>
    <row r="607" spans="2:25">
      <c r="B607" s="70"/>
      <c r="C607" s="70"/>
      <c r="D607" s="70"/>
      <c r="E607" s="70"/>
      <c r="F607" s="70"/>
      <c r="G607" s="70"/>
      <c r="H607" s="70"/>
      <c r="I607" s="70"/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</row>
    <row r="608" spans="2:25">
      <c r="B608" s="70"/>
      <c r="C608" s="70"/>
      <c r="D608" s="70"/>
      <c r="E608" s="70"/>
      <c r="F608" s="70"/>
      <c r="G608" s="70"/>
      <c r="H608" s="70"/>
      <c r="I608" s="70"/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</row>
    <row r="609" spans="2:25">
      <c r="B609" s="70"/>
      <c r="C609" s="70"/>
      <c r="D609" s="70"/>
      <c r="E609" s="70"/>
      <c r="F609" s="70"/>
      <c r="G609" s="70"/>
      <c r="H609" s="70"/>
      <c r="I609" s="70"/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</row>
    <row r="610" spans="2:25">
      <c r="B610" s="70"/>
      <c r="C610" s="70"/>
      <c r="D610" s="70"/>
      <c r="E610" s="70"/>
      <c r="F610" s="70"/>
      <c r="G610" s="70"/>
      <c r="H610" s="70"/>
      <c r="I610" s="70"/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</row>
    <row r="611" spans="2:25">
      <c r="B611" s="70"/>
      <c r="C611" s="70"/>
      <c r="D611" s="70"/>
      <c r="E611" s="70"/>
      <c r="F611" s="70"/>
      <c r="G611" s="70"/>
      <c r="H611" s="70"/>
      <c r="I611" s="70"/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</row>
    <row r="612" spans="2:25">
      <c r="B612" s="70"/>
      <c r="C612" s="70"/>
      <c r="D612" s="70"/>
      <c r="E612" s="70"/>
      <c r="F612" s="70"/>
      <c r="G612" s="70"/>
      <c r="H612" s="70"/>
      <c r="I612" s="70"/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</row>
    <row r="613" spans="2:25">
      <c r="B613" s="70"/>
      <c r="C613" s="70"/>
      <c r="D613" s="70"/>
      <c r="E613" s="70"/>
      <c r="F613" s="70"/>
      <c r="G613" s="70"/>
      <c r="H613" s="70"/>
      <c r="I613" s="70"/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</row>
    <row r="614" spans="2:25">
      <c r="B614" s="70"/>
      <c r="C614" s="70"/>
      <c r="D614" s="70"/>
      <c r="E614" s="70"/>
      <c r="F614" s="70"/>
      <c r="G614" s="70"/>
      <c r="H614" s="70"/>
      <c r="I614" s="70"/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</row>
    <row r="615" spans="2:25">
      <c r="B615" s="70"/>
      <c r="C615" s="70"/>
      <c r="D615" s="70"/>
      <c r="E615" s="70"/>
      <c r="F615" s="70"/>
      <c r="G615" s="70"/>
      <c r="H615" s="70"/>
      <c r="I615" s="70"/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</row>
    <row r="616" spans="2:25">
      <c r="B616" s="70"/>
      <c r="C616" s="70"/>
      <c r="D616" s="70"/>
      <c r="E616" s="70"/>
      <c r="F616" s="70"/>
      <c r="G616" s="70"/>
      <c r="H616" s="70"/>
      <c r="I616" s="70"/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</row>
    <row r="617" spans="2:25">
      <c r="B617" s="70"/>
      <c r="C617" s="70"/>
      <c r="D617" s="70"/>
      <c r="E617" s="70"/>
      <c r="F617" s="70"/>
      <c r="G617" s="70"/>
      <c r="H617" s="70"/>
      <c r="I617" s="70"/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</row>
    <row r="618" spans="2:25">
      <c r="B618" s="70"/>
      <c r="C618" s="70"/>
      <c r="D618" s="70"/>
      <c r="E618" s="70"/>
      <c r="F618" s="70"/>
      <c r="G618" s="70"/>
      <c r="H618" s="70"/>
      <c r="I618" s="70"/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</row>
    <row r="619" spans="2:25">
      <c r="B619" s="70"/>
      <c r="C619" s="70"/>
      <c r="D619" s="70"/>
      <c r="E619" s="70"/>
      <c r="F619" s="70"/>
      <c r="G619" s="70"/>
      <c r="H619" s="70"/>
      <c r="I619" s="70"/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</row>
    <row r="620" spans="2:25">
      <c r="B620" s="70"/>
      <c r="C620" s="70"/>
      <c r="D620" s="70"/>
      <c r="E620" s="70"/>
      <c r="F620" s="70"/>
      <c r="G620" s="70"/>
      <c r="H620" s="70"/>
      <c r="I620" s="70"/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</row>
    <row r="621" spans="2:25">
      <c r="B621" s="70"/>
      <c r="C621" s="70"/>
      <c r="D621" s="70"/>
      <c r="E621" s="70"/>
      <c r="F621" s="70"/>
      <c r="G621" s="70"/>
      <c r="H621" s="70"/>
      <c r="I621" s="70"/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</row>
    <row r="622" spans="2:25">
      <c r="B622" s="70"/>
      <c r="C622" s="70"/>
      <c r="D622" s="70"/>
      <c r="E622" s="70"/>
      <c r="F622" s="70"/>
      <c r="G622" s="70"/>
      <c r="H622" s="70"/>
      <c r="I622" s="70"/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</row>
    <row r="623" spans="2:25">
      <c r="B623" s="70"/>
      <c r="C623" s="70"/>
      <c r="D623" s="70"/>
      <c r="E623" s="70"/>
      <c r="F623" s="70"/>
      <c r="G623" s="70"/>
      <c r="H623" s="70"/>
      <c r="I623" s="70"/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</row>
    <row r="624" spans="2:25">
      <c r="B624" s="70"/>
      <c r="C624" s="70"/>
      <c r="D624" s="70"/>
      <c r="E624" s="70"/>
      <c r="F624" s="70"/>
      <c r="G624" s="70"/>
      <c r="H624" s="70"/>
      <c r="I624" s="70"/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</row>
    <row r="625" spans="2:25">
      <c r="B625" s="70"/>
      <c r="C625" s="70"/>
      <c r="D625" s="70"/>
      <c r="E625" s="70"/>
      <c r="F625" s="70"/>
      <c r="G625" s="70"/>
      <c r="H625" s="70"/>
      <c r="I625" s="70"/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</row>
    <row r="626" spans="2:25">
      <c r="B626" s="70"/>
      <c r="C626" s="70"/>
      <c r="D626" s="70"/>
      <c r="E626" s="70"/>
      <c r="F626" s="70"/>
      <c r="G626" s="70"/>
      <c r="H626" s="70"/>
      <c r="I626" s="70"/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</row>
    <row r="627" spans="2:25">
      <c r="B627" s="70"/>
      <c r="C627" s="70"/>
      <c r="D627" s="70"/>
      <c r="E627" s="70"/>
      <c r="F627" s="70"/>
      <c r="G627" s="70"/>
      <c r="H627" s="70"/>
      <c r="I627" s="70"/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</row>
    <row r="628" spans="2:25">
      <c r="B628" s="70"/>
      <c r="C628" s="70"/>
      <c r="D628" s="70"/>
      <c r="E628" s="70"/>
      <c r="F628" s="70"/>
      <c r="G628" s="70"/>
      <c r="H628" s="70"/>
      <c r="I628" s="70"/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</row>
    <row r="629" spans="2:25">
      <c r="B629" s="70"/>
      <c r="C629" s="70"/>
      <c r="D629" s="70"/>
      <c r="E629" s="70"/>
      <c r="F629" s="70"/>
      <c r="G629" s="70"/>
      <c r="H629" s="70"/>
      <c r="I629" s="70"/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</row>
    <row r="630" spans="2:25">
      <c r="B630" s="70"/>
      <c r="C630" s="70"/>
      <c r="D630" s="70"/>
      <c r="E630" s="70"/>
      <c r="F630" s="70"/>
      <c r="G630" s="70"/>
      <c r="H630" s="70"/>
      <c r="I630" s="70"/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</row>
    <row r="631" spans="2:25">
      <c r="B631" s="70"/>
      <c r="C631" s="70"/>
      <c r="D631" s="70"/>
      <c r="E631" s="70"/>
      <c r="F631" s="70"/>
      <c r="G631" s="70"/>
      <c r="H631" s="70"/>
      <c r="I631" s="70"/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</row>
    <row r="632" spans="2:25">
      <c r="B632" s="70"/>
      <c r="C632" s="70"/>
      <c r="D632" s="70"/>
      <c r="E632" s="70"/>
      <c r="F632" s="70"/>
      <c r="G632" s="70"/>
      <c r="H632" s="70"/>
      <c r="I632" s="70"/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</row>
    <row r="633" spans="2:25">
      <c r="B633" s="70"/>
      <c r="C633" s="70"/>
      <c r="D633" s="70"/>
      <c r="E633" s="70"/>
      <c r="F633" s="70"/>
      <c r="G633" s="70"/>
      <c r="H633" s="70"/>
      <c r="I633" s="70"/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</row>
    <row r="634" spans="2:25">
      <c r="B634" s="70"/>
      <c r="C634" s="70"/>
      <c r="D634" s="70"/>
      <c r="E634" s="70"/>
      <c r="F634" s="70"/>
      <c r="G634" s="70"/>
      <c r="H634" s="70"/>
      <c r="I634" s="70"/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</row>
    <row r="635" spans="2:25">
      <c r="B635" s="70"/>
      <c r="C635" s="70"/>
      <c r="D635" s="70"/>
      <c r="E635" s="70"/>
      <c r="F635" s="70"/>
      <c r="G635" s="70"/>
      <c r="H635" s="70"/>
      <c r="I635" s="70"/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</row>
    <row r="636" spans="2:25">
      <c r="B636" s="70"/>
      <c r="C636" s="70"/>
      <c r="D636" s="70"/>
      <c r="E636" s="70"/>
      <c r="F636" s="70"/>
      <c r="G636" s="70"/>
      <c r="H636" s="70"/>
      <c r="I636" s="70"/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</row>
    <row r="637" spans="2:25">
      <c r="B637" s="70"/>
      <c r="C637" s="70"/>
      <c r="D637" s="70"/>
      <c r="E637" s="70"/>
      <c r="F637" s="70"/>
      <c r="G637" s="70"/>
      <c r="H637" s="70"/>
      <c r="I637" s="70"/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</row>
    <row r="638" spans="2:25">
      <c r="B638" s="70"/>
      <c r="C638" s="70"/>
      <c r="D638" s="70"/>
      <c r="E638" s="70"/>
      <c r="F638" s="70"/>
      <c r="G638" s="70"/>
      <c r="H638" s="70"/>
      <c r="I638" s="70"/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</row>
    <row r="639" spans="2:25">
      <c r="B639" s="70"/>
      <c r="C639" s="70"/>
      <c r="D639" s="70"/>
      <c r="E639" s="70"/>
      <c r="F639" s="70"/>
      <c r="G639" s="70"/>
      <c r="H639" s="70"/>
      <c r="I639" s="70"/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</row>
    <row r="640" spans="2:25">
      <c r="B640" s="70"/>
      <c r="C640" s="70"/>
      <c r="D640" s="70"/>
      <c r="E640" s="70"/>
      <c r="F640" s="70"/>
      <c r="G640" s="70"/>
      <c r="H640" s="70"/>
      <c r="I640" s="70"/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</row>
    <row r="641" spans="2:25">
      <c r="B641" s="70"/>
      <c r="C641" s="70"/>
      <c r="D641" s="70"/>
      <c r="E641" s="70"/>
      <c r="F641" s="70"/>
      <c r="G641" s="70"/>
      <c r="H641" s="70"/>
      <c r="I641" s="70"/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</row>
    <row r="642" spans="2:25">
      <c r="B642" s="70"/>
      <c r="C642" s="70"/>
      <c r="D642" s="70"/>
      <c r="E642" s="70"/>
      <c r="F642" s="70"/>
      <c r="G642" s="70"/>
      <c r="H642" s="70"/>
      <c r="I642" s="70"/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</row>
    <row r="643" spans="2:25">
      <c r="B643" s="70"/>
      <c r="C643" s="70"/>
      <c r="D643" s="70"/>
      <c r="E643" s="70"/>
      <c r="F643" s="70"/>
      <c r="G643" s="70"/>
      <c r="H643" s="70"/>
      <c r="I643" s="70"/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</row>
    <row r="644" spans="2:25">
      <c r="B644" s="70"/>
      <c r="C644" s="70"/>
      <c r="D644" s="70"/>
      <c r="E644" s="70"/>
      <c r="F644" s="70"/>
      <c r="G644" s="70"/>
      <c r="H644" s="70"/>
      <c r="I644" s="70"/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</row>
    <row r="645" spans="2:25">
      <c r="B645" s="70"/>
      <c r="C645" s="70"/>
      <c r="D645" s="70"/>
      <c r="E645" s="70"/>
      <c r="F645" s="70"/>
      <c r="G645" s="70"/>
      <c r="H645" s="70"/>
      <c r="I645" s="70"/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</row>
    <row r="646" spans="2:25">
      <c r="B646" s="70"/>
      <c r="C646" s="70"/>
      <c r="D646" s="70"/>
      <c r="E646" s="70"/>
      <c r="F646" s="70"/>
      <c r="G646" s="70"/>
      <c r="H646" s="70"/>
      <c r="I646" s="70"/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</row>
    <row r="647" spans="2:25">
      <c r="B647" s="70"/>
      <c r="C647" s="70"/>
      <c r="D647" s="70"/>
      <c r="E647" s="70"/>
      <c r="F647" s="70"/>
      <c r="G647" s="70"/>
      <c r="H647" s="70"/>
      <c r="I647" s="70"/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</row>
    <row r="648" spans="2:25">
      <c r="B648" s="70"/>
      <c r="C648" s="70"/>
      <c r="D648" s="70"/>
      <c r="E648" s="70"/>
      <c r="F648" s="70"/>
      <c r="G648" s="70"/>
      <c r="H648" s="70"/>
      <c r="I648" s="70"/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</row>
    <row r="649" spans="2:25">
      <c r="B649" s="70"/>
      <c r="C649" s="70"/>
      <c r="D649" s="70"/>
      <c r="E649" s="70"/>
      <c r="F649" s="70"/>
      <c r="G649" s="70"/>
      <c r="H649" s="70"/>
      <c r="I649" s="70"/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</row>
    <row r="650" spans="2:25">
      <c r="B650" s="70"/>
      <c r="C650" s="70"/>
      <c r="D650" s="70"/>
      <c r="E650" s="70"/>
      <c r="F650" s="70"/>
      <c r="G650" s="70"/>
      <c r="H650" s="70"/>
      <c r="I650" s="70"/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</row>
    <row r="651" spans="2:25">
      <c r="B651" s="70"/>
      <c r="C651" s="70"/>
      <c r="D651" s="70"/>
      <c r="E651" s="70"/>
      <c r="F651" s="70"/>
      <c r="G651" s="70"/>
      <c r="H651" s="70"/>
      <c r="I651" s="70"/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</row>
    <row r="652" spans="2:25">
      <c r="B652" s="70"/>
      <c r="C652" s="70"/>
      <c r="D652" s="70"/>
      <c r="E652" s="70"/>
      <c r="F652" s="70"/>
      <c r="G652" s="70"/>
      <c r="H652" s="70"/>
      <c r="I652" s="70"/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</row>
    <row r="653" spans="2:25">
      <c r="B653" s="70"/>
      <c r="C653" s="70"/>
      <c r="D653" s="70"/>
      <c r="E653" s="70"/>
      <c r="F653" s="70"/>
      <c r="G653" s="70"/>
      <c r="H653" s="70"/>
      <c r="I653" s="70"/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</row>
    <row r="654" spans="2:25">
      <c r="B654" s="70"/>
      <c r="C654" s="70"/>
      <c r="D654" s="70"/>
      <c r="E654" s="70"/>
      <c r="F654" s="70"/>
      <c r="G654" s="70"/>
      <c r="H654" s="70"/>
      <c r="I654" s="70"/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</row>
    <row r="655" spans="2:25">
      <c r="B655" s="70"/>
      <c r="C655" s="70"/>
      <c r="D655" s="70"/>
      <c r="E655" s="70"/>
      <c r="F655" s="70"/>
      <c r="G655" s="70"/>
      <c r="H655" s="70"/>
      <c r="I655" s="70"/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</row>
    <row r="656" spans="2:25">
      <c r="B656" s="70"/>
      <c r="C656" s="70"/>
      <c r="D656" s="70"/>
      <c r="E656" s="70"/>
      <c r="F656" s="70"/>
      <c r="G656" s="70"/>
      <c r="H656" s="70"/>
      <c r="I656" s="70"/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</row>
    <row r="657" spans="2:25">
      <c r="B657" s="70"/>
      <c r="C657" s="70"/>
      <c r="D657" s="70"/>
      <c r="E657" s="70"/>
      <c r="F657" s="70"/>
      <c r="G657" s="70"/>
      <c r="H657" s="70"/>
      <c r="I657" s="70"/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</row>
    <row r="658" spans="2:25">
      <c r="B658" s="70"/>
      <c r="C658" s="70"/>
      <c r="D658" s="70"/>
      <c r="E658" s="70"/>
      <c r="F658" s="70"/>
      <c r="G658" s="70"/>
      <c r="H658" s="70"/>
      <c r="I658" s="70"/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</row>
    <row r="659" spans="2:25">
      <c r="B659" s="70"/>
      <c r="C659" s="70"/>
      <c r="D659" s="70"/>
      <c r="E659" s="70"/>
      <c r="F659" s="70"/>
      <c r="G659" s="70"/>
      <c r="H659" s="70"/>
      <c r="I659" s="70"/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</row>
    <row r="660" spans="2:25">
      <c r="B660" s="70"/>
      <c r="C660" s="70"/>
      <c r="D660" s="70"/>
      <c r="E660" s="70"/>
      <c r="F660" s="70"/>
      <c r="G660" s="70"/>
      <c r="H660" s="70"/>
      <c r="I660" s="70"/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</row>
    <row r="661" spans="2:25">
      <c r="B661" s="70"/>
      <c r="C661" s="70"/>
      <c r="D661" s="70"/>
      <c r="E661" s="70"/>
      <c r="F661" s="70"/>
      <c r="G661" s="70"/>
      <c r="H661" s="70"/>
      <c r="I661" s="70"/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</row>
    <row r="662" spans="2:25">
      <c r="B662" s="70"/>
      <c r="C662" s="70"/>
      <c r="D662" s="70"/>
      <c r="E662" s="70"/>
      <c r="F662" s="70"/>
      <c r="G662" s="70"/>
      <c r="H662" s="70"/>
      <c r="I662" s="70"/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</row>
    <row r="663" spans="2:25">
      <c r="B663" s="70"/>
      <c r="C663" s="70"/>
      <c r="D663" s="70"/>
      <c r="E663" s="70"/>
      <c r="F663" s="70"/>
      <c r="G663" s="70"/>
      <c r="H663" s="70"/>
      <c r="I663" s="70"/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</row>
    <row r="664" spans="2:25">
      <c r="B664" s="70"/>
      <c r="C664" s="70"/>
      <c r="D664" s="70"/>
      <c r="E664" s="70"/>
      <c r="F664" s="70"/>
      <c r="G664" s="70"/>
      <c r="H664" s="70"/>
      <c r="I664" s="70"/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</row>
    <row r="665" spans="2:25">
      <c r="B665" s="70"/>
      <c r="C665" s="70"/>
      <c r="D665" s="70"/>
      <c r="E665" s="70"/>
      <c r="F665" s="70"/>
      <c r="G665" s="70"/>
      <c r="H665" s="70"/>
      <c r="I665" s="70"/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</row>
    <row r="666" spans="2:25">
      <c r="B666" s="70"/>
      <c r="C666" s="70"/>
      <c r="D666" s="70"/>
      <c r="E666" s="70"/>
      <c r="F666" s="70"/>
      <c r="G666" s="70"/>
      <c r="H666" s="70"/>
      <c r="I666" s="70"/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</row>
    <row r="667" spans="2:25">
      <c r="B667" s="70"/>
      <c r="C667" s="70"/>
      <c r="D667" s="70"/>
      <c r="E667" s="70"/>
      <c r="F667" s="70"/>
      <c r="G667" s="70"/>
      <c r="H667" s="70"/>
      <c r="I667" s="70"/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</row>
    <row r="668" spans="2:25">
      <c r="B668" s="70"/>
      <c r="C668" s="70"/>
      <c r="D668" s="70"/>
      <c r="E668" s="70"/>
      <c r="F668" s="70"/>
      <c r="G668" s="70"/>
      <c r="H668" s="70"/>
      <c r="I668" s="70"/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</row>
    <row r="669" spans="2:25">
      <c r="B669" s="70"/>
      <c r="C669" s="70"/>
      <c r="D669" s="70"/>
      <c r="E669" s="70"/>
      <c r="F669" s="70"/>
      <c r="G669" s="70"/>
      <c r="H669" s="70"/>
      <c r="I669" s="70"/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</row>
    <row r="670" spans="2:25">
      <c r="B670" s="70"/>
      <c r="C670" s="70"/>
      <c r="D670" s="70"/>
      <c r="E670" s="70"/>
      <c r="F670" s="70"/>
      <c r="G670" s="70"/>
      <c r="H670" s="70"/>
      <c r="I670" s="70"/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</row>
    <row r="671" spans="2:25">
      <c r="B671" s="70"/>
      <c r="C671" s="70"/>
      <c r="D671" s="70"/>
      <c r="E671" s="70"/>
      <c r="F671" s="70"/>
      <c r="G671" s="70"/>
      <c r="H671" s="70"/>
      <c r="I671" s="70"/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</row>
    <row r="672" spans="2:25">
      <c r="B672" s="70"/>
      <c r="C672" s="70"/>
      <c r="D672" s="70"/>
      <c r="E672" s="70"/>
      <c r="F672" s="70"/>
      <c r="G672" s="70"/>
      <c r="H672" s="70"/>
      <c r="I672" s="70"/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</row>
    <row r="673" spans="2:25">
      <c r="B673" s="70"/>
      <c r="C673" s="70"/>
      <c r="D673" s="70"/>
      <c r="E673" s="70"/>
      <c r="F673" s="70"/>
      <c r="G673" s="70"/>
      <c r="H673" s="70"/>
      <c r="I673" s="70"/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</row>
    <row r="674" spans="2:25">
      <c r="B674" s="70"/>
      <c r="C674" s="70"/>
      <c r="D674" s="70"/>
      <c r="E674" s="70"/>
      <c r="F674" s="70"/>
      <c r="G674" s="70"/>
      <c r="H674" s="70"/>
      <c r="I674" s="70"/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</row>
    <row r="675" spans="2:25">
      <c r="B675" s="70"/>
      <c r="C675" s="70"/>
      <c r="D675" s="70"/>
      <c r="E675" s="70"/>
      <c r="F675" s="70"/>
      <c r="G675" s="70"/>
      <c r="H675" s="70"/>
      <c r="I675" s="70"/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</row>
    <row r="676" spans="2:25">
      <c r="B676" s="70"/>
      <c r="C676" s="70"/>
      <c r="D676" s="70"/>
      <c r="E676" s="70"/>
      <c r="F676" s="70"/>
      <c r="G676" s="70"/>
      <c r="H676" s="70"/>
      <c r="I676" s="70"/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</row>
    <row r="677" spans="2:25">
      <c r="B677" s="70"/>
      <c r="C677" s="70"/>
      <c r="D677" s="70"/>
      <c r="E677" s="70"/>
      <c r="F677" s="70"/>
      <c r="G677" s="70"/>
      <c r="H677" s="70"/>
      <c r="I677" s="70"/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</row>
    <row r="678" spans="2:25">
      <c r="B678" s="70"/>
      <c r="C678" s="70"/>
      <c r="D678" s="70"/>
      <c r="E678" s="70"/>
      <c r="F678" s="70"/>
      <c r="G678" s="70"/>
      <c r="H678" s="70"/>
      <c r="I678" s="70"/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</row>
    <row r="679" spans="2:25">
      <c r="B679" s="70"/>
      <c r="C679" s="70"/>
      <c r="D679" s="70"/>
      <c r="E679" s="70"/>
      <c r="F679" s="70"/>
      <c r="G679" s="70"/>
      <c r="H679" s="70"/>
      <c r="I679" s="70"/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</row>
    <row r="680" spans="2:25">
      <c r="B680" s="70"/>
      <c r="C680" s="70"/>
      <c r="D680" s="70"/>
      <c r="E680" s="70"/>
      <c r="F680" s="70"/>
      <c r="G680" s="70"/>
      <c r="H680" s="70"/>
      <c r="I680" s="70"/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</row>
    <row r="681" spans="2:25">
      <c r="B681" s="70"/>
      <c r="C681" s="70"/>
      <c r="D681" s="70"/>
      <c r="E681" s="70"/>
      <c r="F681" s="70"/>
      <c r="G681" s="70"/>
      <c r="H681" s="70"/>
      <c r="I681" s="70"/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</row>
    <row r="682" spans="2:25">
      <c r="B682" s="70"/>
      <c r="C682" s="70"/>
      <c r="D682" s="70"/>
      <c r="E682" s="70"/>
      <c r="F682" s="70"/>
      <c r="G682" s="70"/>
      <c r="H682" s="70"/>
      <c r="I682" s="70"/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</row>
    <row r="683" spans="2:25">
      <c r="B683" s="70"/>
      <c r="C683" s="70"/>
      <c r="D683" s="70"/>
      <c r="E683" s="70"/>
      <c r="F683" s="70"/>
      <c r="G683" s="70"/>
      <c r="H683" s="70"/>
      <c r="I683" s="70"/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</row>
    <row r="684" spans="2:25">
      <c r="B684" s="70"/>
      <c r="C684" s="70"/>
      <c r="D684" s="70"/>
      <c r="E684" s="70"/>
      <c r="F684" s="70"/>
      <c r="G684" s="70"/>
      <c r="H684" s="70"/>
      <c r="I684" s="70"/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</row>
    <row r="685" spans="2:25">
      <c r="B685" s="70"/>
      <c r="C685" s="70"/>
      <c r="D685" s="70"/>
      <c r="E685" s="70"/>
      <c r="F685" s="70"/>
      <c r="G685" s="70"/>
      <c r="H685" s="70"/>
      <c r="I685" s="70"/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</row>
    <row r="686" spans="2:25">
      <c r="B686" s="70"/>
      <c r="C686" s="70"/>
      <c r="D686" s="70"/>
      <c r="E686" s="70"/>
      <c r="F686" s="70"/>
      <c r="G686" s="70"/>
      <c r="H686" s="70"/>
      <c r="I686" s="70"/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</row>
    <row r="687" spans="2:25">
      <c r="B687" s="70"/>
      <c r="C687" s="70"/>
      <c r="D687" s="70"/>
      <c r="E687" s="70"/>
      <c r="F687" s="70"/>
      <c r="G687" s="70"/>
      <c r="H687" s="70"/>
      <c r="I687" s="70"/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</row>
    <row r="688" spans="2:25">
      <c r="B688" s="70"/>
      <c r="C688" s="70"/>
      <c r="D688" s="70"/>
      <c r="E688" s="70"/>
      <c r="F688" s="70"/>
      <c r="G688" s="70"/>
      <c r="H688" s="70"/>
      <c r="I688" s="70"/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</row>
    <row r="689" spans="2:25">
      <c r="B689" s="70"/>
      <c r="C689" s="70"/>
      <c r="D689" s="70"/>
      <c r="E689" s="70"/>
      <c r="F689" s="70"/>
      <c r="G689" s="70"/>
      <c r="H689" s="70"/>
      <c r="I689" s="70"/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</row>
    <row r="690" spans="2:25">
      <c r="B690" s="70"/>
      <c r="C690" s="70"/>
      <c r="D690" s="70"/>
      <c r="E690" s="70"/>
      <c r="F690" s="70"/>
      <c r="G690" s="70"/>
      <c r="H690" s="70"/>
      <c r="I690" s="70"/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</row>
    <row r="691" spans="2:25">
      <c r="B691" s="70"/>
      <c r="C691" s="70"/>
      <c r="D691" s="70"/>
      <c r="E691" s="70"/>
      <c r="F691" s="70"/>
      <c r="G691" s="70"/>
      <c r="H691" s="70"/>
      <c r="I691" s="70"/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</row>
    <row r="692" spans="2:25">
      <c r="B692" s="70"/>
      <c r="C692" s="70"/>
      <c r="D692" s="70"/>
      <c r="E692" s="70"/>
      <c r="F692" s="70"/>
      <c r="G692" s="70"/>
      <c r="H692" s="70"/>
      <c r="I692" s="70"/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</row>
    <row r="693" spans="2:25">
      <c r="B693" s="70"/>
      <c r="C693" s="70"/>
      <c r="D693" s="70"/>
      <c r="E693" s="70"/>
      <c r="F693" s="70"/>
      <c r="G693" s="70"/>
      <c r="H693" s="70"/>
      <c r="I693" s="70"/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</row>
    <row r="694" spans="2:25">
      <c r="B694" s="70"/>
      <c r="C694" s="70"/>
      <c r="D694" s="70"/>
      <c r="E694" s="70"/>
      <c r="F694" s="70"/>
      <c r="G694" s="70"/>
      <c r="H694" s="70"/>
      <c r="I694" s="70"/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</row>
    <row r="695" spans="2:25">
      <c r="B695" s="70"/>
      <c r="C695" s="70"/>
      <c r="D695" s="70"/>
      <c r="E695" s="70"/>
      <c r="F695" s="70"/>
      <c r="G695" s="70"/>
      <c r="H695" s="70"/>
      <c r="I695" s="70"/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</row>
    <row r="696" spans="2:25">
      <c r="B696" s="70"/>
      <c r="C696" s="70"/>
      <c r="D696" s="70"/>
      <c r="E696" s="70"/>
      <c r="F696" s="70"/>
      <c r="G696" s="70"/>
      <c r="H696" s="70"/>
      <c r="I696" s="70"/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</row>
    <row r="697" spans="2:25">
      <c r="B697" s="70"/>
      <c r="C697" s="70"/>
      <c r="D697" s="70"/>
      <c r="E697" s="70"/>
      <c r="F697" s="70"/>
      <c r="G697" s="70"/>
      <c r="H697" s="70"/>
      <c r="I697" s="70"/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</row>
    <row r="698" spans="2:25">
      <c r="B698" s="70"/>
      <c r="C698" s="70"/>
      <c r="D698" s="70"/>
      <c r="E698" s="70"/>
      <c r="F698" s="70"/>
      <c r="G698" s="70"/>
      <c r="H698" s="70"/>
      <c r="I698" s="70"/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</row>
    <row r="699" spans="2:25">
      <c r="B699" s="70"/>
      <c r="C699" s="70"/>
      <c r="D699" s="70"/>
      <c r="E699" s="70"/>
      <c r="F699" s="70"/>
      <c r="G699" s="70"/>
      <c r="H699" s="70"/>
      <c r="I699" s="70"/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</row>
    <row r="700" spans="2:25">
      <c r="B700" s="70"/>
      <c r="C700" s="70"/>
      <c r="D700" s="70"/>
      <c r="E700" s="70"/>
      <c r="F700" s="70"/>
      <c r="G700" s="70"/>
      <c r="H700" s="70"/>
      <c r="I700" s="70"/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</row>
    <row r="701" spans="2:25">
      <c r="B701" s="70"/>
      <c r="C701" s="70"/>
      <c r="D701" s="70"/>
      <c r="E701" s="70"/>
      <c r="F701" s="70"/>
      <c r="G701" s="70"/>
      <c r="H701" s="70"/>
      <c r="I701" s="70"/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</row>
    <row r="702" spans="2:25">
      <c r="B702" s="70"/>
      <c r="C702" s="70"/>
      <c r="D702" s="70"/>
      <c r="E702" s="70"/>
      <c r="F702" s="70"/>
      <c r="G702" s="70"/>
      <c r="H702" s="70"/>
      <c r="I702" s="70"/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</row>
    <row r="703" spans="2:25">
      <c r="B703" s="70"/>
      <c r="C703" s="70"/>
      <c r="D703" s="70"/>
      <c r="E703" s="70"/>
      <c r="F703" s="70"/>
      <c r="G703" s="70"/>
      <c r="H703" s="70"/>
      <c r="I703" s="70"/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</row>
    <row r="704" spans="2:25">
      <c r="B704" s="70"/>
      <c r="C704" s="70"/>
      <c r="D704" s="70"/>
      <c r="E704" s="70"/>
      <c r="F704" s="70"/>
      <c r="G704" s="70"/>
      <c r="H704" s="70"/>
      <c r="I704" s="70"/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</row>
    <row r="705" spans="2:25">
      <c r="B705" s="70"/>
      <c r="C705" s="70"/>
      <c r="D705" s="70"/>
      <c r="E705" s="70"/>
      <c r="F705" s="70"/>
      <c r="G705" s="70"/>
      <c r="H705" s="70"/>
      <c r="I705" s="70"/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</row>
    <row r="706" spans="2:25">
      <c r="B706" s="70"/>
      <c r="C706" s="70"/>
      <c r="D706" s="70"/>
      <c r="E706" s="70"/>
      <c r="F706" s="70"/>
      <c r="G706" s="70"/>
      <c r="H706" s="70"/>
      <c r="I706" s="70"/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</row>
    <row r="707" spans="2:25">
      <c r="B707" s="70"/>
      <c r="C707" s="70"/>
      <c r="D707" s="70"/>
      <c r="E707" s="70"/>
      <c r="F707" s="70"/>
      <c r="G707" s="70"/>
      <c r="H707" s="70"/>
      <c r="I707" s="70"/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</row>
    <row r="708" spans="2:25">
      <c r="B708" s="70"/>
      <c r="C708" s="70"/>
      <c r="D708" s="70"/>
      <c r="E708" s="70"/>
      <c r="F708" s="70"/>
      <c r="G708" s="70"/>
      <c r="H708" s="70"/>
      <c r="I708" s="70"/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</row>
    <row r="709" spans="2:25">
      <c r="B709" s="70"/>
      <c r="C709" s="70"/>
      <c r="D709" s="70"/>
      <c r="E709" s="70"/>
      <c r="F709" s="70"/>
      <c r="G709" s="70"/>
      <c r="H709" s="70"/>
      <c r="I709" s="70"/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</row>
    <row r="710" spans="2:25">
      <c r="B710" s="70"/>
      <c r="C710" s="70"/>
      <c r="D710" s="70"/>
      <c r="E710" s="70"/>
      <c r="F710" s="70"/>
      <c r="G710" s="70"/>
      <c r="H710" s="70"/>
      <c r="I710" s="70"/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</row>
    <row r="711" spans="2:25">
      <c r="B711" s="70"/>
      <c r="C711" s="70"/>
      <c r="D711" s="70"/>
      <c r="E711" s="70"/>
      <c r="F711" s="70"/>
      <c r="G711" s="70"/>
      <c r="H711" s="70"/>
      <c r="I711" s="70"/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</row>
    <row r="712" spans="2:25">
      <c r="B712" s="70"/>
      <c r="C712" s="70"/>
      <c r="D712" s="70"/>
      <c r="E712" s="70"/>
      <c r="F712" s="70"/>
      <c r="G712" s="70"/>
      <c r="H712" s="70"/>
      <c r="I712" s="70"/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</row>
    <row r="713" spans="2:25">
      <c r="B713" s="70"/>
      <c r="C713" s="70"/>
      <c r="D713" s="70"/>
      <c r="E713" s="70"/>
      <c r="F713" s="70"/>
      <c r="G713" s="70"/>
      <c r="H713" s="70"/>
      <c r="I713" s="70"/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</row>
    <row r="714" spans="2:25">
      <c r="B714" s="70"/>
      <c r="C714" s="70"/>
      <c r="D714" s="70"/>
      <c r="E714" s="70"/>
      <c r="F714" s="70"/>
      <c r="G714" s="70"/>
      <c r="H714" s="70"/>
      <c r="I714" s="70"/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</row>
    <row r="715" spans="2:25">
      <c r="B715" s="70"/>
      <c r="C715" s="70"/>
      <c r="D715" s="70"/>
      <c r="E715" s="70"/>
      <c r="F715" s="70"/>
      <c r="G715" s="70"/>
      <c r="H715" s="70"/>
      <c r="I715" s="70"/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</row>
    <row r="716" spans="2:25">
      <c r="B716" s="70"/>
      <c r="C716" s="70"/>
      <c r="D716" s="70"/>
      <c r="E716" s="70"/>
      <c r="F716" s="70"/>
      <c r="G716" s="70"/>
      <c r="H716" s="70"/>
      <c r="I716" s="70"/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</row>
    <row r="717" spans="2:25">
      <c r="B717" s="70"/>
      <c r="C717" s="70"/>
      <c r="D717" s="70"/>
      <c r="E717" s="70"/>
      <c r="F717" s="70"/>
      <c r="G717" s="70"/>
      <c r="H717" s="70"/>
      <c r="I717" s="70"/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</row>
    <row r="718" spans="2:25">
      <c r="B718" s="70"/>
      <c r="C718" s="70"/>
      <c r="D718" s="70"/>
      <c r="E718" s="70"/>
      <c r="F718" s="70"/>
      <c r="G718" s="70"/>
      <c r="H718" s="70"/>
      <c r="I718" s="70"/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</row>
    <row r="719" spans="2:25">
      <c r="B719" s="70"/>
      <c r="C719" s="70"/>
      <c r="D719" s="70"/>
      <c r="E719" s="70"/>
      <c r="F719" s="70"/>
      <c r="G719" s="70"/>
      <c r="H719" s="70"/>
      <c r="I719" s="70"/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</row>
    <row r="720" spans="2:25">
      <c r="B720" s="70"/>
      <c r="C720" s="70"/>
      <c r="D720" s="70"/>
      <c r="E720" s="70"/>
      <c r="F720" s="70"/>
      <c r="G720" s="70"/>
      <c r="H720" s="70"/>
      <c r="I720" s="70"/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</row>
    <row r="721" spans="2:25">
      <c r="B721" s="70"/>
      <c r="C721" s="70"/>
      <c r="D721" s="70"/>
      <c r="E721" s="70"/>
      <c r="F721" s="70"/>
      <c r="G721" s="70"/>
      <c r="H721" s="70"/>
      <c r="I721" s="70"/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</row>
    <row r="722" spans="2:25">
      <c r="B722" s="70"/>
      <c r="C722" s="70"/>
      <c r="D722" s="70"/>
      <c r="E722" s="70"/>
      <c r="F722" s="70"/>
      <c r="G722" s="70"/>
      <c r="H722" s="70"/>
      <c r="I722" s="70"/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</row>
    <row r="723" spans="2:25">
      <c r="B723" s="70"/>
      <c r="C723" s="70"/>
      <c r="D723" s="70"/>
      <c r="E723" s="70"/>
      <c r="F723" s="70"/>
      <c r="G723" s="70"/>
      <c r="H723" s="70"/>
      <c r="I723" s="70"/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</row>
    <row r="724" spans="2:25">
      <c r="B724" s="70"/>
      <c r="C724" s="70"/>
      <c r="D724" s="70"/>
      <c r="E724" s="70"/>
      <c r="F724" s="70"/>
      <c r="G724" s="70"/>
      <c r="H724" s="70"/>
      <c r="I724" s="70"/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</row>
    <row r="725" spans="2:25">
      <c r="B725" s="70"/>
      <c r="C725" s="70"/>
      <c r="D725" s="70"/>
      <c r="E725" s="70"/>
      <c r="F725" s="70"/>
      <c r="G725" s="70"/>
      <c r="H725" s="70"/>
      <c r="I725" s="70"/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</row>
    <row r="726" spans="2:25">
      <c r="B726" s="70"/>
      <c r="C726" s="70"/>
      <c r="D726" s="70"/>
      <c r="E726" s="70"/>
      <c r="F726" s="70"/>
      <c r="G726" s="70"/>
      <c r="H726" s="70"/>
      <c r="I726" s="70"/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</row>
    <row r="727" spans="2:25">
      <c r="B727" s="70"/>
      <c r="C727" s="70"/>
      <c r="D727" s="70"/>
      <c r="E727" s="70"/>
      <c r="F727" s="70"/>
      <c r="G727" s="70"/>
      <c r="H727" s="70"/>
      <c r="I727" s="70"/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</row>
    <row r="728" spans="2:25">
      <c r="B728" s="70"/>
      <c r="C728" s="70"/>
      <c r="D728" s="70"/>
      <c r="E728" s="70"/>
      <c r="F728" s="70"/>
      <c r="G728" s="70"/>
      <c r="H728" s="70"/>
      <c r="I728" s="70"/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</row>
    <row r="729" spans="2:25">
      <c r="B729" s="70"/>
      <c r="C729" s="70"/>
      <c r="D729" s="70"/>
      <c r="E729" s="70"/>
      <c r="F729" s="70"/>
      <c r="G729" s="70"/>
      <c r="H729" s="70"/>
      <c r="I729" s="70"/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</row>
    <row r="730" spans="2:25">
      <c r="B730" s="70"/>
      <c r="C730" s="70"/>
      <c r="D730" s="70"/>
      <c r="E730" s="70"/>
      <c r="F730" s="70"/>
      <c r="G730" s="70"/>
      <c r="H730" s="70"/>
      <c r="I730" s="70"/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</row>
    <row r="731" spans="2:25">
      <c r="B731" s="70"/>
      <c r="C731" s="70"/>
      <c r="D731" s="70"/>
      <c r="E731" s="70"/>
      <c r="F731" s="70"/>
      <c r="G731" s="70"/>
      <c r="H731" s="70"/>
      <c r="I731" s="70"/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</row>
    <row r="732" spans="2:25">
      <c r="B732" s="70"/>
      <c r="C732" s="70"/>
      <c r="D732" s="70"/>
      <c r="E732" s="70"/>
      <c r="F732" s="70"/>
      <c r="G732" s="70"/>
      <c r="H732" s="70"/>
      <c r="I732" s="70"/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</row>
    <row r="733" spans="2:25">
      <c r="B733" s="70"/>
      <c r="C733" s="70"/>
      <c r="D733" s="70"/>
      <c r="E733" s="70"/>
      <c r="F733" s="70"/>
      <c r="G733" s="70"/>
      <c r="H733" s="70"/>
      <c r="I733" s="70"/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</row>
    <row r="734" spans="2:25">
      <c r="B734" s="70"/>
      <c r="C734" s="70"/>
      <c r="D734" s="70"/>
      <c r="E734" s="70"/>
      <c r="F734" s="70"/>
      <c r="G734" s="70"/>
      <c r="H734" s="70"/>
      <c r="I734" s="70"/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</row>
    <row r="735" spans="2:25">
      <c r="B735" s="70"/>
      <c r="C735" s="70"/>
      <c r="D735" s="70"/>
      <c r="E735" s="70"/>
      <c r="F735" s="70"/>
      <c r="G735" s="70"/>
      <c r="H735" s="70"/>
      <c r="I735" s="70"/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</row>
    <row r="736" spans="2:25">
      <c r="B736" s="70"/>
      <c r="C736" s="70"/>
      <c r="D736" s="70"/>
      <c r="E736" s="70"/>
      <c r="F736" s="70"/>
      <c r="G736" s="70"/>
      <c r="H736" s="70"/>
      <c r="I736" s="70"/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</row>
    <row r="737" spans="2:25">
      <c r="B737" s="70"/>
      <c r="C737" s="70"/>
      <c r="D737" s="70"/>
      <c r="E737" s="70"/>
      <c r="F737" s="70"/>
      <c r="G737" s="70"/>
      <c r="H737" s="70"/>
      <c r="I737" s="70"/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</row>
    <row r="738" spans="2:25">
      <c r="B738" s="70"/>
      <c r="C738" s="70"/>
      <c r="D738" s="70"/>
      <c r="E738" s="70"/>
      <c r="F738" s="70"/>
      <c r="G738" s="70"/>
      <c r="H738" s="70"/>
      <c r="I738" s="70"/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</row>
    <row r="739" spans="2:25">
      <c r="B739" s="70"/>
      <c r="C739" s="70"/>
      <c r="D739" s="70"/>
      <c r="E739" s="70"/>
      <c r="F739" s="70"/>
      <c r="G739" s="70"/>
      <c r="H739" s="70"/>
      <c r="I739" s="70"/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</row>
    <row r="740" spans="2:25">
      <c r="B740" s="70"/>
      <c r="C740" s="70"/>
      <c r="D740" s="70"/>
      <c r="E740" s="70"/>
      <c r="F740" s="70"/>
      <c r="G740" s="70"/>
      <c r="H740" s="70"/>
      <c r="I740" s="70"/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</row>
    <row r="741" spans="2:25">
      <c r="B741" s="70"/>
      <c r="C741" s="70"/>
      <c r="D741" s="70"/>
      <c r="E741" s="70"/>
      <c r="F741" s="70"/>
      <c r="G741" s="70"/>
      <c r="H741" s="70"/>
      <c r="I741" s="70"/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</row>
    <row r="742" spans="2:25">
      <c r="B742" s="70"/>
      <c r="C742" s="70"/>
      <c r="D742" s="70"/>
      <c r="E742" s="70"/>
      <c r="F742" s="70"/>
      <c r="G742" s="70"/>
      <c r="H742" s="70"/>
      <c r="I742" s="70"/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</row>
    <row r="743" spans="2:25">
      <c r="B743" s="70"/>
      <c r="C743" s="70"/>
      <c r="D743" s="70"/>
      <c r="E743" s="70"/>
      <c r="F743" s="70"/>
      <c r="G743" s="70"/>
      <c r="H743" s="70"/>
      <c r="I743" s="70"/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</row>
    <row r="744" spans="2:25">
      <c r="B744" s="70"/>
      <c r="C744" s="70"/>
      <c r="D744" s="70"/>
      <c r="E744" s="70"/>
      <c r="F744" s="70"/>
      <c r="G744" s="70"/>
      <c r="H744" s="70"/>
      <c r="I744" s="70"/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</row>
    <row r="745" spans="2:25">
      <c r="B745" s="70"/>
      <c r="C745" s="70"/>
      <c r="D745" s="70"/>
      <c r="E745" s="70"/>
      <c r="F745" s="70"/>
      <c r="G745" s="70"/>
      <c r="H745" s="70"/>
      <c r="I745" s="70"/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</row>
    <row r="746" spans="2:25">
      <c r="B746" s="70"/>
      <c r="C746" s="70"/>
      <c r="D746" s="70"/>
      <c r="E746" s="70"/>
      <c r="F746" s="70"/>
      <c r="G746" s="70"/>
      <c r="H746" s="70"/>
      <c r="I746" s="70"/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</row>
    <row r="747" spans="2:25">
      <c r="B747" s="70"/>
      <c r="C747" s="70"/>
      <c r="D747" s="70"/>
      <c r="E747" s="70"/>
      <c r="F747" s="70"/>
      <c r="G747" s="70"/>
      <c r="H747" s="70"/>
      <c r="I747" s="70"/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</row>
    <row r="748" spans="2:25">
      <c r="B748" s="70"/>
      <c r="C748" s="70"/>
      <c r="D748" s="70"/>
      <c r="E748" s="70"/>
      <c r="F748" s="70"/>
      <c r="G748" s="70"/>
      <c r="H748" s="70"/>
      <c r="I748" s="70"/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</row>
    <row r="749" spans="2:25">
      <c r="B749" s="70"/>
      <c r="C749" s="70"/>
      <c r="D749" s="70"/>
      <c r="E749" s="70"/>
      <c r="F749" s="70"/>
      <c r="G749" s="70"/>
      <c r="H749" s="70"/>
      <c r="I749" s="70"/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</row>
    <row r="750" spans="2:25">
      <c r="B750" s="70"/>
      <c r="C750" s="70"/>
      <c r="D750" s="70"/>
      <c r="E750" s="70"/>
      <c r="F750" s="70"/>
      <c r="G750" s="70"/>
      <c r="H750" s="70"/>
      <c r="I750" s="70"/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</row>
    <row r="751" spans="2:25">
      <c r="B751" s="70"/>
      <c r="C751" s="70"/>
      <c r="D751" s="70"/>
      <c r="E751" s="70"/>
      <c r="F751" s="70"/>
      <c r="G751" s="70"/>
      <c r="H751" s="70"/>
      <c r="I751" s="70"/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</row>
    <row r="752" spans="2:25">
      <c r="B752" s="70"/>
      <c r="C752" s="70"/>
      <c r="D752" s="70"/>
      <c r="E752" s="70"/>
      <c r="F752" s="70"/>
      <c r="G752" s="70"/>
      <c r="H752" s="70"/>
      <c r="I752" s="70"/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</row>
    <row r="753" spans="2:25">
      <c r="B753" s="70"/>
      <c r="C753" s="70"/>
      <c r="D753" s="70"/>
      <c r="E753" s="70"/>
      <c r="F753" s="70"/>
      <c r="G753" s="70"/>
      <c r="H753" s="70"/>
      <c r="I753" s="70"/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</row>
    <row r="754" spans="2:25">
      <c r="B754" s="70"/>
      <c r="C754" s="70"/>
      <c r="D754" s="70"/>
      <c r="E754" s="70"/>
      <c r="F754" s="70"/>
      <c r="G754" s="70"/>
      <c r="H754" s="70"/>
      <c r="I754" s="70"/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</row>
    <row r="755" spans="2:25">
      <c r="B755" s="70"/>
      <c r="C755" s="70"/>
      <c r="D755" s="70"/>
      <c r="E755" s="70"/>
      <c r="F755" s="70"/>
      <c r="G755" s="70"/>
      <c r="H755" s="70"/>
      <c r="I755" s="70"/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</row>
    <row r="756" spans="2:25">
      <c r="B756" s="70"/>
      <c r="C756" s="70"/>
      <c r="D756" s="70"/>
      <c r="E756" s="70"/>
      <c r="F756" s="70"/>
      <c r="G756" s="70"/>
      <c r="H756" s="70"/>
      <c r="I756" s="70"/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</row>
    <row r="757" spans="2:25">
      <c r="B757" s="70"/>
      <c r="C757" s="70"/>
      <c r="D757" s="70"/>
      <c r="E757" s="70"/>
      <c r="F757" s="70"/>
      <c r="G757" s="70"/>
      <c r="H757" s="70"/>
      <c r="I757" s="70"/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</row>
    <row r="758" spans="2:25">
      <c r="B758" s="70"/>
      <c r="C758" s="70"/>
      <c r="D758" s="70"/>
      <c r="E758" s="70"/>
      <c r="F758" s="70"/>
      <c r="G758" s="70"/>
      <c r="H758" s="70"/>
      <c r="I758" s="70"/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</row>
    <row r="759" spans="2:25">
      <c r="B759" s="70"/>
      <c r="C759" s="70"/>
      <c r="D759" s="70"/>
      <c r="E759" s="70"/>
      <c r="F759" s="70"/>
      <c r="G759" s="70"/>
      <c r="H759" s="70"/>
      <c r="I759" s="70"/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</row>
    <row r="760" spans="2:25">
      <c r="B760" s="70"/>
      <c r="C760" s="70"/>
      <c r="D760" s="70"/>
      <c r="E760" s="70"/>
      <c r="F760" s="70"/>
      <c r="G760" s="70"/>
      <c r="H760" s="70"/>
      <c r="I760" s="70"/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</row>
    <row r="761" spans="2:25">
      <c r="B761" s="70"/>
      <c r="C761" s="70"/>
      <c r="D761" s="70"/>
      <c r="E761" s="70"/>
      <c r="F761" s="70"/>
      <c r="G761" s="70"/>
      <c r="H761" s="70"/>
      <c r="I761" s="70"/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</row>
    <row r="762" spans="2:25">
      <c r="B762" s="70"/>
      <c r="C762" s="70"/>
      <c r="D762" s="70"/>
      <c r="E762" s="70"/>
      <c r="F762" s="70"/>
      <c r="G762" s="70"/>
      <c r="H762" s="70"/>
      <c r="I762" s="70"/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</row>
    <row r="763" spans="2:25">
      <c r="B763" s="70"/>
      <c r="C763" s="70"/>
      <c r="D763" s="70"/>
      <c r="E763" s="70"/>
      <c r="F763" s="70"/>
      <c r="G763" s="70"/>
      <c r="H763" s="70"/>
      <c r="I763" s="70"/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</row>
    <row r="764" spans="2:25">
      <c r="B764" s="70"/>
      <c r="C764" s="70"/>
      <c r="D764" s="70"/>
      <c r="E764" s="70"/>
      <c r="F764" s="70"/>
      <c r="G764" s="70"/>
      <c r="H764" s="70"/>
      <c r="I764" s="70"/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</row>
    <row r="765" spans="2:25">
      <c r="B765" s="70"/>
      <c r="C765" s="70"/>
      <c r="D765" s="70"/>
      <c r="E765" s="70"/>
      <c r="F765" s="70"/>
      <c r="G765" s="70"/>
      <c r="H765" s="70"/>
      <c r="I765" s="70"/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</row>
    <row r="766" spans="2:25">
      <c r="B766" s="70"/>
      <c r="C766" s="70"/>
      <c r="D766" s="70"/>
      <c r="E766" s="70"/>
      <c r="F766" s="70"/>
      <c r="G766" s="70"/>
      <c r="H766" s="70"/>
      <c r="I766" s="70"/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</row>
    <row r="767" spans="2:25">
      <c r="B767" s="70"/>
      <c r="C767" s="70"/>
      <c r="D767" s="70"/>
      <c r="E767" s="70"/>
      <c r="F767" s="70"/>
      <c r="G767" s="70"/>
      <c r="H767" s="70"/>
      <c r="I767" s="70"/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</row>
    <row r="768" spans="2:25">
      <c r="B768" s="70"/>
      <c r="C768" s="70"/>
      <c r="D768" s="70"/>
      <c r="E768" s="70"/>
      <c r="F768" s="70"/>
      <c r="G768" s="70"/>
      <c r="H768" s="70"/>
      <c r="I768" s="70"/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</row>
    <row r="769" spans="2:25"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</row>
    <row r="770" spans="2:25">
      <c r="B770" s="70"/>
      <c r="C770" s="70"/>
      <c r="D770" s="70"/>
      <c r="E770" s="70"/>
      <c r="F770" s="70"/>
      <c r="G770" s="70"/>
      <c r="H770" s="70"/>
      <c r="I770" s="70"/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</row>
    <row r="771" spans="2:25">
      <c r="B771" s="70"/>
      <c r="C771" s="70"/>
      <c r="D771" s="70"/>
      <c r="E771" s="70"/>
      <c r="F771" s="70"/>
      <c r="G771" s="70"/>
      <c r="H771" s="70"/>
      <c r="I771" s="70"/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</row>
    <row r="772" spans="2:25">
      <c r="B772" s="70"/>
      <c r="C772" s="70"/>
      <c r="D772" s="70"/>
      <c r="E772" s="70"/>
      <c r="F772" s="70"/>
      <c r="G772" s="70"/>
      <c r="H772" s="70"/>
      <c r="I772" s="70"/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</row>
    <row r="773" spans="2:25">
      <c r="B773" s="70"/>
      <c r="C773" s="70"/>
      <c r="D773" s="70"/>
      <c r="E773" s="70"/>
      <c r="F773" s="70"/>
      <c r="G773" s="70"/>
      <c r="H773" s="70"/>
      <c r="I773" s="70"/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</row>
    <row r="774" spans="2:25"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</row>
    <row r="775" spans="2:25">
      <c r="B775" s="70"/>
      <c r="C775" s="70"/>
      <c r="D775" s="70"/>
      <c r="E775" s="70"/>
      <c r="F775" s="70"/>
      <c r="G775" s="70"/>
      <c r="H775" s="70"/>
      <c r="I775" s="70"/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</row>
    <row r="776" spans="2:25">
      <c r="B776" s="70"/>
      <c r="C776" s="70"/>
      <c r="D776" s="70"/>
      <c r="E776" s="70"/>
      <c r="F776" s="70"/>
      <c r="G776" s="70"/>
      <c r="H776" s="70"/>
      <c r="I776" s="70"/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</row>
    <row r="777" spans="2:25">
      <c r="B777" s="70"/>
      <c r="C777" s="70"/>
      <c r="D777" s="70"/>
      <c r="E777" s="70"/>
      <c r="F777" s="70"/>
      <c r="G777" s="70"/>
      <c r="H777" s="70"/>
      <c r="I777" s="70"/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</row>
    <row r="778" spans="2:25">
      <c r="B778" s="70"/>
      <c r="C778" s="70"/>
      <c r="D778" s="70"/>
      <c r="E778" s="70"/>
      <c r="F778" s="70"/>
      <c r="G778" s="70"/>
      <c r="H778" s="70"/>
      <c r="I778" s="70"/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</row>
    <row r="779" spans="2:25">
      <c r="B779" s="70"/>
      <c r="C779" s="70"/>
      <c r="D779" s="70"/>
      <c r="E779" s="70"/>
      <c r="F779" s="70"/>
      <c r="G779" s="70"/>
      <c r="H779" s="70"/>
      <c r="I779" s="70"/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</row>
    <row r="780" spans="2:25">
      <c r="B780" s="70"/>
      <c r="C780" s="70"/>
      <c r="D780" s="70"/>
      <c r="E780" s="70"/>
      <c r="F780" s="70"/>
      <c r="G780" s="70"/>
      <c r="H780" s="70"/>
      <c r="I780" s="70"/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</row>
    <row r="781" spans="2:25">
      <c r="B781" s="70"/>
      <c r="C781" s="70"/>
      <c r="D781" s="70"/>
      <c r="E781" s="70"/>
      <c r="F781" s="70"/>
      <c r="G781" s="70"/>
      <c r="H781" s="70"/>
      <c r="I781" s="70"/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</row>
    <row r="782" spans="2:25">
      <c r="B782" s="70"/>
      <c r="C782" s="70"/>
      <c r="D782" s="70"/>
      <c r="E782" s="70"/>
      <c r="F782" s="70"/>
      <c r="G782" s="70"/>
      <c r="H782" s="70"/>
      <c r="I782" s="70"/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</row>
    <row r="783" spans="2:25">
      <c r="B783" s="70"/>
      <c r="C783" s="70"/>
      <c r="D783" s="70"/>
      <c r="E783" s="70"/>
      <c r="F783" s="70"/>
      <c r="G783" s="70"/>
      <c r="H783" s="70"/>
      <c r="I783" s="70"/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</row>
    <row r="784" spans="2:25">
      <c r="B784" s="70"/>
      <c r="C784" s="70"/>
      <c r="D784" s="70"/>
      <c r="E784" s="70"/>
      <c r="F784" s="70"/>
      <c r="G784" s="70"/>
      <c r="H784" s="70"/>
      <c r="I784" s="70"/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</row>
    <row r="785" spans="2:25">
      <c r="B785" s="70"/>
      <c r="C785" s="70"/>
      <c r="D785" s="70"/>
      <c r="E785" s="70"/>
      <c r="F785" s="70"/>
      <c r="G785" s="70"/>
      <c r="H785" s="70"/>
      <c r="I785" s="70"/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</row>
    <row r="786" spans="2:25">
      <c r="B786" s="70"/>
      <c r="C786" s="70"/>
      <c r="D786" s="70"/>
      <c r="E786" s="70"/>
      <c r="F786" s="70"/>
      <c r="G786" s="70"/>
      <c r="H786" s="70"/>
      <c r="I786" s="70"/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</row>
    <row r="787" spans="2:25">
      <c r="B787" s="70"/>
      <c r="C787" s="70"/>
      <c r="D787" s="70"/>
      <c r="E787" s="70"/>
      <c r="F787" s="70"/>
      <c r="G787" s="70"/>
      <c r="H787" s="70"/>
      <c r="I787" s="70"/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</row>
    <row r="788" spans="2:25">
      <c r="B788" s="70"/>
      <c r="C788" s="70"/>
      <c r="D788" s="70"/>
      <c r="E788" s="70"/>
      <c r="F788" s="70"/>
      <c r="G788" s="70"/>
      <c r="H788" s="70"/>
      <c r="I788" s="70"/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</row>
    <row r="789" spans="2:25">
      <c r="B789" s="70"/>
      <c r="C789" s="70"/>
      <c r="D789" s="70"/>
      <c r="E789" s="70"/>
      <c r="F789" s="70"/>
      <c r="G789" s="70"/>
      <c r="H789" s="70"/>
      <c r="I789" s="70"/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</row>
    <row r="790" spans="2:25">
      <c r="B790" s="70"/>
      <c r="C790" s="70"/>
      <c r="D790" s="70"/>
      <c r="E790" s="70"/>
      <c r="F790" s="70"/>
      <c r="G790" s="70"/>
      <c r="H790" s="70"/>
      <c r="I790" s="70"/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</row>
    <row r="791" spans="2:25">
      <c r="B791" s="70"/>
      <c r="C791" s="70"/>
      <c r="D791" s="70"/>
      <c r="E791" s="70"/>
      <c r="F791" s="70"/>
      <c r="G791" s="70"/>
      <c r="H791" s="70"/>
      <c r="I791" s="70"/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</row>
    <row r="792" spans="2:25">
      <c r="B792" s="70"/>
      <c r="C792" s="70"/>
      <c r="D792" s="70"/>
      <c r="E792" s="70"/>
      <c r="F792" s="70"/>
      <c r="G792" s="70"/>
      <c r="H792" s="70"/>
      <c r="I792" s="70"/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</row>
    <row r="793" spans="2:25">
      <c r="B793" s="70"/>
      <c r="C793" s="70"/>
      <c r="D793" s="70"/>
      <c r="E793" s="70"/>
      <c r="F793" s="70"/>
      <c r="G793" s="70"/>
      <c r="H793" s="70"/>
      <c r="I793" s="70"/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</row>
    <row r="794" spans="2:25">
      <c r="B794" s="70"/>
      <c r="C794" s="70"/>
      <c r="D794" s="70"/>
      <c r="E794" s="70"/>
      <c r="F794" s="70"/>
      <c r="G794" s="70"/>
      <c r="H794" s="70"/>
      <c r="I794" s="70"/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</row>
    <row r="795" spans="2:25">
      <c r="B795" s="70"/>
      <c r="C795" s="70"/>
      <c r="D795" s="70"/>
      <c r="E795" s="70"/>
      <c r="F795" s="70"/>
      <c r="G795" s="70"/>
      <c r="H795" s="70"/>
      <c r="I795" s="70"/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</row>
    <row r="796" spans="2:25">
      <c r="B796" s="70"/>
      <c r="C796" s="70"/>
      <c r="D796" s="70"/>
      <c r="E796" s="70"/>
      <c r="F796" s="70"/>
      <c r="G796" s="70"/>
      <c r="H796" s="70"/>
      <c r="I796" s="70"/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</row>
    <row r="797" spans="2:25">
      <c r="B797" s="70"/>
      <c r="C797" s="70"/>
      <c r="D797" s="70"/>
      <c r="E797" s="70"/>
      <c r="F797" s="70"/>
      <c r="G797" s="70"/>
      <c r="H797" s="70"/>
      <c r="I797" s="70"/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</row>
    <row r="798" spans="2:25">
      <c r="B798" s="70"/>
      <c r="C798" s="70"/>
      <c r="D798" s="70"/>
      <c r="E798" s="70"/>
      <c r="F798" s="70"/>
      <c r="G798" s="70"/>
      <c r="H798" s="70"/>
      <c r="I798" s="70"/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</row>
    <row r="799" spans="2:25">
      <c r="B799" s="70"/>
      <c r="C799" s="70"/>
      <c r="D799" s="70"/>
      <c r="E799" s="70"/>
      <c r="F799" s="70"/>
      <c r="G799" s="70"/>
      <c r="H799" s="70"/>
      <c r="I799" s="70"/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</row>
    <row r="800" spans="2:25">
      <c r="B800" s="70"/>
      <c r="C800" s="70"/>
      <c r="D800" s="70"/>
      <c r="E800" s="70"/>
      <c r="F800" s="70"/>
      <c r="G800" s="70"/>
      <c r="H800" s="70"/>
      <c r="I800" s="70"/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</row>
    <row r="801" spans="2:25">
      <c r="B801" s="70"/>
      <c r="C801" s="70"/>
      <c r="D801" s="70"/>
      <c r="E801" s="70"/>
      <c r="F801" s="70"/>
      <c r="G801" s="70"/>
      <c r="H801" s="70"/>
      <c r="I801" s="70"/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</row>
    <row r="802" spans="2:25">
      <c r="B802" s="70"/>
      <c r="C802" s="70"/>
      <c r="D802" s="70"/>
      <c r="E802" s="70"/>
      <c r="F802" s="70"/>
      <c r="G802" s="70"/>
      <c r="H802" s="70"/>
      <c r="I802" s="70"/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</row>
    <row r="803" spans="2:25">
      <c r="B803" s="70"/>
      <c r="C803" s="70"/>
      <c r="D803" s="70"/>
      <c r="E803" s="70"/>
      <c r="F803" s="70"/>
      <c r="G803" s="70"/>
      <c r="H803" s="70"/>
      <c r="I803" s="70"/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</row>
    <row r="804" spans="2:25">
      <c r="B804" s="70"/>
      <c r="C804" s="70"/>
      <c r="D804" s="70"/>
      <c r="E804" s="70"/>
      <c r="F804" s="70"/>
      <c r="G804" s="70"/>
      <c r="H804" s="70"/>
      <c r="I804" s="70"/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</row>
    <row r="805" spans="2:25">
      <c r="B805" s="70"/>
      <c r="C805" s="70"/>
      <c r="D805" s="70"/>
      <c r="E805" s="70"/>
      <c r="F805" s="70"/>
      <c r="G805" s="70"/>
      <c r="H805" s="70"/>
      <c r="I805" s="70"/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</row>
    <row r="806" spans="2:25">
      <c r="B806" s="70"/>
      <c r="C806" s="70"/>
      <c r="D806" s="70"/>
      <c r="E806" s="70"/>
      <c r="F806" s="70"/>
      <c r="G806" s="70"/>
      <c r="H806" s="70"/>
      <c r="I806" s="70"/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</row>
    <row r="807" spans="2:25">
      <c r="B807" s="70"/>
      <c r="C807" s="70"/>
      <c r="D807" s="70"/>
      <c r="E807" s="70"/>
      <c r="F807" s="70"/>
      <c r="G807" s="70"/>
      <c r="H807" s="70"/>
      <c r="I807" s="70"/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</row>
    <row r="808" spans="2:25">
      <c r="B808" s="70"/>
      <c r="C808" s="70"/>
      <c r="D808" s="70"/>
      <c r="E808" s="70"/>
      <c r="F808" s="70"/>
      <c r="G808" s="70"/>
      <c r="H808" s="70"/>
      <c r="I808" s="70"/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</row>
    <row r="809" spans="2:25">
      <c r="B809" s="70"/>
      <c r="C809" s="70"/>
      <c r="D809" s="70"/>
      <c r="E809" s="70"/>
      <c r="F809" s="70"/>
      <c r="G809" s="70"/>
      <c r="H809" s="70"/>
      <c r="I809" s="70"/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</row>
    <row r="810" spans="2:25">
      <c r="B810" s="70"/>
      <c r="C810" s="70"/>
      <c r="D810" s="70"/>
      <c r="E810" s="70"/>
      <c r="F810" s="70"/>
      <c r="G810" s="70"/>
      <c r="H810" s="70"/>
      <c r="I810" s="70"/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</row>
    <row r="811" spans="2:25">
      <c r="B811" s="70"/>
      <c r="C811" s="70"/>
      <c r="D811" s="70"/>
      <c r="E811" s="70"/>
      <c r="F811" s="70"/>
      <c r="G811" s="70"/>
      <c r="H811" s="70"/>
      <c r="I811" s="70"/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</row>
    <row r="812" spans="2:25">
      <c r="B812" s="70"/>
      <c r="C812" s="70"/>
      <c r="D812" s="70"/>
      <c r="E812" s="70"/>
      <c r="F812" s="70"/>
      <c r="G812" s="70"/>
      <c r="H812" s="70"/>
      <c r="I812" s="70"/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</row>
    <row r="813" spans="2:25">
      <c r="B813" s="70"/>
      <c r="C813" s="70"/>
      <c r="D813" s="70"/>
      <c r="E813" s="70"/>
      <c r="F813" s="70"/>
      <c r="G813" s="70"/>
      <c r="H813" s="70"/>
      <c r="I813" s="70"/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</row>
    <row r="814" spans="2:25">
      <c r="B814" s="70"/>
      <c r="C814" s="70"/>
      <c r="D814" s="70"/>
      <c r="E814" s="70"/>
      <c r="F814" s="70"/>
      <c r="G814" s="70"/>
      <c r="H814" s="70"/>
      <c r="I814" s="70"/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</row>
    <row r="815" spans="2:25">
      <c r="B815" s="70"/>
      <c r="C815" s="70"/>
      <c r="D815" s="70"/>
      <c r="E815" s="70"/>
      <c r="F815" s="70"/>
      <c r="G815" s="70"/>
      <c r="H815" s="70"/>
      <c r="I815" s="70"/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</row>
    <row r="816" spans="2:25">
      <c r="B816" s="70"/>
      <c r="C816" s="70"/>
      <c r="D816" s="70"/>
      <c r="E816" s="70"/>
      <c r="F816" s="70"/>
      <c r="G816" s="70"/>
      <c r="H816" s="70"/>
      <c r="I816" s="70"/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</row>
    <row r="817" spans="2:25">
      <c r="B817" s="70"/>
      <c r="C817" s="70"/>
      <c r="D817" s="70"/>
      <c r="E817" s="70"/>
      <c r="F817" s="70"/>
      <c r="G817" s="70"/>
      <c r="H817" s="70"/>
      <c r="I817" s="70"/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</row>
    <row r="818" spans="2:25">
      <c r="B818" s="70"/>
      <c r="C818" s="70"/>
      <c r="D818" s="70"/>
      <c r="E818" s="70"/>
      <c r="F818" s="70"/>
      <c r="G818" s="70"/>
      <c r="H818" s="70"/>
      <c r="I818" s="70"/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</row>
    <row r="819" spans="2:25">
      <c r="B819" s="70"/>
      <c r="C819" s="70"/>
      <c r="D819" s="70"/>
      <c r="E819" s="70"/>
      <c r="F819" s="70"/>
      <c r="G819" s="70"/>
      <c r="H819" s="70"/>
      <c r="I819" s="70"/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</row>
    <row r="820" spans="2:25">
      <c r="B820" s="70"/>
      <c r="C820" s="70"/>
      <c r="D820" s="70"/>
      <c r="E820" s="70"/>
      <c r="F820" s="70"/>
      <c r="G820" s="70"/>
      <c r="H820" s="70"/>
      <c r="I820" s="70"/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</row>
    <row r="821" spans="2:25">
      <c r="B821" s="70"/>
      <c r="C821" s="70"/>
      <c r="D821" s="70"/>
      <c r="E821" s="70"/>
      <c r="F821" s="70"/>
      <c r="G821" s="70"/>
      <c r="H821" s="70"/>
      <c r="I821" s="70"/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</row>
    <row r="822" spans="2:25">
      <c r="B822" s="70"/>
      <c r="C822" s="70"/>
      <c r="D822" s="70"/>
      <c r="E822" s="70"/>
      <c r="F822" s="70"/>
      <c r="G822" s="70"/>
      <c r="H822" s="70"/>
      <c r="I822" s="70"/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</row>
    <row r="823" spans="2:25">
      <c r="B823" s="70"/>
      <c r="C823" s="70"/>
      <c r="D823" s="70"/>
      <c r="E823" s="70"/>
      <c r="F823" s="70"/>
      <c r="G823" s="70"/>
      <c r="H823" s="70"/>
      <c r="I823" s="70"/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</row>
    <row r="824" spans="2:25">
      <c r="B824" s="70"/>
      <c r="C824" s="70"/>
      <c r="D824" s="70"/>
      <c r="E824" s="70"/>
      <c r="F824" s="70"/>
      <c r="G824" s="70"/>
      <c r="H824" s="70"/>
      <c r="I824" s="70"/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</row>
    <row r="825" spans="2:25">
      <c r="B825" s="70"/>
      <c r="C825" s="70"/>
      <c r="D825" s="70"/>
      <c r="E825" s="70"/>
      <c r="F825" s="70"/>
      <c r="G825" s="70"/>
      <c r="H825" s="70"/>
      <c r="I825" s="70"/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</row>
    <row r="826" spans="2:25">
      <c r="B826" s="70"/>
      <c r="C826" s="70"/>
      <c r="D826" s="70"/>
      <c r="E826" s="70"/>
      <c r="F826" s="70"/>
      <c r="G826" s="70"/>
      <c r="H826" s="70"/>
      <c r="I826" s="70"/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</row>
    <row r="827" spans="2:25">
      <c r="B827" s="70"/>
      <c r="C827" s="70"/>
      <c r="D827" s="70"/>
      <c r="E827" s="70"/>
      <c r="F827" s="70"/>
      <c r="G827" s="70"/>
      <c r="H827" s="70"/>
      <c r="I827" s="70"/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</row>
    <row r="828" spans="2:25">
      <c r="B828" s="70"/>
      <c r="C828" s="70"/>
      <c r="D828" s="70"/>
      <c r="E828" s="70"/>
      <c r="F828" s="70"/>
      <c r="G828" s="70"/>
      <c r="H828" s="70"/>
      <c r="I828" s="70"/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</row>
    <row r="829" spans="2:25">
      <c r="B829" s="70"/>
      <c r="C829" s="70"/>
      <c r="D829" s="70"/>
      <c r="E829" s="70"/>
      <c r="F829" s="70"/>
      <c r="G829" s="70"/>
      <c r="H829" s="70"/>
      <c r="I829" s="70"/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</row>
    <row r="830" spans="2:25">
      <c r="B830" s="70"/>
      <c r="C830" s="70"/>
      <c r="D830" s="70"/>
      <c r="E830" s="70"/>
      <c r="F830" s="70"/>
      <c r="G830" s="70"/>
      <c r="H830" s="70"/>
      <c r="I830" s="70"/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</row>
    <row r="831" spans="2:25">
      <c r="B831" s="70"/>
      <c r="C831" s="70"/>
      <c r="D831" s="70"/>
      <c r="E831" s="70"/>
      <c r="F831" s="70"/>
      <c r="G831" s="70"/>
      <c r="H831" s="70"/>
      <c r="I831" s="70"/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</row>
    <row r="832" spans="2:25">
      <c r="B832" s="70"/>
      <c r="C832" s="70"/>
      <c r="D832" s="70"/>
      <c r="E832" s="70"/>
      <c r="F832" s="70"/>
      <c r="G832" s="70"/>
      <c r="H832" s="70"/>
      <c r="I832" s="70"/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</row>
    <row r="833" spans="2:25">
      <c r="B833" s="70"/>
      <c r="C833" s="70"/>
      <c r="D833" s="70"/>
      <c r="E833" s="70"/>
      <c r="F833" s="70"/>
      <c r="G833" s="70"/>
      <c r="H833" s="70"/>
      <c r="I833" s="70"/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</row>
    <row r="834" spans="2:25">
      <c r="B834" s="70"/>
      <c r="C834" s="70"/>
      <c r="D834" s="70"/>
      <c r="E834" s="70"/>
      <c r="F834" s="70"/>
      <c r="G834" s="70"/>
      <c r="H834" s="70"/>
      <c r="I834" s="70"/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</row>
    <row r="835" spans="2:25">
      <c r="B835" s="70"/>
      <c r="C835" s="70"/>
      <c r="D835" s="70"/>
      <c r="E835" s="70"/>
      <c r="F835" s="70"/>
      <c r="G835" s="70"/>
      <c r="H835" s="70"/>
      <c r="I835" s="70"/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</row>
    <row r="836" spans="2:25">
      <c r="B836" s="70"/>
      <c r="C836" s="70"/>
      <c r="D836" s="70"/>
      <c r="E836" s="70"/>
      <c r="F836" s="70"/>
      <c r="G836" s="70"/>
      <c r="H836" s="70"/>
      <c r="I836" s="70"/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</row>
    <row r="837" spans="2:25">
      <c r="B837" s="70"/>
      <c r="C837" s="70"/>
      <c r="D837" s="70"/>
      <c r="E837" s="70"/>
      <c r="F837" s="70"/>
      <c r="G837" s="70"/>
      <c r="H837" s="70"/>
      <c r="I837" s="70"/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</row>
    <row r="838" spans="2:25">
      <c r="B838" s="70"/>
      <c r="C838" s="70"/>
      <c r="D838" s="70"/>
      <c r="E838" s="70"/>
      <c r="F838" s="70"/>
      <c r="G838" s="70"/>
      <c r="H838" s="70"/>
      <c r="I838" s="70"/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</row>
    <row r="839" spans="2:25">
      <c r="B839" s="70"/>
      <c r="C839" s="70"/>
      <c r="D839" s="70"/>
      <c r="E839" s="70"/>
      <c r="F839" s="70"/>
      <c r="G839" s="70"/>
      <c r="H839" s="70"/>
      <c r="I839" s="70"/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</row>
    <row r="840" spans="2:25">
      <c r="B840" s="70"/>
      <c r="C840" s="70"/>
      <c r="D840" s="70"/>
      <c r="E840" s="70"/>
      <c r="F840" s="70"/>
      <c r="G840" s="70"/>
      <c r="H840" s="70"/>
      <c r="I840" s="70"/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</row>
    <row r="841" spans="2:25">
      <c r="B841" s="70"/>
      <c r="C841" s="70"/>
      <c r="D841" s="70"/>
      <c r="E841" s="70"/>
      <c r="F841" s="70"/>
      <c r="G841" s="70"/>
      <c r="H841" s="70"/>
      <c r="I841" s="70"/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</row>
    <row r="842" spans="2:25">
      <c r="B842" s="70"/>
      <c r="C842" s="70"/>
      <c r="D842" s="70"/>
      <c r="E842" s="70"/>
      <c r="F842" s="70"/>
      <c r="G842" s="70"/>
      <c r="H842" s="70"/>
      <c r="I842" s="70"/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</row>
    <row r="843" spans="2:25">
      <c r="B843" s="70"/>
      <c r="C843" s="70"/>
      <c r="D843" s="70"/>
      <c r="E843" s="70"/>
      <c r="F843" s="70"/>
      <c r="G843" s="70"/>
      <c r="H843" s="70"/>
      <c r="I843" s="70"/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</row>
    <row r="844" spans="2:25">
      <c r="B844" s="70"/>
      <c r="C844" s="70"/>
      <c r="D844" s="70"/>
      <c r="E844" s="70"/>
      <c r="F844" s="70"/>
      <c r="G844" s="70"/>
      <c r="H844" s="70"/>
      <c r="I844" s="70"/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</row>
    <row r="845" spans="2:25">
      <c r="B845" s="70"/>
      <c r="C845" s="70"/>
      <c r="D845" s="70"/>
      <c r="E845" s="70"/>
      <c r="F845" s="70"/>
      <c r="G845" s="70"/>
      <c r="H845" s="70"/>
      <c r="I845" s="70"/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</row>
    <row r="846" spans="2:25">
      <c r="B846" s="70"/>
      <c r="C846" s="70"/>
      <c r="D846" s="70"/>
      <c r="E846" s="70"/>
      <c r="F846" s="70"/>
      <c r="G846" s="70"/>
      <c r="H846" s="70"/>
      <c r="I846" s="70"/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</row>
    <row r="847" spans="2:25">
      <c r="B847" s="70"/>
      <c r="C847" s="70"/>
      <c r="D847" s="70"/>
      <c r="E847" s="70"/>
      <c r="F847" s="70"/>
      <c r="G847" s="70"/>
      <c r="H847" s="70"/>
      <c r="I847" s="70"/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</row>
    <row r="848" spans="2:25">
      <c r="B848" s="70"/>
      <c r="C848" s="70"/>
      <c r="D848" s="70"/>
      <c r="E848" s="70"/>
      <c r="F848" s="70"/>
      <c r="G848" s="70"/>
      <c r="H848" s="70"/>
      <c r="I848" s="70"/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</row>
    <row r="849" spans="2:25">
      <c r="B849" s="70"/>
      <c r="C849" s="70"/>
      <c r="D849" s="70"/>
      <c r="E849" s="70"/>
      <c r="F849" s="70"/>
      <c r="G849" s="70"/>
      <c r="H849" s="70"/>
      <c r="I849" s="70"/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</row>
    <row r="850" spans="2:25">
      <c r="B850" s="70"/>
      <c r="C850" s="70"/>
      <c r="D850" s="70"/>
      <c r="E850" s="70"/>
      <c r="F850" s="70"/>
      <c r="G850" s="70"/>
      <c r="H850" s="70"/>
      <c r="I850" s="70"/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</row>
    <row r="851" spans="2:25">
      <c r="B851" s="70"/>
      <c r="C851" s="70"/>
      <c r="D851" s="70"/>
      <c r="E851" s="70"/>
      <c r="F851" s="70"/>
      <c r="G851" s="70"/>
      <c r="H851" s="70"/>
      <c r="I851" s="70"/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</row>
    <row r="852" spans="2:25">
      <c r="B852" s="70"/>
      <c r="C852" s="70"/>
      <c r="D852" s="70"/>
      <c r="E852" s="70"/>
      <c r="F852" s="70"/>
      <c r="G852" s="70"/>
      <c r="H852" s="70"/>
      <c r="I852" s="70"/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</row>
    <row r="853" spans="2:25">
      <c r="B853" s="70"/>
      <c r="C853" s="70"/>
      <c r="D853" s="70"/>
      <c r="E853" s="70"/>
      <c r="F853" s="70"/>
      <c r="G853" s="70"/>
      <c r="H853" s="70"/>
      <c r="I853" s="70"/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</row>
    <row r="854" spans="2:25">
      <c r="B854" s="70"/>
      <c r="C854" s="70"/>
      <c r="D854" s="70"/>
      <c r="E854" s="70"/>
      <c r="F854" s="70"/>
      <c r="G854" s="70"/>
      <c r="H854" s="70"/>
      <c r="I854" s="70"/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</row>
    <row r="855" spans="2:25">
      <c r="B855" s="70"/>
      <c r="C855" s="70"/>
      <c r="D855" s="70"/>
      <c r="E855" s="70"/>
      <c r="F855" s="70"/>
      <c r="G855" s="70"/>
      <c r="H855" s="70"/>
      <c r="I855" s="70"/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</row>
    <row r="856" spans="2:25">
      <c r="B856" s="70"/>
      <c r="C856" s="70"/>
      <c r="D856" s="70"/>
      <c r="E856" s="70"/>
      <c r="F856" s="70"/>
      <c r="G856" s="70"/>
      <c r="H856" s="70"/>
      <c r="I856" s="70"/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</row>
    <row r="857" spans="2:25">
      <c r="B857" s="70"/>
      <c r="C857" s="70"/>
      <c r="D857" s="70"/>
      <c r="E857" s="70"/>
      <c r="F857" s="70"/>
      <c r="G857" s="70"/>
      <c r="H857" s="70"/>
      <c r="I857" s="70"/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</row>
    <row r="858" spans="2:25">
      <c r="B858" s="70"/>
      <c r="C858" s="70"/>
      <c r="D858" s="70"/>
      <c r="E858" s="70"/>
      <c r="F858" s="70"/>
      <c r="G858" s="70"/>
      <c r="H858" s="70"/>
      <c r="I858" s="70"/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</row>
    <row r="859" spans="2:25">
      <c r="B859" s="70"/>
      <c r="C859" s="70"/>
      <c r="D859" s="70"/>
      <c r="E859" s="70"/>
      <c r="F859" s="70"/>
      <c r="G859" s="70"/>
      <c r="H859" s="70"/>
      <c r="I859" s="70"/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</row>
    <row r="860" spans="2:25">
      <c r="B860" s="70"/>
      <c r="C860" s="70"/>
      <c r="D860" s="70"/>
      <c r="E860" s="70"/>
      <c r="F860" s="70"/>
      <c r="G860" s="70"/>
      <c r="H860" s="70"/>
      <c r="I860" s="70"/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</row>
    <row r="861" spans="2:25">
      <c r="B861" s="70"/>
      <c r="C861" s="70"/>
      <c r="D861" s="70"/>
      <c r="E861" s="70"/>
      <c r="F861" s="70"/>
      <c r="G861" s="70"/>
      <c r="H861" s="70"/>
      <c r="I861" s="70"/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</row>
    <row r="862" spans="2:25">
      <c r="B862" s="70"/>
      <c r="C862" s="70"/>
      <c r="D862" s="70"/>
      <c r="E862" s="70"/>
      <c r="F862" s="70"/>
      <c r="G862" s="70"/>
      <c r="H862" s="70"/>
      <c r="I862" s="70"/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</row>
    <row r="863" spans="2:25">
      <c r="B863" s="70"/>
      <c r="C863" s="70"/>
      <c r="D863" s="70"/>
      <c r="E863" s="70"/>
      <c r="F863" s="70"/>
      <c r="G863" s="70"/>
      <c r="H863" s="70"/>
      <c r="I863" s="70"/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</row>
    <row r="864" spans="2:25">
      <c r="B864" s="70"/>
      <c r="C864" s="70"/>
      <c r="D864" s="70"/>
      <c r="E864" s="70"/>
      <c r="F864" s="70"/>
      <c r="G864" s="70"/>
      <c r="H864" s="70"/>
      <c r="I864" s="70"/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</row>
    <row r="865" spans="2:25">
      <c r="B865" s="70"/>
      <c r="C865" s="70"/>
      <c r="D865" s="70"/>
      <c r="E865" s="70"/>
      <c r="F865" s="70"/>
      <c r="G865" s="70"/>
      <c r="H865" s="70"/>
      <c r="I865" s="70"/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</row>
    <row r="866" spans="2:25">
      <c r="B866" s="70"/>
      <c r="C866" s="70"/>
      <c r="D866" s="70"/>
      <c r="E866" s="70"/>
      <c r="F866" s="70"/>
      <c r="G866" s="70"/>
      <c r="H866" s="70"/>
      <c r="I866" s="70"/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</row>
    <row r="867" spans="2:25">
      <c r="B867" s="70"/>
      <c r="C867" s="70"/>
      <c r="D867" s="70"/>
      <c r="E867" s="70"/>
      <c r="F867" s="70"/>
      <c r="G867" s="70"/>
      <c r="H867" s="70"/>
      <c r="I867" s="70"/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</row>
    <row r="868" spans="2:25">
      <c r="B868" s="70"/>
      <c r="C868" s="70"/>
      <c r="D868" s="70"/>
      <c r="E868" s="70"/>
      <c r="F868" s="70"/>
      <c r="G868" s="70"/>
      <c r="H868" s="70"/>
      <c r="I868" s="70"/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</row>
    <row r="869" spans="2:25">
      <c r="B869" s="70"/>
      <c r="C869" s="70"/>
      <c r="D869" s="70"/>
      <c r="E869" s="70"/>
      <c r="F869" s="70"/>
      <c r="G869" s="70"/>
      <c r="H869" s="70"/>
      <c r="I869" s="70"/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</row>
    <row r="870" spans="2:25">
      <c r="B870" s="70"/>
      <c r="C870" s="70"/>
      <c r="D870" s="70"/>
      <c r="E870" s="70"/>
      <c r="F870" s="70"/>
      <c r="G870" s="70"/>
      <c r="H870" s="70"/>
      <c r="I870" s="70"/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</row>
    <row r="871" spans="2:25">
      <c r="B871" s="70"/>
      <c r="C871" s="70"/>
      <c r="D871" s="70"/>
      <c r="E871" s="70"/>
      <c r="F871" s="70"/>
      <c r="G871" s="70"/>
      <c r="H871" s="70"/>
      <c r="I871" s="70"/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</row>
    <row r="872" spans="2:25">
      <c r="B872" s="70"/>
      <c r="C872" s="70"/>
      <c r="D872" s="70"/>
      <c r="E872" s="70"/>
      <c r="F872" s="70"/>
      <c r="G872" s="70"/>
      <c r="H872" s="70"/>
      <c r="I872" s="70"/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</row>
    <row r="873" spans="2:25">
      <c r="B873" s="70"/>
      <c r="C873" s="70"/>
      <c r="D873" s="70"/>
      <c r="E873" s="70"/>
      <c r="F873" s="70"/>
      <c r="G873" s="70"/>
      <c r="H873" s="70"/>
      <c r="I873" s="70"/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</row>
    <row r="874" spans="2:25">
      <c r="B874" s="70"/>
      <c r="C874" s="70"/>
      <c r="D874" s="70"/>
      <c r="E874" s="70"/>
      <c r="F874" s="70"/>
      <c r="G874" s="70"/>
      <c r="H874" s="70"/>
      <c r="I874" s="70"/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</row>
    <row r="875" spans="2:25">
      <c r="B875" s="70"/>
      <c r="C875" s="70"/>
      <c r="D875" s="70"/>
      <c r="E875" s="70"/>
      <c r="F875" s="70"/>
      <c r="G875" s="70"/>
      <c r="H875" s="70"/>
      <c r="I875" s="70"/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</row>
    <row r="876" spans="2:25">
      <c r="B876" s="70"/>
      <c r="C876" s="70"/>
      <c r="D876" s="70"/>
      <c r="E876" s="70"/>
      <c r="F876" s="70"/>
      <c r="G876" s="70"/>
      <c r="H876" s="70"/>
      <c r="I876" s="70"/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</row>
    <row r="877" spans="2:25">
      <c r="B877" s="70"/>
      <c r="C877" s="70"/>
      <c r="D877" s="70"/>
      <c r="E877" s="70"/>
      <c r="F877" s="70"/>
      <c r="G877" s="70"/>
      <c r="H877" s="70"/>
      <c r="I877" s="70"/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</row>
    <row r="878" spans="2:25">
      <c r="B878" s="70"/>
      <c r="C878" s="70"/>
      <c r="D878" s="70"/>
      <c r="E878" s="70"/>
      <c r="F878" s="70"/>
      <c r="G878" s="70"/>
      <c r="H878" s="70"/>
      <c r="I878" s="70"/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</row>
    <row r="879" spans="2:25">
      <c r="B879" s="70"/>
      <c r="C879" s="70"/>
      <c r="D879" s="70"/>
      <c r="E879" s="70"/>
      <c r="F879" s="70"/>
      <c r="G879" s="70"/>
      <c r="H879" s="70"/>
      <c r="I879" s="70"/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</row>
    <row r="880" spans="2:25">
      <c r="B880" s="70"/>
      <c r="C880" s="70"/>
      <c r="D880" s="70"/>
      <c r="E880" s="70"/>
      <c r="F880" s="70"/>
      <c r="G880" s="70"/>
      <c r="H880" s="70"/>
      <c r="I880" s="70"/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</row>
    <row r="881" spans="2:25">
      <c r="B881" s="70"/>
      <c r="C881" s="70"/>
      <c r="D881" s="70"/>
      <c r="E881" s="70"/>
      <c r="F881" s="70"/>
      <c r="G881" s="70"/>
      <c r="H881" s="70"/>
      <c r="I881" s="70"/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</row>
    <row r="882" spans="2:25">
      <c r="B882" s="70"/>
      <c r="C882" s="70"/>
      <c r="D882" s="70"/>
      <c r="E882" s="70"/>
      <c r="F882" s="70"/>
      <c r="G882" s="70"/>
      <c r="H882" s="70"/>
      <c r="I882" s="70"/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</row>
    <row r="883" spans="2:25">
      <c r="B883" s="70"/>
      <c r="C883" s="70"/>
      <c r="D883" s="70"/>
      <c r="E883" s="70"/>
      <c r="F883" s="70"/>
      <c r="G883" s="70"/>
      <c r="H883" s="70"/>
      <c r="I883" s="70"/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</row>
    <row r="884" spans="2:25">
      <c r="B884" s="70"/>
      <c r="C884" s="70"/>
      <c r="D884" s="70"/>
      <c r="E884" s="70"/>
      <c r="F884" s="70"/>
      <c r="G884" s="70"/>
      <c r="H884" s="70"/>
      <c r="I884" s="70"/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</row>
    <row r="885" spans="2:25">
      <c r="B885" s="70"/>
      <c r="C885" s="70"/>
      <c r="D885" s="70"/>
      <c r="E885" s="70"/>
      <c r="F885" s="70"/>
      <c r="G885" s="70"/>
      <c r="H885" s="70"/>
      <c r="I885" s="70"/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</row>
    <row r="886" spans="2:25">
      <c r="B886" s="70"/>
      <c r="C886" s="70"/>
      <c r="D886" s="70"/>
      <c r="E886" s="70"/>
      <c r="F886" s="70"/>
      <c r="G886" s="70"/>
      <c r="H886" s="70"/>
      <c r="I886" s="70"/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</row>
    <row r="887" spans="2:25">
      <c r="B887" s="70"/>
      <c r="C887" s="70"/>
      <c r="D887" s="70"/>
      <c r="E887" s="70"/>
      <c r="F887" s="70"/>
      <c r="G887" s="70"/>
      <c r="H887" s="70"/>
      <c r="I887" s="70"/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</row>
    <row r="888" spans="2:25">
      <c r="B888" s="70"/>
      <c r="C888" s="70"/>
      <c r="D888" s="70"/>
      <c r="E888" s="70"/>
      <c r="F888" s="70"/>
      <c r="G888" s="70"/>
      <c r="H888" s="70"/>
      <c r="I888" s="70"/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</row>
    <row r="889" spans="2:25">
      <c r="B889" s="70"/>
      <c r="C889" s="70"/>
      <c r="D889" s="70"/>
      <c r="E889" s="70"/>
      <c r="F889" s="70"/>
      <c r="G889" s="70"/>
      <c r="H889" s="70"/>
      <c r="I889" s="70"/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</row>
    <row r="890" spans="2:25">
      <c r="B890" s="70"/>
      <c r="C890" s="70"/>
      <c r="D890" s="70"/>
      <c r="E890" s="70"/>
      <c r="F890" s="70"/>
      <c r="G890" s="70"/>
      <c r="H890" s="70"/>
      <c r="I890" s="70"/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</row>
    <row r="891" spans="2:25">
      <c r="B891" s="70"/>
      <c r="C891" s="70"/>
      <c r="D891" s="70"/>
      <c r="E891" s="70"/>
      <c r="F891" s="70"/>
      <c r="G891" s="70"/>
      <c r="H891" s="70"/>
      <c r="I891" s="70"/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</row>
    <row r="892" spans="2:25">
      <c r="B892" s="70"/>
      <c r="C892" s="70"/>
      <c r="D892" s="70"/>
      <c r="E892" s="70"/>
      <c r="F892" s="70"/>
      <c r="G892" s="70"/>
      <c r="H892" s="70"/>
      <c r="I892" s="70"/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</row>
    <row r="893" spans="2:25">
      <c r="B893" s="70"/>
      <c r="C893" s="70"/>
      <c r="D893" s="70"/>
      <c r="E893" s="70"/>
      <c r="F893" s="70"/>
      <c r="G893" s="70"/>
      <c r="H893" s="70"/>
      <c r="I893" s="70"/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</row>
    <row r="894" spans="2:25">
      <c r="B894" s="70"/>
      <c r="C894" s="70"/>
      <c r="D894" s="70"/>
      <c r="E894" s="70"/>
      <c r="F894" s="70"/>
      <c r="G894" s="70"/>
      <c r="H894" s="70"/>
      <c r="I894" s="70"/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</row>
    <row r="895" spans="2:25">
      <c r="B895" s="70"/>
      <c r="C895" s="70"/>
      <c r="D895" s="70"/>
      <c r="E895" s="70"/>
      <c r="F895" s="70"/>
      <c r="G895" s="70"/>
      <c r="H895" s="70"/>
      <c r="I895" s="70"/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</row>
  </sheetData>
  <mergeCells count="10">
    <mergeCell ref="B2:Y2"/>
    <mergeCell ref="B4:Y4"/>
    <mergeCell ref="B5:Y5"/>
    <mergeCell ref="B6:Y6"/>
    <mergeCell ref="B7:B8"/>
    <mergeCell ref="C7:L7"/>
    <mergeCell ref="M7:M8"/>
    <mergeCell ref="N7:W7"/>
    <mergeCell ref="X7:X8"/>
    <mergeCell ref="Y7:Y8"/>
  </mergeCells>
  <printOptions horizontalCentered="1"/>
  <pageMargins left="0" right="0" top="0.59055118110236227" bottom="0.78740157480314965" header="0" footer="0.31496062992125984"/>
  <pageSetup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215"/>
  <sheetViews>
    <sheetView showGridLines="0" workbookViewId="0">
      <selection activeCell="X34" sqref="C34:X37"/>
    </sheetView>
  </sheetViews>
  <sheetFormatPr baseColWidth="10" defaultColWidth="11.42578125" defaultRowHeight="12.75"/>
  <cols>
    <col min="1" max="1" width="1.28515625" style="5" customWidth="1"/>
    <col min="2" max="2" width="68.7109375" style="5" customWidth="1"/>
    <col min="3" max="11" width="9.85546875" style="5" customWidth="1"/>
    <col min="12" max="12" width="11" style="5" bestFit="1" customWidth="1"/>
    <col min="13" max="13" width="12.140625" style="5" customWidth="1"/>
    <col min="14" max="21" width="8.7109375" style="5" customWidth="1"/>
    <col min="22" max="23" width="11" style="5" bestFit="1" customWidth="1"/>
    <col min="24" max="24" width="10.42578125" style="5" customWidth="1"/>
    <col min="25" max="25" width="11.5703125" style="5" customWidth="1"/>
    <col min="26" max="26" width="4.5703125" style="33" customWidth="1"/>
    <col min="27" max="27" width="11.42578125" style="5"/>
    <col min="28" max="30" width="11.42578125" style="33"/>
    <col min="31" max="16384" width="11.42578125" style="5"/>
  </cols>
  <sheetData>
    <row r="1" spans="1:75" ht="17.25">
      <c r="B1" s="6" t="s">
        <v>80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4"/>
      <c r="AB1" s="3"/>
      <c r="AC1" s="3"/>
      <c r="AD1" s="3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7.25"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2"/>
      <c r="AA2" s="4"/>
      <c r="AB2" s="3"/>
      <c r="AC2" s="3"/>
      <c r="AD2" s="3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8.75" customHeight="1">
      <c r="B3" s="9" t="s">
        <v>81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73"/>
      <c r="AA3" s="4"/>
      <c r="AB3" s="3"/>
      <c r="AC3" s="3"/>
      <c r="AD3" s="3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</row>
    <row r="4" spans="1:75" ht="18.75" customHeight="1">
      <c r="B4" s="10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72"/>
      <c r="AA4" s="4"/>
      <c r="AB4" s="3"/>
      <c r="AC4" s="3"/>
      <c r="AD4" s="3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</row>
    <row r="5" spans="1:75" ht="14.25" customHeight="1">
      <c r="B5" s="10" t="s">
        <v>3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74"/>
      <c r="AA5" s="4"/>
      <c r="AB5" s="3"/>
      <c r="AC5" s="3"/>
      <c r="AD5" s="3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8" customHeight="1">
      <c r="A6" s="70"/>
      <c r="B6" s="75" t="s">
        <v>4</v>
      </c>
      <c r="C6" s="12">
        <v>2019</v>
      </c>
      <c r="D6" s="13"/>
      <c r="E6" s="13"/>
      <c r="F6" s="13"/>
      <c r="G6" s="13"/>
      <c r="H6" s="13"/>
      <c r="I6" s="13"/>
      <c r="J6" s="13"/>
      <c r="K6" s="13"/>
      <c r="L6" s="13"/>
      <c r="M6" s="76" t="s">
        <v>5</v>
      </c>
      <c r="N6" s="12">
        <v>2019</v>
      </c>
      <c r="O6" s="13"/>
      <c r="P6" s="13"/>
      <c r="Q6" s="13"/>
      <c r="R6" s="13"/>
      <c r="S6" s="13"/>
      <c r="T6" s="13"/>
      <c r="U6" s="13"/>
      <c r="V6" s="13"/>
      <c r="W6" s="13"/>
      <c r="X6" s="76" t="s">
        <v>6</v>
      </c>
      <c r="Y6" s="76" t="s">
        <v>7</v>
      </c>
      <c r="Z6" s="77"/>
      <c r="AA6" s="4"/>
      <c r="AB6" s="3"/>
      <c r="AC6" s="3"/>
      <c r="AD6" s="3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7.25" customHeight="1" thickBot="1">
      <c r="A7" s="70"/>
      <c r="B7" s="78"/>
      <c r="C7" s="79" t="s">
        <v>8</v>
      </c>
      <c r="D7" s="79" t="s">
        <v>9</v>
      </c>
      <c r="E7" s="79" t="s">
        <v>10</v>
      </c>
      <c r="F7" s="79" t="s">
        <v>11</v>
      </c>
      <c r="G7" s="79" t="s">
        <v>12</v>
      </c>
      <c r="H7" s="79" t="s">
        <v>13</v>
      </c>
      <c r="I7" s="79" t="s">
        <v>14</v>
      </c>
      <c r="J7" s="79" t="s">
        <v>15</v>
      </c>
      <c r="K7" s="79" t="s">
        <v>16</v>
      </c>
      <c r="L7" s="79" t="s">
        <v>17</v>
      </c>
      <c r="M7" s="80"/>
      <c r="N7" s="79" t="s">
        <v>8</v>
      </c>
      <c r="O7" s="79" t="s">
        <v>9</v>
      </c>
      <c r="P7" s="79" t="s">
        <v>10</v>
      </c>
      <c r="Q7" s="79" t="s">
        <v>11</v>
      </c>
      <c r="R7" s="79" t="s">
        <v>12</v>
      </c>
      <c r="S7" s="79" t="s">
        <v>13</v>
      </c>
      <c r="T7" s="79" t="s">
        <v>14</v>
      </c>
      <c r="U7" s="79" t="s">
        <v>15</v>
      </c>
      <c r="V7" s="79" t="s">
        <v>16</v>
      </c>
      <c r="W7" s="79" t="s">
        <v>17</v>
      </c>
      <c r="X7" s="80"/>
      <c r="Y7" s="80"/>
      <c r="Z7" s="77"/>
      <c r="AA7" s="4"/>
      <c r="AB7" s="3"/>
      <c r="AC7" s="3"/>
      <c r="AD7" s="3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8" customHeight="1" thickTop="1">
      <c r="A8" s="70"/>
      <c r="B8" s="81" t="s">
        <v>19</v>
      </c>
      <c r="C8" s="82">
        <f t="shared" ref="C8:X8" si="0">+C9+C20</f>
        <v>11383.7</v>
      </c>
      <c r="D8" s="82">
        <f t="shared" si="0"/>
        <v>9901.5999999999985</v>
      </c>
      <c r="E8" s="82">
        <f t="shared" si="0"/>
        <v>11188.7</v>
      </c>
      <c r="F8" s="82">
        <f t="shared" si="0"/>
        <v>10671.5</v>
      </c>
      <c r="G8" s="82">
        <f t="shared" si="0"/>
        <v>12797.8</v>
      </c>
      <c r="H8" s="82">
        <f t="shared" si="0"/>
        <v>10740.400000000001</v>
      </c>
      <c r="I8" s="82">
        <f t="shared" si="0"/>
        <v>12637.4</v>
      </c>
      <c r="J8" s="82">
        <f t="shared" si="0"/>
        <v>12181.2</v>
      </c>
      <c r="K8" s="82">
        <f t="shared" si="0"/>
        <v>11421.2</v>
      </c>
      <c r="L8" s="82">
        <f t="shared" si="0"/>
        <v>14163.4</v>
      </c>
      <c r="M8" s="82">
        <f t="shared" si="0"/>
        <v>117086.90000000002</v>
      </c>
      <c r="N8" s="82">
        <f t="shared" si="0"/>
        <v>11541.8</v>
      </c>
      <c r="O8" s="82">
        <f t="shared" si="0"/>
        <v>10808.699999999999</v>
      </c>
      <c r="P8" s="82">
        <f t="shared" si="0"/>
        <v>12052.6</v>
      </c>
      <c r="Q8" s="82">
        <f t="shared" si="0"/>
        <v>11699.099999999999</v>
      </c>
      <c r="R8" s="82">
        <f t="shared" si="0"/>
        <v>14018.6</v>
      </c>
      <c r="S8" s="82">
        <f t="shared" si="0"/>
        <v>12714.900000000001</v>
      </c>
      <c r="T8" s="82">
        <f t="shared" si="0"/>
        <v>14582.3</v>
      </c>
      <c r="U8" s="82">
        <f t="shared" si="0"/>
        <v>13847.300000000001</v>
      </c>
      <c r="V8" s="82">
        <f t="shared" si="0"/>
        <v>12147.4</v>
      </c>
      <c r="W8" s="82">
        <f t="shared" si="0"/>
        <v>15757.099999999999</v>
      </c>
      <c r="X8" s="82">
        <f t="shared" si="0"/>
        <v>129169.8</v>
      </c>
      <c r="Y8" s="83">
        <f t="shared" ref="Y8:Y13" si="1">+M8/X8*100</f>
        <v>90.645723690831773</v>
      </c>
      <c r="Z8" s="84"/>
      <c r="AA8" s="4"/>
      <c r="AB8" s="3"/>
      <c r="AC8" s="3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4"/>
      <c r="AP8" s="87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>
      <c r="A9" s="70"/>
      <c r="B9" s="88" t="s">
        <v>82</v>
      </c>
      <c r="C9" s="89">
        <f t="shared" ref="C9:L9" si="2">+C11+C12+C19</f>
        <v>8796.4000000000015</v>
      </c>
      <c r="D9" s="89">
        <f t="shared" si="2"/>
        <v>7568.7</v>
      </c>
      <c r="E9" s="89">
        <f t="shared" si="2"/>
        <v>8621.3000000000011</v>
      </c>
      <c r="F9" s="89">
        <f t="shared" si="2"/>
        <v>8282.7999999999993</v>
      </c>
      <c r="G9" s="89">
        <f t="shared" si="2"/>
        <v>9882.6</v>
      </c>
      <c r="H9" s="89">
        <f t="shared" si="2"/>
        <v>8283.7000000000007</v>
      </c>
      <c r="I9" s="89">
        <f t="shared" si="2"/>
        <v>9784.2999999999993</v>
      </c>
      <c r="J9" s="89">
        <f t="shared" si="2"/>
        <v>9467</v>
      </c>
      <c r="K9" s="89">
        <f t="shared" si="2"/>
        <v>8741.9000000000015</v>
      </c>
      <c r="L9" s="89">
        <f t="shared" si="2"/>
        <v>10812.9</v>
      </c>
      <c r="M9" s="89">
        <f>+M10+M12+M19</f>
        <v>90241.60000000002</v>
      </c>
      <c r="N9" s="89">
        <f t="shared" ref="N9:X9" si="3">+N11+N12+N19</f>
        <v>8856.6</v>
      </c>
      <c r="O9" s="89">
        <f t="shared" si="3"/>
        <v>8365.6999999999989</v>
      </c>
      <c r="P9" s="89">
        <f t="shared" si="3"/>
        <v>9276.1</v>
      </c>
      <c r="Q9" s="89">
        <f t="shared" si="3"/>
        <v>8946.4</v>
      </c>
      <c r="R9" s="89">
        <f t="shared" si="3"/>
        <v>10917.4</v>
      </c>
      <c r="S9" s="89">
        <f t="shared" si="3"/>
        <v>9799.1</v>
      </c>
      <c r="T9" s="89">
        <f t="shared" si="3"/>
        <v>10606.9</v>
      </c>
      <c r="U9" s="89">
        <f t="shared" si="3"/>
        <v>10681.7</v>
      </c>
      <c r="V9" s="89">
        <f t="shared" si="3"/>
        <v>9273.4</v>
      </c>
      <c r="W9" s="89">
        <f t="shared" si="3"/>
        <v>12056.199999999999</v>
      </c>
      <c r="X9" s="89">
        <f t="shared" si="3"/>
        <v>98779.5</v>
      </c>
      <c r="Y9" s="83">
        <f t="shared" si="1"/>
        <v>91.356607393234441</v>
      </c>
      <c r="Z9" s="84"/>
      <c r="AA9" s="4"/>
      <c r="AB9" s="3"/>
      <c r="AC9" s="3"/>
      <c r="AD9" s="85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87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>
      <c r="A10" s="70"/>
      <c r="B10" s="90" t="s">
        <v>36</v>
      </c>
      <c r="C10" s="89">
        <f t="shared" ref="C10:X10" si="4">+C11</f>
        <v>7646.9</v>
      </c>
      <c r="D10" s="89">
        <f t="shared" si="4"/>
        <v>6473.8</v>
      </c>
      <c r="E10" s="89">
        <f t="shared" si="4"/>
        <v>7342.1</v>
      </c>
      <c r="F10" s="89">
        <f t="shared" si="4"/>
        <v>7056.6</v>
      </c>
      <c r="G10" s="89">
        <f t="shared" si="4"/>
        <v>8572.4</v>
      </c>
      <c r="H10" s="89">
        <f t="shared" si="4"/>
        <v>7187.8</v>
      </c>
      <c r="I10" s="89">
        <f t="shared" si="4"/>
        <v>8528.7000000000007</v>
      </c>
      <c r="J10" s="89">
        <f t="shared" si="4"/>
        <v>8158.9</v>
      </c>
      <c r="K10" s="89">
        <f t="shared" si="4"/>
        <v>7477.5</v>
      </c>
      <c r="L10" s="89">
        <f t="shared" si="4"/>
        <v>9123.1</v>
      </c>
      <c r="M10" s="83">
        <f t="shared" si="4"/>
        <v>77567.800000000017</v>
      </c>
      <c r="N10" s="89">
        <f t="shared" si="4"/>
        <v>7505.8</v>
      </c>
      <c r="O10" s="89">
        <f t="shared" si="4"/>
        <v>7311.7</v>
      </c>
      <c r="P10" s="89">
        <f t="shared" si="4"/>
        <v>7960.6</v>
      </c>
      <c r="Q10" s="89">
        <f t="shared" si="4"/>
        <v>7883.9</v>
      </c>
      <c r="R10" s="89">
        <f t="shared" si="4"/>
        <v>9583.4</v>
      </c>
      <c r="S10" s="89">
        <f t="shared" si="4"/>
        <v>8541.5</v>
      </c>
      <c r="T10" s="89">
        <f t="shared" si="4"/>
        <v>9261.2999999999993</v>
      </c>
      <c r="U10" s="89">
        <f t="shared" si="4"/>
        <v>9374.5</v>
      </c>
      <c r="V10" s="89">
        <f t="shared" si="4"/>
        <v>7961.1</v>
      </c>
      <c r="W10" s="89">
        <f t="shared" si="4"/>
        <v>10457.799999999999</v>
      </c>
      <c r="X10" s="83">
        <f t="shared" si="4"/>
        <v>85841.600000000006</v>
      </c>
      <c r="Y10" s="83">
        <f t="shared" si="1"/>
        <v>90.361549644927422</v>
      </c>
      <c r="Z10" s="84"/>
      <c r="AA10" s="4"/>
      <c r="AB10" s="3"/>
      <c r="AC10" s="3"/>
      <c r="AD10" s="85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4"/>
      <c r="AP10" s="87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>
      <c r="A11" s="70"/>
      <c r="B11" s="91" t="s">
        <v>37</v>
      </c>
      <c r="C11" s="92">
        <f>+[1]DGA!N11</f>
        <v>7646.9</v>
      </c>
      <c r="D11" s="92">
        <f>+[1]DGA!O11</f>
        <v>6473.8</v>
      </c>
      <c r="E11" s="92">
        <f>+[1]DGA!P11</f>
        <v>7342.1</v>
      </c>
      <c r="F11" s="92">
        <f>+[1]DGA!Q11</f>
        <v>7056.6</v>
      </c>
      <c r="G11" s="92">
        <f>+[1]DGA!R11</f>
        <v>8572.4</v>
      </c>
      <c r="H11" s="92">
        <f>+[1]DGA!S11</f>
        <v>7187.8</v>
      </c>
      <c r="I11" s="92">
        <f>+[1]DGA!T11</f>
        <v>8528.7000000000007</v>
      </c>
      <c r="J11" s="92">
        <f>+[1]DGA!U11</f>
        <v>8158.9</v>
      </c>
      <c r="K11" s="92">
        <f>+[1]DGA!V11</f>
        <v>7477.5</v>
      </c>
      <c r="L11" s="92">
        <f>+[1]DGA!W11</f>
        <v>9123.1</v>
      </c>
      <c r="M11" s="93">
        <f>SUM(C11:L11)</f>
        <v>77567.800000000017</v>
      </c>
      <c r="N11" s="92">
        <f>+'[1]PP (EST)'!N28</f>
        <v>7505.8</v>
      </c>
      <c r="O11" s="92">
        <f>+'[1]PP (EST)'!O28</f>
        <v>7311.7</v>
      </c>
      <c r="P11" s="92">
        <f>+'[1]PP (EST)'!P28</f>
        <v>7960.6</v>
      </c>
      <c r="Q11" s="92">
        <f>+'[1]PP (EST)'!Q28</f>
        <v>7883.9</v>
      </c>
      <c r="R11" s="92">
        <f>+'[1]PP (EST)'!R28</f>
        <v>9583.4</v>
      </c>
      <c r="S11" s="92">
        <f>+'[1]PP (EST)'!S28</f>
        <v>8541.5</v>
      </c>
      <c r="T11" s="92">
        <f>+'[1]PP (EST)'!T28</f>
        <v>9261.2999999999993</v>
      </c>
      <c r="U11" s="92">
        <f>+'[1]PP (EST)'!U28</f>
        <v>9374.5</v>
      </c>
      <c r="V11" s="92">
        <f>+'[1]PP (EST)'!V28</f>
        <v>7961.1</v>
      </c>
      <c r="W11" s="92">
        <f>+'[1]PP (EST)'!W28</f>
        <v>10457.799999999999</v>
      </c>
      <c r="X11" s="93">
        <f>SUM(N11:W11)</f>
        <v>85841.600000000006</v>
      </c>
      <c r="Y11" s="93">
        <f t="shared" si="1"/>
        <v>90.361549644927422</v>
      </c>
      <c r="Z11" s="84"/>
      <c r="AA11" s="4"/>
      <c r="AB11" s="3"/>
      <c r="AC11" s="3"/>
      <c r="AD11" s="85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4"/>
      <c r="AP11" s="87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>
      <c r="A12" s="70"/>
      <c r="B12" s="94" t="s">
        <v>38</v>
      </c>
      <c r="C12" s="95">
        <f t="shared" ref="C12:X12" si="5">SUM(C13:C18)</f>
        <v>1111.8000000000002</v>
      </c>
      <c r="D12" s="95">
        <f t="shared" si="5"/>
        <v>1070.5</v>
      </c>
      <c r="E12" s="95">
        <f t="shared" si="5"/>
        <v>1248.7</v>
      </c>
      <c r="F12" s="95">
        <f t="shared" si="5"/>
        <v>1199.3</v>
      </c>
      <c r="G12" s="95">
        <f t="shared" si="5"/>
        <v>1269.0999999999999</v>
      </c>
      <c r="H12" s="95">
        <f t="shared" si="5"/>
        <v>1065.3</v>
      </c>
      <c r="I12" s="95">
        <f t="shared" si="5"/>
        <v>1219.8</v>
      </c>
      <c r="J12" s="95">
        <f t="shared" si="5"/>
        <v>1274.9000000000001</v>
      </c>
      <c r="K12" s="95">
        <f t="shared" si="5"/>
        <v>1232.6999999999998</v>
      </c>
      <c r="L12" s="95">
        <f t="shared" si="5"/>
        <v>1658</v>
      </c>
      <c r="M12" s="95">
        <f t="shared" si="5"/>
        <v>12350.1</v>
      </c>
      <c r="N12" s="95">
        <f t="shared" si="5"/>
        <v>1301.9000000000001</v>
      </c>
      <c r="O12" s="95">
        <f t="shared" si="5"/>
        <v>1011.7</v>
      </c>
      <c r="P12" s="95">
        <f t="shared" si="5"/>
        <v>1271.4000000000001</v>
      </c>
      <c r="Q12" s="95">
        <f t="shared" si="5"/>
        <v>1015.2</v>
      </c>
      <c r="R12" s="95">
        <f t="shared" si="5"/>
        <v>1293.7</v>
      </c>
      <c r="S12" s="95">
        <f t="shared" si="5"/>
        <v>1216.6999999999998</v>
      </c>
      <c r="T12" s="95">
        <f t="shared" si="5"/>
        <v>1306.4000000000001</v>
      </c>
      <c r="U12" s="95">
        <f t="shared" si="5"/>
        <v>1265.2</v>
      </c>
      <c r="V12" s="95">
        <f t="shared" si="5"/>
        <v>1267.3</v>
      </c>
      <c r="W12" s="95">
        <f t="shared" si="5"/>
        <v>1551</v>
      </c>
      <c r="X12" s="95">
        <f t="shared" si="5"/>
        <v>12500.5</v>
      </c>
      <c r="Y12" s="96">
        <f t="shared" si="1"/>
        <v>98.796848126074963</v>
      </c>
      <c r="Z12" s="84"/>
      <c r="AA12" s="4"/>
      <c r="AB12" s="3"/>
      <c r="AC12" s="3"/>
      <c r="AD12" s="85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4"/>
      <c r="AP12" s="87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>
      <c r="A13" s="70"/>
      <c r="B13" s="97" t="s">
        <v>41</v>
      </c>
      <c r="C13" s="92">
        <f>+[1]DGA!N13</f>
        <v>514.6</v>
      </c>
      <c r="D13" s="92">
        <f>+[1]DGA!O13</f>
        <v>572.4</v>
      </c>
      <c r="E13" s="92">
        <f>+[1]DGA!P13</f>
        <v>714.3</v>
      </c>
      <c r="F13" s="92">
        <f>+[1]DGA!Q13</f>
        <v>680.1</v>
      </c>
      <c r="G13" s="92">
        <f>+[1]DGA!R13</f>
        <v>590.79999999999995</v>
      </c>
      <c r="H13" s="92">
        <f>+[1]DGA!S13</f>
        <v>510</v>
      </c>
      <c r="I13" s="92">
        <f>+[1]DGA!T13</f>
        <v>645.70000000000005</v>
      </c>
      <c r="J13" s="92">
        <f>+[1]DGA!U13</f>
        <v>686.9</v>
      </c>
      <c r="K13" s="92">
        <f>+[1]DGA!V13</f>
        <v>636</v>
      </c>
      <c r="L13" s="92">
        <f>+[1]DGA!W13</f>
        <v>1059.9000000000001</v>
      </c>
      <c r="M13" s="93">
        <f t="shared" ref="M13:M19" si="6">SUM(C13:L13)</f>
        <v>6610.6999999999989</v>
      </c>
      <c r="N13" s="92">
        <v>535.20000000000005</v>
      </c>
      <c r="O13" s="92">
        <v>513.6</v>
      </c>
      <c r="P13" s="92">
        <v>567.6</v>
      </c>
      <c r="Q13" s="92">
        <v>542</v>
      </c>
      <c r="R13" s="92">
        <v>551.79999999999995</v>
      </c>
      <c r="S13" s="92">
        <v>581.9</v>
      </c>
      <c r="T13" s="92">
        <v>556.5</v>
      </c>
      <c r="U13" s="92">
        <v>595.4</v>
      </c>
      <c r="V13" s="92">
        <v>671.6</v>
      </c>
      <c r="W13" s="92">
        <v>792.8</v>
      </c>
      <c r="X13" s="93">
        <f t="shared" ref="X13:X19" si="7">SUM(N13:W13)</f>
        <v>5908.4000000000005</v>
      </c>
      <c r="Y13" s="93">
        <f t="shared" si="1"/>
        <v>111.88646672534017</v>
      </c>
      <c r="Z13" s="84"/>
      <c r="AA13" s="4"/>
      <c r="AB13" s="3"/>
      <c r="AC13" s="3"/>
      <c r="AD13" s="85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4"/>
      <c r="AP13" s="87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>
      <c r="A14" s="70"/>
      <c r="B14" s="97" t="s">
        <v>83</v>
      </c>
      <c r="C14" s="92">
        <f>+[1]DGA!N14</f>
        <v>0</v>
      </c>
      <c r="D14" s="92">
        <f>+[1]DGA!O14</f>
        <v>0</v>
      </c>
      <c r="E14" s="92">
        <f>+[1]DGA!P14</f>
        <v>0</v>
      </c>
      <c r="F14" s="92">
        <f>+[1]DGA!Q14</f>
        <v>0</v>
      </c>
      <c r="G14" s="92">
        <f>+[1]DGA!R14</f>
        <v>0</v>
      </c>
      <c r="H14" s="92">
        <f>+[1]DGA!S14</f>
        <v>0</v>
      </c>
      <c r="I14" s="92">
        <f>+[1]DGA!T14</f>
        <v>0</v>
      </c>
      <c r="J14" s="92">
        <f>+[1]DGA!U14</f>
        <v>0</v>
      </c>
      <c r="K14" s="92">
        <f>+[1]DGA!V14</f>
        <v>0</v>
      </c>
      <c r="L14" s="92">
        <f>+[1]DGA!W14</f>
        <v>0</v>
      </c>
      <c r="M14" s="93">
        <f t="shared" si="6"/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3">
        <f t="shared" si="7"/>
        <v>0</v>
      </c>
      <c r="Y14" s="93">
        <v>0</v>
      </c>
      <c r="Z14" s="84"/>
      <c r="AA14" s="4"/>
      <c r="AB14" s="3"/>
      <c r="AC14" s="3"/>
      <c r="AD14" s="85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4"/>
      <c r="AP14" s="87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8" customHeight="1">
      <c r="A15" s="70"/>
      <c r="B15" s="97" t="s">
        <v>43</v>
      </c>
      <c r="C15" s="92">
        <f>+[1]DGA!N15</f>
        <v>321.3</v>
      </c>
      <c r="D15" s="92">
        <f>+[1]DGA!O15</f>
        <v>239.4</v>
      </c>
      <c r="E15" s="92">
        <f>+[1]DGA!P15</f>
        <v>221.3</v>
      </c>
      <c r="F15" s="92">
        <f>+[1]DGA!Q15</f>
        <v>239.7</v>
      </c>
      <c r="G15" s="92">
        <f>+[1]DGA!R15</f>
        <v>334.7</v>
      </c>
      <c r="H15" s="92">
        <f>+[1]DGA!S15</f>
        <v>285.3</v>
      </c>
      <c r="I15" s="92">
        <f>+[1]DGA!T15</f>
        <v>255.5</v>
      </c>
      <c r="J15" s="92">
        <f>+[1]DGA!U15</f>
        <v>257.60000000000002</v>
      </c>
      <c r="K15" s="92">
        <f>+[1]DGA!V15</f>
        <v>297.8</v>
      </c>
      <c r="L15" s="92">
        <f>+[1]DGA!W15</f>
        <v>267.10000000000002</v>
      </c>
      <c r="M15" s="93">
        <f t="shared" si="6"/>
        <v>2719.7000000000003</v>
      </c>
      <c r="N15" s="92">
        <v>529.20000000000005</v>
      </c>
      <c r="O15" s="92">
        <v>252.4</v>
      </c>
      <c r="P15" s="92">
        <v>363.3</v>
      </c>
      <c r="Q15" s="92">
        <v>197.2</v>
      </c>
      <c r="R15" s="92">
        <v>399.6</v>
      </c>
      <c r="S15" s="92">
        <v>320.60000000000002</v>
      </c>
      <c r="T15" s="92">
        <v>426.7</v>
      </c>
      <c r="U15" s="92">
        <v>348.9</v>
      </c>
      <c r="V15" s="92">
        <v>290.89999999999998</v>
      </c>
      <c r="W15" s="92">
        <v>351.8</v>
      </c>
      <c r="X15" s="93">
        <f t="shared" si="7"/>
        <v>3480.6000000000004</v>
      </c>
      <c r="Y15" s="93">
        <f>+M15/X15*100</f>
        <v>78.13882663908521</v>
      </c>
      <c r="Z15" s="84"/>
      <c r="AA15" s="4"/>
      <c r="AB15" s="3"/>
      <c r="AC15" s="3"/>
      <c r="AD15" s="85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4"/>
      <c r="AP15" s="87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8" customHeight="1">
      <c r="A16" s="70"/>
      <c r="B16" s="97" t="s">
        <v>84</v>
      </c>
      <c r="C16" s="92">
        <f>+[1]DGA!N16</f>
        <v>103.2</v>
      </c>
      <c r="D16" s="92">
        <f>+[1]DGA!O16</f>
        <v>132.5</v>
      </c>
      <c r="E16" s="92">
        <f>+[1]DGA!P16</f>
        <v>114.2</v>
      </c>
      <c r="F16" s="92">
        <f>+[1]DGA!Q16</f>
        <v>142</v>
      </c>
      <c r="G16" s="92">
        <f>+[1]DGA!R16</f>
        <v>207.3</v>
      </c>
      <c r="H16" s="92">
        <f>+[1]DGA!S16</f>
        <v>133.9</v>
      </c>
      <c r="I16" s="92">
        <f>+[1]DGA!T16</f>
        <v>198</v>
      </c>
      <c r="J16" s="92">
        <f>+[1]DGA!U16</f>
        <v>165.4</v>
      </c>
      <c r="K16" s="92">
        <f>+[1]DGA!V16</f>
        <v>174.6</v>
      </c>
      <c r="L16" s="92">
        <f>+[1]DGA!W16</f>
        <v>208</v>
      </c>
      <c r="M16" s="93">
        <f t="shared" si="6"/>
        <v>1579.1</v>
      </c>
      <c r="N16" s="92">
        <v>131</v>
      </c>
      <c r="O16" s="92">
        <v>130.5</v>
      </c>
      <c r="P16" s="92">
        <v>160.9</v>
      </c>
      <c r="Q16" s="92">
        <v>145.5</v>
      </c>
      <c r="R16" s="92">
        <v>189.8</v>
      </c>
      <c r="S16" s="92">
        <v>174.6</v>
      </c>
      <c r="T16" s="92">
        <v>191</v>
      </c>
      <c r="U16" s="92">
        <v>150.9</v>
      </c>
      <c r="V16" s="92">
        <v>177.7</v>
      </c>
      <c r="W16" s="92">
        <v>142.9</v>
      </c>
      <c r="X16" s="93">
        <f t="shared" si="7"/>
        <v>1594.8000000000004</v>
      </c>
      <c r="Y16" s="93">
        <f>+M16/X16*100</f>
        <v>99.015550539252544</v>
      </c>
      <c r="Z16" s="84"/>
      <c r="AA16" s="4"/>
      <c r="AB16" s="3"/>
      <c r="AC16" s="3"/>
      <c r="AD16" s="85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4"/>
      <c r="AP16" s="87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8" customHeight="1">
      <c r="A17" s="70"/>
      <c r="B17" s="97" t="s">
        <v>85</v>
      </c>
      <c r="C17" s="92">
        <f>+[1]DGA!N17</f>
        <v>172.7</v>
      </c>
      <c r="D17" s="92">
        <f>+[1]DGA!O17</f>
        <v>126.2</v>
      </c>
      <c r="E17" s="92">
        <f>+[1]DGA!P17</f>
        <v>198.9</v>
      </c>
      <c r="F17" s="92">
        <f>+[1]DGA!Q17</f>
        <v>137.5</v>
      </c>
      <c r="G17" s="92">
        <f>+[1]DGA!R17</f>
        <v>136.30000000000001</v>
      </c>
      <c r="H17" s="92">
        <f>+[1]DGA!S17</f>
        <v>136.1</v>
      </c>
      <c r="I17" s="92">
        <f>+[1]DGA!T17</f>
        <v>120.6</v>
      </c>
      <c r="J17" s="92">
        <f>+[1]DGA!U17</f>
        <v>165</v>
      </c>
      <c r="K17" s="92">
        <f>+[1]DGA!V17</f>
        <v>124.3</v>
      </c>
      <c r="L17" s="92">
        <f>+[1]DGA!W17</f>
        <v>123</v>
      </c>
      <c r="M17" s="93">
        <f t="shared" si="6"/>
        <v>1440.6</v>
      </c>
      <c r="N17" s="92">
        <v>106.5</v>
      </c>
      <c r="O17" s="92">
        <v>115.2</v>
      </c>
      <c r="P17" s="92">
        <v>179.6</v>
      </c>
      <c r="Q17" s="92">
        <v>130.5</v>
      </c>
      <c r="R17" s="92">
        <v>152.5</v>
      </c>
      <c r="S17" s="92">
        <v>139.6</v>
      </c>
      <c r="T17" s="92">
        <v>132.19999999999999</v>
      </c>
      <c r="U17" s="92">
        <v>170</v>
      </c>
      <c r="V17" s="92">
        <v>127.1</v>
      </c>
      <c r="W17" s="92">
        <v>263.5</v>
      </c>
      <c r="X17" s="93">
        <f t="shared" si="7"/>
        <v>1516.6999999999998</v>
      </c>
      <c r="Y17" s="93">
        <f>+M17/X17*100</f>
        <v>94.982527856530623</v>
      </c>
      <c r="Z17" s="84"/>
      <c r="AA17" s="4"/>
      <c r="AB17" s="3"/>
      <c r="AC17" s="3"/>
      <c r="AD17" s="85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4"/>
      <c r="AP17" s="87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ht="14.25">
      <c r="A18" s="70"/>
      <c r="B18" s="97" t="s">
        <v>33</v>
      </c>
      <c r="C18" s="92">
        <f>+[1]DGA!N18</f>
        <v>0</v>
      </c>
      <c r="D18" s="92">
        <f>+[1]DGA!O18</f>
        <v>0</v>
      </c>
      <c r="E18" s="92">
        <f>+[1]DGA!P18</f>
        <v>0</v>
      </c>
      <c r="F18" s="92">
        <f>+[1]DGA!Q18</f>
        <v>0</v>
      </c>
      <c r="G18" s="92">
        <f>+[1]DGA!R18</f>
        <v>0</v>
      </c>
      <c r="H18" s="92">
        <f>+[1]DGA!S18</f>
        <v>0</v>
      </c>
      <c r="I18" s="92">
        <f>+[1]DGA!T18</f>
        <v>0</v>
      </c>
      <c r="J18" s="92">
        <f>+[1]DGA!U18</f>
        <v>0</v>
      </c>
      <c r="K18" s="92">
        <f>+[1]DGA!V18</f>
        <v>0</v>
      </c>
      <c r="L18" s="92">
        <f>+[1]DGA!W18</f>
        <v>0</v>
      </c>
      <c r="M18" s="93">
        <f t="shared" si="6"/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v>0</v>
      </c>
      <c r="X18" s="93">
        <f t="shared" si="7"/>
        <v>0</v>
      </c>
      <c r="Y18" s="98">
        <v>0</v>
      </c>
      <c r="Z18" s="84"/>
      <c r="AA18" s="4"/>
      <c r="AB18" s="3"/>
      <c r="AC18" s="3"/>
      <c r="AD18" s="85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4"/>
      <c r="AP18" s="87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</row>
    <row r="19" spans="1:75" ht="14.25">
      <c r="A19" s="70"/>
      <c r="B19" s="99" t="s">
        <v>51</v>
      </c>
      <c r="C19" s="95">
        <f>+[1]DGA!N20</f>
        <v>37.700000000000003</v>
      </c>
      <c r="D19" s="95">
        <f>+[1]DGA!O20</f>
        <v>24.4</v>
      </c>
      <c r="E19" s="95">
        <f>+[1]DGA!P20</f>
        <v>30.5</v>
      </c>
      <c r="F19" s="95">
        <f>+[1]DGA!Q20</f>
        <v>26.9</v>
      </c>
      <c r="G19" s="95">
        <f>+[1]DGA!R20</f>
        <v>41.1</v>
      </c>
      <c r="H19" s="95">
        <f>+[1]DGA!S20</f>
        <v>30.6</v>
      </c>
      <c r="I19" s="95">
        <f>+[1]DGA!T20</f>
        <v>35.799999999999997</v>
      </c>
      <c r="J19" s="95">
        <f>+[1]DGA!U20</f>
        <v>33.200000000000003</v>
      </c>
      <c r="K19" s="95">
        <f>+[1]DGA!V20</f>
        <v>31.7</v>
      </c>
      <c r="L19" s="95">
        <f>+[1]DGA!W20</f>
        <v>31.8</v>
      </c>
      <c r="M19" s="96">
        <f t="shared" si="6"/>
        <v>323.7</v>
      </c>
      <c r="N19" s="95">
        <v>48.9</v>
      </c>
      <c r="O19" s="95">
        <v>42.3</v>
      </c>
      <c r="P19" s="95">
        <v>44.1</v>
      </c>
      <c r="Q19" s="95">
        <v>47.3</v>
      </c>
      <c r="R19" s="95">
        <v>40.299999999999997</v>
      </c>
      <c r="S19" s="95">
        <v>40.9</v>
      </c>
      <c r="T19" s="95">
        <v>39.200000000000003</v>
      </c>
      <c r="U19" s="95">
        <v>42</v>
      </c>
      <c r="V19" s="95">
        <v>45</v>
      </c>
      <c r="W19" s="95">
        <v>47.4</v>
      </c>
      <c r="X19" s="96">
        <f t="shared" si="7"/>
        <v>437.39999999999992</v>
      </c>
      <c r="Y19" s="96">
        <f>+M19/X19*100</f>
        <v>74.005486968449944</v>
      </c>
      <c r="Z19" s="84"/>
      <c r="AA19" s="4"/>
      <c r="AB19" s="3"/>
      <c r="AC19" s="3"/>
      <c r="AD19" s="85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4"/>
      <c r="AP19" s="87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</row>
    <row r="20" spans="1:75" ht="18" customHeight="1">
      <c r="A20" s="70"/>
      <c r="B20" s="40" t="s">
        <v>86</v>
      </c>
      <c r="C20" s="95">
        <f t="shared" ref="C20:X20" si="8">+C21+C24+C25</f>
        <v>2587.2999999999997</v>
      </c>
      <c r="D20" s="95">
        <f t="shared" si="8"/>
        <v>2332.8999999999996</v>
      </c>
      <c r="E20" s="95">
        <f t="shared" si="8"/>
        <v>2567.4</v>
      </c>
      <c r="F20" s="95">
        <f t="shared" si="8"/>
        <v>2388.6999999999998</v>
      </c>
      <c r="G20" s="95">
        <f t="shared" si="8"/>
        <v>2915.2</v>
      </c>
      <c r="H20" s="95">
        <f t="shared" si="8"/>
        <v>2456.6999999999998</v>
      </c>
      <c r="I20" s="95">
        <f t="shared" si="8"/>
        <v>2853.1000000000004</v>
      </c>
      <c r="J20" s="95">
        <f t="shared" si="8"/>
        <v>2714.2</v>
      </c>
      <c r="K20" s="95">
        <f t="shared" si="8"/>
        <v>2679.2999999999997</v>
      </c>
      <c r="L20" s="95">
        <f t="shared" si="8"/>
        <v>3350.5</v>
      </c>
      <c r="M20" s="96">
        <f t="shared" si="8"/>
        <v>26845.3</v>
      </c>
      <c r="N20" s="95">
        <f t="shared" si="8"/>
        <v>2685.2</v>
      </c>
      <c r="O20" s="95">
        <f t="shared" si="8"/>
        <v>2443</v>
      </c>
      <c r="P20" s="95">
        <f t="shared" si="8"/>
        <v>2776.5</v>
      </c>
      <c r="Q20" s="95">
        <f t="shared" si="8"/>
        <v>2752.7</v>
      </c>
      <c r="R20" s="95">
        <f t="shared" si="8"/>
        <v>3101.2000000000003</v>
      </c>
      <c r="S20" s="95">
        <f t="shared" si="8"/>
        <v>2915.8</v>
      </c>
      <c r="T20" s="95">
        <f t="shared" si="8"/>
        <v>3975.3999999999996</v>
      </c>
      <c r="U20" s="95">
        <f t="shared" si="8"/>
        <v>3165.6</v>
      </c>
      <c r="V20" s="95">
        <f t="shared" si="8"/>
        <v>2874</v>
      </c>
      <c r="W20" s="95">
        <f t="shared" si="8"/>
        <v>3700.9</v>
      </c>
      <c r="X20" s="96">
        <f t="shared" si="8"/>
        <v>30390.3</v>
      </c>
      <c r="Y20" s="96">
        <f>+M20/X20*100</f>
        <v>88.335093763470582</v>
      </c>
      <c r="Z20" s="84"/>
      <c r="AA20" s="4"/>
      <c r="AB20" s="3"/>
      <c r="AC20" s="3"/>
      <c r="AD20" s="85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4"/>
      <c r="AP20" s="87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</row>
    <row r="21" spans="1:75" ht="18" customHeight="1">
      <c r="A21" s="70"/>
      <c r="B21" s="90" t="s">
        <v>87</v>
      </c>
      <c r="C21" s="95">
        <f t="shared" ref="C21:X21" si="9">+C22+C23</f>
        <v>2539.6999999999998</v>
      </c>
      <c r="D21" s="95">
        <f t="shared" si="9"/>
        <v>2312.1999999999998</v>
      </c>
      <c r="E21" s="95">
        <f t="shared" si="9"/>
        <v>2538.3000000000002</v>
      </c>
      <c r="F21" s="95">
        <f t="shared" si="9"/>
        <v>2353.5</v>
      </c>
      <c r="G21" s="95">
        <f t="shared" si="9"/>
        <v>2882.7</v>
      </c>
      <c r="H21" s="95">
        <f t="shared" si="9"/>
        <v>2435.1999999999998</v>
      </c>
      <c r="I21" s="95">
        <f t="shared" si="9"/>
        <v>2820.8</v>
      </c>
      <c r="J21" s="95">
        <f t="shared" si="9"/>
        <v>2686.1</v>
      </c>
      <c r="K21" s="95">
        <f t="shared" si="9"/>
        <v>2656.7</v>
      </c>
      <c r="L21" s="95">
        <f t="shared" si="9"/>
        <v>3328.3</v>
      </c>
      <c r="M21" s="96">
        <f t="shared" si="9"/>
        <v>26553.5</v>
      </c>
      <c r="N21" s="95">
        <f t="shared" si="9"/>
        <v>2661.7</v>
      </c>
      <c r="O21" s="95">
        <f t="shared" si="9"/>
        <v>2420.1999999999998</v>
      </c>
      <c r="P21" s="95">
        <f t="shared" si="9"/>
        <v>2754.1</v>
      </c>
      <c r="Q21" s="95">
        <f t="shared" si="9"/>
        <v>2731.7</v>
      </c>
      <c r="R21" s="95">
        <f t="shared" si="9"/>
        <v>3075.3</v>
      </c>
      <c r="S21" s="95">
        <f t="shared" si="9"/>
        <v>2894.9</v>
      </c>
      <c r="T21" s="95">
        <f t="shared" si="9"/>
        <v>3951.2</v>
      </c>
      <c r="U21" s="95">
        <f t="shared" si="9"/>
        <v>3140.2</v>
      </c>
      <c r="V21" s="95">
        <f t="shared" si="9"/>
        <v>2850.7</v>
      </c>
      <c r="W21" s="95">
        <f t="shared" si="9"/>
        <v>3676.8</v>
      </c>
      <c r="X21" s="96">
        <f t="shared" si="9"/>
        <v>30156.799999999999</v>
      </c>
      <c r="Y21" s="96">
        <f>+M21/X21*100</f>
        <v>88.051451082342965</v>
      </c>
      <c r="Z21" s="84"/>
      <c r="AA21" s="4"/>
      <c r="AB21" s="3"/>
      <c r="AC21" s="3"/>
      <c r="AD21" s="85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4"/>
      <c r="AP21" s="87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</row>
    <row r="22" spans="1:75" ht="18" customHeight="1">
      <c r="A22" s="70"/>
      <c r="B22" s="100" t="s">
        <v>88</v>
      </c>
      <c r="C22" s="92">
        <f>+[1]DGA!N23</f>
        <v>2539.6999999999998</v>
      </c>
      <c r="D22" s="92">
        <f>+[1]DGA!O23</f>
        <v>2312.1999999999998</v>
      </c>
      <c r="E22" s="92">
        <f>+[1]DGA!P23</f>
        <v>2538.3000000000002</v>
      </c>
      <c r="F22" s="92">
        <f>+[1]DGA!Q23</f>
        <v>2353.5</v>
      </c>
      <c r="G22" s="92">
        <f>+[1]DGA!R23</f>
        <v>2882.7</v>
      </c>
      <c r="H22" s="92">
        <f>+[1]DGA!S23</f>
        <v>2435.1999999999998</v>
      </c>
      <c r="I22" s="92">
        <f>+[1]DGA!T23</f>
        <v>2820.8</v>
      </c>
      <c r="J22" s="92">
        <f>+[1]DGA!U23</f>
        <v>2686.1</v>
      </c>
      <c r="K22" s="92">
        <f>+[1]DGA!V23</f>
        <v>2656.7</v>
      </c>
      <c r="L22" s="92">
        <f>+[1]DGA!W23</f>
        <v>3328.3</v>
      </c>
      <c r="M22" s="93">
        <f>SUM(C22:L22)</f>
        <v>26553.5</v>
      </c>
      <c r="N22" s="92">
        <f>+'[1]PP (EST)'!N48</f>
        <v>2612</v>
      </c>
      <c r="O22" s="92">
        <f>+'[1]PP (EST)'!O48</f>
        <v>2370.6</v>
      </c>
      <c r="P22" s="92">
        <f>+'[1]PP (EST)'!P48</f>
        <v>2656.6</v>
      </c>
      <c r="Q22" s="92">
        <f>+'[1]PP (EST)'!Q48</f>
        <v>2731.7</v>
      </c>
      <c r="R22" s="92">
        <f>+'[1]PP (EST)'!R48</f>
        <v>3075.3</v>
      </c>
      <c r="S22" s="92">
        <f>+'[1]PP (EST)'!S48</f>
        <v>2894.9</v>
      </c>
      <c r="T22" s="92">
        <f>+'[1]PP (EST)'!T48</f>
        <v>3116.7</v>
      </c>
      <c r="U22" s="92">
        <f>+'[1]PP (EST)'!U48</f>
        <v>3140.2</v>
      </c>
      <c r="V22" s="92">
        <f>+'[1]PP (EST)'!V48</f>
        <v>2826</v>
      </c>
      <c r="W22" s="92">
        <f>+'[1]PP (EST)'!W48</f>
        <v>3676.8</v>
      </c>
      <c r="X22" s="93">
        <f>SUM(N22:W22)</f>
        <v>29100.799999999999</v>
      </c>
      <c r="Y22" s="93">
        <f>+M22/X22*100</f>
        <v>91.24663239498571</v>
      </c>
      <c r="Z22" s="84"/>
      <c r="AA22" s="4"/>
      <c r="AB22" s="3"/>
      <c r="AC22" s="3"/>
      <c r="AD22" s="85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4"/>
      <c r="AP22" s="87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</row>
    <row r="23" spans="1:75" ht="18" customHeight="1">
      <c r="A23" s="70"/>
      <c r="B23" s="100" t="s">
        <v>89</v>
      </c>
      <c r="C23" s="92">
        <f>+[1]DGA!N24</f>
        <v>0</v>
      </c>
      <c r="D23" s="92">
        <f>+[1]DGA!O24</f>
        <v>0</v>
      </c>
      <c r="E23" s="92">
        <f>+[1]DGA!P24</f>
        <v>0</v>
      </c>
      <c r="F23" s="92">
        <f>+[1]DGA!Q24</f>
        <v>0</v>
      </c>
      <c r="G23" s="92">
        <f>+[1]DGA!R24</f>
        <v>0</v>
      </c>
      <c r="H23" s="92">
        <f>+[1]DGA!S24</f>
        <v>0</v>
      </c>
      <c r="I23" s="92">
        <f>+[1]DGA!T24</f>
        <v>0</v>
      </c>
      <c r="J23" s="92">
        <f>+[1]DGA!U24</f>
        <v>0</v>
      </c>
      <c r="K23" s="92">
        <f>+[1]DGA!V24</f>
        <v>0</v>
      </c>
      <c r="L23" s="92">
        <f>+[1]DGA!W24</f>
        <v>0</v>
      </c>
      <c r="M23" s="93">
        <f>SUM(C23:L23)</f>
        <v>0</v>
      </c>
      <c r="N23" s="92">
        <f>+'[1]PP (EST)'!N49</f>
        <v>49.7</v>
      </c>
      <c r="O23" s="92">
        <f>+'[1]PP (EST)'!O49</f>
        <v>49.6</v>
      </c>
      <c r="P23" s="92">
        <f>+'[1]PP (EST)'!P49</f>
        <v>97.5</v>
      </c>
      <c r="Q23" s="92">
        <f>+'[1]PP (EST)'!Q49</f>
        <v>0</v>
      </c>
      <c r="R23" s="92">
        <f>+'[1]PP (EST)'!R49</f>
        <v>0</v>
      </c>
      <c r="S23" s="92">
        <f>+'[1]PP (EST)'!S49</f>
        <v>0</v>
      </c>
      <c r="T23" s="92">
        <f>+'[1]PP (EST)'!T49</f>
        <v>834.5</v>
      </c>
      <c r="U23" s="92">
        <f>+'[1]PP (EST)'!U49</f>
        <v>0</v>
      </c>
      <c r="V23" s="92">
        <f>+'[1]PP (EST)'!V49</f>
        <v>24.7</v>
      </c>
      <c r="W23" s="92">
        <f>+'[1]PP (EST)'!W49</f>
        <v>0</v>
      </c>
      <c r="X23" s="93">
        <f>SUM(N23:W23)</f>
        <v>1056</v>
      </c>
      <c r="Y23" s="98">
        <v>0</v>
      </c>
      <c r="Z23" s="84"/>
      <c r="AA23" s="4"/>
      <c r="AB23" s="3"/>
      <c r="AC23" s="3"/>
      <c r="AD23" s="85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4"/>
      <c r="AP23" s="87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</row>
    <row r="24" spans="1:75" ht="18" customHeight="1">
      <c r="A24" s="70"/>
      <c r="B24" s="90" t="s">
        <v>90</v>
      </c>
      <c r="C24" s="95">
        <f>+[1]DGA!N25</f>
        <v>0</v>
      </c>
      <c r="D24" s="95">
        <f>+[1]DGA!O25</f>
        <v>0</v>
      </c>
      <c r="E24" s="95">
        <f>+[1]DGA!P25</f>
        <v>0</v>
      </c>
      <c r="F24" s="95">
        <f>+[1]DGA!Q25</f>
        <v>0</v>
      </c>
      <c r="G24" s="95">
        <f>+[1]DGA!R25</f>
        <v>0</v>
      </c>
      <c r="H24" s="95">
        <f>+[1]DGA!S25</f>
        <v>0</v>
      </c>
      <c r="I24" s="95">
        <f>+[1]DGA!T25</f>
        <v>0</v>
      </c>
      <c r="J24" s="95">
        <f>+[1]DGA!U25</f>
        <v>0</v>
      </c>
      <c r="K24" s="95">
        <f>+[1]DGA!V25</f>
        <v>0</v>
      </c>
      <c r="L24" s="95">
        <f>+[1]DGA!W25</f>
        <v>0</v>
      </c>
      <c r="M24" s="96">
        <f>SUM(C24:L24)</f>
        <v>0</v>
      </c>
      <c r="N24" s="101">
        <v>0</v>
      </c>
      <c r="O24" s="101">
        <v>0</v>
      </c>
      <c r="P24" s="101">
        <v>0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v>0</v>
      </c>
      <c r="W24" s="101">
        <v>0</v>
      </c>
      <c r="X24" s="96">
        <f>SUM(N24:W24)</f>
        <v>0</v>
      </c>
      <c r="Y24" s="102">
        <v>0</v>
      </c>
      <c r="Z24" s="84"/>
      <c r="AA24" s="4"/>
      <c r="AB24" s="103"/>
      <c r="AC24" s="3"/>
      <c r="AD24" s="85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4"/>
      <c r="AP24" s="87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</row>
    <row r="25" spans="1:75" ht="18" customHeight="1">
      <c r="A25" s="70"/>
      <c r="B25" s="90" t="s">
        <v>91</v>
      </c>
      <c r="C25" s="104">
        <f t="shared" ref="C25:X25" si="10">+C26+C27</f>
        <v>47.6</v>
      </c>
      <c r="D25" s="104">
        <f t="shared" si="10"/>
        <v>20.7</v>
      </c>
      <c r="E25" s="104">
        <f t="shared" si="10"/>
        <v>29.099999999999998</v>
      </c>
      <c r="F25" s="104">
        <f t="shared" si="10"/>
        <v>35.199999999999996</v>
      </c>
      <c r="G25" s="104">
        <f t="shared" si="10"/>
        <v>32.5</v>
      </c>
      <c r="H25" s="104">
        <f t="shared" si="10"/>
        <v>21.5</v>
      </c>
      <c r="I25" s="104">
        <f t="shared" si="10"/>
        <v>32.299999999999997</v>
      </c>
      <c r="J25" s="104">
        <f t="shared" si="10"/>
        <v>28.1</v>
      </c>
      <c r="K25" s="104">
        <f t="shared" si="10"/>
        <v>22.6</v>
      </c>
      <c r="L25" s="104">
        <f t="shared" si="10"/>
        <v>22.2</v>
      </c>
      <c r="M25" s="105">
        <f t="shared" si="10"/>
        <v>291.80000000000007</v>
      </c>
      <c r="N25" s="104">
        <f t="shared" si="10"/>
        <v>23.5</v>
      </c>
      <c r="O25" s="104">
        <f t="shared" si="10"/>
        <v>22.8</v>
      </c>
      <c r="P25" s="104">
        <f t="shared" si="10"/>
        <v>22.4</v>
      </c>
      <c r="Q25" s="104">
        <f t="shared" si="10"/>
        <v>21</v>
      </c>
      <c r="R25" s="104">
        <f t="shared" si="10"/>
        <v>25.9</v>
      </c>
      <c r="S25" s="104">
        <f t="shared" si="10"/>
        <v>20.900000000000002</v>
      </c>
      <c r="T25" s="104">
        <f t="shared" si="10"/>
        <v>24.200000000000003</v>
      </c>
      <c r="U25" s="104">
        <f t="shared" si="10"/>
        <v>25.400000000000002</v>
      </c>
      <c r="V25" s="104">
        <f t="shared" si="10"/>
        <v>23.3</v>
      </c>
      <c r="W25" s="104">
        <f t="shared" si="10"/>
        <v>24.1</v>
      </c>
      <c r="X25" s="105">
        <f t="shared" si="10"/>
        <v>233.5</v>
      </c>
      <c r="Y25" s="105">
        <f t="shared" ref="Y25:Y31" si="11">+M25/X25*100</f>
        <v>124.96788008565314</v>
      </c>
      <c r="Z25" s="84"/>
      <c r="AA25" s="4"/>
      <c r="AB25" s="103"/>
      <c r="AC25" s="3"/>
      <c r="AD25" s="85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4"/>
      <c r="AP25" s="87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</row>
    <row r="26" spans="1:75" ht="18" customHeight="1">
      <c r="A26" s="70"/>
      <c r="B26" s="100" t="s">
        <v>92</v>
      </c>
      <c r="C26" s="106">
        <f>+[1]DGA!N27</f>
        <v>44.2</v>
      </c>
      <c r="D26" s="106">
        <f>+[1]DGA!O27</f>
        <v>19</v>
      </c>
      <c r="E26" s="106">
        <f>+[1]DGA!P27</f>
        <v>25.9</v>
      </c>
      <c r="F26" s="106">
        <f>+[1]DGA!Q27</f>
        <v>31.9</v>
      </c>
      <c r="G26" s="106">
        <f>+[1]DGA!R27</f>
        <v>29</v>
      </c>
      <c r="H26" s="106">
        <f>+[1]DGA!S27</f>
        <v>18.899999999999999</v>
      </c>
      <c r="I26" s="106">
        <f>+[1]DGA!T27</f>
        <v>29.8</v>
      </c>
      <c r="J26" s="106">
        <f>+[1]DGA!U27</f>
        <v>26</v>
      </c>
      <c r="K26" s="106">
        <f>+[1]DGA!V27</f>
        <v>20.5</v>
      </c>
      <c r="L26" s="106">
        <f>+[1]DGA!W27</f>
        <v>17</v>
      </c>
      <c r="M26" s="93">
        <f>SUM(C26:L26)</f>
        <v>262.20000000000005</v>
      </c>
      <c r="N26" s="106">
        <v>18.399999999999999</v>
      </c>
      <c r="O26" s="106">
        <v>17.5</v>
      </c>
      <c r="P26" s="106">
        <v>17</v>
      </c>
      <c r="Q26" s="106">
        <v>16.8</v>
      </c>
      <c r="R26" s="106">
        <v>20.5</v>
      </c>
      <c r="S26" s="106">
        <v>18.600000000000001</v>
      </c>
      <c r="T26" s="106">
        <v>21.1</v>
      </c>
      <c r="U26" s="106">
        <v>22.1</v>
      </c>
      <c r="V26" s="106">
        <v>20</v>
      </c>
      <c r="W26" s="106">
        <v>13.9</v>
      </c>
      <c r="X26" s="93">
        <f>SUM(N26:W26)</f>
        <v>185.9</v>
      </c>
      <c r="Y26" s="93">
        <f t="shared" si="11"/>
        <v>141.04357181280261</v>
      </c>
      <c r="Z26" s="84"/>
      <c r="AA26" s="4"/>
      <c r="AB26" s="107"/>
      <c r="AC26" s="3"/>
      <c r="AD26" s="85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4"/>
      <c r="AP26" s="87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</row>
    <row r="27" spans="1:75" ht="18" customHeight="1">
      <c r="A27" s="70"/>
      <c r="B27" s="108" t="s">
        <v>33</v>
      </c>
      <c r="C27" s="106">
        <f>+[1]DGA!N28</f>
        <v>3.4</v>
      </c>
      <c r="D27" s="106">
        <f>+[1]DGA!O28</f>
        <v>1.7</v>
      </c>
      <c r="E27" s="106">
        <f>+[1]DGA!P28</f>
        <v>3.2</v>
      </c>
      <c r="F27" s="106">
        <f>+[1]DGA!Q28</f>
        <v>3.3</v>
      </c>
      <c r="G27" s="106">
        <f>+[1]DGA!R28</f>
        <v>3.5</v>
      </c>
      <c r="H27" s="106">
        <f>+[1]DGA!S28</f>
        <v>2.6</v>
      </c>
      <c r="I27" s="106">
        <f>+[1]DGA!T28</f>
        <v>2.5</v>
      </c>
      <c r="J27" s="106">
        <f>+[1]DGA!U28</f>
        <v>2.1</v>
      </c>
      <c r="K27" s="106">
        <f>+[1]DGA!V28</f>
        <v>2.1</v>
      </c>
      <c r="L27" s="106">
        <f>+[1]DGA!W28</f>
        <v>5.2</v>
      </c>
      <c r="M27" s="93">
        <f>SUM(C27:L27)</f>
        <v>29.600000000000005</v>
      </c>
      <c r="N27" s="106">
        <v>5.0999999999999996</v>
      </c>
      <c r="O27" s="106">
        <v>5.3</v>
      </c>
      <c r="P27" s="106">
        <v>5.4</v>
      </c>
      <c r="Q27" s="106">
        <v>4.2</v>
      </c>
      <c r="R27" s="106">
        <v>5.4</v>
      </c>
      <c r="S27" s="106">
        <v>2.2999999999999998</v>
      </c>
      <c r="T27" s="106">
        <v>3.1</v>
      </c>
      <c r="U27" s="106">
        <v>3.3</v>
      </c>
      <c r="V27" s="106">
        <v>3.3</v>
      </c>
      <c r="W27" s="106">
        <v>10.199999999999999</v>
      </c>
      <c r="X27" s="93">
        <f>SUM(N27:W27)</f>
        <v>47.599999999999994</v>
      </c>
      <c r="Y27" s="93">
        <f t="shared" si="11"/>
        <v>62.184873949579853</v>
      </c>
      <c r="Z27" s="84"/>
      <c r="AA27" s="4"/>
      <c r="AB27" s="107"/>
      <c r="AC27" s="3"/>
      <c r="AD27" s="85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4"/>
      <c r="AP27" s="87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</row>
    <row r="28" spans="1:75" ht="18" customHeight="1">
      <c r="A28" s="70"/>
      <c r="B28" s="109" t="s">
        <v>93</v>
      </c>
      <c r="C28" s="104">
        <f>+[1]DGA!N29</f>
        <v>0.1</v>
      </c>
      <c r="D28" s="104">
        <f>+[1]DGA!O29</f>
        <v>0.1</v>
      </c>
      <c r="E28" s="104">
        <f>+[1]DGA!P29</f>
        <v>0.3</v>
      </c>
      <c r="F28" s="104">
        <f>+[1]DGA!Q29</f>
        <v>0.2</v>
      </c>
      <c r="G28" s="104">
        <f>+[1]DGA!R29</f>
        <v>0.2</v>
      </c>
      <c r="H28" s="104">
        <f>+[1]DGA!S29</f>
        <v>0.1</v>
      </c>
      <c r="I28" s="104">
        <f>+[1]DGA!T29</f>
        <v>0.1</v>
      </c>
      <c r="J28" s="104">
        <f>+[1]DGA!U29</f>
        <v>0.4</v>
      </c>
      <c r="K28" s="104">
        <f>+[1]DGA!V29</f>
        <v>0.2</v>
      </c>
      <c r="L28" s="104">
        <f>+[1]DGA!W29</f>
        <v>0.3</v>
      </c>
      <c r="M28" s="96">
        <f>SUM(C28:L28)</f>
        <v>2</v>
      </c>
      <c r="N28" s="104">
        <v>0.1</v>
      </c>
      <c r="O28" s="104">
        <v>0.3</v>
      </c>
      <c r="P28" s="104">
        <v>0.2</v>
      </c>
      <c r="Q28" s="104">
        <v>0.1</v>
      </c>
      <c r="R28" s="104">
        <v>0.3</v>
      </c>
      <c r="S28" s="104">
        <v>0.1</v>
      </c>
      <c r="T28" s="104">
        <v>0.1</v>
      </c>
      <c r="U28" s="104">
        <v>0.3</v>
      </c>
      <c r="V28" s="104">
        <v>0.1</v>
      </c>
      <c r="W28" s="104">
        <v>0.1</v>
      </c>
      <c r="X28" s="96">
        <f>SUM(N28:W28)</f>
        <v>1.7000000000000004</v>
      </c>
      <c r="Y28" s="96">
        <f t="shared" si="11"/>
        <v>117.64705882352939</v>
      </c>
      <c r="Z28" s="84"/>
      <c r="AA28" s="4"/>
      <c r="AB28" s="107"/>
      <c r="AC28" s="3"/>
      <c r="AD28" s="85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4"/>
      <c r="AP28" s="87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</row>
    <row r="29" spans="1:75" ht="18" customHeight="1">
      <c r="A29" s="70"/>
      <c r="B29" s="110" t="s">
        <v>94</v>
      </c>
      <c r="C29" s="111">
        <f t="shared" ref="C29:X30" si="12">+C30</f>
        <v>80</v>
      </c>
      <c r="D29" s="111">
        <f t="shared" si="12"/>
        <v>37.5</v>
      </c>
      <c r="E29" s="111">
        <f t="shared" si="12"/>
        <v>99.1</v>
      </c>
      <c r="F29" s="111">
        <f t="shared" si="12"/>
        <v>90.6</v>
      </c>
      <c r="G29" s="111">
        <f t="shared" si="12"/>
        <v>128.80000000000001</v>
      </c>
      <c r="H29" s="111">
        <f t="shared" si="12"/>
        <v>149.30000000000001</v>
      </c>
      <c r="I29" s="111">
        <f t="shared" si="12"/>
        <v>93.7</v>
      </c>
      <c r="J29" s="111">
        <f t="shared" si="12"/>
        <v>193.1</v>
      </c>
      <c r="K29" s="111">
        <f t="shared" si="12"/>
        <v>131.9</v>
      </c>
      <c r="L29" s="111">
        <f t="shared" si="12"/>
        <v>58.7</v>
      </c>
      <c r="M29" s="111">
        <f t="shared" si="12"/>
        <v>1062.7</v>
      </c>
      <c r="N29" s="111">
        <f t="shared" si="12"/>
        <v>103.2</v>
      </c>
      <c r="O29" s="111">
        <f t="shared" si="12"/>
        <v>98.8</v>
      </c>
      <c r="P29" s="111">
        <f t="shared" si="12"/>
        <v>113.3</v>
      </c>
      <c r="Q29" s="111">
        <f t="shared" si="12"/>
        <v>106.9</v>
      </c>
      <c r="R29" s="111">
        <f t="shared" si="12"/>
        <v>148</v>
      </c>
      <c r="S29" s="111">
        <f t="shared" si="12"/>
        <v>157.4</v>
      </c>
      <c r="T29" s="111">
        <f t="shared" si="12"/>
        <v>112.2</v>
      </c>
      <c r="U29" s="111">
        <f t="shared" si="12"/>
        <v>154.1</v>
      </c>
      <c r="V29" s="111">
        <f t="shared" si="12"/>
        <v>242.3</v>
      </c>
      <c r="W29" s="111">
        <f t="shared" si="12"/>
        <v>286.8</v>
      </c>
      <c r="X29" s="111">
        <f t="shared" si="12"/>
        <v>1523</v>
      </c>
      <c r="Y29" s="112">
        <f t="shared" si="11"/>
        <v>69.776756401838483</v>
      </c>
      <c r="Z29" s="113"/>
      <c r="AA29" s="4"/>
      <c r="AB29" s="103"/>
      <c r="AC29" s="3"/>
      <c r="AD29" s="85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4"/>
      <c r="AP29" s="87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</row>
    <row r="30" spans="1:75" ht="18" customHeight="1">
      <c r="A30" s="70"/>
      <c r="B30" s="114" t="s">
        <v>57</v>
      </c>
      <c r="C30" s="89">
        <f t="shared" si="12"/>
        <v>80</v>
      </c>
      <c r="D30" s="89">
        <f t="shared" si="12"/>
        <v>37.5</v>
      </c>
      <c r="E30" s="89">
        <f t="shared" si="12"/>
        <v>99.1</v>
      </c>
      <c r="F30" s="89">
        <f t="shared" si="12"/>
        <v>90.6</v>
      </c>
      <c r="G30" s="89">
        <f t="shared" si="12"/>
        <v>128.80000000000001</v>
      </c>
      <c r="H30" s="89">
        <f t="shared" si="12"/>
        <v>149.30000000000001</v>
      </c>
      <c r="I30" s="89">
        <f t="shared" si="12"/>
        <v>93.7</v>
      </c>
      <c r="J30" s="89">
        <f t="shared" si="12"/>
        <v>193.1</v>
      </c>
      <c r="K30" s="89">
        <f t="shared" si="12"/>
        <v>131.9</v>
      </c>
      <c r="L30" s="89">
        <f t="shared" si="12"/>
        <v>58.7</v>
      </c>
      <c r="M30" s="83">
        <f t="shared" si="12"/>
        <v>1062.7</v>
      </c>
      <c r="N30" s="89">
        <f t="shared" si="12"/>
        <v>103.2</v>
      </c>
      <c r="O30" s="89">
        <f t="shared" si="12"/>
        <v>98.8</v>
      </c>
      <c r="P30" s="89">
        <f t="shared" si="12"/>
        <v>113.3</v>
      </c>
      <c r="Q30" s="89">
        <f t="shared" si="12"/>
        <v>106.9</v>
      </c>
      <c r="R30" s="89">
        <f t="shared" si="12"/>
        <v>148</v>
      </c>
      <c r="S30" s="89">
        <f t="shared" si="12"/>
        <v>157.4</v>
      </c>
      <c r="T30" s="89">
        <f t="shared" si="12"/>
        <v>112.2</v>
      </c>
      <c r="U30" s="89">
        <f t="shared" si="12"/>
        <v>154.1</v>
      </c>
      <c r="V30" s="89">
        <f t="shared" si="12"/>
        <v>242.3</v>
      </c>
      <c r="W30" s="89">
        <f t="shared" si="12"/>
        <v>286.8</v>
      </c>
      <c r="X30" s="83">
        <f t="shared" si="12"/>
        <v>1523</v>
      </c>
      <c r="Y30" s="83">
        <f t="shared" si="11"/>
        <v>69.776756401838483</v>
      </c>
      <c r="Z30" s="84"/>
      <c r="AA30" s="4"/>
      <c r="AB30" s="103"/>
      <c r="AC30" s="3"/>
      <c r="AD30" s="85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4"/>
      <c r="AP30" s="87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</row>
    <row r="31" spans="1:75" ht="18" customHeight="1">
      <c r="A31" s="70"/>
      <c r="B31" s="115" t="s">
        <v>59</v>
      </c>
      <c r="C31" s="116">
        <f>+[1]DGA!N32</f>
        <v>80</v>
      </c>
      <c r="D31" s="116">
        <f>+[1]DGA!O32</f>
        <v>37.5</v>
      </c>
      <c r="E31" s="116">
        <f>+[1]DGA!P32</f>
        <v>99.1</v>
      </c>
      <c r="F31" s="116">
        <f>+[1]DGA!Q32</f>
        <v>90.6</v>
      </c>
      <c r="G31" s="116">
        <f>+[1]DGA!R32</f>
        <v>128.80000000000001</v>
      </c>
      <c r="H31" s="116">
        <f>+[1]DGA!S32</f>
        <v>149.30000000000001</v>
      </c>
      <c r="I31" s="116">
        <f>+[1]DGA!T32</f>
        <v>93.7</v>
      </c>
      <c r="J31" s="116">
        <f>+[1]DGA!U32</f>
        <v>193.1</v>
      </c>
      <c r="K31" s="116">
        <f>+[1]DGA!V32</f>
        <v>131.9</v>
      </c>
      <c r="L31" s="116">
        <f>+[1]DGA!W32</f>
        <v>58.7</v>
      </c>
      <c r="M31" s="93">
        <f>SUM(C31:L31)</f>
        <v>1062.7</v>
      </c>
      <c r="N31" s="116">
        <v>103.2</v>
      </c>
      <c r="O31" s="116">
        <v>98.8</v>
      </c>
      <c r="P31" s="116">
        <v>113.3</v>
      </c>
      <c r="Q31" s="116">
        <v>106.9</v>
      </c>
      <c r="R31" s="116">
        <v>148</v>
      </c>
      <c r="S31" s="116">
        <v>157.4</v>
      </c>
      <c r="T31" s="116">
        <v>112.2</v>
      </c>
      <c r="U31" s="116">
        <v>154.1</v>
      </c>
      <c r="V31" s="116">
        <v>242.3</v>
      </c>
      <c r="W31" s="116">
        <v>286.8</v>
      </c>
      <c r="X31" s="93">
        <f>SUM(N31:W31)</f>
        <v>1523</v>
      </c>
      <c r="Y31" s="93">
        <f t="shared" si="11"/>
        <v>69.776756401838483</v>
      </c>
      <c r="Z31" s="59"/>
      <c r="AA31" s="4"/>
      <c r="AB31" s="117"/>
      <c r="AC31" s="3"/>
      <c r="AD31" s="85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4"/>
      <c r="AP31" s="87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</row>
    <row r="32" spans="1:75" ht="18" customHeight="1">
      <c r="A32" s="70"/>
      <c r="B32" s="40" t="s">
        <v>95</v>
      </c>
      <c r="C32" s="89">
        <f>+[1]DGA!N33</f>
        <v>25.2</v>
      </c>
      <c r="D32" s="89">
        <f>+[1]DGA!O33</f>
        <v>0</v>
      </c>
      <c r="E32" s="89">
        <f>+[1]DGA!P33</f>
        <v>0</v>
      </c>
      <c r="F32" s="89">
        <f>+[1]DGA!Q33</f>
        <v>31.7</v>
      </c>
      <c r="G32" s="89">
        <f>+[1]DGA!R33</f>
        <v>0.8</v>
      </c>
      <c r="H32" s="89">
        <f>+[1]DGA!S33</f>
        <v>0</v>
      </c>
      <c r="I32" s="89">
        <f>+[1]DGA!T33</f>
        <v>307.3</v>
      </c>
      <c r="J32" s="89">
        <f>+[1]DGA!U33</f>
        <v>0</v>
      </c>
      <c r="K32" s="89">
        <f>+[1]DGA!V33</f>
        <v>0</v>
      </c>
      <c r="L32" s="89">
        <f>+[1]DGA!W33</f>
        <v>20.2</v>
      </c>
      <c r="M32" s="89">
        <f>+[1]DGA!X33</f>
        <v>385.2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93">
        <f>SUM(N32:W32)</f>
        <v>0</v>
      </c>
      <c r="Y32" s="98">
        <v>0</v>
      </c>
      <c r="Z32" s="59"/>
      <c r="AA32" s="4"/>
      <c r="AB32" s="107"/>
      <c r="AC32" s="118"/>
      <c r="AD32" s="85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4"/>
      <c r="AP32" s="87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</row>
    <row r="33" spans="1:75" ht="18" customHeight="1" thickBot="1">
      <c r="A33" s="119"/>
      <c r="B33" s="120" t="s">
        <v>96</v>
      </c>
      <c r="C33" s="121">
        <f t="shared" ref="C33:M33" si="13">+C8+C28+C29+C32</f>
        <v>11489.000000000002</v>
      </c>
      <c r="D33" s="121">
        <f t="shared" si="13"/>
        <v>9939.1999999999989</v>
      </c>
      <c r="E33" s="121">
        <f t="shared" si="13"/>
        <v>11288.1</v>
      </c>
      <c r="F33" s="121">
        <f t="shared" si="13"/>
        <v>10794.000000000002</v>
      </c>
      <c r="G33" s="121">
        <f t="shared" si="13"/>
        <v>12927.599999999999</v>
      </c>
      <c r="H33" s="121">
        <f t="shared" si="13"/>
        <v>10889.800000000001</v>
      </c>
      <c r="I33" s="121">
        <f t="shared" si="13"/>
        <v>13038.5</v>
      </c>
      <c r="J33" s="121">
        <f t="shared" si="13"/>
        <v>12374.7</v>
      </c>
      <c r="K33" s="121">
        <f t="shared" si="13"/>
        <v>11553.300000000001</v>
      </c>
      <c r="L33" s="121">
        <f t="shared" si="13"/>
        <v>14242.6</v>
      </c>
      <c r="M33" s="121">
        <f t="shared" si="13"/>
        <v>118536.80000000002</v>
      </c>
      <c r="N33" s="121">
        <f t="shared" ref="N33:X33" si="14">+N8+N28+N29</f>
        <v>11645.1</v>
      </c>
      <c r="O33" s="121">
        <f t="shared" si="14"/>
        <v>10907.799999999997</v>
      </c>
      <c r="P33" s="121">
        <f t="shared" si="14"/>
        <v>12166.1</v>
      </c>
      <c r="Q33" s="121">
        <f t="shared" si="14"/>
        <v>11806.099999999999</v>
      </c>
      <c r="R33" s="121">
        <f t="shared" si="14"/>
        <v>14166.9</v>
      </c>
      <c r="S33" s="121">
        <f t="shared" si="14"/>
        <v>12872.400000000001</v>
      </c>
      <c r="T33" s="121">
        <f t="shared" si="14"/>
        <v>14694.6</v>
      </c>
      <c r="U33" s="121">
        <f t="shared" si="14"/>
        <v>14001.7</v>
      </c>
      <c r="V33" s="121">
        <f t="shared" si="14"/>
        <v>12389.8</v>
      </c>
      <c r="W33" s="121">
        <f t="shared" si="14"/>
        <v>16043.999999999998</v>
      </c>
      <c r="X33" s="121">
        <f t="shared" si="14"/>
        <v>130694.5</v>
      </c>
      <c r="Y33" s="122">
        <f>+M33/X33*100</f>
        <v>90.69761925712254</v>
      </c>
      <c r="Z33" s="123"/>
      <c r="AA33" s="124"/>
      <c r="AB33" s="38"/>
      <c r="AC33" s="118"/>
      <c r="AD33" s="85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4"/>
      <c r="AP33" s="87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</row>
    <row r="34" spans="1:75" ht="18" customHeight="1" thickTop="1">
      <c r="A34" s="125"/>
      <c r="B34" s="55" t="s">
        <v>74</v>
      </c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65"/>
      <c r="AA34" s="4"/>
      <c r="AB34" s="3"/>
      <c r="AC34" s="3"/>
      <c r="AD34" s="3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</row>
    <row r="35" spans="1:75" ht="14.25">
      <c r="A35" s="70"/>
      <c r="B35" s="58" t="s">
        <v>75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65"/>
      <c r="AA35" s="3"/>
      <c r="AB35" s="3"/>
      <c r="AC35" s="3"/>
      <c r="AD35" s="3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</row>
    <row r="36" spans="1:75" ht="18" customHeight="1">
      <c r="A36" s="70"/>
      <c r="B36" s="62" t="s">
        <v>97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65"/>
      <c r="AA36" s="3"/>
      <c r="AB36" s="3"/>
      <c r="AC36" s="3"/>
      <c r="AD36" s="3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</row>
    <row r="37" spans="1:75" ht="12" customHeight="1">
      <c r="A37" s="70"/>
      <c r="B37" s="62" t="s">
        <v>98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3"/>
      <c r="AB37" s="3"/>
      <c r="AC37" s="3"/>
      <c r="AD37" s="3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</row>
    <row r="38" spans="1:75" ht="15.75" customHeight="1">
      <c r="A38" s="70"/>
      <c r="B38" s="67" t="s">
        <v>79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59"/>
      <c r="Y38" s="65"/>
      <c r="Z38" s="65"/>
      <c r="AA38" s="3"/>
      <c r="AB38" s="3"/>
      <c r="AC38" s="3"/>
      <c r="AD38" s="3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</row>
    <row r="39" spans="1:75" ht="14.25">
      <c r="A39" s="70"/>
      <c r="B39" s="128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65"/>
      <c r="Y39" s="65"/>
      <c r="Z39" s="65"/>
      <c r="AA39" s="3"/>
      <c r="AB39" s="3"/>
      <c r="AC39" s="3"/>
      <c r="AD39" s="3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</row>
    <row r="40" spans="1:75" ht="14.25">
      <c r="A40" s="70"/>
      <c r="B40" s="65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3"/>
      <c r="AB40" s="3"/>
      <c r="AC40" s="3"/>
      <c r="AD40" s="3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</row>
    <row r="41" spans="1:75" ht="14.25">
      <c r="A41" s="70"/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3"/>
      <c r="AB41" s="3"/>
      <c r="AC41" s="3"/>
      <c r="AD41" s="3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</row>
    <row r="42" spans="1:75" ht="14.25">
      <c r="A42" s="70"/>
      <c r="B42" s="77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3"/>
      <c r="AB42" s="3"/>
      <c r="AC42" s="3"/>
      <c r="AD42" s="3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</row>
    <row r="43" spans="1:75" ht="14.25">
      <c r="A43" s="70"/>
      <c r="B43" s="77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3"/>
      <c r="AB43" s="3"/>
      <c r="AC43" s="3"/>
      <c r="AD43" s="3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</row>
    <row r="44" spans="1:75" ht="14.25">
      <c r="A44" s="70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3"/>
      <c r="AB44" s="3"/>
      <c r="AC44" s="3"/>
      <c r="AD44" s="3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</row>
    <row r="45" spans="1:75" ht="14.25">
      <c r="A45" s="70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3"/>
      <c r="AB45" s="3"/>
      <c r="AC45" s="3"/>
      <c r="AD45" s="3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</row>
    <row r="46" spans="1:75" ht="14.25">
      <c r="A46" s="70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3"/>
      <c r="AB46" s="3"/>
      <c r="AC46" s="3"/>
      <c r="AD46" s="3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</row>
    <row r="47" spans="1:75" ht="14.25">
      <c r="A47" s="70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3"/>
      <c r="AB47" s="3"/>
      <c r="AC47" s="3"/>
      <c r="AD47" s="3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1:75" ht="14.25">
      <c r="A48" s="70"/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3"/>
      <c r="AB48" s="3"/>
      <c r="AC48" s="3"/>
      <c r="AD48" s="3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</row>
    <row r="49" spans="1:75" ht="14.25">
      <c r="A49" s="70"/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3"/>
      <c r="AB49" s="3"/>
      <c r="AC49" s="3"/>
      <c r="AD49" s="3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</row>
    <row r="50" spans="1:75" ht="14.25">
      <c r="A50" s="70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3"/>
      <c r="AB50" s="3"/>
      <c r="AC50" s="3"/>
      <c r="AD50" s="3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</row>
    <row r="51" spans="1:75" ht="14.25">
      <c r="A51" s="70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3"/>
      <c r="AB51" s="3"/>
      <c r="AC51" s="3"/>
      <c r="AD51" s="3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</row>
    <row r="52" spans="1:75" ht="14.25">
      <c r="A52" s="70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3"/>
      <c r="AB52" s="3"/>
      <c r="AC52" s="3"/>
      <c r="AD52" s="3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</row>
    <row r="53" spans="1:75" ht="14.25">
      <c r="A53" s="70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3"/>
      <c r="AB53" s="3"/>
      <c r="AC53" s="3"/>
      <c r="AD53" s="3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</row>
    <row r="54" spans="1:75" ht="14.25">
      <c r="A54" s="70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3"/>
      <c r="AB54" s="3"/>
      <c r="AC54" s="3"/>
      <c r="AD54" s="3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</row>
    <row r="55" spans="1:75" ht="14.25">
      <c r="A55" s="70"/>
      <c r="B55" s="65"/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3"/>
      <c r="AB55" s="3"/>
      <c r="AC55" s="3"/>
      <c r="AD55" s="3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</row>
    <row r="56" spans="1:75" ht="14.25">
      <c r="A56" s="70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3"/>
      <c r="AB56" s="3"/>
      <c r="AC56" s="3"/>
      <c r="AD56" s="3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</row>
    <row r="57" spans="1:75" ht="14.25">
      <c r="A57" s="70"/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3"/>
      <c r="AB57" s="3"/>
      <c r="AC57" s="3"/>
      <c r="AD57" s="3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</row>
    <row r="58" spans="1:75" ht="14.25">
      <c r="A58" s="70"/>
      <c r="B58" s="65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3"/>
      <c r="AB58" s="3"/>
      <c r="AC58" s="3"/>
      <c r="AD58" s="3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</row>
    <row r="59" spans="1:75" ht="14.25">
      <c r="A59" s="70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3"/>
      <c r="AB59" s="3"/>
      <c r="AC59" s="3"/>
      <c r="AD59" s="3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</row>
    <row r="60" spans="1:75" ht="14.25">
      <c r="A60" s="70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3"/>
      <c r="AB60" s="3"/>
      <c r="AC60" s="3"/>
      <c r="AD60" s="3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</row>
    <row r="61" spans="1:75" ht="14.25">
      <c r="A61" s="70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3"/>
      <c r="AB61" s="3"/>
      <c r="AC61" s="3"/>
      <c r="AD61" s="3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</row>
    <row r="62" spans="1:75" ht="14.25">
      <c r="A62" s="70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3"/>
      <c r="AB62" s="3"/>
      <c r="AC62" s="3"/>
      <c r="AD62" s="3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</row>
    <row r="63" spans="1:75" ht="14.25">
      <c r="A63" s="70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65"/>
      <c r="AA63" s="3"/>
      <c r="AB63" s="3"/>
      <c r="AC63" s="3"/>
      <c r="AD63" s="3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</row>
    <row r="64" spans="1:75" ht="14.25">
      <c r="A64" s="70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3"/>
      <c r="AB64" s="3"/>
      <c r="AC64" s="3"/>
      <c r="AD64" s="3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</row>
    <row r="65" spans="1:75" ht="14.25">
      <c r="A65" s="70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3"/>
      <c r="AB65" s="3"/>
      <c r="AC65" s="3"/>
      <c r="AD65" s="3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</row>
    <row r="66" spans="1:75" ht="14.25">
      <c r="A66" s="70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3"/>
      <c r="AB66" s="3"/>
      <c r="AC66" s="3"/>
      <c r="AD66" s="3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</row>
    <row r="67" spans="1:75" ht="14.25">
      <c r="A67" s="70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3"/>
      <c r="AB67" s="3"/>
      <c r="AC67" s="3"/>
      <c r="AD67" s="3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</row>
    <row r="68" spans="1:75" ht="14.25">
      <c r="A68" s="70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5"/>
      <c r="U68" s="65"/>
      <c r="V68" s="65"/>
      <c r="W68" s="65"/>
      <c r="X68" s="65"/>
      <c r="Y68" s="65"/>
      <c r="Z68" s="65"/>
      <c r="AA68" s="3"/>
      <c r="AB68" s="3"/>
      <c r="AC68" s="3"/>
      <c r="AD68" s="3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</row>
    <row r="69" spans="1:75" ht="14.25">
      <c r="A69" s="70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5"/>
      <c r="Z69" s="65"/>
      <c r="AA69" s="3"/>
      <c r="AB69" s="3"/>
      <c r="AC69" s="3"/>
      <c r="AD69" s="3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</row>
    <row r="70" spans="1:75" ht="14.25">
      <c r="A70" s="70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3"/>
      <c r="AB70" s="3"/>
      <c r="AC70" s="3"/>
      <c r="AD70" s="3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</row>
    <row r="71" spans="1:75" ht="14.25">
      <c r="A71" s="70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3"/>
      <c r="AB71" s="3"/>
      <c r="AC71" s="3"/>
      <c r="AD71" s="3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</row>
    <row r="72" spans="1:75" ht="14.25">
      <c r="A72" s="70"/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3"/>
      <c r="AB72" s="3"/>
      <c r="AC72" s="3"/>
      <c r="AD72" s="3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</row>
    <row r="73" spans="1:75" ht="14.25">
      <c r="A73" s="70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5"/>
      <c r="U73" s="65"/>
      <c r="V73" s="65"/>
      <c r="W73" s="65"/>
      <c r="X73" s="65"/>
      <c r="Y73" s="65"/>
      <c r="Z73" s="65"/>
      <c r="AA73" s="3"/>
      <c r="AB73" s="3"/>
      <c r="AC73" s="3"/>
      <c r="AD73" s="3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</row>
    <row r="74" spans="1:75" ht="14.25">
      <c r="A74" s="70"/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  <c r="S74" s="65"/>
      <c r="T74" s="65"/>
      <c r="U74" s="65"/>
      <c r="V74" s="65"/>
      <c r="W74" s="65"/>
      <c r="X74" s="65"/>
      <c r="Y74" s="65"/>
      <c r="Z74" s="65"/>
      <c r="AA74" s="3"/>
      <c r="AB74" s="3"/>
      <c r="AC74" s="3"/>
      <c r="AD74" s="3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</row>
    <row r="75" spans="1:75" ht="14.25">
      <c r="A75" s="70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3"/>
      <c r="AB75" s="3"/>
      <c r="AC75" s="3"/>
      <c r="AD75" s="3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</row>
    <row r="76" spans="1:75" ht="14.25">
      <c r="A76" s="70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65"/>
      <c r="Z76" s="65"/>
      <c r="AA76" s="3"/>
      <c r="AB76" s="3"/>
      <c r="AC76" s="3"/>
      <c r="AD76" s="3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</row>
    <row r="77" spans="1:75" ht="14.25">
      <c r="A77" s="70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3"/>
      <c r="AB77" s="3"/>
      <c r="AC77" s="3"/>
      <c r="AD77" s="3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</row>
    <row r="78" spans="1:75" ht="14.25">
      <c r="A78" s="70"/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3"/>
      <c r="AB78" s="3"/>
      <c r="AC78" s="3"/>
      <c r="AD78" s="3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</row>
    <row r="79" spans="1:75" ht="14.25">
      <c r="A79" s="70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3"/>
      <c r="AB79" s="3"/>
      <c r="AC79" s="3"/>
      <c r="AD79" s="3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</row>
    <row r="80" spans="1:75" ht="14.25">
      <c r="A80" s="70"/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3"/>
      <c r="AB80" s="3"/>
      <c r="AC80" s="3"/>
      <c r="AD80" s="3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</row>
    <row r="81" spans="1:75" ht="14.25">
      <c r="A81" s="70"/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3"/>
      <c r="AB81" s="3"/>
      <c r="AC81" s="3"/>
      <c r="AD81" s="3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</row>
    <row r="82" spans="1:75" ht="14.25">
      <c r="A82" s="70"/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3"/>
      <c r="AB82" s="3"/>
      <c r="AC82" s="3"/>
      <c r="AD82" s="3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</row>
    <row r="83" spans="1:75" ht="14.25">
      <c r="A83" s="70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3"/>
      <c r="AB83" s="3"/>
      <c r="AC83" s="3"/>
      <c r="AD83" s="3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</row>
    <row r="84" spans="1:75" ht="14.25">
      <c r="A84" s="70"/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3"/>
      <c r="AB84" s="3"/>
      <c r="AC84" s="3"/>
      <c r="AD84" s="3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</row>
    <row r="85" spans="1:75" ht="14.25">
      <c r="A85" s="70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3"/>
      <c r="AB85" s="3"/>
      <c r="AC85" s="3"/>
      <c r="AD85" s="3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</row>
    <row r="86" spans="1:75" ht="14.25">
      <c r="A86" s="70"/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3"/>
      <c r="AB86" s="3"/>
      <c r="AC86" s="3"/>
      <c r="AD86" s="3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</row>
    <row r="87" spans="1:75" ht="14.25">
      <c r="A87" s="70"/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3"/>
      <c r="AB87" s="3"/>
      <c r="AC87" s="3"/>
      <c r="AD87" s="3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</row>
    <row r="88" spans="1:75" ht="14.25">
      <c r="A88" s="70"/>
      <c r="B88" s="65"/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  <c r="AA88" s="3"/>
      <c r="AB88" s="3"/>
      <c r="AC88" s="3"/>
      <c r="AD88" s="3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</row>
    <row r="89" spans="1:75" ht="14.25">
      <c r="A89" s="70"/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3"/>
      <c r="AB89" s="3"/>
      <c r="AC89" s="3"/>
      <c r="AD89" s="3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</row>
    <row r="90" spans="1:75" ht="14.25">
      <c r="A90" s="70"/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3"/>
      <c r="AB90" s="3"/>
      <c r="AC90" s="3"/>
      <c r="AD90" s="3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</row>
    <row r="91" spans="1:75" ht="14.25">
      <c r="A91" s="70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3"/>
      <c r="AB91" s="3"/>
      <c r="AC91" s="3"/>
      <c r="AD91" s="3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</row>
    <row r="92" spans="1:75" ht="14.25">
      <c r="A92" s="70"/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3"/>
      <c r="AB92" s="3"/>
      <c r="AC92" s="3"/>
      <c r="AD92" s="3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</row>
    <row r="93" spans="1:75" ht="14.25">
      <c r="A93" s="70"/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3"/>
      <c r="AB93" s="3"/>
      <c r="AC93" s="3"/>
      <c r="AD93" s="3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</row>
    <row r="94" spans="1:75" ht="14.25">
      <c r="A94" s="70"/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3"/>
      <c r="AB94" s="3"/>
      <c r="AC94" s="3"/>
      <c r="AD94" s="3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</row>
    <row r="95" spans="1:75" ht="14.25">
      <c r="A95" s="70"/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  <c r="W95" s="65"/>
      <c r="X95" s="65"/>
      <c r="Y95" s="65"/>
      <c r="Z95" s="65"/>
      <c r="AA95" s="3"/>
      <c r="AB95" s="3"/>
      <c r="AC95" s="3"/>
      <c r="AD95" s="3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</row>
    <row r="96" spans="1:75" ht="14.25">
      <c r="A96" s="70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3"/>
      <c r="AB96" s="3"/>
      <c r="AC96" s="3"/>
      <c r="AD96" s="3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</row>
    <row r="97" spans="1:75" ht="14.25">
      <c r="A97" s="70"/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3"/>
      <c r="AB97" s="3"/>
      <c r="AC97" s="3"/>
      <c r="AD97" s="3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</row>
    <row r="98" spans="1:75" ht="14.25">
      <c r="A98" s="70"/>
      <c r="B98" s="65"/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  <c r="W98" s="65"/>
      <c r="X98" s="65"/>
      <c r="Y98" s="65"/>
      <c r="Z98" s="65"/>
      <c r="AA98" s="3"/>
      <c r="AB98" s="3"/>
      <c r="AC98" s="3"/>
      <c r="AD98" s="3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</row>
    <row r="99" spans="1:75" ht="14.25">
      <c r="A99" s="70"/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3"/>
      <c r="AB99" s="3"/>
      <c r="AC99" s="3"/>
      <c r="AD99" s="3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</row>
    <row r="100" spans="1:75" ht="14.25">
      <c r="A100" s="70"/>
      <c r="B100" s="65"/>
      <c r="C100" s="65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3"/>
      <c r="AB100" s="3"/>
      <c r="AC100" s="3"/>
      <c r="AD100" s="3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</row>
    <row r="101" spans="1:75" ht="14.25">
      <c r="A101" s="70"/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3"/>
      <c r="AB101" s="3"/>
      <c r="AC101" s="3"/>
      <c r="AD101" s="3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</row>
    <row r="102" spans="1:75" ht="14.25"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130"/>
      <c r="AA102" s="3"/>
      <c r="AB102" s="3"/>
      <c r="AC102" s="3"/>
      <c r="AD102" s="3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</row>
    <row r="103" spans="1:75" ht="14.25"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130"/>
      <c r="AA103" s="3"/>
      <c r="AB103" s="3"/>
      <c r="AC103" s="3"/>
      <c r="AD103" s="3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</row>
    <row r="104" spans="1:75" ht="14.25"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130"/>
      <c r="AA104" s="3"/>
      <c r="AB104" s="3"/>
      <c r="AC104" s="3"/>
      <c r="AD104" s="3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</row>
    <row r="105" spans="1:75" ht="14.25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130"/>
      <c r="AA105" s="3"/>
      <c r="AB105" s="3"/>
      <c r="AC105" s="3"/>
      <c r="AD105" s="3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</row>
    <row r="106" spans="1:75" ht="14.25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130"/>
      <c r="AA106" s="3"/>
      <c r="AB106" s="3"/>
      <c r="AC106" s="3"/>
      <c r="AD106" s="3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</row>
    <row r="107" spans="1:75" ht="14.25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3"/>
      <c r="AB107" s="3"/>
      <c r="AC107" s="3"/>
      <c r="AD107" s="3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</row>
    <row r="108" spans="1:75" ht="14.25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130"/>
      <c r="AA108" s="3"/>
      <c r="AB108" s="3"/>
      <c r="AC108" s="3"/>
      <c r="AD108" s="3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</row>
    <row r="109" spans="1:75" ht="14.25"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130"/>
      <c r="AA109" s="3"/>
      <c r="AB109" s="3"/>
      <c r="AC109" s="3"/>
      <c r="AD109" s="3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</row>
    <row r="110" spans="1:75" ht="14.25"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130"/>
      <c r="AA110" s="3"/>
      <c r="AB110" s="3"/>
      <c r="AC110" s="3"/>
      <c r="AD110" s="3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</row>
    <row r="111" spans="1:75" ht="14.25"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130"/>
      <c r="AA111" s="3"/>
      <c r="AB111" s="3"/>
      <c r="AC111" s="3"/>
      <c r="AD111" s="3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</row>
    <row r="112" spans="1:75" ht="14.25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130"/>
      <c r="AA112" s="3"/>
      <c r="AB112" s="3"/>
      <c r="AC112" s="3"/>
      <c r="AD112" s="3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</row>
    <row r="113" spans="2:75" ht="14.25"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130"/>
      <c r="AA113" s="3"/>
      <c r="AB113" s="3"/>
      <c r="AC113" s="3"/>
      <c r="AD113" s="3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</row>
    <row r="114" spans="2:75" ht="14.25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0"/>
      <c r="AA114" s="3"/>
      <c r="AB114" s="3"/>
      <c r="AC114" s="3"/>
      <c r="AD114" s="3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</row>
    <row r="115" spans="2:75" ht="14.25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130"/>
      <c r="AA115" s="3"/>
      <c r="AB115" s="3"/>
      <c r="AC115" s="3"/>
      <c r="AD115" s="3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</row>
    <row r="116" spans="2:75" ht="14.25"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130"/>
      <c r="AA116" s="3"/>
      <c r="AB116" s="3"/>
      <c r="AC116" s="3"/>
      <c r="AD116" s="3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</row>
    <row r="117" spans="2:75" ht="14.25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130"/>
      <c r="AA117" s="3"/>
      <c r="AB117" s="3"/>
      <c r="AC117" s="3"/>
      <c r="AD117" s="3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</row>
    <row r="118" spans="2:75" ht="14.25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130"/>
      <c r="AA118" s="3"/>
      <c r="AB118" s="3"/>
      <c r="AC118" s="3"/>
      <c r="AD118" s="3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</row>
    <row r="119" spans="2:75" ht="14.25"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130"/>
      <c r="AA119" s="3"/>
      <c r="AB119" s="3"/>
      <c r="AC119" s="3"/>
      <c r="AD119" s="3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</row>
    <row r="120" spans="2:75" ht="14.25"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130"/>
      <c r="AA120" s="3"/>
      <c r="AB120" s="3"/>
      <c r="AC120" s="3"/>
      <c r="AD120" s="3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</row>
    <row r="121" spans="2:75" ht="14.25"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130"/>
      <c r="AA121" s="3"/>
      <c r="AB121" s="3"/>
      <c r="AC121" s="3"/>
      <c r="AD121" s="3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</row>
    <row r="122" spans="2:75" ht="14.25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130"/>
      <c r="AA122" s="3"/>
      <c r="AB122" s="3"/>
      <c r="AC122" s="3"/>
      <c r="AD122" s="3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</row>
    <row r="123" spans="2:75" ht="14.25"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130"/>
      <c r="AA123" s="3"/>
      <c r="AB123" s="3"/>
      <c r="AC123" s="3"/>
      <c r="AD123" s="3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</row>
    <row r="124" spans="2:75" ht="14.25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130"/>
      <c r="AA124" s="3"/>
      <c r="AB124" s="3"/>
      <c r="AC124" s="3"/>
      <c r="AD124" s="3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</row>
    <row r="125" spans="2:75" ht="14.25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130"/>
      <c r="AA125" s="3"/>
      <c r="AB125" s="3"/>
      <c r="AC125" s="3"/>
      <c r="AD125" s="3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</row>
    <row r="126" spans="2:75" ht="14.25"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130"/>
      <c r="AA126" s="3"/>
      <c r="AB126" s="3"/>
      <c r="AC126" s="3"/>
      <c r="AD126" s="3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</row>
    <row r="127" spans="2:75" ht="14.25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130"/>
      <c r="AA127" s="3"/>
      <c r="AB127" s="3"/>
      <c r="AC127" s="3"/>
      <c r="AD127" s="3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</row>
    <row r="128" spans="2:75" ht="14.25"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130"/>
      <c r="AA128" s="3"/>
      <c r="AB128" s="3"/>
      <c r="AC128" s="3"/>
      <c r="AD128" s="3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</row>
    <row r="129" spans="2:75" ht="14.25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130"/>
      <c r="AA129" s="3"/>
      <c r="AB129" s="3"/>
      <c r="AC129" s="3"/>
      <c r="AD129" s="3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</row>
    <row r="130" spans="2:75" ht="14.25"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130"/>
      <c r="AA130" s="3"/>
      <c r="AB130" s="3"/>
      <c r="AC130" s="3"/>
      <c r="AD130" s="3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</row>
    <row r="131" spans="2:75" ht="14.25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130"/>
      <c r="AA131" s="3"/>
      <c r="AB131" s="3"/>
      <c r="AC131" s="3"/>
      <c r="AD131" s="3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</row>
    <row r="132" spans="2:75" ht="14.25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130"/>
      <c r="AA132" s="3"/>
      <c r="AB132" s="3"/>
      <c r="AC132" s="3"/>
      <c r="AD132" s="3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</row>
    <row r="133" spans="2:75" ht="14.25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130"/>
      <c r="AA133" s="3"/>
      <c r="AB133" s="3"/>
      <c r="AC133" s="3"/>
      <c r="AD133" s="3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</row>
    <row r="134" spans="2:75" ht="14.25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130"/>
      <c r="AA134" s="3"/>
      <c r="AB134" s="3"/>
      <c r="AC134" s="3"/>
      <c r="AD134" s="3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</row>
    <row r="135" spans="2:75" ht="14.25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130"/>
      <c r="AA135" s="3"/>
      <c r="AB135" s="3"/>
      <c r="AC135" s="3"/>
      <c r="AD135" s="3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</row>
    <row r="136" spans="2:75" ht="14.25"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130"/>
      <c r="AA136" s="3"/>
      <c r="AB136" s="3"/>
      <c r="AC136" s="3"/>
      <c r="AD136" s="3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</row>
    <row r="137" spans="2:75" ht="14.25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130"/>
      <c r="AA137" s="3"/>
      <c r="AB137" s="3"/>
      <c r="AC137" s="3"/>
      <c r="AD137" s="3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</row>
    <row r="138" spans="2:75" ht="14.25"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130"/>
      <c r="AA138" s="3"/>
      <c r="AB138" s="3"/>
      <c r="AC138" s="3"/>
      <c r="AD138" s="3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</row>
    <row r="139" spans="2:75" ht="14.25"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130"/>
      <c r="AA139" s="3"/>
      <c r="AB139" s="3"/>
      <c r="AC139" s="3"/>
      <c r="AD139" s="3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</row>
    <row r="140" spans="2:75" ht="14.25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130"/>
      <c r="AA140" s="3"/>
      <c r="AB140" s="3"/>
      <c r="AC140" s="3"/>
      <c r="AD140" s="3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</row>
    <row r="141" spans="2:75" ht="14.25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130"/>
      <c r="AA141" s="3"/>
      <c r="AB141" s="3"/>
      <c r="AC141" s="3"/>
      <c r="AD141" s="3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</row>
    <row r="142" spans="2:75" ht="14.25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130"/>
      <c r="AA142" s="3"/>
      <c r="AB142" s="3"/>
      <c r="AC142" s="3"/>
      <c r="AD142" s="3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</row>
    <row r="143" spans="2:75" ht="14.25"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130"/>
      <c r="AA143" s="3"/>
      <c r="AB143" s="3"/>
      <c r="AC143" s="3"/>
      <c r="AD143" s="3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</row>
    <row r="144" spans="2:75" ht="14.25"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130"/>
      <c r="AA144" s="3"/>
      <c r="AB144" s="3"/>
      <c r="AC144" s="3"/>
      <c r="AD144" s="3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</row>
    <row r="145" spans="2:75" ht="14.25"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130"/>
      <c r="AA145" s="3"/>
      <c r="AB145" s="3"/>
      <c r="AC145" s="3"/>
      <c r="AD145" s="3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</row>
    <row r="146" spans="2:75" ht="14.25"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130"/>
      <c r="AA146" s="3"/>
      <c r="AB146" s="3"/>
      <c r="AC146" s="3"/>
      <c r="AD146" s="3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</row>
    <row r="147" spans="2:75" ht="14.25"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130"/>
      <c r="AA147" s="3"/>
      <c r="AB147" s="3"/>
      <c r="AC147" s="3"/>
      <c r="AD147" s="3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</row>
    <row r="148" spans="2:75" ht="14.25"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130"/>
      <c r="AA148" s="3"/>
      <c r="AB148" s="3"/>
      <c r="AC148" s="3"/>
      <c r="AD148" s="3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</row>
    <row r="149" spans="2:75" ht="14.25"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130"/>
      <c r="AA149" s="3"/>
      <c r="AB149" s="3"/>
      <c r="AC149" s="3"/>
      <c r="AD149" s="3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</row>
    <row r="150" spans="2:75" ht="14.25"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130"/>
      <c r="AA150" s="3"/>
      <c r="AB150" s="3"/>
      <c r="AC150" s="3"/>
      <c r="AD150" s="3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</row>
    <row r="151" spans="2:75" ht="14.25"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130"/>
      <c r="AA151" s="3"/>
      <c r="AB151" s="3"/>
      <c r="AC151" s="3"/>
      <c r="AD151" s="3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</row>
    <row r="152" spans="2:75" ht="14.25"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130"/>
      <c r="AA152" s="3"/>
      <c r="AB152" s="3"/>
      <c r="AC152" s="3"/>
      <c r="AD152" s="3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</row>
    <row r="153" spans="2:75" ht="14.25"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130"/>
      <c r="AA153" s="3"/>
      <c r="AB153" s="3"/>
      <c r="AC153" s="3"/>
      <c r="AD153" s="3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</row>
    <row r="154" spans="2:75" ht="14.25"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130"/>
      <c r="AA154" s="3"/>
      <c r="AB154" s="3"/>
      <c r="AC154" s="3"/>
      <c r="AD154" s="3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</row>
    <row r="155" spans="2:75" ht="14.25"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130"/>
      <c r="AA155" s="3"/>
      <c r="AB155" s="3"/>
      <c r="AC155" s="3"/>
      <c r="AD155" s="3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</row>
    <row r="156" spans="2:75" ht="14.25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130"/>
      <c r="AA156" s="3"/>
      <c r="AB156" s="3"/>
      <c r="AC156" s="3"/>
      <c r="AD156" s="3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</row>
    <row r="157" spans="2:75" ht="14.25"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130"/>
      <c r="AA157" s="3"/>
      <c r="AB157" s="3"/>
      <c r="AC157" s="3"/>
      <c r="AD157" s="3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</row>
    <row r="158" spans="2:75" ht="14.25"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3"/>
      <c r="AB158" s="3"/>
      <c r="AC158" s="3"/>
      <c r="AD158" s="3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</row>
    <row r="159" spans="2:75" ht="14.25"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  <c r="AA159" s="3"/>
      <c r="AB159" s="3"/>
      <c r="AC159" s="3"/>
      <c r="AD159" s="3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</row>
    <row r="160" spans="2:75" ht="14.25"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  <c r="AA160" s="3"/>
      <c r="AB160" s="3"/>
      <c r="AC160" s="3"/>
      <c r="AD160" s="3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</row>
    <row r="161" spans="2:75" ht="14.25"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  <c r="AA161" s="3"/>
      <c r="AB161" s="3"/>
      <c r="AC161" s="3"/>
      <c r="AD161" s="3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</row>
    <row r="162" spans="2:75" ht="14.25"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  <c r="AA162" s="3"/>
      <c r="AB162" s="3"/>
      <c r="AC162" s="3"/>
      <c r="AD162" s="3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</row>
    <row r="163" spans="2:75" ht="14.25"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  <c r="AA163" s="3"/>
      <c r="AB163" s="3"/>
      <c r="AC163" s="3"/>
      <c r="AD163" s="3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</row>
    <row r="164" spans="2:75" ht="14.25"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30"/>
      <c r="AA164" s="4"/>
      <c r="AB164" s="3"/>
      <c r="AC164" s="3"/>
      <c r="AD164" s="3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</row>
    <row r="165" spans="2:75" ht="14.25"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30"/>
      <c r="AA165" s="4"/>
      <c r="AB165" s="3"/>
      <c r="AC165" s="3"/>
      <c r="AD165" s="3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</row>
    <row r="166" spans="2:75" ht="14.25"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30"/>
      <c r="AA166" s="4"/>
      <c r="AB166" s="3"/>
      <c r="AC166" s="3"/>
      <c r="AD166" s="3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</row>
    <row r="167" spans="2:75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3"/>
      <c r="AA167" s="4"/>
      <c r="AB167" s="3"/>
      <c r="AC167" s="3"/>
      <c r="AD167" s="3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</row>
    <row r="168" spans="2:75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3"/>
      <c r="AA168" s="4"/>
      <c r="AB168" s="3"/>
      <c r="AC168" s="3"/>
      <c r="AD168" s="3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</row>
    <row r="169" spans="2:75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3"/>
      <c r="AA169" s="4"/>
      <c r="AB169" s="3"/>
      <c r="AC169" s="3"/>
      <c r="AD169" s="3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</row>
    <row r="170" spans="2:75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3"/>
      <c r="AA170" s="4"/>
      <c r="AB170" s="3"/>
      <c r="AC170" s="3"/>
      <c r="AD170" s="3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</row>
    <row r="171" spans="2:75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3"/>
      <c r="AA171" s="4"/>
      <c r="AB171" s="3"/>
      <c r="AC171" s="3"/>
      <c r="AD171" s="3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</row>
    <row r="172" spans="2:75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3"/>
      <c r="AA172" s="4"/>
      <c r="AB172" s="3"/>
      <c r="AC172" s="3"/>
      <c r="AD172" s="3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</row>
    <row r="173" spans="2:75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3"/>
      <c r="AA173" s="4"/>
      <c r="AB173" s="3"/>
      <c r="AC173" s="3"/>
      <c r="AD173" s="3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</row>
    <row r="174" spans="2:75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3"/>
      <c r="AA174" s="4"/>
      <c r="AB174" s="3"/>
      <c r="AC174" s="3"/>
      <c r="AD174" s="3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</row>
    <row r="175" spans="2:75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3"/>
      <c r="AA175" s="4"/>
      <c r="AB175" s="3"/>
      <c r="AC175" s="3"/>
      <c r="AD175" s="3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</row>
    <row r="176" spans="2:75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3"/>
      <c r="AA176" s="4"/>
      <c r="AB176" s="3"/>
      <c r="AC176" s="3"/>
      <c r="AD176" s="3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</row>
    <row r="177" spans="2:75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3"/>
      <c r="AA177" s="4"/>
      <c r="AB177" s="3"/>
      <c r="AC177" s="3"/>
      <c r="AD177" s="3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</row>
    <row r="178" spans="2:75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3"/>
      <c r="AA178" s="4"/>
      <c r="AB178" s="3"/>
      <c r="AC178" s="3"/>
      <c r="AD178" s="3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</row>
    <row r="179" spans="2:75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3"/>
      <c r="AA179" s="4"/>
      <c r="AB179" s="3"/>
      <c r="AC179" s="3"/>
      <c r="AD179" s="3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</row>
    <row r="180" spans="2:75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3"/>
      <c r="AA180" s="4"/>
      <c r="AB180" s="3"/>
      <c r="AC180" s="3"/>
      <c r="AD180" s="3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</row>
    <row r="181" spans="2:75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3"/>
      <c r="AA181" s="4"/>
      <c r="AB181" s="3"/>
      <c r="AC181" s="3"/>
      <c r="AD181" s="3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</row>
    <row r="182" spans="2:75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3"/>
      <c r="AA182" s="4"/>
      <c r="AB182" s="3"/>
      <c r="AC182" s="3"/>
      <c r="AD182" s="3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</row>
    <row r="183" spans="2:75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3"/>
      <c r="AA183" s="4"/>
      <c r="AB183" s="3"/>
      <c r="AC183" s="3"/>
      <c r="AD183" s="3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</row>
    <row r="184" spans="2:75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3"/>
      <c r="AA184" s="4"/>
      <c r="AB184" s="3"/>
      <c r="AC184" s="3"/>
      <c r="AD184" s="3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</row>
    <row r="185" spans="2:75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3"/>
      <c r="AA185" s="4"/>
      <c r="AB185" s="3"/>
      <c r="AC185" s="3"/>
      <c r="AD185" s="3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</row>
    <row r="186" spans="2:75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3"/>
      <c r="AA186" s="4"/>
      <c r="AB186" s="3"/>
      <c r="AC186" s="3"/>
      <c r="AD186" s="3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</row>
    <row r="187" spans="2:75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3"/>
      <c r="AA187" s="4"/>
      <c r="AB187" s="3"/>
      <c r="AC187" s="3"/>
      <c r="AD187" s="3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</row>
    <row r="188" spans="2:75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3"/>
      <c r="AA188" s="4"/>
      <c r="AB188" s="3"/>
      <c r="AC188" s="3"/>
      <c r="AD188" s="3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</row>
    <row r="189" spans="2:75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3"/>
      <c r="AA189" s="4"/>
      <c r="AB189" s="3"/>
      <c r="AC189" s="3"/>
      <c r="AD189" s="3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</row>
    <row r="190" spans="2:75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3"/>
      <c r="AA190" s="4"/>
      <c r="AB190" s="3"/>
      <c r="AC190" s="3"/>
      <c r="AD190" s="3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</row>
    <row r="191" spans="2:75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3"/>
      <c r="AA191" s="4"/>
      <c r="AB191" s="3"/>
      <c r="AC191" s="3"/>
      <c r="AD191" s="3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</row>
    <row r="192" spans="2:75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3"/>
      <c r="AA192" s="4"/>
      <c r="AB192" s="3"/>
      <c r="AC192" s="3"/>
      <c r="AD192" s="3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</row>
    <row r="193" spans="2:75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3"/>
      <c r="AA193" s="4"/>
      <c r="AB193" s="3"/>
      <c r="AC193" s="3"/>
      <c r="AD193" s="3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</row>
    <row r="194" spans="2:75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3"/>
      <c r="AA194" s="4"/>
      <c r="AB194" s="3"/>
      <c r="AC194" s="3"/>
      <c r="AD194" s="3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</row>
    <row r="195" spans="2:75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3"/>
      <c r="AA195" s="4"/>
      <c r="AB195" s="3"/>
      <c r="AC195" s="3"/>
      <c r="AD195" s="3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</row>
    <row r="196" spans="2:75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3"/>
      <c r="AA196" s="4"/>
      <c r="AB196" s="3"/>
      <c r="AC196" s="3"/>
      <c r="AD196" s="3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</row>
    <row r="197" spans="2:7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3"/>
      <c r="AA197" s="4"/>
      <c r="AB197" s="3"/>
      <c r="AC197" s="3"/>
      <c r="AD197" s="3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</row>
    <row r="198" spans="2:7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3"/>
      <c r="AA198" s="4"/>
      <c r="AB198" s="3"/>
      <c r="AC198" s="3"/>
      <c r="AD198" s="3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</row>
    <row r="199" spans="2:7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3"/>
      <c r="AA199" s="4"/>
      <c r="AB199" s="3"/>
      <c r="AC199" s="3"/>
      <c r="AD199" s="3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</row>
    <row r="200" spans="2:75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3"/>
      <c r="AA200" s="4"/>
      <c r="AB200" s="3"/>
      <c r="AC200" s="3"/>
      <c r="AD200" s="3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</row>
    <row r="201" spans="2:75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3"/>
      <c r="AA201" s="4"/>
      <c r="AB201" s="3"/>
      <c r="AC201" s="3"/>
      <c r="AD201" s="3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</row>
    <row r="202" spans="2:75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3"/>
      <c r="AA202" s="4"/>
      <c r="AB202" s="3"/>
      <c r="AC202" s="3"/>
      <c r="AD202" s="3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</row>
    <row r="203" spans="2:75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3"/>
      <c r="AA203" s="4"/>
      <c r="AB203" s="3"/>
      <c r="AC203" s="3"/>
      <c r="AD203" s="3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</row>
    <row r="204" spans="2:75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3"/>
      <c r="AA204" s="4"/>
      <c r="AB204" s="3"/>
      <c r="AC204" s="3"/>
      <c r="AD204" s="3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</row>
    <row r="205" spans="2:75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3"/>
      <c r="AA205" s="4"/>
      <c r="AB205" s="3"/>
      <c r="AC205" s="3"/>
      <c r="AD205" s="3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</row>
    <row r="206" spans="2:75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3"/>
      <c r="AA206" s="4"/>
      <c r="AB206" s="3"/>
      <c r="AC206" s="3"/>
      <c r="AD206" s="3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</row>
    <row r="207" spans="2:75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3"/>
      <c r="AA207" s="4"/>
      <c r="AB207" s="3"/>
      <c r="AC207" s="3"/>
      <c r="AD207" s="3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</row>
    <row r="208" spans="2:75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3"/>
      <c r="AA208" s="4"/>
      <c r="AB208" s="3"/>
      <c r="AC208" s="3"/>
      <c r="AD208" s="3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</row>
    <row r="209" spans="2:75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3"/>
      <c r="AA209" s="4"/>
      <c r="AB209" s="3"/>
      <c r="AC209" s="3"/>
      <c r="AD209" s="3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</row>
    <row r="210" spans="2:75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3"/>
      <c r="AA210" s="4"/>
      <c r="AB210" s="3"/>
      <c r="AC210" s="3"/>
      <c r="AD210" s="3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</row>
    <row r="211" spans="2:75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3"/>
      <c r="AA211" s="4"/>
      <c r="AB211" s="3"/>
      <c r="AC211" s="3"/>
      <c r="AD211" s="3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</row>
    <row r="212" spans="2:75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3"/>
      <c r="AA212" s="4"/>
      <c r="AB212" s="3"/>
      <c r="AC212" s="3"/>
      <c r="AD212" s="3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</row>
    <row r="213" spans="2:75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3"/>
      <c r="AA213" s="4"/>
      <c r="AB213" s="3"/>
      <c r="AC213" s="3"/>
      <c r="AD213" s="3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</row>
    <row r="214" spans="2:75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3"/>
      <c r="AA214" s="4"/>
      <c r="AB214" s="3"/>
      <c r="AC214" s="3"/>
      <c r="AD214" s="3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</row>
    <row r="215" spans="2:75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3"/>
      <c r="AA215" s="4"/>
      <c r="AB215" s="3"/>
      <c r="AC215" s="3"/>
      <c r="AD215" s="3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</row>
  </sheetData>
  <mergeCells count="10">
    <mergeCell ref="B1:Z1"/>
    <mergeCell ref="B3:Y3"/>
    <mergeCell ref="B4:Y4"/>
    <mergeCell ref="B5:Y5"/>
    <mergeCell ref="B6:B7"/>
    <mergeCell ref="C6:L6"/>
    <mergeCell ref="M6:M7"/>
    <mergeCell ref="N6:W6"/>
    <mergeCell ref="X6:X7"/>
    <mergeCell ref="Y6:Y7"/>
  </mergeCells>
  <printOptions horizontalCentered="1"/>
  <pageMargins left="0" right="0" top="0.19685039370078741" bottom="0.19685039370078741" header="0" footer="0.19685039370078741"/>
  <pageSetup scale="3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09"/>
  <sheetViews>
    <sheetView showGridLines="0" topLeftCell="A58" workbookViewId="0">
      <selection activeCell="A62" sqref="A62"/>
    </sheetView>
  </sheetViews>
  <sheetFormatPr baseColWidth="10" defaultColWidth="11.42578125" defaultRowHeight="12.75"/>
  <cols>
    <col min="1" max="1" width="3.42578125" style="5" customWidth="1"/>
    <col min="2" max="2" width="68.5703125" style="5" customWidth="1"/>
    <col min="3" max="10" width="8.42578125" style="5" customWidth="1"/>
    <col min="11" max="12" width="11" style="5" bestFit="1" customWidth="1"/>
    <col min="13" max="13" width="11.7109375" style="5" customWidth="1"/>
    <col min="14" max="21" width="8.42578125" style="5" customWidth="1"/>
    <col min="22" max="23" width="11" style="5" bestFit="1" customWidth="1"/>
    <col min="24" max="24" width="10.85546875" style="5" customWidth="1"/>
    <col min="25" max="25" width="8.85546875" style="5" customWidth="1"/>
    <col min="26" max="26" width="10.140625" style="33" customWidth="1"/>
    <col min="27" max="27" width="7.5703125" style="5" customWidth="1"/>
    <col min="28" max="28" width="8.140625" style="5" customWidth="1"/>
    <col min="29" max="29" width="8.5703125" style="5" customWidth="1"/>
    <col min="30" max="16384" width="11.42578125" style="5"/>
  </cols>
  <sheetData>
    <row r="1" spans="1:57" ht="16.5">
      <c r="B1" s="131" t="s">
        <v>99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3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14.25" customHeight="1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3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s="133" customFormat="1" ht="16.5">
      <c r="B3" s="134" t="s">
        <v>100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5"/>
    </row>
    <row r="4" spans="1:57" s="133" customFormat="1" ht="16.5">
      <c r="B4" s="10" t="s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35"/>
    </row>
    <row r="5" spans="1:57" s="133" customFormat="1" ht="18" customHeight="1">
      <c r="B5" s="10" t="s">
        <v>101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5"/>
    </row>
    <row r="6" spans="1:57" s="133" customFormat="1" ht="18" customHeight="1">
      <c r="B6" s="136" t="s">
        <v>4</v>
      </c>
      <c r="C6" s="12">
        <v>2019</v>
      </c>
      <c r="D6" s="13"/>
      <c r="E6" s="13"/>
      <c r="F6" s="13"/>
      <c r="G6" s="13"/>
      <c r="H6" s="13"/>
      <c r="I6" s="13"/>
      <c r="J6" s="13"/>
      <c r="K6" s="13"/>
      <c r="L6" s="13"/>
      <c r="M6" s="76" t="s">
        <v>5</v>
      </c>
      <c r="N6" s="12">
        <v>2019</v>
      </c>
      <c r="O6" s="13"/>
      <c r="P6" s="13"/>
      <c r="Q6" s="13"/>
      <c r="R6" s="13"/>
      <c r="S6" s="13"/>
      <c r="T6" s="13"/>
      <c r="U6" s="13"/>
      <c r="V6" s="13"/>
      <c r="W6" s="13"/>
      <c r="X6" s="76" t="s">
        <v>6</v>
      </c>
      <c r="Y6" s="75" t="s">
        <v>102</v>
      </c>
      <c r="Z6" s="135"/>
    </row>
    <row r="7" spans="1:57" ht="21" customHeight="1" thickBot="1">
      <c r="A7" s="70"/>
      <c r="B7" s="137"/>
      <c r="C7" s="138" t="s">
        <v>8</v>
      </c>
      <c r="D7" s="138" t="s">
        <v>9</v>
      </c>
      <c r="E7" s="138" t="s">
        <v>10</v>
      </c>
      <c r="F7" s="138" t="s">
        <v>11</v>
      </c>
      <c r="G7" s="138" t="s">
        <v>12</v>
      </c>
      <c r="H7" s="138" t="s">
        <v>13</v>
      </c>
      <c r="I7" s="138" t="s">
        <v>14</v>
      </c>
      <c r="J7" s="138" t="s">
        <v>15</v>
      </c>
      <c r="K7" s="138" t="s">
        <v>16</v>
      </c>
      <c r="L7" s="138" t="s">
        <v>17</v>
      </c>
      <c r="M7" s="80"/>
      <c r="N7" s="138" t="s">
        <v>8</v>
      </c>
      <c r="O7" s="138" t="s">
        <v>9</v>
      </c>
      <c r="P7" s="138" t="s">
        <v>10</v>
      </c>
      <c r="Q7" s="138" t="s">
        <v>11</v>
      </c>
      <c r="R7" s="138" t="s">
        <v>12</v>
      </c>
      <c r="S7" s="138" t="s">
        <v>13</v>
      </c>
      <c r="T7" s="138" t="s">
        <v>14</v>
      </c>
      <c r="U7" s="138" t="s">
        <v>15</v>
      </c>
      <c r="V7" s="138" t="s">
        <v>16</v>
      </c>
      <c r="W7" s="138" t="s">
        <v>17</v>
      </c>
      <c r="X7" s="80"/>
      <c r="Y7" s="78"/>
      <c r="Z7" s="2"/>
      <c r="AA7" s="2"/>
      <c r="AB7" s="2"/>
      <c r="AC7" s="2"/>
      <c r="AD7" s="2"/>
      <c r="AE7" s="2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</row>
    <row r="8" spans="1:57" ht="18" customHeight="1" thickTop="1">
      <c r="A8" s="70"/>
      <c r="B8" s="139" t="s">
        <v>18</v>
      </c>
      <c r="C8" s="89">
        <f>+C9+C21+C23+C22+C40</f>
        <v>2624.3999999999996</v>
      </c>
      <c r="D8" s="89">
        <f>+D9+D21+D23+D22+D40</f>
        <v>2657.2000000000003</v>
      </c>
      <c r="E8" s="89">
        <f>+E9+E21+E23+E22+E40</f>
        <v>2394.7000000000003</v>
      </c>
      <c r="F8" s="89">
        <f t="shared" ref="F8:L8" si="0">+F9+F21+F23+F22+F40</f>
        <v>2644.5</v>
      </c>
      <c r="G8" s="89">
        <f t="shared" si="0"/>
        <v>3660.1</v>
      </c>
      <c r="H8" s="89">
        <f t="shared" si="0"/>
        <v>5519.2999999999993</v>
      </c>
      <c r="I8" s="89">
        <f t="shared" si="0"/>
        <v>2270.1</v>
      </c>
      <c r="J8" s="89">
        <f t="shared" si="0"/>
        <v>2089</v>
      </c>
      <c r="K8" s="89">
        <f t="shared" si="0"/>
        <v>2873.2</v>
      </c>
      <c r="L8" s="89">
        <f t="shared" si="0"/>
        <v>2147.7000000000003</v>
      </c>
      <c r="M8" s="89">
        <f>+M9+M21+M23+M22+M40</f>
        <v>28880.199999999993</v>
      </c>
      <c r="N8" s="89">
        <f>+N9+N21+N23+N22+N40</f>
        <v>3401.5999999999995</v>
      </c>
      <c r="O8" s="89">
        <f>+O9+O21+O23+O22+O40</f>
        <v>2450.8000000000002</v>
      </c>
      <c r="P8" s="89">
        <f>+P9+P21+P23+P22+P40</f>
        <v>2405</v>
      </c>
      <c r="Q8" s="89">
        <f t="shared" ref="Q8:W8" si="1">+Q9+Q21+Q23+Q22+Q40</f>
        <v>2696</v>
      </c>
      <c r="R8" s="89">
        <f>+R9+R21+R23+R22+R40</f>
        <v>2493.6</v>
      </c>
      <c r="S8" s="89">
        <f>+S9+S21+S23+S22+S40</f>
        <v>5571.298503</v>
      </c>
      <c r="T8" s="89">
        <f t="shared" ref="T8:V8" si="2">+T9+T21+T23+T22+T40</f>
        <v>2454.5</v>
      </c>
      <c r="U8" s="89">
        <f t="shared" si="2"/>
        <v>2545.3999999999996</v>
      </c>
      <c r="V8" s="89">
        <f t="shared" si="2"/>
        <v>2646.4</v>
      </c>
      <c r="W8" s="89">
        <f t="shared" si="1"/>
        <v>3259.9999999999995</v>
      </c>
      <c r="X8" s="89">
        <f>+X9+X21+X23+X22+X40</f>
        <v>29924.598503000001</v>
      </c>
      <c r="Y8" s="89">
        <f t="shared" ref="Y8:Y16" si="3">+M8/X8*100</f>
        <v>96.509899697082631</v>
      </c>
      <c r="Z8" s="2"/>
      <c r="AA8" s="2"/>
      <c r="AB8" s="2"/>
      <c r="AC8" s="2"/>
      <c r="AD8" s="2"/>
      <c r="AE8" s="2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</row>
    <row r="9" spans="1:57" ht="18" customHeight="1">
      <c r="A9" s="70"/>
      <c r="B9" s="140" t="s">
        <v>19</v>
      </c>
      <c r="C9" s="89">
        <f>+C10+C19</f>
        <v>33.099999999999994</v>
      </c>
      <c r="D9" s="89">
        <f>+D10+D19</f>
        <v>199.4</v>
      </c>
      <c r="E9" s="89">
        <f>+E10+E19</f>
        <v>139.5</v>
      </c>
      <c r="F9" s="89">
        <f t="shared" ref="F9:L9" si="4">+F10+F19</f>
        <v>21.5</v>
      </c>
      <c r="G9" s="89">
        <f t="shared" si="4"/>
        <v>196</v>
      </c>
      <c r="H9" s="89">
        <f t="shared" si="4"/>
        <v>246</v>
      </c>
      <c r="I9" s="89">
        <f t="shared" si="4"/>
        <v>140.29999999999998</v>
      </c>
      <c r="J9" s="89">
        <f t="shared" si="4"/>
        <v>114.9</v>
      </c>
      <c r="K9" s="89">
        <f t="shared" si="4"/>
        <v>23.799999999999997</v>
      </c>
      <c r="L9" s="89">
        <f t="shared" si="4"/>
        <v>129.1</v>
      </c>
      <c r="M9" s="83">
        <f>+M10+M19</f>
        <v>1243.5999999999999</v>
      </c>
      <c r="N9" s="89">
        <f>+N10+N19</f>
        <v>136.89999999999998</v>
      </c>
      <c r="O9" s="89">
        <f>+O10+O19</f>
        <v>204.9</v>
      </c>
      <c r="P9" s="89">
        <f>+P10+P19</f>
        <v>213.89999999999998</v>
      </c>
      <c r="Q9" s="89">
        <f t="shared" ref="Q9:W9" si="5">+Q10+Q19</f>
        <v>146.70000000000002</v>
      </c>
      <c r="R9" s="89">
        <f t="shared" si="5"/>
        <v>219.7</v>
      </c>
      <c r="S9" s="89">
        <f t="shared" si="5"/>
        <v>218.79999999999998</v>
      </c>
      <c r="T9" s="89">
        <f t="shared" si="5"/>
        <v>229.79999999999998</v>
      </c>
      <c r="U9" s="89">
        <f t="shared" si="5"/>
        <v>154</v>
      </c>
      <c r="V9" s="89">
        <f t="shared" si="5"/>
        <v>236</v>
      </c>
      <c r="W9" s="89">
        <f t="shared" si="5"/>
        <v>166.79999999999998</v>
      </c>
      <c r="X9" s="83">
        <f>+X10+X19</f>
        <v>1927.4999999999998</v>
      </c>
      <c r="Y9" s="83">
        <f t="shared" si="3"/>
        <v>64.518806744487676</v>
      </c>
      <c r="Z9" s="141"/>
      <c r="AA9" s="2"/>
      <c r="AB9" s="2"/>
      <c r="AC9" s="2"/>
      <c r="AD9" s="2"/>
      <c r="AE9" s="2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</row>
    <row r="10" spans="1:57" ht="18" customHeight="1">
      <c r="A10" s="70"/>
      <c r="B10" s="140" t="s">
        <v>82</v>
      </c>
      <c r="C10" s="89">
        <f t="shared" ref="C10:X10" si="6">+C11+C14</f>
        <v>18.899999999999999</v>
      </c>
      <c r="D10" s="89">
        <f t="shared" si="6"/>
        <v>187.3</v>
      </c>
      <c r="E10" s="89">
        <f t="shared" si="6"/>
        <v>126.19999999999999</v>
      </c>
      <c r="F10" s="89">
        <f t="shared" si="6"/>
        <v>9.8999999999999986</v>
      </c>
      <c r="G10" s="89">
        <f t="shared" si="6"/>
        <v>181.8</v>
      </c>
      <c r="H10" s="89">
        <f t="shared" si="6"/>
        <v>233.4</v>
      </c>
      <c r="I10" s="89">
        <f t="shared" si="6"/>
        <v>124.89999999999999</v>
      </c>
      <c r="J10" s="89">
        <f t="shared" si="6"/>
        <v>101.10000000000001</v>
      </c>
      <c r="K10" s="89">
        <f t="shared" si="6"/>
        <v>11.1</v>
      </c>
      <c r="L10" s="89">
        <f t="shared" si="6"/>
        <v>116.5</v>
      </c>
      <c r="M10" s="83">
        <f t="shared" si="6"/>
        <v>1111.0999999999999</v>
      </c>
      <c r="N10" s="89">
        <f t="shared" si="6"/>
        <v>123.39999999999999</v>
      </c>
      <c r="O10" s="89">
        <f t="shared" si="6"/>
        <v>193.5</v>
      </c>
      <c r="P10" s="89">
        <f t="shared" si="6"/>
        <v>200.89999999999998</v>
      </c>
      <c r="Q10" s="89">
        <f t="shared" si="6"/>
        <v>133.9</v>
      </c>
      <c r="R10" s="89">
        <f t="shared" si="6"/>
        <v>206</v>
      </c>
      <c r="S10" s="89">
        <f t="shared" si="6"/>
        <v>204.7</v>
      </c>
      <c r="T10" s="89">
        <f t="shared" si="6"/>
        <v>213.99999999999997</v>
      </c>
      <c r="U10" s="89">
        <f t="shared" si="6"/>
        <v>139</v>
      </c>
      <c r="V10" s="89">
        <f t="shared" si="6"/>
        <v>223.1</v>
      </c>
      <c r="W10" s="89">
        <f t="shared" si="6"/>
        <v>149.19999999999999</v>
      </c>
      <c r="X10" s="83">
        <f t="shared" si="6"/>
        <v>1787.6999999999998</v>
      </c>
      <c r="Y10" s="83">
        <f t="shared" si="3"/>
        <v>62.152486435084185</v>
      </c>
      <c r="Z10" s="141"/>
      <c r="AA10" s="2"/>
      <c r="AB10" s="2"/>
      <c r="AC10" s="2"/>
      <c r="AD10" s="2"/>
      <c r="AE10" s="2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</row>
    <row r="11" spans="1:57" ht="18" customHeight="1">
      <c r="A11" s="70"/>
      <c r="B11" s="142" t="s">
        <v>38</v>
      </c>
      <c r="C11" s="89">
        <f t="shared" ref="C11:X11" si="7">+C12+C13</f>
        <v>0</v>
      </c>
      <c r="D11" s="89">
        <f t="shared" si="7"/>
        <v>177.4</v>
      </c>
      <c r="E11" s="89">
        <f t="shared" si="7"/>
        <v>113.1</v>
      </c>
      <c r="F11" s="89">
        <f t="shared" si="7"/>
        <v>0</v>
      </c>
      <c r="G11" s="89">
        <f t="shared" si="7"/>
        <v>169.8</v>
      </c>
      <c r="H11" s="89">
        <f t="shared" si="7"/>
        <v>225.6</v>
      </c>
      <c r="I11" s="89">
        <f t="shared" si="7"/>
        <v>109.6</v>
      </c>
      <c r="J11" s="89">
        <f t="shared" si="7"/>
        <v>89.4</v>
      </c>
      <c r="K11" s="89">
        <f t="shared" si="7"/>
        <v>0</v>
      </c>
      <c r="L11" s="89">
        <f t="shared" si="7"/>
        <v>103.4</v>
      </c>
      <c r="M11" s="89">
        <f t="shared" si="7"/>
        <v>988.3</v>
      </c>
      <c r="N11" s="89">
        <f t="shared" si="7"/>
        <v>112.1</v>
      </c>
      <c r="O11" s="89">
        <f t="shared" si="7"/>
        <v>183.4</v>
      </c>
      <c r="P11" s="89">
        <f t="shared" si="7"/>
        <v>188.7</v>
      </c>
      <c r="Q11" s="89">
        <f t="shared" si="7"/>
        <v>122.9</v>
      </c>
      <c r="R11" s="89">
        <f t="shared" si="7"/>
        <v>191.6</v>
      </c>
      <c r="S11" s="89">
        <f t="shared" si="7"/>
        <v>191.89999999999998</v>
      </c>
      <c r="T11" s="89">
        <f t="shared" si="7"/>
        <v>196.89999999999998</v>
      </c>
      <c r="U11" s="89">
        <f t="shared" si="7"/>
        <v>125</v>
      </c>
      <c r="V11" s="89">
        <f t="shared" si="7"/>
        <v>212.6</v>
      </c>
      <c r="W11" s="89">
        <f t="shared" si="7"/>
        <v>131.1</v>
      </c>
      <c r="X11" s="89">
        <f t="shared" si="7"/>
        <v>1656.1999999999998</v>
      </c>
      <c r="Y11" s="105">
        <f t="shared" si="3"/>
        <v>59.672744837580005</v>
      </c>
      <c r="Z11" s="141"/>
      <c r="AA11" s="2"/>
      <c r="AB11" s="2"/>
      <c r="AC11" s="2"/>
      <c r="AD11" s="2"/>
      <c r="AE11" s="2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</row>
    <row r="12" spans="1:57" ht="18" customHeight="1">
      <c r="A12" s="70"/>
      <c r="B12" s="143" t="s">
        <v>103</v>
      </c>
      <c r="C12" s="106">
        <f>+[1]TESORERIA!N12</f>
        <v>0</v>
      </c>
      <c r="D12" s="106">
        <f>+[1]TESORERIA!O12</f>
        <v>60.1</v>
      </c>
      <c r="E12" s="106">
        <f>+[1]TESORERIA!P12</f>
        <v>0</v>
      </c>
      <c r="F12" s="106">
        <f>+[1]TESORERIA!Q12</f>
        <v>0</v>
      </c>
      <c r="G12" s="106">
        <f>+[1]TESORERIA!R12</f>
        <v>61.4</v>
      </c>
      <c r="H12" s="106">
        <f>+[1]TESORERIA!S12</f>
        <v>0</v>
      </c>
      <c r="I12" s="106">
        <f>+[1]TESORERIA!T12</f>
        <v>0</v>
      </c>
      <c r="J12" s="106">
        <f>+[1]TESORERIA!U12</f>
        <v>0</v>
      </c>
      <c r="K12" s="106">
        <f>+[1]TESORERIA!V12</f>
        <v>0</v>
      </c>
      <c r="L12" s="106">
        <f>+[1]TESORERIA!W12</f>
        <v>0</v>
      </c>
      <c r="M12" s="144">
        <f>SUM(C12:L12)</f>
        <v>121.5</v>
      </c>
      <c r="N12" s="106">
        <v>0</v>
      </c>
      <c r="O12" s="106">
        <v>65.2</v>
      </c>
      <c r="P12" s="106">
        <v>67.900000000000006</v>
      </c>
      <c r="Q12" s="106">
        <v>0</v>
      </c>
      <c r="R12" s="106">
        <v>63.8</v>
      </c>
      <c r="S12" s="106">
        <v>63.2</v>
      </c>
      <c r="T12" s="106">
        <v>66.7</v>
      </c>
      <c r="U12" s="106">
        <v>0</v>
      </c>
      <c r="V12" s="106">
        <v>85.6</v>
      </c>
      <c r="W12" s="106">
        <v>0</v>
      </c>
      <c r="X12" s="144">
        <f>SUM(N12:W12)</f>
        <v>412.4</v>
      </c>
      <c r="Y12" s="144">
        <f t="shared" si="3"/>
        <v>29.461687681862269</v>
      </c>
      <c r="Z12" s="141"/>
      <c r="AA12" s="2"/>
      <c r="AB12" s="2"/>
      <c r="AC12" s="2"/>
      <c r="AD12" s="2"/>
      <c r="AE12" s="2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</row>
    <row r="13" spans="1:57" ht="18" customHeight="1">
      <c r="A13" s="70"/>
      <c r="B13" s="143" t="s">
        <v>104</v>
      </c>
      <c r="C13" s="106">
        <f>+[1]TESORERIA!N13</f>
        <v>0</v>
      </c>
      <c r="D13" s="106">
        <f>+[1]TESORERIA!O13</f>
        <v>117.3</v>
      </c>
      <c r="E13" s="106">
        <f>+[1]TESORERIA!P13</f>
        <v>113.1</v>
      </c>
      <c r="F13" s="106">
        <f>+[1]TESORERIA!Q13</f>
        <v>0</v>
      </c>
      <c r="G13" s="106">
        <f>+[1]TESORERIA!R13</f>
        <v>108.4</v>
      </c>
      <c r="H13" s="106">
        <f>+[1]TESORERIA!S13</f>
        <v>225.6</v>
      </c>
      <c r="I13" s="106">
        <f>+[1]TESORERIA!T13</f>
        <v>109.6</v>
      </c>
      <c r="J13" s="106">
        <f>+[1]TESORERIA!U13</f>
        <v>89.4</v>
      </c>
      <c r="K13" s="106">
        <f>+[1]TESORERIA!V13</f>
        <v>0</v>
      </c>
      <c r="L13" s="106">
        <f>+[1]TESORERIA!W13</f>
        <v>103.4</v>
      </c>
      <c r="M13" s="144">
        <f>SUM(C13:L13)</f>
        <v>866.8</v>
      </c>
      <c r="N13" s="106">
        <v>112.1</v>
      </c>
      <c r="O13" s="106">
        <v>118.2</v>
      </c>
      <c r="P13" s="106">
        <v>120.8</v>
      </c>
      <c r="Q13" s="106">
        <v>122.9</v>
      </c>
      <c r="R13" s="106">
        <v>127.8</v>
      </c>
      <c r="S13" s="106">
        <v>128.69999999999999</v>
      </c>
      <c r="T13" s="106">
        <v>130.19999999999999</v>
      </c>
      <c r="U13" s="106">
        <v>125</v>
      </c>
      <c r="V13" s="106">
        <v>127</v>
      </c>
      <c r="W13" s="106">
        <v>131.1</v>
      </c>
      <c r="X13" s="144">
        <f>SUM(N13:W13)</f>
        <v>1243.8</v>
      </c>
      <c r="Y13" s="144">
        <f t="shared" si="3"/>
        <v>69.689660717157096</v>
      </c>
      <c r="Z13" s="141"/>
      <c r="AA13" s="2"/>
      <c r="AB13" s="2"/>
      <c r="AC13" s="2"/>
      <c r="AD13" s="2"/>
      <c r="AE13" s="2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</row>
    <row r="14" spans="1:57" ht="18" customHeight="1">
      <c r="A14" s="70"/>
      <c r="B14" s="145" t="s">
        <v>105</v>
      </c>
      <c r="C14" s="104">
        <f t="shared" ref="C14:X14" si="8">+C15</f>
        <v>18.899999999999999</v>
      </c>
      <c r="D14" s="104">
        <f t="shared" si="8"/>
        <v>9.9</v>
      </c>
      <c r="E14" s="104">
        <f t="shared" si="8"/>
        <v>13.1</v>
      </c>
      <c r="F14" s="104">
        <f t="shared" si="8"/>
        <v>9.8999999999999986</v>
      </c>
      <c r="G14" s="104">
        <f t="shared" si="8"/>
        <v>12</v>
      </c>
      <c r="H14" s="104">
        <f t="shared" si="8"/>
        <v>7.8</v>
      </c>
      <c r="I14" s="104">
        <f t="shared" si="8"/>
        <v>15.299999999999999</v>
      </c>
      <c r="J14" s="104">
        <f t="shared" si="8"/>
        <v>11.700000000000001</v>
      </c>
      <c r="K14" s="104">
        <f t="shared" si="8"/>
        <v>11.1</v>
      </c>
      <c r="L14" s="104">
        <f t="shared" si="8"/>
        <v>13.100000000000001</v>
      </c>
      <c r="M14" s="104">
        <f t="shared" ref="M14" si="9">+M15+M18</f>
        <v>122.79999999999998</v>
      </c>
      <c r="N14" s="104">
        <f t="shared" si="8"/>
        <v>11.3</v>
      </c>
      <c r="O14" s="104">
        <f t="shared" si="8"/>
        <v>10.1</v>
      </c>
      <c r="P14" s="104">
        <f t="shared" si="8"/>
        <v>12.2</v>
      </c>
      <c r="Q14" s="104">
        <f t="shared" si="8"/>
        <v>11</v>
      </c>
      <c r="R14" s="104">
        <f t="shared" si="8"/>
        <v>14.4</v>
      </c>
      <c r="S14" s="104">
        <f t="shared" si="8"/>
        <v>12.8</v>
      </c>
      <c r="T14" s="104">
        <f t="shared" si="8"/>
        <v>17.100000000000001</v>
      </c>
      <c r="U14" s="104">
        <f t="shared" si="8"/>
        <v>14</v>
      </c>
      <c r="V14" s="104">
        <f t="shared" si="8"/>
        <v>10.5</v>
      </c>
      <c r="W14" s="104">
        <f t="shared" si="8"/>
        <v>18.100000000000001</v>
      </c>
      <c r="X14" s="104">
        <f t="shared" si="8"/>
        <v>131.5</v>
      </c>
      <c r="Y14" s="105">
        <f t="shared" si="3"/>
        <v>93.384030418250944</v>
      </c>
      <c r="Z14" s="146"/>
      <c r="AA14" s="2"/>
      <c r="AB14" s="2"/>
      <c r="AC14" s="2"/>
      <c r="AD14" s="2"/>
      <c r="AE14" s="2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</row>
    <row r="15" spans="1:57" ht="18" customHeight="1">
      <c r="A15" s="70"/>
      <c r="B15" s="32" t="s">
        <v>106</v>
      </c>
      <c r="C15" s="147">
        <f>+[1]TESORERIA!N15</f>
        <v>18.899999999999999</v>
      </c>
      <c r="D15" s="147">
        <f>+[1]TESORERIA!O15</f>
        <v>9.9</v>
      </c>
      <c r="E15" s="147">
        <f>+[1]TESORERIA!P15</f>
        <v>13.1</v>
      </c>
      <c r="F15" s="147">
        <f>+[1]TESORERIA!Q15</f>
        <v>9.8999999999999986</v>
      </c>
      <c r="G15" s="147">
        <f>+[1]TESORERIA!R15</f>
        <v>12</v>
      </c>
      <c r="H15" s="147">
        <f>+[1]TESORERIA!S15</f>
        <v>7.8</v>
      </c>
      <c r="I15" s="147">
        <f>+[1]TESORERIA!T15</f>
        <v>15.299999999999999</v>
      </c>
      <c r="J15" s="147">
        <f>+[1]TESORERIA!U15</f>
        <v>11.700000000000001</v>
      </c>
      <c r="K15" s="147">
        <f>+[1]TESORERIA!V15</f>
        <v>11.1</v>
      </c>
      <c r="L15" s="147">
        <f>+[1]TESORERIA!W15</f>
        <v>13.100000000000001</v>
      </c>
      <c r="M15" s="144">
        <f>SUM(C15:L15)</f>
        <v>122.79999999999998</v>
      </c>
      <c r="N15" s="147">
        <f>+'[1]PP (EST)'!N40</f>
        <v>11.3</v>
      </c>
      <c r="O15" s="147">
        <f>+'[1]PP (EST)'!O40</f>
        <v>10.1</v>
      </c>
      <c r="P15" s="147">
        <f>+'[1]PP (EST)'!P40</f>
        <v>12.2</v>
      </c>
      <c r="Q15" s="147">
        <f>+'[1]PP (EST)'!Q40</f>
        <v>11</v>
      </c>
      <c r="R15" s="147">
        <f>+'[1]PP (EST)'!R40</f>
        <v>14.4</v>
      </c>
      <c r="S15" s="147">
        <f>+'[1]PP (EST)'!S40</f>
        <v>12.8</v>
      </c>
      <c r="T15" s="147">
        <f>+'[1]PP (EST)'!T40</f>
        <v>17.100000000000001</v>
      </c>
      <c r="U15" s="147">
        <f>+'[1]PP (EST)'!U40</f>
        <v>14</v>
      </c>
      <c r="V15" s="147">
        <f>+'[1]PP (EST)'!V40</f>
        <v>10.5</v>
      </c>
      <c r="W15" s="147">
        <f>+'[1]PP (EST)'!W40</f>
        <v>18.100000000000001</v>
      </c>
      <c r="X15" s="144">
        <f>SUM(N15:W15)</f>
        <v>131.5</v>
      </c>
      <c r="Y15" s="144">
        <f t="shared" si="3"/>
        <v>93.384030418250944</v>
      </c>
      <c r="Z15" s="141"/>
      <c r="AA15" s="2"/>
      <c r="AB15" s="2"/>
      <c r="AC15" s="2"/>
      <c r="AD15" s="2"/>
      <c r="AE15" s="2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</row>
    <row r="16" spans="1:57" ht="18" customHeight="1">
      <c r="A16" s="70"/>
      <c r="B16" s="148" t="s">
        <v>107</v>
      </c>
      <c r="C16" s="147">
        <f>+[1]TESORERIA!N16</f>
        <v>18.899999999999999</v>
      </c>
      <c r="D16" s="147">
        <f>+[1]TESORERIA!O16</f>
        <v>9.9</v>
      </c>
      <c r="E16" s="147">
        <f>+[1]TESORERIA!P16</f>
        <v>12.9</v>
      </c>
      <c r="F16" s="147">
        <f>+[1]TESORERIA!Q16</f>
        <v>9.6999999999999993</v>
      </c>
      <c r="G16" s="147">
        <f>+[1]TESORERIA!R16</f>
        <v>11.6</v>
      </c>
      <c r="H16" s="147">
        <f>+[1]TESORERIA!S16</f>
        <v>7.3</v>
      </c>
      <c r="I16" s="147">
        <f>+[1]TESORERIA!T16</f>
        <v>14.6</v>
      </c>
      <c r="J16" s="147">
        <f>+[1]TESORERIA!U16</f>
        <v>10.3</v>
      </c>
      <c r="K16" s="147">
        <f>+[1]TESORERIA!V16</f>
        <v>9</v>
      </c>
      <c r="L16" s="147">
        <f>+[1]TESORERIA!W16</f>
        <v>9.9</v>
      </c>
      <c r="M16" s="144">
        <f t="shared" ref="M16:M17" si="10">SUM(C16:L16)</f>
        <v>114.1</v>
      </c>
      <c r="N16" s="147">
        <v>11.3</v>
      </c>
      <c r="O16" s="147">
        <v>10.1</v>
      </c>
      <c r="P16" s="147">
        <v>12.2</v>
      </c>
      <c r="Q16" s="147">
        <v>11</v>
      </c>
      <c r="R16" s="147">
        <v>14.4</v>
      </c>
      <c r="S16" s="147">
        <v>12.8</v>
      </c>
      <c r="T16" s="147">
        <v>17.100000000000001</v>
      </c>
      <c r="U16" s="147">
        <v>14</v>
      </c>
      <c r="V16" s="147">
        <v>10.5</v>
      </c>
      <c r="W16" s="147">
        <v>18.100000000000001</v>
      </c>
      <c r="X16" s="144">
        <f t="shared" ref="X16:X17" si="11">SUM(N16:W16)</f>
        <v>131.5</v>
      </c>
      <c r="Y16" s="144">
        <f t="shared" si="3"/>
        <v>86.768060836501888</v>
      </c>
      <c r="Z16" s="141"/>
      <c r="AA16" s="2"/>
      <c r="AB16" s="2"/>
      <c r="AC16" s="2"/>
      <c r="AD16" s="2"/>
      <c r="AE16" s="2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</row>
    <row r="17" spans="1:57" ht="18" customHeight="1">
      <c r="A17" s="70"/>
      <c r="B17" s="148" t="s">
        <v>108</v>
      </c>
      <c r="C17" s="147">
        <f>+[1]TESORERIA!N17</f>
        <v>0</v>
      </c>
      <c r="D17" s="147">
        <f>+[1]TESORERIA!O17</f>
        <v>0</v>
      </c>
      <c r="E17" s="147">
        <f>+[1]TESORERIA!P17</f>
        <v>0.2</v>
      </c>
      <c r="F17" s="147">
        <f>+[1]TESORERIA!Q17</f>
        <v>0.2</v>
      </c>
      <c r="G17" s="147">
        <f>+[1]TESORERIA!R17</f>
        <v>0.4</v>
      </c>
      <c r="H17" s="147">
        <f>+[1]TESORERIA!S17</f>
        <v>0.5</v>
      </c>
      <c r="I17" s="147">
        <f>+[1]TESORERIA!T17</f>
        <v>0.7</v>
      </c>
      <c r="J17" s="147">
        <f>+[1]TESORERIA!U17</f>
        <v>1.4</v>
      </c>
      <c r="K17" s="147">
        <f>+[1]TESORERIA!V17</f>
        <v>2.1</v>
      </c>
      <c r="L17" s="147">
        <f>+[1]TESORERIA!W17</f>
        <v>3.2</v>
      </c>
      <c r="M17" s="144">
        <f t="shared" si="10"/>
        <v>8.6999999999999993</v>
      </c>
      <c r="N17" s="147">
        <v>0</v>
      </c>
      <c r="O17" s="147">
        <v>0</v>
      </c>
      <c r="P17" s="147">
        <v>0</v>
      </c>
      <c r="Q17" s="147">
        <v>0</v>
      </c>
      <c r="R17" s="147">
        <v>0</v>
      </c>
      <c r="S17" s="147">
        <v>0</v>
      </c>
      <c r="T17" s="147">
        <v>0</v>
      </c>
      <c r="U17" s="147">
        <v>0</v>
      </c>
      <c r="V17" s="147">
        <v>0</v>
      </c>
      <c r="W17" s="147">
        <v>0</v>
      </c>
      <c r="X17" s="144">
        <f t="shared" si="11"/>
        <v>0</v>
      </c>
      <c r="Y17" s="149">
        <v>0</v>
      </c>
      <c r="Z17" s="141"/>
      <c r="AA17" s="2"/>
      <c r="AB17" s="2"/>
      <c r="AC17" s="2"/>
      <c r="AD17" s="2"/>
      <c r="AE17" s="2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</row>
    <row r="18" spans="1:57" ht="18" customHeight="1">
      <c r="A18" s="70"/>
      <c r="B18" s="32" t="s">
        <v>33</v>
      </c>
      <c r="C18" s="147">
        <f>+[1]TESORERIA!N18</f>
        <v>0</v>
      </c>
      <c r="D18" s="147">
        <f>+[1]TESORERIA!O18</f>
        <v>0</v>
      </c>
      <c r="E18" s="147">
        <f>+[1]TESORERIA!P18</f>
        <v>0</v>
      </c>
      <c r="F18" s="147">
        <f>+[1]TESORERIA!Q18</f>
        <v>0</v>
      </c>
      <c r="G18" s="147">
        <f>+[1]TESORERIA!R18</f>
        <v>0</v>
      </c>
      <c r="H18" s="147">
        <f>+[1]TESORERIA!S18</f>
        <v>0</v>
      </c>
      <c r="I18" s="147">
        <f>+[1]TESORERIA!T18</f>
        <v>0</v>
      </c>
      <c r="J18" s="147">
        <f>+[1]TESORERIA!U18</f>
        <v>0</v>
      </c>
      <c r="K18" s="147">
        <f>+[1]TESORERIA!V18</f>
        <v>0</v>
      </c>
      <c r="L18" s="147">
        <f>+[1]TESORERIA!W18</f>
        <v>0</v>
      </c>
      <c r="M18" s="144">
        <f>SUM(C18:L18)</f>
        <v>0</v>
      </c>
      <c r="N18" s="147">
        <v>0</v>
      </c>
      <c r="O18" s="147">
        <v>0</v>
      </c>
      <c r="P18" s="147">
        <v>0</v>
      </c>
      <c r="Q18" s="147">
        <v>0</v>
      </c>
      <c r="R18" s="147">
        <v>0</v>
      </c>
      <c r="S18" s="147">
        <v>0</v>
      </c>
      <c r="T18" s="147">
        <v>0</v>
      </c>
      <c r="U18" s="147">
        <v>0</v>
      </c>
      <c r="V18" s="147">
        <v>0</v>
      </c>
      <c r="W18" s="147">
        <v>0</v>
      </c>
      <c r="X18" s="144">
        <f>SUM(N18:W18)</f>
        <v>0</v>
      </c>
      <c r="Y18" s="144">
        <v>0</v>
      </c>
      <c r="Z18" s="141"/>
      <c r="AA18" s="2"/>
      <c r="AB18" s="2"/>
      <c r="AC18" s="2"/>
      <c r="AD18" s="2"/>
      <c r="AE18" s="2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</row>
    <row r="19" spans="1:57" ht="18" customHeight="1">
      <c r="A19" s="70"/>
      <c r="B19" s="142" t="s">
        <v>86</v>
      </c>
      <c r="C19" s="111">
        <f t="shared" ref="C19:X19" si="12">+C20</f>
        <v>14.2</v>
      </c>
      <c r="D19" s="111">
        <f t="shared" si="12"/>
        <v>12.1</v>
      </c>
      <c r="E19" s="111">
        <f t="shared" si="12"/>
        <v>13.3</v>
      </c>
      <c r="F19" s="111">
        <f t="shared" si="12"/>
        <v>11.6</v>
      </c>
      <c r="G19" s="111">
        <f t="shared" si="12"/>
        <v>14.2</v>
      </c>
      <c r="H19" s="111">
        <f t="shared" si="12"/>
        <v>12.6</v>
      </c>
      <c r="I19" s="111">
        <f t="shared" si="12"/>
        <v>15.4</v>
      </c>
      <c r="J19" s="111">
        <f t="shared" si="12"/>
        <v>13.8</v>
      </c>
      <c r="K19" s="111">
        <f t="shared" si="12"/>
        <v>12.7</v>
      </c>
      <c r="L19" s="111">
        <f t="shared" si="12"/>
        <v>12.6</v>
      </c>
      <c r="M19" s="112">
        <f t="shared" si="12"/>
        <v>132.5</v>
      </c>
      <c r="N19" s="111">
        <f t="shared" si="12"/>
        <v>13.5</v>
      </c>
      <c r="O19" s="111">
        <f t="shared" si="12"/>
        <v>11.4</v>
      </c>
      <c r="P19" s="111">
        <f t="shared" si="12"/>
        <v>13</v>
      </c>
      <c r="Q19" s="111">
        <f t="shared" si="12"/>
        <v>12.8</v>
      </c>
      <c r="R19" s="111">
        <f t="shared" si="12"/>
        <v>13.7</v>
      </c>
      <c r="S19" s="111">
        <f t="shared" si="12"/>
        <v>14.1</v>
      </c>
      <c r="T19" s="111">
        <f t="shared" si="12"/>
        <v>15.8</v>
      </c>
      <c r="U19" s="111">
        <f t="shared" si="12"/>
        <v>15</v>
      </c>
      <c r="V19" s="111">
        <f t="shared" si="12"/>
        <v>12.9</v>
      </c>
      <c r="W19" s="111">
        <f t="shared" si="12"/>
        <v>17.600000000000001</v>
      </c>
      <c r="X19" s="112">
        <f t="shared" si="12"/>
        <v>139.80000000000001</v>
      </c>
      <c r="Y19" s="112">
        <f>+M19/X19*100</f>
        <v>94.778254649499274</v>
      </c>
      <c r="Z19" s="141"/>
      <c r="AA19" s="2"/>
      <c r="AB19" s="2"/>
      <c r="AC19" s="2"/>
      <c r="AD19" s="2"/>
      <c r="AE19" s="2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</row>
    <row r="20" spans="1:57" ht="18" customHeight="1">
      <c r="A20" s="70"/>
      <c r="B20" s="32" t="s">
        <v>109</v>
      </c>
      <c r="C20" s="116">
        <f>+[1]TESORERIA!N20</f>
        <v>14.2</v>
      </c>
      <c r="D20" s="116">
        <f>+[1]TESORERIA!O20</f>
        <v>12.1</v>
      </c>
      <c r="E20" s="116">
        <f>+[1]TESORERIA!P20</f>
        <v>13.3</v>
      </c>
      <c r="F20" s="116">
        <f>+[1]TESORERIA!Q20</f>
        <v>11.6</v>
      </c>
      <c r="G20" s="116">
        <f>+[1]TESORERIA!R20</f>
        <v>14.2</v>
      </c>
      <c r="H20" s="116">
        <f>+[1]TESORERIA!S20</f>
        <v>12.6</v>
      </c>
      <c r="I20" s="116">
        <f>+[1]TESORERIA!T20</f>
        <v>15.4</v>
      </c>
      <c r="J20" s="116">
        <f>+[1]TESORERIA!U20</f>
        <v>13.8</v>
      </c>
      <c r="K20" s="116">
        <f>+[1]TESORERIA!V20</f>
        <v>12.7</v>
      </c>
      <c r="L20" s="116">
        <f>+[1]TESORERIA!W20</f>
        <v>12.6</v>
      </c>
      <c r="M20" s="144">
        <f>SUM(C20:L20)</f>
        <v>132.5</v>
      </c>
      <c r="N20" s="116">
        <f>+'[1]PP (EST)'!N53</f>
        <v>13.5</v>
      </c>
      <c r="O20" s="116">
        <f>+'[1]PP (EST)'!O53</f>
        <v>11.4</v>
      </c>
      <c r="P20" s="116">
        <f>+'[1]PP (EST)'!P53</f>
        <v>13</v>
      </c>
      <c r="Q20" s="116">
        <f>+'[1]PP (EST)'!Q53</f>
        <v>12.8</v>
      </c>
      <c r="R20" s="116">
        <f>+'[1]PP (EST)'!R53</f>
        <v>13.7</v>
      </c>
      <c r="S20" s="116">
        <f>+'[1]PP (EST)'!S53</f>
        <v>14.1</v>
      </c>
      <c r="T20" s="116">
        <f>+'[1]PP (EST)'!T53</f>
        <v>15.8</v>
      </c>
      <c r="U20" s="116">
        <f>+'[1]PP (EST)'!U53</f>
        <v>15</v>
      </c>
      <c r="V20" s="116">
        <f>+'[1]PP (EST)'!V53</f>
        <v>12.9</v>
      </c>
      <c r="W20" s="116">
        <f>+'[1]PP (EST)'!W53</f>
        <v>17.600000000000001</v>
      </c>
      <c r="X20" s="144">
        <f>SUM(N20:W20)</f>
        <v>139.80000000000001</v>
      </c>
      <c r="Y20" s="144">
        <f>+M20/X20*100</f>
        <v>94.778254649499274</v>
      </c>
      <c r="Z20" s="141"/>
      <c r="AA20" s="2"/>
      <c r="AB20" s="2"/>
      <c r="AC20" s="2"/>
      <c r="AD20" s="2"/>
      <c r="AE20" s="2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</row>
    <row r="21" spans="1:57" ht="18" customHeight="1">
      <c r="A21" s="70"/>
      <c r="B21" s="150" t="s">
        <v>110</v>
      </c>
      <c r="C21" s="89">
        <f>+[1]TESORERIA!N21</f>
        <v>192.8</v>
      </c>
      <c r="D21" s="89">
        <f>+[1]TESORERIA!O21</f>
        <v>176.2</v>
      </c>
      <c r="E21" s="89">
        <f>+[1]TESORERIA!P21</f>
        <v>215.9</v>
      </c>
      <c r="F21" s="89">
        <f>+[1]TESORERIA!Q21</f>
        <v>190.4</v>
      </c>
      <c r="G21" s="89">
        <f>+[1]TESORERIA!R21</f>
        <v>183.8</v>
      </c>
      <c r="H21" s="89">
        <f>+[1]TESORERIA!S21</f>
        <v>351.3</v>
      </c>
      <c r="I21" s="89">
        <f>+[1]TESORERIA!T21</f>
        <v>254</v>
      </c>
      <c r="J21" s="89">
        <f>+[1]TESORERIA!U21</f>
        <v>190.8</v>
      </c>
      <c r="K21" s="89">
        <f>+[1]TESORERIA!V21</f>
        <v>201.2</v>
      </c>
      <c r="L21" s="89">
        <f>+[1]TESORERIA!W21</f>
        <v>185.9</v>
      </c>
      <c r="M21" s="105">
        <f>SUM(C21:L21)</f>
        <v>2142.2999999999997</v>
      </c>
      <c r="N21" s="89">
        <f>+'[1]PP (EST)'!N57</f>
        <v>227.4</v>
      </c>
      <c r="O21" s="89">
        <f>+'[1]PP (EST)'!O57</f>
        <v>225.7</v>
      </c>
      <c r="P21" s="89">
        <f>+'[1]PP (EST)'!P57</f>
        <v>245.8</v>
      </c>
      <c r="Q21" s="89">
        <f>+'[1]PP (EST)'!Q57</f>
        <v>251.6</v>
      </c>
      <c r="R21" s="89">
        <f>+'[1]PP (EST)'!R57</f>
        <v>261.7</v>
      </c>
      <c r="S21" s="89">
        <f>+'[1]PP (EST)'!S57</f>
        <v>246.1</v>
      </c>
      <c r="T21" s="89">
        <f>+'[1]PP (EST)'!T57</f>
        <v>252.7</v>
      </c>
      <c r="U21" s="89">
        <f>+'[1]PP (EST)'!U57</f>
        <v>227.8</v>
      </c>
      <c r="V21" s="89">
        <f>+'[1]PP (EST)'!V57</f>
        <v>245.3</v>
      </c>
      <c r="W21" s="89">
        <f>+'[1]PP (EST)'!W57</f>
        <v>221.5</v>
      </c>
      <c r="X21" s="105">
        <f>SUM(N21:W21)</f>
        <v>2405.6</v>
      </c>
      <c r="Y21" s="105">
        <f>+M21/X21*100</f>
        <v>89.054705686730955</v>
      </c>
      <c r="Z21" s="141"/>
      <c r="AA21" s="141"/>
      <c r="AB21" s="141"/>
      <c r="AC21" s="141"/>
      <c r="AD21" s="2"/>
      <c r="AE21" s="2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</row>
    <row r="22" spans="1:57" ht="18" customHeight="1">
      <c r="A22" s="70"/>
      <c r="B22" s="150" t="s">
        <v>111</v>
      </c>
      <c r="C22" s="89">
        <f>+[1]TESORERIA!N22</f>
        <v>0</v>
      </c>
      <c r="D22" s="89">
        <f>+[1]TESORERIA!O22</f>
        <v>0</v>
      </c>
      <c r="E22" s="89">
        <f>+[1]TESORERIA!P22</f>
        <v>0</v>
      </c>
      <c r="F22" s="89">
        <f>+[1]TESORERIA!Q22</f>
        <v>0</v>
      </c>
      <c r="G22" s="89">
        <f>+[1]TESORERIA!R22</f>
        <v>0</v>
      </c>
      <c r="H22" s="89">
        <f>+[1]TESORERIA!S22</f>
        <v>0</v>
      </c>
      <c r="I22" s="89">
        <f>+[1]TESORERIA!T22</f>
        <v>0</v>
      </c>
      <c r="J22" s="89">
        <f>+[1]TESORERIA!U22</f>
        <v>0</v>
      </c>
      <c r="K22" s="89">
        <f>+[1]TESORERIA!V22</f>
        <v>0</v>
      </c>
      <c r="L22" s="89">
        <f>+[1]TESORERIA!W22</f>
        <v>0</v>
      </c>
      <c r="M22" s="105">
        <f>SUM(C22:L22)</f>
        <v>0</v>
      </c>
      <c r="N22" s="89">
        <v>0</v>
      </c>
      <c r="O22" s="89">
        <v>0</v>
      </c>
      <c r="P22" s="89">
        <v>0</v>
      </c>
      <c r="Q22" s="89">
        <v>0</v>
      </c>
      <c r="R22" s="89">
        <v>0</v>
      </c>
      <c r="S22" s="89">
        <v>0</v>
      </c>
      <c r="T22" s="89">
        <v>0</v>
      </c>
      <c r="U22" s="89">
        <v>0</v>
      </c>
      <c r="V22" s="89">
        <v>0</v>
      </c>
      <c r="W22" s="89">
        <v>0</v>
      </c>
      <c r="X22" s="105">
        <f>SUM(N22:W22)</f>
        <v>0</v>
      </c>
      <c r="Y22" s="151" t="s">
        <v>60</v>
      </c>
      <c r="Z22" s="141"/>
      <c r="AA22" s="141"/>
      <c r="AB22" s="141"/>
      <c r="AC22" s="141"/>
      <c r="AD22" s="2"/>
      <c r="AE22" s="2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</row>
    <row r="23" spans="1:57" ht="18" customHeight="1">
      <c r="A23" s="70"/>
      <c r="B23" s="150" t="s">
        <v>112</v>
      </c>
      <c r="C23" s="89">
        <f>+C24+C34+C37</f>
        <v>1924.3</v>
      </c>
      <c r="D23" s="89">
        <f t="shared" ref="D23:W23" si="13">+D24+D34+D37</f>
        <v>1400.7</v>
      </c>
      <c r="E23" s="89">
        <f t="shared" si="13"/>
        <v>1847.4</v>
      </c>
      <c r="F23" s="89">
        <f t="shared" si="13"/>
        <v>1785.8999999999999</v>
      </c>
      <c r="G23" s="89">
        <f t="shared" si="13"/>
        <v>1928.8</v>
      </c>
      <c r="H23" s="89">
        <f t="shared" si="13"/>
        <v>1575.3999999999999</v>
      </c>
      <c r="I23" s="89">
        <f t="shared" si="13"/>
        <v>1742.4999999999998</v>
      </c>
      <c r="J23" s="89">
        <f t="shared" si="13"/>
        <v>1778.6000000000001</v>
      </c>
      <c r="K23" s="89">
        <f t="shared" si="13"/>
        <v>2289.6999999999998</v>
      </c>
      <c r="L23" s="89">
        <f t="shared" si="13"/>
        <v>1811.8000000000002</v>
      </c>
      <c r="M23" s="89">
        <f>+M24+M34+M37</f>
        <v>18085.099999999995</v>
      </c>
      <c r="N23" s="89">
        <f t="shared" si="13"/>
        <v>2150.1</v>
      </c>
      <c r="O23" s="89">
        <f t="shared" si="13"/>
        <v>1753.7</v>
      </c>
      <c r="P23" s="89">
        <f t="shared" si="13"/>
        <v>1945.3</v>
      </c>
      <c r="Q23" s="89">
        <f t="shared" si="13"/>
        <v>1917.2</v>
      </c>
      <c r="R23" s="89">
        <f t="shared" si="13"/>
        <v>2012.1999999999998</v>
      </c>
      <c r="S23" s="89">
        <f t="shared" si="13"/>
        <v>1937.2</v>
      </c>
      <c r="T23" s="89">
        <f t="shared" si="13"/>
        <v>1972</v>
      </c>
      <c r="U23" s="89">
        <f t="shared" si="13"/>
        <v>2163.5999999999995</v>
      </c>
      <c r="V23" s="89">
        <f t="shared" si="13"/>
        <v>1922.1</v>
      </c>
      <c r="W23" s="89">
        <f t="shared" si="13"/>
        <v>2101.6</v>
      </c>
      <c r="X23" s="89">
        <f>+X24+X34+X37</f>
        <v>19875</v>
      </c>
      <c r="Y23" s="83">
        <f t="shared" ref="Y23:Y28" si="14">+M23/X23*100</f>
        <v>90.994213836477968</v>
      </c>
      <c r="Z23" s="141"/>
      <c r="AA23" s="141"/>
      <c r="AB23" s="141"/>
      <c r="AC23" s="141"/>
      <c r="AD23" s="2"/>
      <c r="AE23" s="2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</row>
    <row r="24" spans="1:57" ht="18" customHeight="1">
      <c r="A24" s="70"/>
      <c r="B24" s="152" t="s">
        <v>57</v>
      </c>
      <c r="C24" s="89">
        <f t="shared" ref="C24:X24" si="15">+C25+C30</f>
        <v>1839.3999999999999</v>
      </c>
      <c r="D24" s="89">
        <f t="shared" si="15"/>
        <v>1336.9</v>
      </c>
      <c r="E24" s="89">
        <f t="shared" si="15"/>
        <v>1775</v>
      </c>
      <c r="F24" s="89">
        <f t="shared" si="15"/>
        <v>1716.8999999999999</v>
      </c>
      <c r="G24" s="89">
        <f t="shared" si="15"/>
        <v>1826.3</v>
      </c>
      <c r="H24" s="89">
        <f t="shared" si="15"/>
        <v>1482.1999999999998</v>
      </c>
      <c r="I24" s="89">
        <f t="shared" si="15"/>
        <v>1667.3999999999999</v>
      </c>
      <c r="J24" s="89">
        <f t="shared" si="15"/>
        <v>1714.1000000000001</v>
      </c>
      <c r="K24" s="89">
        <f t="shared" si="15"/>
        <v>1525.7</v>
      </c>
      <c r="L24" s="89">
        <f t="shared" si="15"/>
        <v>1448.0000000000002</v>
      </c>
      <c r="M24" s="83">
        <f t="shared" si="15"/>
        <v>16331.899999999998</v>
      </c>
      <c r="N24" s="89">
        <f t="shared" si="15"/>
        <v>2032.9</v>
      </c>
      <c r="O24" s="89">
        <f t="shared" si="15"/>
        <v>1637.4</v>
      </c>
      <c r="P24" s="89">
        <f t="shared" si="15"/>
        <v>1826.7</v>
      </c>
      <c r="Q24" s="89">
        <f t="shared" si="15"/>
        <v>1797.6000000000001</v>
      </c>
      <c r="R24" s="89">
        <f t="shared" si="15"/>
        <v>1893.2999999999997</v>
      </c>
      <c r="S24" s="89">
        <f t="shared" si="15"/>
        <v>1818.4</v>
      </c>
      <c r="T24" s="89">
        <f t="shared" si="15"/>
        <v>1856.9</v>
      </c>
      <c r="U24" s="89">
        <f t="shared" si="15"/>
        <v>2048.3999999999996</v>
      </c>
      <c r="V24" s="89">
        <f t="shared" si="15"/>
        <v>1807</v>
      </c>
      <c r="W24" s="89">
        <f t="shared" si="15"/>
        <v>1985.8</v>
      </c>
      <c r="X24" s="83">
        <f t="shared" si="15"/>
        <v>18704.400000000001</v>
      </c>
      <c r="Y24" s="83">
        <f t="shared" si="14"/>
        <v>87.315818737837077</v>
      </c>
      <c r="Z24" s="141"/>
      <c r="AA24" s="141"/>
      <c r="AB24" s="141"/>
      <c r="AC24" s="141"/>
      <c r="AD24" s="2"/>
      <c r="AE24" s="2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</row>
    <row r="25" spans="1:57" ht="18" customHeight="1">
      <c r="A25" s="70"/>
      <c r="B25" s="153" t="s">
        <v>58</v>
      </c>
      <c r="C25" s="89">
        <f t="shared" ref="C25:X25" si="16">SUM(C26:C29)</f>
        <v>107.8</v>
      </c>
      <c r="D25" s="89">
        <f t="shared" ref="D25:L25" si="17">SUM(D26:D29)</f>
        <v>81.099999999999994</v>
      </c>
      <c r="E25" s="89">
        <f t="shared" si="17"/>
        <v>112.60000000000001</v>
      </c>
      <c r="F25" s="89">
        <f t="shared" si="17"/>
        <v>92</v>
      </c>
      <c r="G25" s="89">
        <f t="shared" si="17"/>
        <v>110.60000000000001</v>
      </c>
      <c r="H25" s="89">
        <f t="shared" si="17"/>
        <v>114.1</v>
      </c>
      <c r="I25" s="89">
        <f t="shared" si="17"/>
        <v>104.1</v>
      </c>
      <c r="J25" s="89">
        <f t="shared" si="17"/>
        <v>72.5</v>
      </c>
      <c r="K25" s="89">
        <f t="shared" si="17"/>
        <v>85.5</v>
      </c>
      <c r="L25" s="89">
        <f t="shared" si="17"/>
        <v>114.9</v>
      </c>
      <c r="M25" s="83">
        <f t="shared" si="16"/>
        <v>995.19999999999982</v>
      </c>
      <c r="N25" s="89">
        <f t="shared" si="16"/>
        <v>106</v>
      </c>
      <c r="O25" s="89">
        <f t="shared" ref="O25:W25" si="18">SUM(O26:O29)</f>
        <v>107.20000000000002</v>
      </c>
      <c r="P25" s="89">
        <f t="shared" si="18"/>
        <v>119.00000000000001</v>
      </c>
      <c r="Q25" s="89">
        <f t="shared" si="18"/>
        <v>107.5</v>
      </c>
      <c r="R25" s="89">
        <f t="shared" si="18"/>
        <v>118.6</v>
      </c>
      <c r="S25" s="89">
        <f t="shared" si="18"/>
        <v>106.4</v>
      </c>
      <c r="T25" s="89">
        <f t="shared" si="18"/>
        <v>108.9</v>
      </c>
      <c r="U25" s="89">
        <f t="shared" si="18"/>
        <v>142.69999999999999</v>
      </c>
      <c r="V25" s="89">
        <f t="shared" si="18"/>
        <v>108.3</v>
      </c>
      <c r="W25" s="89">
        <f t="shared" si="18"/>
        <v>107.8</v>
      </c>
      <c r="X25" s="83">
        <f t="shared" si="16"/>
        <v>1132.3999999999999</v>
      </c>
      <c r="Y25" s="83">
        <f t="shared" si="14"/>
        <v>87.884139879901085</v>
      </c>
      <c r="Z25" s="141"/>
      <c r="AA25" s="141"/>
      <c r="AB25" s="141"/>
      <c r="AC25" s="141"/>
      <c r="AD25" s="2"/>
      <c r="AE25" s="2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</row>
    <row r="26" spans="1:57" ht="18" customHeight="1">
      <c r="A26" s="70"/>
      <c r="B26" s="154" t="s">
        <v>113</v>
      </c>
      <c r="C26" s="147">
        <f>+[1]TESORERIA!N26</f>
        <v>81.8</v>
      </c>
      <c r="D26" s="147">
        <f>+[1]TESORERIA!O26</f>
        <v>78.3</v>
      </c>
      <c r="E26" s="147">
        <f>+[1]TESORERIA!P26</f>
        <v>99.8</v>
      </c>
      <c r="F26" s="147">
        <f>+[1]TESORERIA!Q26</f>
        <v>89.2</v>
      </c>
      <c r="G26" s="147">
        <f>+[1]TESORERIA!R26</f>
        <v>107.8</v>
      </c>
      <c r="H26" s="147">
        <f>+[1]TESORERIA!S26</f>
        <v>86</v>
      </c>
      <c r="I26" s="147">
        <f>+[1]TESORERIA!T26</f>
        <v>101.2</v>
      </c>
      <c r="J26" s="147">
        <f>+[1]TESORERIA!U26</f>
        <v>69.8</v>
      </c>
      <c r="K26" s="147">
        <f>+[1]TESORERIA!V26</f>
        <v>82.9</v>
      </c>
      <c r="L26" s="147">
        <f>+[1]TESORERIA!W26</f>
        <v>102.3</v>
      </c>
      <c r="M26" s="144">
        <f>SUM(C26:L26)</f>
        <v>899.09999999999991</v>
      </c>
      <c r="N26" s="147">
        <f>+'[1]PP (EST)'!N62</f>
        <v>100.1</v>
      </c>
      <c r="O26" s="147">
        <f>+'[1]PP (EST)'!O62</f>
        <v>102.4</v>
      </c>
      <c r="P26" s="147">
        <f>+'[1]PP (EST)'!P62</f>
        <v>104.7</v>
      </c>
      <c r="Q26" s="147">
        <f>+'[1]PP (EST)'!Q62</f>
        <v>102.6</v>
      </c>
      <c r="R26" s="147">
        <f>+'[1]PP (EST)'!R62</f>
        <v>104.1</v>
      </c>
      <c r="S26" s="147">
        <f>+'[1]PP (EST)'!S62</f>
        <v>102.2</v>
      </c>
      <c r="T26" s="147">
        <f>+'[1]PP (EST)'!T62</f>
        <v>104.3</v>
      </c>
      <c r="U26" s="147">
        <f>+'[1]PP (EST)'!U62</f>
        <v>105.2</v>
      </c>
      <c r="V26" s="147">
        <f>+'[1]PP (EST)'!V62</f>
        <v>104.5</v>
      </c>
      <c r="W26" s="147">
        <f>+'[1]PP (EST)'!W62</f>
        <v>99.5</v>
      </c>
      <c r="X26" s="144">
        <f>SUM(N26:W26)</f>
        <v>1029.5999999999999</v>
      </c>
      <c r="Y26" s="144">
        <f t="shared" si="14"/>
        <v>87.325174825174827</v>
      </c>
      <c r="Z26" s="141"/>
      <c r="AA26" s="141"/>
      <c r="AB26" s="141"/>
      <c r="AC26" s="141"/>
      <c r="AD26" s="2"/>
      <c r="AE26" s="2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</row>
    <row r="27" spans="1:57" ht="18" customHeight="1">
      <c r="A27" s="70"/>
      <c r="B27" s="154" t="s">
        <v>114</v>
      </c>
      <c r="C27" s="147">
        <f>+[1]TESORERIA!N27</f>
        <v>1.2</v>
      </c>
      <c r="D27" s="147">
        <f>+[1]TESORERIA!O27</f>
        <v>2.1</v>
      </c>
      <c r="E27" s="147">
        <f>+[1]TESORERIA!P27</f>
        <v>2.4</v>
      </c>
      <c r="F27" s="147">
        <f>+[1]TESORERIA!Q27</f>
        <v>2</v>
      </c>
      <c r="G27" s="147">
        <f>+[1]TESORERIA!R27</f>
        <v>2.4</v>
      </c>
      <c r="H27" s="147">
        <f>+[1]TESORERIA!S27</f>
        <v>2</v>
      </c>
      <c r="I27" s="147">
        <f>+[1]TESORERIA!T27</f>
        <v>2.6</v>
      </c>
      <c r="J27" s="147">
        <f>+[1]TESORERIA!U27</f>
        <v>2.2999999999999998</v>
      </c>
      <c r="K27" s="147">
        <f>+[1]TESORERIA!V27</f>
        <v>2.1</v>
      </c>
      <c r="L27" s="147">
        <f>+[1]TESORERIA!W27</f>
        <v>2.2000000000000002</v>
      </c>
      <c r="M27" s="144">
        <f>SUM(C27:L27)</f>
        <v>21.3</v>
      </c>
      <c r="N27" s="147">
        <f>+'[1]PP (EST)'!N63</f>
        <v>3.5</v>
      </c>
      <c r="O27" s="147">
        <f>+'[1]PP (EST)'!O63</f>
        <v>2.9</v>
      </c>
      <c r="P27" s="147">
        <f>+'[1]PP (EST)'!P63</f>
        <v>2.9</v>
      </c>
      <c r="Q27" s="147">
        <f>+'[1]PP (EST)'!Q63</f>
        <v>3.2</v>
      </c>
      <c r="R27" s="147">
        <f>+'[1]PP (EST)'!R63</f>
        <v>3.4</v>
      </c>
      <c r="S27" s="147">
        <f>+'[1]PP (EST)'!S63</f>
        <v>2.7</v>
      </c>
      <c r="T27" s="147">
        <f>+'[1]PP (EST)'!T63</f>
        <v>2.9</v>
      </c>
      <c r="U27" s="147">
        <f>+'[1]PP (EST)'!U63</f>
        <v>3.1</v>
      </c>
      <c r="V27" s="147">
        <f>+'[1]PP (EST)'!V63</f>
        <v>2.6</v>
      </c>
      <c r="W27" s="147">
        <f>+'[1]PP (EST)'!W63</f>
        <v>4.5999999999999996</v>
      </c>
      <c r="X27" s="144">
        <f>SUM(N27:W27)</f>
        <v>31.800000000000004</v>
      </c>
      <c r="Y27" s="144">
        <f t="shared" si="14"/>
        <v>66.981132075471692</v>
      </c>
      <c r="Z27" s="141"/>
      <c r="AA27" s="141"/>
      <c r="AB27" s="141"/>
      <c r="AC27" s="141"/>
      <c r="AD27" s="2"/>
      <c r="AE27" s="2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</row>
    <row r="28" spans="1:57" ht="18" customHeight="1">
      <c r="A28" s="70"/>
      <c r="B28" s="154" t="s">
        <v>115</v>
      </c>
      <c r="C28" s="147">
        <f>+[1]TESORERIA!N28</f>
        <v>24.8</v>
      </c>
      <c r="D28" s="147">
        <f>+[1]TESORERIA!O28</f>
        <v>0.7</v>
      </c>
      <c r="E28" s="147">
        <f>+[1]TESORERIA!P28</f>
        <v>10.4</v>
      </c>
      <c r="F28" s="147">
        <f>+[1]TESORERIA!Q28</f>
        <v>0.8</v>
      </c>
      <c r="G28" s="147">
        <f>+[1]TESORERIA!R28</f>
        <v>0.4</v>
      </c>
      <c r="H28" s="147">
        <f>+[1]TESORERIA!S28</f>
        <v>26.1</v>
      </c>
      <c r="I28" s="147">
        <f>+[1]TESORERIA!T28</f>
        <v>0.3</v>
      </c>
      <c r="J28" s="147">
        <f>+[1]TESORERIA!U28</f>
        <v>0.4</v>
      </c>
      <c r="K28" s="147">
        <f>+[1]TESORERIA!V28</f>
        <v>0.5</v>
      </c>
      <c r="L28" s="147">
        <f>+[1]TESORERIA!W28</f>
        <v>10.4</v>
      </c>
      <c r="M28" s="144">
        <f>SUM(C28:L28)</f>
        <v>74.8</v>
      </c>
      <c r="N28" s="147">
        <f>+'[1]PP (EST)'!N64</f>
        <v>2.4</v>
      </c>
      <c r="O28" s="147">
        <f>+'[1]PP (EST)'!O64</f>
        <v>1.9</v>
      </c>
      <c r="P28" s="147">
        <f>+'[1]PP (EST)'!P64</f>
        <v>11.4</v>
      </c>
      <c r="Q28" s="147">
        <f>+'[1]PP (EST)'!Q64</f>
        <v>1.7</v>
      </c>
      <c r="R28" s="147">
        <f>+'[1]PP (EST)'!R64</f>
        <v>11.1</v>
      </c>
      <c r="S28" s="147">
        <f>+'[1]PP (EST)'!S64</f>
        <v>1.5</v>
      </c>
      <c r="T28" s="147">
        <f>+'[1]PP (EST)'!T64</f>
        <v>1.7</v>
      </c>
      <c r="U28" s="147">
        <f>+'[1]PP (EST)'!U64</f>
        <v>34.4</v>
      </c>
      <c r="V28" s="147">
        <f>+'[1]PP (EST)'!V64</f>
        <v>1.2</v>
      </c>
      <c r="W28" s="147">
        <f>+'[1]PP (EST)'!W64</f>
        <v>3.7</v>
      </c>
      <c r="X28" s="144">
        <f>SUM(N28:W28)</f>
        <v>71</v>
      </c>
      <c r="Y28" s="144">
        <f t="shared" si="14"/>
        <v>105.35211267605634</v>
      </c>
      <c r="Z28" s="141"/>
      <c r="AA28" s="141"/>
      <c r="AB28" s="141"/>
      <c r="AC28" s="141"/>
      <c r="AD28" s="2"/>
      <c r="AE28" s="2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</row>
    <row r="29" spans="1:57" ht="18" customHeight="1">
      <c r="A29" s="70"/>
      <c r="B29" s="154" t="s">
        <v>116</v>
      </c>
      <c r="C29" s="147">
        <f>+[1]TESORERIA!N29</f>
        <v>0</v>
      </c>
      <c r="D29" s="147">
        <f>+[1]TESORERIA!O29</f>
        <v>0</v>
      </c>
      <c r="E29" s="147">
        <f>+[1]TESORERIA!P29</f>
        <v>0</v>
      </c>
      <c r="F29" s="147">
        <f>+[1]TESORERIA!Q29</f>
        <v>0</v>
      </c>
      <c r="G29" s="147">
        <f>+[1]TESORERIA!R29</f>
        <v>0</v>
      </c>
      <c r="H29" s="147">
        <f>+[1]TESORERIA!S29</f>
        <v>0</v>
      </c>
      <c r="I29" s="147">
        <f>+[1]TESORERIA!T29</f>
        <v>0</v>
      </c>
      <c r="J29" s="147">
        <f>+[1]TESORERIA!U29</f>
        <v>0</v>
      </c>
      <c r="K29" s="147">
        <f>+[1]TESORERIA!V29</f>
        <v>0</v>
      </c>
      <c r="L29" s="147">
        <f>+[1]TESORERIA!W29</f>
        <v>0</v>
      </c>
      <c r="M29" s="144">
        <f>SUM(C29:L29)</f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44">
        <f>SUM(N29:W29)</f>
        <v>0</v>
      </c>
      <c r="Y29" s="151" t="s">
        <v>60</v>
      </c>
      <c r="Z29" s="141"/>
      <c r="AA29" s="141"/>
      <c r="AB29" s="141"/>
      <c r="AC29" s="141"/>
      <c r="AD29" s="2"/>
      <c r="AE29" s="2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</row>
    <row r="30" spans="1:57" ht="18" customHeight="1">
      <c r="A30" s="70"/>
      <c r="B30" s="153" t="s">
        <v>59</v>
      </c>
      <c r="C30" s="89">
        <f t="shared" ref="C30:X30" si="19">SUM(C31:C33)</f>
        <v>1731.6</v>
      </c>
      <c r="D30" s="89">
        <f t="shared" si="19"/>
        <v>1255.8000000000002</v>
      </c>
      <c r="E30" s="89">
        <f t="shared" si="19"/>
        <v>1662.4</v>
      </c>
      <c r="F30" s="89">
        <f t="shared" si="19"/>
        <v>1624.8999999999999</v>
      </c>
      <c r="G30" s="89">
        <f t="shared" si="19"/>
        <v>1715.7</v>
      </c>
      <c r="H30" s="89">
        <f t="shared" si="19"/>
        <v>1368.1</v>
      </c>
      <c r="I30" s="89">
        <f t="shared" si="19"/>
        <v>1563.3</v>
      </c>
      <c r="J30" s="89">
        <f t="shared" si="19"/>
        <v>1641.6000000000001</v>
      </c>
      <c r="K30" s="89">
        <f t="shared" si="19"/>
        <v>1440.2</v>
      </c>
      <c r="L30" s="89">
        <f t="shared" si="19"/>
        <v>1333.1000000000001</v>
      </c>
      <c r="M30" s="83">
        <f t="shared" si="19"/>
        <v>15336.699999999999</v>
      </c>
      <c r="N30" s="89">
        <f>SUM(N31:N33)</f>
        <v>1926.9</v>
      </c>
      <c r="O30" s="89">
        <f>SUM(O31:O33)</f>
        <v>1530.2</v>
      </c>
      <c r="P30" s="89">
        <f>SUM(P31:P33)</f>
        <v>1707.7</v>
      </c>
      <c r="Q30" s="89">
        <f t="shared" ref="Q30:W30" si="20">SUM(Q31:Q33)</f>
        <v>1690.1000000000001</v>
      </c>
      <c r="R30" s="89">
        <f t="shared" si="20"/>
        <v>1774.6999999999998</v>
      </c>
      <c r="S30" s="89">
        <f t="shared" si="20"/>
        <v>1712</v>
      </c>
      <c r="T30" s="89">
        <f t="shared" si="20"/>
        <v>1748</v>
      </c>
      <c r="U30" s="89">
        <f t="shared" si="20"/>
        <v>1905.6999999999998</v>
      </c>
      <c r="V30" s="89">
        <f t="shared" si="20"/>
        <v>1698.7</v>
      </c>
      <c r="W30" s="89">
        <f t="shared" si="20"/>
        <v>1878</v>
      </c>
      <c r="X30" s="83">
        <f t="shared" si="19"/>
        <v>17572</v>
      </c>
      <c r="Y30" s="83">
        <f>+M30/X30*100</f>
        <v>87.279194172547221</v>
      </c>
      <c r="Z30" s="141"/>
      <c r="AA30" s="141"/>
      <c r="AB30" s="141"/>
      <c r="AC30" s="141"/>
      <c r="AD30" s="2"/>
      <c r="AE30" s="2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</row>
    <row r="31" spans="1:57" ht="18" customHeight="1">
      <c r="A31" s="70"/>
      <c r="B31" s="154" t="s">
        <v>117</v>
      </c>
      <c r="C31" s="147">
        <f>+[1]TESORERIA!N31</f>
        <v>28.3</v>
      </c>
      <c r="D31" s="147">
        <f>+[1]TESORERIA!O31</f>
        <v>25.9</v>
      </c>
      <c r="E31" s="147">
        <f>+[1]TESORERIA!P31</f>
        <v>23.9</v>
      </c>
      <c r="F31" s="147">
        <f>+[1]TESORERIA!Q31</f>
        <v>22.2</v>
      </c>
      <c r="G31" s="147">
        <f>+[1]TESORERIA!R31</f>
        <v>23.5</v>
      </c>
      <c r="H31" s="147">
        <f>+[1]TESORERIA!S31</f>
        <v>18</v>
      </c>
      <c r="I31" s="147">
        <f>+[1]TESORERIA!T31</f>
        <v>22.5</v>
      </c>
      <c r="J31" s="147">
        <f>+[1]TESORERIA!U31</f>
        <v>18.899999999999999</v>
      </c>
      <c r="K31" s="147">
        <f>+[1]TESORERIA!V31</f>
        <v>18.8</v>
      </c>
      <c r="L31" s="147">
        <f>+[1]TESORERIA!W31</f>
        <v>22.2</v>
      </c>
      <c r="M31" s="144">
        <f>SUM(C31:L31)</f>
        <v>224.20000000000002</v>
      </c>
      <c r="N31" s="147">
        <f>+'[1]PP (EST)'!N67</f>
        <v>26.9</v>
      </c>
      <c r="O31" s="147">
        <f>+'[1]PP (EST)'!O67</f>
        <v>21.7</v>
      </c>
      <c r="P31" s="147">
        <f>+'[1]PP (EST)'!P67</f>
        <v>19</v>
      </c>
      <c r="Q31" s="147">
        <f>+'[1]PP (EST)'!Q67</f>
        <v>27.4</v>
      </c>
      <c r="R31" s="147">
        <f>+'[1]PP (EST)'!R67</f>
        <v>25.1</v>
      </c>
      <c r="S31" s="147">
        <f>+'[1]PP (EST)'!S67</f>
        <v>20.8</v>
      </c>
      <c r="T31" s="147">
        <f>+'[1]PP (EST)'!T67</f>
        <v>22.6</v>
      </c>
      <c r="U31" s="147">
        <f>+'[1]PP (EST)'!U67</f>
        <v>23.1</v>
      </c>
      <c r="V31" s="147">
        <f>+'[1]PP (EST)'!V67</f>
        <v>18.8</v>
      </c>
      <c r="W31" s="147">
        <f>+'[1]PP (EST)'!W67</f>
        <v>27.4</v>
      </c>
      <c r="X31" s="144">
        <f>SUM(N31:W31)</f>
        <v>232.8</v>
      </c>
      <c r="Y31" s="144">
        <f>+M31/X31*100</f>
        <v>96.305841924398621</v>
      </c>
      <c r="Z31" s="141"/>
      <c r="AA31" s="141"/>
      <c r="AB31" s="141"/>
      <c r="AC31" s="141"/>
      <c r="AD31" s="2"/>
      <c r="AE31" s="2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</row>
    <row r="32" spans="1:57" ht="18" customHeight="1">
      <c r="A32" s="70"/>
      <c r="B32" s="154" t="s">
        <v>118</v>
      </c>
      <c r="C32" s="147">
        <f>+[1]TESORERIA!N32</f>
        <v>1702.3</v>
      </c>
      <c r="D32" s="147">
        <f>+[1]TESORERIA!O32</f>
        <v>1229.2</v>
      </c>
      <c r="E32" s="147">
        <f>+[1]TESORERIA!P32</f>
        <v>1637.8</v>
      </c>
      <c r="F32" s="147">
        <f>+[1]TESORERIA!Q32</f>
        <v>1602.6</v>
      </c>
      <c r="G32" s="147">
        <f>+[1]TESORERIA!R32</f>
        <v>1692.2</v>
      </c>
      <c r="H32" s="147">
        <f>+[1]TESORERIA!S32</f>
        <v>1350.1</v>
      </c>
      <c r="I32" s="147">
        <f>+[1]TESORERIA!T32</f>
        <v>1540.8</v>
      </c>
      <c r="J32" s="147">
        <f>+[1]TESORERIA!U32</f>
        <v>1622.7</v>
      </c>
      <c r="K32" s="147">
        <f>+[1]TESORERIA!V32</f>
        <v>1421.4</v>
      </c>
      <c r="L32" s="147">
        <f>+[1]TESORERIA!W32</f>
        <v>1310.9</v>
      </c>
      <c r="M32" s="144">
        <f>SUM(C32:L32)</f>
        <v>15109.999999999998</v>
      </c>
      <c r="N32" s="147">
        <f>+'[1]PP (EST)'!N68</f>
        <v>1900</v>
      </c>
      <c r="O32" s="147">
        <f>+'[1]PP (EST)'!O68</f>
        <v>1508.5</v>
      </c>
      <c r="P32" s="147">
        <f>+'[1]PP (EST)'!P68</f>
        <v>1688.7</v>
      </c>
      <c r="Q32" s="147">
        <f>+'[1]PP (EST)'!Q68</f>
        <v>1662.7</v>
      </c>
      <c r="R32" s="147">
        <f>+'[1]PP (EST)'!R68</f>
        <v>1749.6</v>
      </c>
      <c r="S32" s="147">
        <f>+'[1]PP (EST)'!S68</f>
        <v>1691.2</v>
      </c>
      <c r="T32" s="147">
        <f>+'[1]PP (EST)'!T68</f>
        <v>1725.4</v>
      </c>
      <c r="U32" s="147">
        <f>+'[1]PP (EST)'!U68</f>
        <v>1882.6</v>
      </c>
      <c r="V32" s="147">
        <f>+'[1]PP (EST)'!V68</f>
        <v>1679.9</v>
      </c>
      <c r="W32" s="147">
        <f>+'[1]PP (EST)'!W68</f>
        <v>1850.6</v>
      </c>
      <c r="X32" s="144">
        <f>SUM(N32:W32)</f>
        <v>17339.2</v>
      </c>
      <c r="Y32" s="144">
        <f>+M32/X32*100</f>
        <v>87.143582172187863</v>
      </c>
      <c r="Z32" s="141"/>
      <c r="AA32" s="141"/>
      <c r="AB32" s="141"/>
      <c r="AC32" s="141"/>
      <c r="AD32" s="2"/>
      <c r="AE32" s="2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</row>
    <row r="33" spans="1:57" ht="18" customHeight="1">
      <c r="A33" s="70"/>
      <c r="B33" s="154" t="s">
        <v>33</v>
      </c>
      <c r="C33" s="147">
        <f>+[1]TESORERIA!N33</f>
        <v>1</v>
      </c>
      <c r="D33" s="147">
        <f>+[1]TESORERIA!O33</f>
        <v>0.7</v>
      </c>
      <c r="E33" s="147">
        <f>+[1]TESORERIA!P33</f>
        <v>0.7</v>
      </c>
      <c r="F33" s="147">
        <f>+[1]TESORERIA!Q33</f>
        <v>0.1</v>
      </c>
      <c r="G33" s="147">
        <f>+[1]TESORERIA!R33</f>
        <v>0</v>
      </c>
      <c r="H33" s="147">
        <f>+[1]TESORERIA!S33</f>
        <v>0</v>
      </c>
      <c r="I33" s="147">
        <f>+[1]TESORERIA!T33</f>
        <v>0</v>
      </c>
      <c r="J33" s="147">
        <f>+[1]TESORERIA!U33</f>
        <v>0</v>
      </c>
      <c r="K33" s="147">
        <f>+[1]TESORERIA!V33</f>
        <v>0</v>
      </c>
      <c r="L33" s="147">
        <f>+[1]TESORERIA!W33</f>
        <v>0</v>
      </c>
      <c r="M33" s="144">
        <f>SUM(C33:L33)</f>
        <v>2.5</v>
      </c>
      <c r="N33" s="147">
        <v>0</v>
      </c>
      <c r="O33" s="147">
        <v>0</v>
      </c>
      <c r="P33" s="147">
        <v>0</v>
      </c>
      <c r="Q33" s="147">
        <v>0</v>
      </c>
      <c r="R33" s="147">
        <v>0</v>
      </c>
      <c r="S33" s="147">
        <v>0</v>
      </c>
      <c r="T33" s="147">
        <v>0</v>
      </c>
      <c r="U33" s="147">
        <v>0</v>
      </c>
      <c r="V33" s="147">
        <v>0</v>
      </c>
      <c r="W33" s="147">
        <v>0</v>
      </c>
      <c r="X33" s="144">
        <f>SUM(N33:W33)</f>
        <v>0</v>
      </c>
      <c r="Y33" s="149">
        <v>0</v>
      </c>
      <c r="Z33" s="141"/>
      <c r="AA33" s="141"/>
      <c r="AB33" s="141"/>
      <c r="AC33" s="141"/>
      <c r="AD33" s="2"/>
      <c r="AE33" s="2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</row>
    <row r="34" spans="1:57" ht="18" customHeight="1">
      <c r="A34" s="70"/>
      <c r="B34" s="153" t="s">
        <v>61</v>
      </c>
      <c r="C34" s="111">
        <f t="shared" ref="C34:X34" si="21">+C35+C36</f>
        <v>79.400000000000006</v>
      </c>
      <c r="D34" s="111">
        <f t="shared" si="21"/>
        <v>63.8</v>
      </c>
      <c r="E34" s="111">
        <f t="shared" si="21"/>
        <v>72.400000000000006</v>
      </c>
      <c r="F34" s="111">
        <f t="shared" si="21"/>
        <v>69</v>
      </c>
      <c r="G34" s="111">
        <f t="shared" si="21"/>
        <v>68.599999999999994</v>
      </c>
      <c r="H34" s="111">
        <f t="shared" si="21"/>
        <v>61.9</v>
      </c>
      <c r="I34" s="111">
        <f t="shared" si="21"/>
        <v>75.099999999999994</v>
      </c>
      <c r="J34" s="111">
        <f t="shared" si="21"/>
        <v>52.7</v>
      </c>
      <c r="K34" s="111">
        <f t="shared" si="21"/>
        <v>43.2</v>
      </c>
      <c r="L34" s="111">
        <f t="shared" si="21"/>
        <v>46.5</v>
      </c>
      <c r="M34" s="112">
        <f t="shared" si="21"/>
        <v>632.60000000000014</v>
      </c>
      <c r="N34" s="111">
        <f t="shared" si="21"/>
        <v>117.2</v>
      </c>
      <c r="O34" s="111">
        <f t="shared" si="21"/>
        <v>116.3</v>
      </c>
      <c r="P34" s="111">
        <f t="shared" si="21"/>
        <v>118.6</v>
      </c>
      <c r="Q34" s="111">
        <f t="shared" si="21"/>
        <v>119.6</v>
      </c>
      <c r="R34" s="111">
        <f t="shared" si="21"/>
        <v>118.9</v>
      </c>
      <c r="S34" s="111">
        <f t="shared" si="21"/>
        <v>118.8</v>
      </c>
      <c r="T34" s="111">
        <f t="shared" si="21"/>
        <v>115.1</v>
      </c>
      <c r="U34" s="111">
        <f t="shared" si="21"/>
        <v>115.2</v>
      </c>
      <c r="V34" s="111">
        <f t="shared" si="21"/>
        <v>115.1</v>
      </c>
      <c r="W34" s="111">
        <f t="shared" si="21"/>
        <v>115.8</v>
      </c>
      <c r="X34" s="112">
        <f t="shared" si="21"/>
        <v>1170.5999999999999</v>
      </c>
      <c r="Y34" s="112">
        <f>+M34/X34*100</f>
        <v>54.040662907910487</v>
      </c>
      <c r="Z34" s="141"/>
      <c r="AA34" s="141"/>
      <c r="AB34" s="141"/>
      <c r="AC34" s="141"/>
      <c r="AD34" s="2"/>
      <c r="AE34" s="2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</row>
    <row r="35" spans="1:57" ht="16.5" customHeight="1">
      <c r="A35" s="70"/>
      <c r="B35" s="154" t="s">
        <v>119</v>
      </c>
      <c r="C35" s="147">
        <f>+[1]TESORERIA!N35</f>
        <v>79.400000000000006</v>
      </c>
      <c r="D35" s="147">
        <f>+[1]TESORERIA!O35</f>
        <v>63.8</v>
      </c>
      <c r="E35" s="147">
        <f>+[1]TESORERIA!P35</f>
        <v>72.400000000000006</v>
      </c>
      <c r="F35" s="147">
        <f>+[1]TESORERIA!Q35</f>
        <v>69</v>
      </c>
      <c r="G35" s="147">
        <f>+[1]TESORERIA!R35</f>
        <v>68.599999999999994</v>
      </c>
      <c r="H35" s="147">
        <f>+[1]TESORERIA!S35</f>
        <v>61.9</v>
      </c>
      <c r="I35" s="147">
        <f>+[1]TESORERIA!T35</f>
        <v>75.099999999999994</v>
      </c>
      <c r="J35" s="147">
        <f>+[1]TESORERIA!U35</f>
        <v>52.7</v>
      </c>
      <c r="K35" s="147">
        <f>+[1]TESORERIA!V35</f>
        <v>43.2</v>
      </c>
      <c r="L35" s="147">
        <f>+[1]TESORERIA!W35</f>
        <v>46.5</v>
      </c>
      <c r="M35" s="144">
        <f>SUM(C35:L35)</f>
        <v>632.60000000000014</v>
      </c>
      <c r="N35" s="147">
        <f>+'[1]PP (EST)'!N72</f>
        <v>117.2</v>
      </c>
      <c r="O35" s="147">
        <f>+'[1]PP (EST)'!O72</f>
        <v>116.3</v>
      </c>
      <c r="P35" s="147">
        <f>+'[1]PP (EST)'!P72</f>
        <v>118.6</v>
      </c>
      <c r="Q35" s="147">
        <f>+'[1]PP (EST)'!Q72</f>
        <v>119.6</v>
      </c>
      <c r="R35" s="147">
        <f>+'[1]PP (EST)'!R72</f>
        <v>118.9</v>
      </c>
      <c r="S35" s="147">
        <f>+'[1]PP (EST)'!S72</f>
        <v>118.8</v>
      </c>
      <c r="T35" s="147">
        <f>+'[1]PP (EST)'!T72</f>
        <v>115.1</v>
      </c>
      <c r="U35" s="147">
        <f>+'[1]PP (EST)'!U72</f>
        <v>115.2</v>
      </c>
      <c r="V35" s="147">
        <f>+'[1]PP (EST)'!V72</f>
        <v>115.1</v>
      </c>
      <c r="W35" s="147">
        <f>+'[1]PP (EST)'!W72</f>
        <v>115.8</v>
      </c>
      <c r="X35" s="144">
        <f>SUM(N35:W35)</f>
        <v>1170.5999999999999</v>
      </c>
      <c r="Y35" s="144">
        <f>+M35/X35*100</f>
        <v>54.040662907910487</v>
      </c>
      <c r="Z35" s="141"/>
      <c r="AA35" s="141"/>
      <c r="AB35" s="141"/>
      <c r="AC35" s="141"/>
      <c r="AD35" s="2"/>
      <c r="AE35" s="2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</row>
    <row r="36" spans="1:57" ht="18" customHeight="1">
      <c r="A36" s="70"/>
      <c r="B36" s="154" t="s">
        <v>33</v>
      </c>
      <c r="C36" s="147">
        <f>+[1]TESORERIA!N36</f>
        <v>0</v>
      </c>
      <c r="D36" s="147">
        <f>+[1]TESORERIA!O36</f>
        <v>0</v>
      </c>
      <c r="E36" s="147">
        <f>+[1]TESORERIA!P36</f>
        <v>0</v>
      </c>
      <c r="F36" s="147">
        <f>+[1]TESORERIA!Q36</f>
        <v>0</v>
      </c>
      <c r="G36" s="147">
        <f>+[1]TESORERIA!R36</f>
        <v>0</v>
      </c>
      <c r="H36" s="147">
        <f>+[1]TESORERIA!S36</f>
        <v>0</v>
      </c>
      <c r="I36" s="147">
        <f>+[1]TESORERIA!T36</f>
        <v>0</v>
      </c>
      <c r="J36" s="147">
        <f>+[1]TESORERIA!U36</f>
        <v>0</v>
      </c>
      <c r="K36" s="147">
        <f>+[1]TESORERIA!V36</f>
        <v>0</v>
      </c>
      <c r="L36" s="147">
        <f>+[1]TESORERIA!W36</f>
        <v>0</v>
      </c>
      <c r="M36" s="144">
        <f>SUM(C36:L36)</f>
        <v>0</v>
      </c>
      <c r="N36" s="116">
        <v>0</v>
      </c>
      <c r="O36" s="116">
        <v>0</v>
      </c>
      <c r="P36" s="116">
        <v>0</v>
      </c>
      <c r="Q36" s="116">
        <v>0</v>
      </c>
      <c r="R36" s="116">
        <v>0</v>
      </c>
      <c r="S36" s="116">
        <v>0</v>
      </c>
      <c r="T36" s="116">
        <v>0</v>
      </c>
      <c r="U36" s="116">
        <v>0</v>
      </c>
      <c r="V36" s="116">
        <v>0</v>
      </c>
      <c r="W36" s="116">
        <v>0</v>
      </c>
      <c r="X36" s="144">
        <f>SUM(N36:W36)</f>
        <v>0</v>
      </c>
      <c r="Y36" s="149">
        <v>0</v>
      </c>
      <c r="Z36" s="141"/>
      <c r="AA36" s="141"/>
      <c r="AB36" s="141"/>
      <c r="AC36" s="141"/>
      <c r="AD36" s="2"/>
      <c r="AE36" s="2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</row>
    <row r="37" spans="1:57" ht="18" customHeight="1">
      <c r="A37" s="70"/>
      <c r="B37" s="153" t="s">
        <v>63</v>
      </c>
      <c r="C37" s="111">
        <f>+[1]TESORERIA!N37</f>
        <v>5.5</v>
      </c>
      <c r="D37" s="111">
        <f>+[1]TESORERIA!O37</f>
        <v>0</v>
      </c>
      <c r="E37" s="111">
        <f>+[1]TESORERIA!P37</f>
        <v>0</v>
      </c>
      <c r="F37" s="111">
        <f>+[1]TESORERIA!Q37</f>
        <v>0</v>
      </c>
      <c r="G37" s="111">
        <f>+[1]TESORERIA!R37</f>
        <v>33.900000000000006</v>
      </c>
      <c r="H37" s="111">
        <f>+[1]TESORERIA!S37</f>
        <v>31.3</v>
      </c>
      <c r="I37" s="111">
        <f>+[1]TESORERIA!T37</f>
        <v>0</v>
      </c>
      <c r="J37" s="111">
        <f>+[1]TESORERIA!U37</f>
        <v>11.8</v>
      </c>
      <c r="K37" s="111">
        <f>+[1]TESORERIA!V37</f>
        <v>720.8</v>
      </c>
      <c r="L37" s="111">
        <f>+[1]TESORERIA!W37</f>
        <v>317.29999999999995</v>
      </c>
      <c r="M37" s="105">
        <f t="shared" ref="M37:M39" si="22">SUM(C37:L37)</f>
        <v>1120.5999999999999</v>
      </c>
      <c r="N37" s="89">
        <v>0</v>
      </c>
      <c r="O37" s="89">
        <v>0</v>
      </c>
      <c r="P37" s="89">
        <v>0</v>
      </c>
      <c r="Q37" s="89">
        <v>0</v>
      </c>
      <c r="R37" s="89">
        <v>0</v>
      </c>
      <c r="S37" s="89">
        <v>0</v>
      </c>
      <c r="T37" s="89">
        <v>0</v>
      </c>
      <c r="U37" s="89">
        <v>0</v>
      </c>
      <c r="V37" s="89">
        <v>0</v>
      </c>
      <c r="W37" s="89">
        <v>0</v>
      </c>
      <c r="X37" s="105">
        <f>SUM(N37:W37)</f>
        <v>0</v>
      </c>
      <c r="Y37" s="149">
        <v>0</v>
      </c>
      <c r="Z37" s="155"/>
      <c r="AA37" s="141"/>
      <c r="AB37" s="141"/>
      <c r="AC37" s="141"/>
      <c r="AD37" s="2"/>
      <c r="AE37" s="2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</row>
    <row r="38" spans="1:57" ht="18" customHeight="1">
      <c r="A38" s="70"/>
      <c r="B38" s="154" t="s">
        <v>118</v>
      </c>
      <c r="C38" s="147">
        <f>+[1]TESORERIA!N38</f>
        <v>5.5</v>
      </c>
      <c r="D38" s="147">
        <f>+[1]TESORERIA!O38</f>
        <v>0</v>
      </c>
      <c r="E38" s="147">
        <f>+[1]TESORERIA!P38</f>
        <v>0</v>
      </c>
      <c r="F38" s="147">
        <f>+[1]TESORERIA!Q38</f>
        <v>0</v>
      </c>
      <c r="G38" s="147">
        <f>+[1]TESORERIA!R38</f>
        <v>22.1</v>
      </c>
      <c r="H38" s="147">
        <f>+[1]TESORERIA!S38</f>
        <v>0</v>
      </c>
      <c r="I38" s="147">
        <f>+[1]TESORERIA!T38</f>
        <v>0</v>
      </c>
      <c r="J38" s="147">
        <f>+[1]TESORERIA!U38</f>
        <v>0</v>
      </c>
      <c r="K38" s="147">
        <f>+[1]TESORERIA!V38</f>
        <v>5.9</v>
      </c>
      <c r="L38" s="147">
        <f>+[1]TESORERIA!W38</f>
        <v>5.9</v>
      </c>
      <c r="M38" s="144">
        <f t="shared" si="22"/>
        <v>39.4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44">
        <f>SUM(N38:W38)</f>
        <v>0</v>
      </c>
      <c r="Y38" s="149">
        <v>0</v>
      </c>
      <c r="Z38" s="141"/>
      <c r="AA38" s="141"/>
      <c r="AB38" s="141"/>
      <c r="AC38" s="141"/>
      <c r="AD38" s="2"/>
      <c r="AE38" s="2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</row>
    <row r="39" spans="1:57" ht="18" customHeight="1">
      <c r="A39" s="70"/>
      <c r="B39" s="154" t="s">
        <v>120</v>
      </c>
      <c r="C39" s="147">
        <f>+[1]TESORERIA!N39</f>
        <v>0</v>
      </c>
      <c r="D39" s="147">
        <f>+[1]TESORERIA!O39</f>
        <v>0</v>
      </c>
      <c r="E39" s="147">
        <f>+[1]TESORERIA!P39</f>
        <v>0</v>
      </c>
      <c r="F39" s="147">
        <f>+[1]TESORERIA!Q39</f>
        <v>0</v>
      </c>
      <c r="G39" s="147">
        <f>+[1]TESORERIA!R39</f>
        <v>11.8</v>
      </c>
      <c r="H39" s="147">
        <f>+[1]TESORERIA!S39</f>
        <v>31.3</v>
      </c>
      <c r="I39" s="147">
        <f>+[1]TESORERIA!T39</f>
        <v>0</v>
      </c>
      <c r="J39" s="147">
        <f>+[1]TESORERIA!U39</f>
        <v>11.8</v>
      </c>
      <c r="K39" s="147">
        <f>+[1]TESORERIA!V39</f>
        <v>714.9</v>
      </c>
      <c r="L39" s="147">
        <f>+[1]TESORERIA!W39</f>
        <v>311.39999999999998</v>
      </c>
      <c r="M39" s="144">
        <f t="shared" si="22"/>
        <v>1081.1999999999998</v>
      </c>
      <c r="N39" s="116">
        <v>0</v>
      </c>
      <c r="O39" s="116">
        <v>0</v>
      </c>
      <c r="P39" s="116">
        <v>0</v>
      </c>
      <c r="Q39" s="116">
        <v>0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</v>
      </c>
      <c r="X39" s="144">
        <f>SUM(N39:W39)</f>
        <v>0</v>
      </c>
      <c r="Y39" s="149">
        <v>0</v>
      </c>
      <c r="Z39" s="141"/>
      <c r="AA39" s="141"/>
      <c r="AB39" s="141"/>
      <c r="AC39" s="141"/>
      <c r="AD39" s="2"/>
      <c r="AE39" s="2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</row>
    <row r="40" spans="1:57" ht="18" customHeight="1">
      <c r="A40" s="70"/>
      <c r="B40" s="150" t="s">
        <v>121</v>
      </c>
      <c r="C40" s="89">
        <f t="shared" ref="C40:X40" si="23">+C41+C54+C55</f>
        <v>474.20000000000005</v>
      </c>
      <c r="D40" s="89">
        <f t="shared" si="23"/>
        <v>880.9</v>
      </c>
      <c r="E40" s="89">
        <f t="shared" si="23"/>
        <v>191.9</v>
      </c>
      <c r="F40" s="89">
        <f t="shared" si="23"/>
        <v>646.70000000000005</v>
      </c>
      <c r="G40" s="89">
        <f t="shared" si="23"/>
        <v>1351.5</v>
      </c>
      <c r="H40" s="89">
        <f t="shared" si="23"/>
        <v>3346.6</v>
      </c>
      <c r="I40" s="89">
        <f t="shared" si="23"/>
        <v>133.30000000000001</v>
      </c>
      <c r="J40" s="89">
        <f t="shared" si="23"/>
        <v>4.7</v>
      </c>
      <c r="K40" s="89">
        <f t="shared" si="23"/>
        <v>358.5</v>
      </c>
      <c r="L40" s="89">
        <f t="shared" si="23"/>
        <v>20.9</v>
      </c>
      <c r="M40" s="83">
        <f t="shared" si="23"/>
        <v>7409.2</v>
      </c>
      <c r="N40" s="89">
        <f t="shared" si="23"/>
        <v>887.2</v>
      </c>
      <c r="O40" s="89">
        <f t="shared" si="23"/>
        <v>266.5</v>
      </c>
      <c r="P40" s="89">
        <f t="shared" si="23"/>
        <v>0</v>
      </c>
      <c r="Q40" s="89">
        <f t="shared" si="23"/>
        <v>380.5</v>
      </c>
      <c r="R40" s="89">
        <f t="shared" si="23"/>
        <v>0</v>
      </c>
      <c r="S40" s="89">
        <f t="shared" si="23"/>
        <v>3169.1985030000001</v>
      </c>
      <c r="T40" s="89">
        <f t="shared" si="23"/>
        <v>0</v>
      </c>
      <c r="U40" s="89">
        <f t="shared" si="23"/>
        <v>0</v>
      </c>
      <c r="V40" s="89">
        <f t="shared" si="23"/>
        <v>243</v>
      </c>
      <c r="W40" s="89">
        <f t="shared" si="23"/>
        <v>770.1</v>
      </c>
      <c r="X40" s="83">
        <f t="shared" si="23"/>
        <v>5716.4985030000007</v>
      </c>
      <c r="Y40" s="105">
        <f>+M40/X40*100</f>
        <v>129.61080976600755</v>
      </c>
      <c r="Z40" s="141"/>
      <c r="AA40" s="141"/>
      <c r="AB40" s="141"/>
      <c r="AC40" s="141"/>
      <c r="AD40" s="2"/>
      <c r="AE40" s="2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</row>
    <row r="41" spans="1:57" ht="18" customHeight="1">
      <c r="A41" s="70"/>
      <c r="B41" s="140" t="s">
        <v>122</v>
      </c>
      <c r="C41" s="89">
        <f t="shared" ref="C41:X41" si="24">+C42+C46+C53</f>
        <v>474.20000000000005</v>
      </c>
      <c r="D41" s="89">
        <f t="shared" si="24"/>
        <v>880.9</v>
      </c>
      <c r="E41" s="89">
        <f t="shared" si="24"/>
        <v>191.9</v>
      </c>
      <c r="F41" s="89">
        <f t="shared" si="24"/>
        <v>646.70000000000005</v>
      </c>
      <c r="G41" s="89">
        <f t="shared" si="24"/>
        <v>1351.5</v>
      </c>
      <c r="H41" s="89">
        <f t="shared" si="24"/>
        <v>3346.6</v>
      </c>
      <c r="I41" s="89">
        <f t="shared" si="24"/>
        <v>133.30000000000001</v>
      </c>
      <c r="J41" s="89">
        <f t="shared" si="24"/>
        <v>4.7</v>
      </c>
      <c r="K41" s="89">
        <f t="shared" si="24"/>
        <v>358.5</v>
      </c>
      <c r="L41" s="89">
        <f t="shared" si="24"/>
        <v>20.9</v>
      </c>
      <c r="M41" s="83">
        <f t="shared" si="24"/>
        <v>7409.2</v>
      </c>
      <c r="N41" s="89">
        <f t="shared" si="24"/>
        <v>887.1</v>
      </c>
      <c r="O41" s="89">
        <f t="shared" si="24"/>
        <v>266.5</v>
      </c>
      <c r="P41" s="89">
        <f t="shared" si="24"/>
        <v>0</v>
      </c>
      <c r="Q41" s="89">
        <f t="shared" si="24"/>
        <v>380.5</v>
      </c>
      <c r="R41" s="89">
        <f t="shared" si="24"/>
        <v>0</v>
      </c>
      <c r="S41" s="89">
        <f t="shared" si="24"/>
        <v>3169.1985030000001</v>
      </c>
      <c r="T41" s="89">
        <f t="shared" si="24"/>
        <v>0</v>
      </c>
      <c r="U41" s="89">
        <f t="shared" si="24"/>
        <v>0</v>
      </c>
      <c r="V41" s="89">
        <f t="shared" si="24"/>
        <v>243</v>
      </c>
      <c r="W41" s="89">
        <f t="shared" si="24"/>
        <v>770.1</v>
      </c>
      <c r="X41" s="83">
        <f t="shared" si="24"/>
        <v>5716.3985030000003</v>
      </c>
      <c r="Y41" s="105">
        <f>+M41/X41*100</f>
        <v>129.61307711685265</v>
      </c>
      <c r="Z41" s="141"/>
      <c r="AA41" s="141"/>
      <c r="AB41" s="141"/>
      <c r="AC41" s="141"/>
      <c r="AD41" s="2"/>
      <c r="AE41" s="2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</row>
    <row r="42" spans="1:57" ht="18" customHeight="1">
      <c r="A42" s="70"/>
      <c r="B42" s="156" t="s">
        <v>123</v>
      </c>
      <c r="C42" s="89">
        <f t="shared" ref="C42:X42" si="25">SUM(C43:C45)</f>
        <v>0</v>
      </c>
      <c r="D42" s="89">
        <f t="shared" ref="D42:L42" si="26">SUM(D43:D45)</f>
        <v>0</v>
      </c>
      <c r="E42" s="89">
        <f t="shared" si="26"/>
        <v>0</v>
      </c>
      <c r="F42" s="89">
        <f t="shared" si="26"/>
        <v>0</v>
      </c>
      <c r="G42" s="89">
        <f t="shared" si="26"/>
        <v>0</v>
      </c>
      <c r="H42" s="89">
        <f t="shared" si="26"/>
        <v>3150</v>
      </c>
      <c r="I42" s="89">
        <f t="shared" si="26"/>
        <v>0</v>
      </c>
      <c r="J42" s="89">
        <f t="shared" si="26"/>
        <v>0</v>
      </c>
      <c r="K42" s="89">
        <f t="shared" si="26"/>
        <v>0</v>
      </c>
      <c r="L42" s="89">
        <f t="shared" si="26"/>
        <v>0</v>
      </c>
      <c r="M42" s="89">
        <f t="shared" si="25"/>
        <v>3150</v>
      </c>
      <c r="N42" s="89">
        <f t="shared" si="25"/>
        <v>0</v>
      </c>
      <c r="O42" s="89">
        <f t="shared" ref="O42:W42" si="27">SUM(O43:O45)</f>
        <v>64</v>
      </c>
      <c r="P42" s="89">
        <f t="shared" si="27"/>
        <v>0</v>
      </c>
      <c r="Q42" s="89">
        <f t="shared" si="27"/>
        <v>52.3</v>
      </c>
      <c r="R42" s="89">
        <f t="shared" si="27"/>
        <v>0</v>
      </c>
      <c r="S42" s="89">
        <f t="shared" si="27"/>
        <v>3169.1985030000001</v>
      </c>
      <c r="T42" s="89">
        <f t="shared" si="27"/>
        <v>0</v>
      </c>
      <c r="U42" s="89">
        <f t="shared" si="27"/>
        <v>0</v>
      </c>
      <c r="V42" s="89">
        <f t="shared" si="27"/>
        <v>76.7</v>
      </c>
      <c r="W42" s="89">
        <f t="shared" si="27"/>
        <v>400</v>
      </c>
      <c r="X42" s="83">
        <f t="shared" si="25"/>
        <v>3762.1985030000001</v>
      </c>
      <c r="Y42" s="105">
        <f>+M42/X42*100</f>
        <v>83.727639503555451</v>
      </c>
      <c r="Z42" s="141"/>
      <c r="AA42" s="141"/>
      <c r="AB42" s="141"/>
      <c r="AC42" s="141"/>
      <c r="AD42" s="2"/>
      <c r="AE42" s="2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</row>
    <row r="43" spans="1:57" ht="18" customHeight="1">
      <c r="A43" s="70"/>
      <c r="B43" s="32" t="s">
        <v>124</v>
      </c>
      <c r="C43" s="147">
        <f>+[1]TESORERIA!N43</f>
        <v>0</v>
      </c>
      <c r="D43" s="147">
        <f>+[1]TESORERIA!O43</f>
        <v>0</v>
      </c>
      <c r="E43" s="147">
        <f>+[1]TESORERIA!P43</f>
        <v>0</v>
      </c>
      <c r="F43" s="147">
        <f>+[1]TESORERIA!Q43</f>
        <v>0</v>
      </c>
      <c r="G43" s="147">
        <f>+[1]TESORERIA!R43</f>
        <v>0</v>
      </c>
      <c r="H43" s="147">
        <f>+[1]TESORERIA!S43</f>
        <v>3150</v>
      </c>
      <c r="I43" s="147">
        <f>+[1]TESORERIA!T43</f>
        <v>0</v>
      </c>
      <c r="J43" s="147">
        <f>+[1]TESORERIA!U43</f>
        <v>0</v>
      </c>
      <c r="K43" s="147">
        <f>+[1]TESORERIA!V43</f>
        <v>0</v>
      </c>
      <c r="L43" s="147">
        <f>+[1]TESORERIA!W43</f>
        <v>0</v>
      </c>
      <c r="M43" s="147">
        <f>+[1]TESORERIA!X43</f>
        <v>3150</v>
      </c>
      <c r="N43" s="147">
        <v>0</v>
      </c>
      <c r="O43" s="147">
        <v>0</v>
      </c>
      <c r="P43" s="147">
        <v>0</v>
      </c>
      <c r="Q43" s="147">
        <v>0</v>
      </c>
      <c r="R43" s="147">
        <v>0</v>
      </c>
      <c r="S43" s="147">
        <v>2700</v>
      </c>
      <c r="T43" s="147">
        <v>0</v>
      </c>
      <c r="U43" s="147">
        <v>0</v>
      </c>
      <c r="V43" s="147">
        <v>0</v>
      </c>
      <c r="W43" s="147">
        <v>0</v>
      </c>
      <c r="X43" s="144">
        <f>SUM(N43:W43)</f>
        <v>2700</v>
      </c>
      <c r="Y43" s="149">
        <v>0</v>
      </c>
      <c r="Z43" s="155"/>
      <c r="AA43" s="155"/>
      <c r="AB43" s="141"/>
      <c r="AC43" s="141"/>
      <c r="AD43" s="2"/>
      <c r="AE43" s="2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</row>
    <row r="44" spans="1:57" ht="18" customHeight="1">
      <c r="A44" s="70"/>
      <c r="B44" s="32" t="s">
        <v>125</v>
      </c>
      <c r="C44" s="147">
        <f>+[1]TESORERIA!N44</f>
        <v>0</v>
      </c>
      <c r="D44" s="147">
        <f>+[1]TESORERIA!O44</f>
        <v>0</v>
      </c>
      <c r="E44" s="147">
        <f>+[1]TESORERIA!P44</f>
        <v>0</v>
      </c>
      <c r="F44" s="147">
        <f>+[1]TESORERIA!Q44</f>
        <v>0</v>
      </c>
      <c r="G44" s="147">
        <f>+[1]TESORERIA!R44</f>
        <v>0</v>
      </c>
      <c r="H44" s="147">
        <f>+[1]TESORERIA!S44</f>
        <v>0</v>
      </c>
      <c r="I44" s="147">
        <f>+[1]TESORERIA!T44</f>
        <v>0</v>
      </c>
      <c r="J44" s="147">
        <f>+[1]TESORERIA!U44</f>
        <v>0</v>
      </c>
      <c r="K44" s="147">
        <f>+[1]TESORERIA!V44</f>
        <v>0</v>
      </c>
      <c r="L44" s="147">
        <f>+[1]TESORERIA!W44</f>
        <v>0</v>
      </c>
      <c r="M44" s="144">
        <f>SUM(C44:L44)</f>
        <v>0</v>
      </c>
      <c r="N44" s="147">
        <v>0</v>
      </c>
      <c r="O44" s="147">
        <v>0</v>
      </c>
      <c r="P44" s="147">
        <v>0</v>
      </c>
      <c r="Q44" s="147">
        <v>0</v>
      </c>
      <c r="R44" s="147">
        <v>0</v>
      </c>
      <c r="S44" s="147">
        <v>400</v>
      </c>
      <c r="T44" s="147">
        <v>0</v>
      </c>
      <c r="U44" s="147">
        <v>0</v>
      </c>
      <c r="V44" s="147">
        <v>0</v>
      </c>
      <c r="W44" s="147">
        <v>400</v>
      </c>
      <c r="X44" s="144">
        <f>SUM(N44:W44)</f>
        <v>800</v>
      </c>
      <c r="Y44" s="149">
        <v>0</v>
      </c>
      <c r="Z44" s="141"/>
      <c r="AA44" s="141"/>
      <c r="AB44" s="141"/>
      <c r="AC44" s="141"/>
      <c r="AD44" s="2"/>
      <c r="AE44" s="2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</row>
    <row r="45" spans="1:57" ht="18" customHeight="1">
      <c r="A45" s="70"/>
      <c r="B45" s="32" t="s">
        <v>126</v>
      </c>
      <c r="C45" s="147">
        <f>+[1]TESORERIA!N45</f>
        <v>0</v>
      </c>
      <c r="D45" s="147">
        <f>+[1]TESORERIA!O45</f>
        <v>0</v>
      </c>
      <c r="E45" s="147">
        <f>+[1]TESORERIA!P45</f>
        <v>0</v>
      </c>
      <c r="F45" s="147">
        <f>+[1]TESORERIA!Q45</f>
        <v>0</v>
      </c>
      <c r="G45" s="147">
        <f>+[1]TESORERIA!R45</f>
        <v>0</v>
      </c>
      <c r="H45" s="147">
        <f>+[1]TESORERIA!S45</f>
        <v>0</v>
      </c>
      <c r="I45" s="147">
        <f>+[1]TESORERIA!T45</f>
        <v>0</v>
      </c>
      <c r="J45" s="147">
        <f>+[1]TESORERIA!U45</f>
        <v>0</v>
      </c>
      <c r="K45" s="147">
        <f>+[1]TESORERIA!V45</f>
        <v>0</v>
      </c>
      <c r="L45" s="147">
        <f>+[1]TESORERIA!W45</f>
        <v>0</v>
      </c>
      <c r="M45" s="144">
        <f>SUM(C45:L45)</f>
        <v>0</v>
      </c>
      <c r="N45" s="147">
        <v>0</v>
      </c>
      <c r="O45" s="157">
        <v>64</v>
      </c>
      <c r="P45" s="157">
        <v>0</v>
      </c>
      <c r="Q45" s="157">
        <v>52.3</v>
      </c>
      <c r="R45" s="157">
        <v>0</v>
      </c>
      <c r="S45" s="157">
        <v>69.198503000000002</v>
      </c>
      <c r="T45" s="157">
        <v>0</v>
      </c>
      <c r="U45" s="157">
        <v>0</v>
      </c>
      <c r="V45" s="157">
        <v>76.7</v>
      </c>
      <c r="W45" s="157">
        <v>0</v>
      </c>
      <c r="X45" s="144">
        <f>SUM(N45:W45)</f>
        <v>262.19850300000002</v>
      </c>
      <c r="Y45" s="149">
        <f>+M45/X45*100</f>
        <v>0</v>
      </c>
      <c r="Z45" s="141"/>
      <c r="AA45" s="141"/>
      <c r="AB45" s="141"/>
      <c r="AC45" s="141"/>
      <c r="AD45" s="2"/>
      <c r="AE45" s="2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</row>
    <row r="46" spans="1:57" ht="18" customHeight="1">
      <c r="A46" s="70"/>
      <c r="B46" s="142" t="s">
        <v>127</v>
      </c>
      <c r="C46" s="89">
        <f t="shared" ref="C46:X46" si="28">SUM(C47:C52)</f>
        <v>474.20000000000005</v>
      </c>
      <c r="D46" s="89">
        <f t="shared" ref="D46:L46" si="29">SUM(D47:D52)</f>
        <v>880.9</v>
      </c>
      <c r="E46" s="89">
        <f t="shared" si="29"/>
        <v>191.9</v>
      </c>
      <c r="F46" s="89">
        <f t="shared" si="29"/>
        <v>646.70000000000005</v>
      </c>
      <c r="G46" s="89">
        <f t="shared" si="29"/>
        <v>1351.5</v>
      </c>
      <c r="H46" s="89">
        <f t="shared" si="29"/>
        <v>196.6</v>
      </c>
      <c r="I46" s="89">
        <f t="shared" si="29"/>
        <v>133.30000000000001</v>
      </c>
      <c r="J46" s="89">
        <f t="shared" si="29"/>
        <v>4.7</v>
      </c>
      <c r="K46" s="89">
        <f t="shared" si="29"/>
        <v>358.5</v>
      </c>
      <c r="L46" s="89">
        <f t="shared" si="29"/>
        <v>20.9</v>
      </c>
      <c r="M46" s="89">
        <f t="shared" si="28"/>
        <v>4259.2</v>
      </c>
      <c r="N46" s="89">
        <f t="shared" si="28"/>
        <v>887.1</v>
      </c>
      <c r="O46" s="89">
        <f t="shared" ref="O46:W46" si="30">SUM(O47:O52)</f>
        <v>202.5</v>
      </c>
      <c r="P46" s="89">
        <f t="shared" si="30"/>
        <v>0</v>
      </c>
      <c r="Q46" s="89">
        <f t="shared" si="30"/>
        <v>328.2</v>
      </c>
      <c r="R46" s="89">
        <f t="shared" si="30"/>
        <v>0</v>
      </c>
      <c r="S46" s="89">
        <f t="shared" si="30"/>
        <v>0</v>
      </c>
      <c r="T46" s="89">
        <f t="shared" si="30"/>
        <v>0</v>
      </c>
      <c r="U46" s="89">
        <f t="shared" si="30"/>
        <v>0</v>
      </c>
      <c r="V46" s="89">
        <f t="shared" si="30"/>
        <v>166.3</v>
      </c>
      <c r="W46" s="89">
        <f t="shared" si="30"/>
        <v>370.1</v>
      </c>
      <c r="X46" s="89">
        <f t="shared" si="28"/>
        <v>1954.1999999999998</v>
      </c>
      <c r="Y46" s="105">
        <f>+M46/X46*100</f>
        <v>217.95107972571896</v>
      </c>
      <c r="Z46" s="28"/>
      <c r="AA46" s="141"/>
      <c r="AB46" s="141"/>
      <c r="AC46" s="141"/>
      <c r="AD46" s="2"/>
      <c r="AE46" s="2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</row>
    <row r="47" spans="1:57" ht="18" customHeight="1">
      <c r="A47" s="70"/>
      <c r="B47" s="32" t="s">
        <v>128</v>
      </c>
      <c r="C47" s="116">
        <f>+[1]TESORERIA!N47</f>
        <v>0</v>
      </c>
      <c r="D47" s="116">
        <f>+[1]TESORERIA!O47</f>
        <v>158.6</v>
      </c>
      <c r="E47" s="116">
        <f>+[1]TESORERIA!P47</f>
        <v>0</v>
      </c>
      <c r="F47" s="116">
        <f>+[1]TESORERIA!Q47</f>
        <v>149.69999999999999</v>
      </c>
      <c r="G47" s="116">
        <f>+[1]TESORERIA!R47</f>
        <v>314.60000000000002</v>
      </c>
      <c r="H47" s="116">
        <f>+[1]TESORERIA!S47</f>
        <v>51.7</v>
      </c>
      <c r="I47" s="116">
        <f>+[1]TESORERIA!T47</f>
        <v>42.7</v>
      </c>
      <c r="J47" s="116">
        <f>+[1]TESORERIA!U47</f>
        <v>0</v>
      </c>
      <c r="K47" s="116">
        <f>+[1]TESORERIA!V47</f>
        <v>33.1</v>
      </c>
      <c r="L47" s="116">
        <f>+[1]TESORERIA!W47</f>
        <v>0</v>
      </c>
      <c r="M47" s="144">
        <f t="shared" ref="M47:M57" si="31">SUM(C47:L47)</f>
        <v>750.40000000000009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58">
        <v>0</v>
      </c>
      <c r="T47" s="158">
        <v>0</v>
      </c>
      <c r="U47" s="158">
        <v>0</v>
      </c>
      <c r="V47" s="158">
        <v>77.8</v>
      </c>
      <c r="W47" s="158">
        <v>0</v>
      </c>
      <c r="X47" s="144">
        <f t="shared" ref="X47:X55" si="32">SUM(N47:W47)</f>
        <v>77.8</v>
      </c>
      <c r="Y47" s="149">
        <v>0</v>
      </c>
      <c r="Z47" s="28"/>
      <c r="AA47" s="141"/>
      <c r="AB47" s="141"/>
      <c r="AC47" s="141"/>
      <c r="AD47" s="2"/>
      <c r="AE47" s="2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</row>
    <row r="48" spans="1:57" ht="18" customHeight="1">
      <c r="A48" s="70"/>
      <c r="B48" s="32" t="s">
        <v>129</v>
      </c>
      <c r="C48" s="116">
        <f>+[1]TESORERIA!N48</f>
        <v>5.0999999999999996</v>
      </c>
      <c r="D48" s="116">
        <f>+[1]TESORERIA!O48</f>
        <v>28.3</v>
      </c>
      <c r="E48" s="116">
        <f>+[1]TESORERIA!P48</f>
        <v>191.9</v>
      </c>
      <c r="F48" s="116">
        <f>+[1]TESORERIA!Q48</f>
        <v>60.2</v>
      </c>
      <c r="G48" s="116">
        <f>+[1]TESORERIA!R48</f>
        <v>130.69999999999999</v>
      </c>
      <c r="H48" s="116">
        <f>+[1]TESORERIA!S48</f>
        <v>16.8</v>
      </c>
      <c r="I48" s="116">
        <f>+[1]TESORERIA!T48</f>
        <v>13</v>
      </c>
      <c r="J48" s="116">
        <f>+[1]TESORERIA!U48</f>
        <v>4.7</v>
      </c>
      <c r="K48" s="116">
        <f>+[1]TESORERIA!V48</f>
        <v>9.3000000000000007</v>
      </c>
      <c r="L48" s="116">
        <f>+[1]TESORERIA!W48</f>
        <v>20.9</v>
      </c>
      <c r="M48" s="144">
        <f t="shared" si="31"/>
        <v>480.9</v>
      </c>
      <c r="N48" s="158">
        <v>0</v>
      </c>
      <c r="O48" s="158">
        <v>0</v>
      </c>
      <c r="P48" s="158">
        <v>0</v>
      </c>
      <c r="Q48" s="158">
        <v>0</v>
      </c>
      <c r="R48" s="158">
        <v>0</v>
      </c>
      <c r="S48" s="158">
        <v>0</v>
      </c>
      <c r="T48" s="158">
        <v>0</v>
      </c>
      <c r="U48" s="158">
        <v>0</v>
      </c>
      <c r="V48" s="158">
        <v>0</v>
      </c>
      <c r="W48" s="158">
        <v>0</v>
      </c>
      <c r="X48" s="144">
        <f t="shared" si="32"/>
        <v>0</v>
      </c>
      <c r="Y48" s="149">
        <v>0</v>
      </c>
      <c r="Z48" s="28"/>
      <c r="AA48" s="141"/>
      <c r="AB48" s="141"/>
      <c r="AC48" s="141"/>
      <c r="AD48" s="2"/>
      <c r="AE48" s="2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</row>
    <row r="49" spans="1:57" ht="18" customHeight="1">
      <c r="A49" s="70"/>
      <c r="B49" s="32" t="s">
        <v>130</v>
      </c>
      <c r="C49" s="116">
        <f>+[1]TESORERIA!N49</f>
        <v>469.1</v>
      </c>
      <c r="D49" s="116">
        <f>+[1]TESORERIA!O49</f>
        <v>694</v>
      </c>
      <c r="E49" s="116">
        <f>+[1]TESORERIA!P49</f>
        <v>0</v>
      </c>
      <c r="F49" s="116">
        <f>+[1]TESORERIA!Q49</f>
        <v>436.8</v>
      </c>
      <c r="G49" s="116">
        <f>+[1]TESORERIA!R49</f>
        <v>906.2</v>
      </c>
      <c r="H49" s="116">
        <f>+[1]TESORERIA!S49</f>
        <v>128.1</v>
      </c>
      <c r="I49" s="116">
        <f>+[1]TESORERIA!T49</f>
        <v>77.599999999999994</v>
      </c>
      <c r="J49" s="116">
        <f>+[1]TESORERIA!U49</f>
        <v>0</v>
      </c>
      <c r="K49" s="116">
        <f>+[1]TESORERIA!V49</f>
        <v>316.10000000000002</v>
      </c>
      <c r="L49" s="116">
        <f>+[1]TESORERIA!W49</f>
        <v>0</v>
      </c>
      <c r="M49" s="144">
        <f t="shared" si="31"/>
        <v>3027.8999999999996</v>
      </c>
      <c r="N49" s="158">
        <v>887.1</v>
      </c>
      <c r="O49" s="158">
        <v>202.5</v>
      </c>
      <c r="P49" s="158">
        <v>0</v>
      </c>
      <c r="Q49" s="158">
        <v>0</v>
      </c>
      <c r="R49" s="158">
        <v>0</v>
      </c>
      <c r="S49" s="158">
        <v>0</v>
      </c>
      <c r="T49" s="158">
        <v>0</v>
      </c>
      <c r="U49" s="158">
        <v>0</v>
      </c>
      <c r="V49" s="158">
        <v>0</v>
      </c>
      <c r="W49" s="158">
        <v>0</v>
      </c>
      <c r="X49" s="144">
        <f t="shared" si="32"/>
        <v>1089.5999999999999</v>
      </c>
      <c r="Y49" s="144">
        <f>+M49/X49*100</f>
        <v>277.89096916299559</v>
      </c>
      <c r="Z49" s="28"/>
      <c r="AA49" s="141"/>
      <c r="AB49" s="141"/>
      <c r="AC49" s="141"/>
      <c r="AD49" s="2"/>
      <c r="AE49" s="2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</row>
    <row r="50" spans="1:57" ht="18" customHeight="1">
      <c r="A50" s="70"/>
      <c r="B50" s="32" t="s">
        <v>131</v>
      </c>
      <c r="C50" s="116">
        <f>+[1]TESORERIA!N50</f>
        <v>0</v>
      </c>
      <c r="D50" s="116">
        <f>+[1]TESORERIA!O50</f>
        <v>0</v>
      </c>
      <c r="E50" s="116">
        <f>+[1]TESORERIA!P50</f>
        <v>0</v>
      </c>
      <c r="F50" s="116">
        <f>+[1]TESORERIA!Q50</f>
        <v>0</v>
      </c>
      <c r="G50" s="116">
        <f>+[1]TESORERIA!R50</f>
        <v>0</v>
      </c>
      <c r="H50" s="116">
        <f>+[1]TESORERIA!S50</f>
        <v>0</v>
      </c>
      <c r="I50" s="116">
        <f>+[1]TESORERIA!T50</f>
        <v>0</v>
      </c>
      <c r="J50" s="116">
        <f>+[1]TESORERIA!U50</f>
        <v>0</v>
      </c>
      <c r="K50" s="116">
        <f>+[1]TESORERIA!V50</f>
        <v>0</v>
      </c>
      <c r="L50" s="116">
        <f>+[1]TESORERIA!W50</f>
        <v>0</v>
      </c>
      <c r="M50" s="144">
        <f t="shared" si="31"/>
        <v>0</v>
      </c>
      <c r="N50" s="158">
        <v>0</v>
      </c>
      <c r="O50" s="158">
        <v>0</v>
      </c>
      <c r="P50" s="158">
        <v>0</v>
      </c>
      <c r="Q50" s="158">
        <v>0</v>
      </c>
      <c r="R50" s="158">
        <v>0</v>
      </c>
      <c r="S50" s="158">
        <v>0</v>
      </c>
      <c r="T50" s="158">
        <v>0</v>
      </c>
      <c r="U50" s="158">
        <v>0</v>
      </c>
      <c r="V50" s="158">
        <v>0</v>
      </c>
      <c r="W50" s="158">
        <v>0</v>
      </c>
      <c r="X50" s="144">
        <f t="shared" si="32"/>
        <v>0</v>
      </c>
      <c r="Y50" s="149">
        <v>0</v>
      </c>
      <c r="Z50" s="141"/>
      <c r="AA50" s="141"/>
      <c r="AB50" s="141"/>
      <c r="AD50" s="2"/>
      <c r="AE50" s="2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</row>
    <row r="51" spans="1:57" ht="18" customHeight="1">
      <c r="A51" s="70"/>
      <c r="B51" s="32" t="s">
        <v>132</v>
      </c>
      <c r="C51" s="116">
        <f>+[1]TESORERIA!N51</f>
        <v>0</v>
      </c>
      <c r="D51" s="116">
        <f>+[1]TESORERIA!O51</f>
        <v>0</v>
      </c>
      <c r="E51" s="116">
        <f>+[1]TESORERIA!P51</f>
        <v>0</v>
      </c>
      <c r="F51" s="116">
        <f>+[1]TESORERIA!Q51</f>
        <v>0</v>
      </c>
      <c r="G51" s="116">
        <f>+[1]TESORERIA!R51</f>
        <v>0</v>
      </c>
      <c r="H51" s="116">
        <f>+[1]TESORERIA!S51</f>
        <v>0</v>
      </c>
      <c r="I51" s="116">
        <f>+[1]TESORERIA!T51</f>
        <v>0</v>
      </c>
      <c r="J51" s="116">
        <f>+[1]TESORERIA!U51</f>
        <v>0</v>
      </c>
      <c r="K51" s="116">
        <f>+[1]TESORERIA!V51</f>
        <v>0</v>
      </c>
      <c r="L51" s="116">
        <f>+[1]TESORERIA!W51</f>
        <v>0</v>
      </c>
      <c r="M51" s="144">
        <f t="shared" si="31"/>
        <v>0</v>
      </c>
      <c r="N51" s="158">
        <v>0</v>
      </c>
      <c r="O51" s="158">
        <v>0</v>
      </c>
      <c r="P51" s="158">
        <v>0</v>
      </c>
      <c r="Q51" s="158">
        <v>0</v>
      </c>
      <c r="R51" s="158">
        <v>0</v>
      </c>
      <c r="S51" s="158">
        <v>0</v>
      </c>
      <c r="T51" s="158">
        <v>0</v>
      </c>
      <c r="U51" s="158">
        <v>0</v>
      </c>
      <c r="V51" s="158">
        <v>88.5</v>
      </c>
      <c r="W51" s="158">
        <v>0</v>
      </c>
      <c r="X51" s="144">
        <f t="shared" si="32"/>
        <v>88.5</v>
      </c>
      <c r="Y51" s="149">
        <v>0</v>
      </c>
      <c r="Z51" s="141"/>
      <c r="AA51" s="141"/>
      <c r="AB51" s="141"/>
      <c r="AD51" s="2"/>
      <c r="AE51" s="2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</row>
    <row r="52" spans="1:57" ht="18" customHeight="1">
      <c r="A52" s="70"/>
      <c r="B52" s="32" t="s">
        <v>133</v>
      </c>
      <c r="C52" s="116">
        <f>+[1]TESORERIA!N52</f>
        <v>0</v>
      </c>
      <c r="D52" s="116">
        <f>+[1]TESORERIA!O52</f>
        <v>0</v>
      </c>
      <c r="E52" s="116">
        <f>+[1]TESORERIA!P52</f>
        <v>0</v>
      </c>
      <c r="F52" s="116">
        <f>+[1]TESORERIA!Q52</f>
        <v>0</v>
      </c>
      <c r="G52" s="116">
        <f>+[1]TESORERIA!R52</f>
        <v>0</v>
      </c>
      <c r="H52" s="116">
        <f>+[1]TESORERIA!S52</f>
        <v>0</v>
      </c>
      <c r="I52" s="116">
        <f>+[1]TESORERIA!T52</f>
        <v>0</v>
      </c>
      <c r="J52" s="116">
        <f>+[1]TESORERIA!U52</f>
        <v>0</v>
      </c>
      <c r="K52" s="116">
        <f>+[1]TESORERIA!V52</f>
        <v>0</v>
      </c>
      <c r="L52" s="116">
        <f>+[1]TESORERIA!W52</f>
        <v>0</v>
      </c>
      <c r="M52" s="144">
        <f t="shared" si="31"/>
        <v>0</v>
      </c>
      <c r="N52" s="158">
        <v>0</v>
      </c>
      <c r="O52" s="158">
        <v>0</v>
      </c>
      <c r="P52" s="158">
        <v>0</v>
      </c>
      <c r="Q52" s="158">
        <v>328.2</v>
      </c>
      <c r="R52" s="158">
        <v>0</v>
      </c>
      <c r="S52" s="158">
        <v>0</v>
      </c>
      <c r="T52" s="158">
        <v>0</v>
      </c>
      <c r="U52" s="158">
        <v>0</v>
      </c>
      <c r="V52" s="158">
        <v>0</v>
      </c>
      <c r="W52" s="158">
        <v>370.1</v>
      </c>
      <c r="X52" s="144">
        <f t="shared" si="32"/>
        <v>698.3</v>
      </c>
      <c r="Y52" s="149">
        <v>0</v>
      </c>
      <c r="Z52" s="141"/>
      <c r="AA52" s="141"/>
      <c r="AB52" s="141"/>
      <c r="AE52" s="2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</row>
    <row r="53" spans="1:57" ht="18" customHeight="1">
      <c r="A53" s="70"/>
      <c r="B53" s="142" t="s">
        <v>66</v>
      </c>
      <c r="C53" s="159">
        <f>+[1]TESORERIA!N53</f>
        <v>0</v>
      </c>
      <c r="D53" s="159">
        <f>+[1]TESORERIA!O53</f>
        <v>0</v>
      </c>
      <c r="E53" s="159">
        <f>+[1]TESORERIA!P53</f>
        <v>0</v>
      </c>
      <c r="F53" s="159">
        <f>+[1]TESORERIA!Q53</f>
        <v>0</v>
      </c>
      <c r="G53" s="159">
        <f>+[1]TESORERIA!R53</f>
        <v>0</v>
      </c>
      <c r="H53" s="159">
        <f>+[1]TESORERIA!S53</f>
        <v>0</v>
      </c>
      <c r="I53" s="159">
        <f>+[1]TESORERIA!T53</f>
        <v>0</v>
      </c>
      <c r="J53" s="159">
        <f>+[1]TESORERIA!U53</f>
        <v>0</v>
      </c>
      <c r="K53" s="159">
        <f>+[1]TESORERIA!V53</f>
        <v>0</v>
      </c>
      <c r="L53" s="159">
        <f>+[1]TESORERIA!W53</f>
        <v>0</v>
      </c>
      <c r="M53" s="105">
        <f t="shared" si="31"/>
        <v>0</v>
      </c>
      <c r="N53" s="159">
        <v>0</v>
      </c>
      <c r="O53" s="159">
        <v>0</v>
      </c>
      <c r="P53" s="159">
        <v>0</v>
      </c>
      <c r="Q53" s="159">
        <v>0</v>
      </c>
      <c r="R53" s="159">
        <v>0</v>
      </c>
      <c r="S53" s="159">
        <v>0</v>
      </c>
      <c r="T53" s="159">
        <v>0</v>
      </c>
      <c r="U53" s="159">
        <v>0</v>
      </c>
      <c r="V53" s="159">
        <v>0</v>
      </c>
      <c r="W53" s="159">
        <v>0</v>
      </c>
      <c r="X53" s="105">
        <f t="shared" si="32"/>
        <v>0</v>
      </c>
      <c r="Y53" s="149">
        <v>0</v>
      </c>
      <c r="Z53" s="141"/>
      <c r="AA53" s="141"/>
      <c r="AB53" s="141"/>
      <c r="AC53" s="141"/>
      <c r="AD53" s="2"/>
      <c r="AE53" s="2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</row>
    <row r="54" spans="1:57" ht="18" customHeight="1">
      <c r="A54" s="70"/>
      <c r="B54" s="142" t="s">
        <v>69</v>
      </c>
      <c r="C54" s="159">
        <f>+[1]TESORERIA!N54</f>
        <v>0</v>
      </c>
      <c r="D54" s="159">
        <f>+[1]TESORERIA!O54</f>
        <v>0</v>
      </c>
      <c r="E54" s="159">
        <f>+[1]TESORERIA!P54</f>
        <v>0</v>
      </c>
      <c r="F54" s="159">
        <f>+[1]TESORERIA!Q54</f>
        <v>0</v>
      </c>
      <c r="G54" s="159">
        <f>+[1]TESORERIA!R54</f>
        <v>0</v>
      </c>
      <c r="H54" s="159">
        <f>+[1]TESORERIA!S54</f>
        <v>0</v>
      </c>
      <c r="I54" s="159">
        <f>+[1]TESORERIA!T54</f>
        <v>0</v>
      </c>
      <c r="J54" s="159">
        <f>+[1]TESORERIA!U54</f>
        <v>0</v>
      </c>
      <c r="K54" s="159">
        <f>+[1]TESORERIA!V54</f>
        <v>0</v>
      </c>
      <c r="L54" s="159">
        <f>+[1]TESORERIA!W54</f>
        <v>0</v>
      </c>
      <c r="M54" s="105">
        <f t="shared" si="31"/>
        <v>0</v>
      </c>
      <c r="N54" s="101">
        <v>0.1</v>
      </c>
      <c r="O54" s="101">
        <v>0</v>
      </c>
      <c r="P54" s="101">
        <v>0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5">
        <f t="shared" si="32"/>
        <v>0.1</v>
      </c>
      <c r="Y54" s="149">
        <v>0</v>
      </c>
      <c r="Z54" s="141"/>
      <c r="AA54" s="141"/>
      <c r="AB54" s="141"/>
      <c r="AC54" s="141"/>
      <c r="AD54" s="2"/>
      <c r="AE54" s="2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</row>
    <row r="55" spans="1:57" ht="18" customHeight="1">
      <c r="A55" s="70"/>
      <c r="B55" s="142" t="s">
        <v>70</v>
      </c>
      <c r="C55" s="159">
        <f>+[1]TESORERIA!N55</f>
        <v>0</v>
      </c>
      <c r="D55" s="159">
        <f>+[1]TESORERIA!O55</f>
        <v>0</v>
      </c>
      <c r="E55" s="159">
        <f>+[1]TESORERIA!P55</f>
        <v>0</v>
      </c>
      <c r="F55" s="159">
        <f>+[1]TESORERIA!Q55</f>
        <v>0</v>
      </c>
      <c r="G55" s="159">
        <f>+[1]TESORERIA!R55</f>
        <v>0</v>
      </c>
      <c r="H55" s="159">
        <f>+[1]TESORERIA!S55</f>
        <v>0</v>
      </c>
      <c r="I55" s="159">
        <f>+[1]TESORERIA!T55</f>
        <v>0</v>
      </c>
      <c r="J55" s="159">
        <f>+[1]TESORERIA!U55</f>
        <v>0</v>
      </c>
      <c r="K55" s="159">
        <f>+[1]TESORERIA!V55</f>
        <v>0</v>
      </c>
      <c r="L55" s="159">
        <f>+[1]TESORERIA!W55</f>
        <v>0</v>
      </c>
      <c r="M55" s="105">
        <f t="shared" si="31"/>
        <v>0</v>
      </c>
      <c r="N55" s="111">
        <v>0</v>
      </c>
      <c r="O55" s="111">
        <v>0</v>
      </c>
      <c r="P55" s="111">
        <v>0</v>
      </c>
      <c r="Q55" s="111">
        <v>0</v>
      </c>
      <c r="R55" s="111">
        <v>0</v>
      </c>
      <c r="S55" s="111">
        <v>0</v>
      </c>
      <c r="T55" s="111">
        <v>0</v>
      </c>
      <c r="U55" s="111">
        <v>0</v>
      </c>
      <c r="V55" s="111">
        <v>0</v>
      </c>
      <c r="W55" s="111">
        <v>0</v>
      </c>
      <c r="X55" s="105">
        <f t="shared" si="32"/>
        <v>0</v>
      </c>
      <c r="Y55" s="149">
        <v>0</v>
      </c>
      <c r="Z55" s="141"/>
      <c r="AA55" s="141"/>
      <c r="AB55" s="141"/>
      <c r="AC55" s="141"/>
      <c r="AD55" s="141"/>
      <c r="AE55" s="2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</row>
    <row r="56" spans="1:57" ht="18" customHeight="1">
      <c r="A56" s="70"/>
      <c r="B56" s="150" t="s">
        <v>72</v>
      </c>
      <c r="C56" s="89">
        <f t="shared" ref="C56:X56" si="33">+C57</f>
        <v>0</v>
      </c>
      <c r="D56" s="89">
        <f t="shared" si="33"/>
        <v>0</v>
      </c>
      <c r="E56" s="89">
        <f t="shared" si="33"/>
        <v>0</v>
      </c>
      <c r="F56" s="89">
        <f t="shared" si="33"/>
        <v>0</v>
      </c>
      <c r="G56" s="89">
        <f t="shared" si="33"/>
        <v>0</v>
      </c>
      <c r="H56" s="89">
        <f t="shared" si="33"/>
        <v>11.4</v>
      </c>
      <c r="I56" s="89">
        <f t="shared" si="33"/>
        <v>7.7</v>
      </c>
      <c r="J56" s="89">
        <f t="shared" si="33"/>
        <v>0.3</v>
      </c>
      <c r="K56" s="89">
        <f t="shared" si="33"/>
        <v>0</v>
      </c>
      <c r="L56" s="89">
        <f t="shared" si="33"/>
        <v>0</v>
      </c>
      <c r="M56" s="105">
        <f t="shared" si="31"/>
        <v>19.400000000000002</v>
      </c>
      <c r="N56" s="89">
        <f t="shared" si="33"/>
        <v>0</v>
      </c>
      <c r="O56" s="89">
        <f t="shared" si="33"/>
        <v>0</v>
      </c>
      <c r="P56" s="89">
        <f t="shared" si="33"/>
        <v>7.2</v>
      </c>
      <c r="Q56" s="89">
        <f t="shared" si="33"/>
        <v>0</v>
      </c>
      <c r="R56" s="89">
        <f t="shared" si="33"/>
        <v>0</v>
      </c>
      <c r="S56" s="89">
        <f t="shared" si="33"/>
        <v>0</v>
      </c>
      <c r="T56" s="89">
        <f t="shared" si="33"/>
        <v>0</v>
      </c>
      <c r="U56" s="89">
        <f t="shared" si="33"/>
        <v>0</v>
      </c>
      <c r="V56" s="89">
        <f t="shared" si="33"/>
        <v>1.4</v>
      </c>
      <c r="W56" s="89">
        <f t="shared" si="33"/>
        <v>0</v>
      </c>
      <c r="X56" s="89">
        <f t="shared" si="33"/>
        <v>8.6</v>
      </c>
      <c r="Y56" s="149">
        <v>0</v>
      </c>
      <c r="Z56" s="141"/>
      <c r="AA56" s="141"/>
      <c r="AB56" s="141"/>
      <c r="AC56" s="141"/>
      <c r="AD56" s="141"/>
      <c r="AE56" s="2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</row>
    <row r="57" spans="1:57" ht="18" customHeight="1">
      <c r="A57" s="70"/>
      <c r="B57" s="160" t="s">
        <v>134</v>
      </c>
      <c r="C57" s="116">
        <f>+[1]TESORERIA!N57</f>
        <v>0</v>
      </c>
      <c r="D57" s="116">
        <f>+[1]TESORERIA!O57</f>
        <v>0</v>
      </c>
      <c r="E57" s="116">
        <f>+[1]TESORERIA!P57</f>
        <v>0</v>
      </c>
      <c r="F57" s="116">
        <f>+[1]TESORERIA!Q57</f>
        <v>0</v>
      </c>
      <c r="G57" s="116">
        <f>+[1]TESORERIA!R57</f>
        <v>0</v>
      </c>
      <c r="H57" s="116">
        <f>+[1]TESORERIA!S57</f>
        <v>11.4</v>
      </c>
      <c r="I57" s="116">
        <f>+[1]TESORERIA!T57</f>
        <v>7.7</v>
      </c>
      <c r="J57" s="116">
        <f>+[1]TESORERIA!U57</f>
        <v>0.3</v>
      </c>
      <c r="K57" s="116">
        <f>+[1]TESORERIA!V57</f>
        <v>0</v>
      </c>
      <c r="L57" s="116">
        <f>+[1]TESORERIA!W57</f>
        <v>0</v>
      </c>
      <c r="M57" s="105">
        <f t="shared" si="31"/>
        <v>19.400000000000002</v>
      </c>
      <c r="N57" s="116">
        <f>+'[3]PP (EST)'!N84</f>
        <v>0</v>
      </c>
      <c r="O57" s="116">
        <f>+'[3]PP (EST)'!O84</f>
        <v>0</v>
      </c>
      <c r="P57" s="116">
        <v>7.2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1.4</v>
      </c>
      <c r="W57" s="116">
        <v>0</v>
      </c>
      <c r="X57" s="144">
        <f>SUM(N57:W57)</f>
        <v>8.6</v>
      </c>
      <c r="Y57" s="149">
        <v>0</v>
      </c>
      <c r="Z57" s="141"/>
      <c r="AA57" s="141"/>
      <c r="AB57" s="141"/>
      <c r="AC57" s="141"/>
      <c r="AD57" s="2"/>
      <c r="AE57" s="2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</row>
    <row r="58" spans="1:57" ht="27.75" customHeight="1" thickBot="1">
      <c r="A58" s="70"/>
      <c r="B58" s="161" t="s">
        <v>135</v>
      </c>
      <c r="C58" s="162">
        <f>+C56+C8</f>
        <v>2624.3999999999996</v>
      </c>
      <c r="D58" s="162">
        <f>+D56+D8</f>
        <v>2657.2000000000003</v>
      </c>
      <c r="E58" s="162">
        <f>+E56+E8</f>
        <v>2394.7000000000003</v>
      </c>
      <c r="F58" s="162">
        <f t="shared" ref="F58:L58" si="34">+F56+F8</f>
        <v>2644.5</v>
      </c>
      <c r="G58" s="162">
        <f t="shared" si="34"/>
        <v>3660.1</v>
      </c>
      <c r="H58" s="162">
        <f t="shared" si="34"/>
        <v>5530.6999999999989</v>
      </c>
      <c r="I58" s="162">
        <f t="shared" si="34"/>
        <v>2277.7999999999997</v>
      </c>
      <c r="J58" s="162">
        <f t="shared" si="34"/>
        <v>2089.3000000000002</v>
      </c>
      <c r="K58" s="162">
        <f t="shared" si="34"/>
        <v>2873.2</v>
      </c>
      <c r="L58" s="162">
        <f t="shared" si="34"/>
        <v>2147.7000000000003</v>
      </c>
      <c r="M58" s="162">
        <f>+M56+M8</f>
        <v>28899.599999999995</v>
      </c>
      <c r="N58" s="162">
        <f>+N56+N8</f>
        <v>3401.5999999999995</v>
      </c>
      <c r="O58" s="162">
        <f>+O56+O8</f>
        <v>2450.8000000000002</v>
      </c>
      <c r="P58" s="162">
        <f>+P56+P8</f>
        <v>2412.1999999999998</v>
      </c>
      <c r="Q58" s="162">
        <f t="shared" ref="Q58:W58" si="35">+Q56+Q8</f>
        <v>2696</v>
      </c>
      <c r="R58" s="162">
        <f>+R56+R8</f>
        <v>2493.6</v>
      </c>
      <c r="S58" s="162">
        <f>+S56+S8</f>
        <v>5571.298503</v>
      </c>
      <c r="T58" s="162">
        <f t="shared" ref="T58:V58" si="36">+T56+T8</f>
        <v>2454.5</v>
      </c>
      <c r="U58" s="162">
        <f t="shared" si="36"/>
        <v>2545.3999999999996</v>
      </c>
      <c r="V58" s="162">
        <f t="shared" si="36"/>
        <v>2647.8</v>
      </c>
      <c r="W58" s="162">
        <f t="shared" si="35"/>
        <v>3259.9999999999995</v>
      </c>
      <c r="X58" s="162">
        <f>+X56+X8</f>
        <v>29933.198503</v>
      </c>
      <c r="Y58" s="162">
        <f>+M58/X58*100</f>
        <v>96.546982765986684</v>
      </c>
      <c r="Z58" s="141"/>
      <c r="AA58" s="141"/>
      <c r="AB58" s="141"/>
      <c r="AC58" s="141"/>
      <c r="AD58" s="2"/>
      <c r="AE58" s="2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</row>
    <row r="59" spans="1:57" ht="18" customHeight="1" thickTop="1">
      <c r="A59" s="70"/>
      <c r="B59" s="55" t="s">
        <v>74</v>
      </c>
      <c r="C59" s="163"/>
      <c r="D59" s="163"/>
      <c r="E59" s="163"/>
      <c r="F59" s="163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41"/>
      <c r="AA59" s="141"/>
      <c r="AB59" s="141"/>
      <c r="AC59" s="141"/>
      <c r="AD59" s="2"/>
      <c r="AE59" s="2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</row>
    <row r="60" spans="1:57" ht="15" customHeight="1">
      <c r="A60" s="70"/>
      <c r="B60" s="58" t="s">
        <v>75</v>
      </c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2"/>
      <c r="AA60" s="2"/>
      <c r="AB60" s="2"/>
      <c r="AC60" s="2"/>
      <c r="AD60" s="2"/>
      <c r="AE60" s="2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</row>
    <row r="61" spans="1:57" ht="12" customHeight="1">
      <c r="A61" s="70"/>
      <c r="B61" s="62" t="s">
        <v>76</v>
      </c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2"/>
      <c r="AA61" s="2"/>
      <c r="AB61" s="2"/>
      <c r="AC61" s="2"/>
      <c r="AD61" s="2"/>
      <c r="AE61" s="2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</row>
    <row r="62" spans="1:57" ht="12" customHeight="1">
      <c r="A62" s="70"/>
      <c r="B62" s="62" t="s">
        <v>136</v>
      </c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2"/>
      <c r="AA62" s="2"/>
      <c r="AB62" s="2"/>
      <c r="AC62" s="2"/>
      <c r="AD62" s="2"/>
      <c r="AE62" s="2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</row>
    <row r="63" spans="1:57" ht="14.25">
      <c r="A63" s="70"/>
      <c r="B63" s="62" t="s">
        <v>137</v>
      </c>
      <c r="C63" s="165"/>
      <c r="D63" s="165"/>
      <c r="E63" s="165"/>
      <c r="F63" s="165"/>
      <c r="G63" s="165"/>
      <c r="H63" s="165"/>
      <c r="I63" s="165"/>
      <c r="J63" s="165"/>
      <c r="K63" s="165"/>
      <c r="L63" s="165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2"/>
      <c r="AA63" s="2"/>
      <c r="AB63" s="2"/>
      <c r="AC63" s="2"/>
      <c r="AD63" s="2"/>
      <c r="AE63" s="2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</row>
    <row r="64" spans="1:57" ht="14.25">
      <c r="A64" s="70"/>
      <c r="B64" s="67" t="s">
        <v>79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2"/>
      <c r="AA64" s="2"/>
      <c r="AB64" s="2"/>
      <c r="AC64" s="2"/>
      <c r="AD64" s="2"/>
      <c r="AE64" s="2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</row>
    <row r="65" spans="2:57" ht="14.25">
      <c r="B65" s="166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</row>
    <row r="66" spans="2:57" ht="16.5">
      <c r="B66" s="130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</row>
    <row r="67" spans="2:57" ht="14.25">
      <c r="B67" s="130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</row>
    <row r="68" spans="2:57" ht="14.25">
      <c r="B68" s="169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</row>
    <row r="69" spans="2:57" ht="14.25">
      <c r="B69" s="169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</row>
    <row r="70" spans="2:57" ht="14.25">
      <c r="B70" s="169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</row>
    <row r="71" spans="2:57" ht="14.25">
      <c r="B71" s="169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</row>
    <row r="72" spans="2:57" ht="14.25">
      <c r="B72" s="169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7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</row>
    <row r="73" spans="2:57" ht="14.25"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</row>
    <row r="74" spans="2:57" ht="14.25"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</row>
    <row r="75" spans="2:57" ht="14.25"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</row>
    <row r="76" spans="2:57" ht="14.25"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</row>
    <row r="77" spans="2:57" ht="14.25"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</row>
    <row r="78" spans="2:57" ht="14.25">
      <c r="B78" s="16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</row>
    <row r="79" spans="2:57" ht="14.25">
      <c r="B79" s="169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</row>
    <row r="80" spans="2:57" ht="14.25"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</row>
    <row r="81" spans="2:57" ht="14.25">
      <c r="B81" s="169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</row>
    <row r="82" spans="2:57" ht="14.25">
      <c r="B82" s="169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</row>
    <row r="83" spans="2:57" ht="14.25">
      <c r="B83" s="169"/>
      <c r="C83" s="130"/>
      <c r="D83" s="130"/>
      <c r="E83" s="130"/>
      <c r="F83" s="130"/>
      <c r="G83" s="130"/>
      <c r="H83" s="130"/>
      <c r="I83" s="130"/>
      <c r="J83" s="130"/>
      <c r="K83" s="130"/>
      <c r="L83" s="130"/>
      <c r="M83" s="130"/>
      <c r="N83" s="130"/>
      <c r="O83" s="130"/>
      <c r="P83" s="130"/>
      <c r="Q83" s="130"/>
      <c r="R83" s="130"/>
      <c r="S83" s="130"/>
      <c r="T83" s="130"/>
      <c r="U83" s="130"/>
      <c r="V83" s="130"/>
      <c r="W83" s="130"/>
      <c r="X83" s="130"/>
      <c r="Y83" s="130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</row>
    <row r="84" spans="2:57" ht="14.25">
      <c r="B84" s="130"/>
      <c r="C84" s="130"/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</row>
    <row r="85" spans="2:57" ht="14.25">
      <c r="B85" s="169"/>
      <c r="C85" s="130"/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</row>
    <row r="86" spans="2:57" ht="14.25">
      <c r="B86" s="169"/>
      <c r="C86" s="130"/>
      <c r="D86" s="130"/>
      <c r="E86" s="130"/>
      <c r="F86" s="130"/>
      <c r="G86" s="130"/>
      <c r="H86" s="130"/>
      <c r="I86" s="130"/>
      <c r="J86" s="130"/>
      <c r="K86" s="130"/>
      <c r="L86" s="130"/>
      <c r="M86" s="130"/>
      <c r="N86" s="130"/>
      <c r="O86" s="130"/>
      <c r="P86" s="130"/>
      <c r="Q86" s="130"/>
      <c r="R86" s="130"/>
      <c r="S86" s="130"/>
      <c r="T86" s="130"/>
      <c r="U86" s="130"/>
      <c r="V86" s="130"/>
      <c r="W86" s="130"/>
      <c r="X86" s="130"/>
      <c r="Y86" s="130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</row>
    <row r="87" spans="2:57" ht="14.25">
      <c r="B87" s="169"/>
      <c r="C87" s="130"/>
      <c r="D87" s="130"/>
      <c r="E87" s="130"/>
      <c r="F87" s="130"/>
      <c r="G87" s="130"/>
      <c r="H87" s="130"/>
      <c r="I87" s="130"/>
      <c r="J87" s="130"/>
      <c r="K87" s="130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0"/>
      <c r="W87" s="130"/>
      <c r="X87" s="130"/>
      <c r="Y87" s="130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</row>
    <row r="88" spans="2:57" ht="14.25">
      <c r="B88" s="130"/>
      <c r="C88" s="130"/>
      <c r="D88" s="130"/>
      <c r="E88" s="130"/>
      <c r="F88" s="130"/>
      <c r="G88" s="130"/>
      <c r="H88" s="130"/>
      <c r="I88" s="130"/>
      <c r="J88" s="130"/>
      <c r="K88" s="130"/>
      <c r="L88" s="130"/>
      <c r="M88" s="130"/>
      <c r="N88" s="130"/>
      <c r="O88" s="130"/>
      <c r="P88" s="130"/>
      <c r="Q88" s="130"/>
      <c r="R88" s="130"/>
      <c r="S88" s="130"/>
      <c r="T88" s="130"/>
      <c r="U88" s="130"/>
      <c r="V88" s="130"/>
      <c r="W88" s="130"/>
      <c r="X88" s="130"/>
      <c r="Y88" s="130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</row>
    <row r="89" spans="2:57" ht="14.25">
      <c r="B89" s="169"/>
      <c r="C89" s="130"/>
      <c r="D89" s="130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0"/>
      <c r="U89" s="130"/>
      <c r="V89" s="130"/>
      <c r="W89" s="130"/>
      <c r="X89" s="130"/>
      <c r="Y89" s="130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</row>
    <row r="90" spans="2:57" ht="14.25">
      <c r="B90" s="169"/>
      <c r="C90" s="130"/>
      <c r="D90" s="130"/>
      <c r="E90" s="130"/>
      <c r="F90" s="130"/>
      <c r="G90" s="130"/>
      <c r="H90" s="130"/>
      <c r="I90" s="130"/>
      <c r="J90" s="130"/>
      <c r="K90" s="130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0"/>
      <c r="W90" s="130"/>
      <c r="X90" s="130"/>
      <c r="Y90" s="130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</row>
    <row r="91" spans="2:57" ht="14.25">
      <c r="B91" s="169"/>
      <c r="C91" s="130"/>
      <c r="D91" s="130"/>
      <c r="E91" s="130"/>
      <c r="F91" s="130"/>
      <c r="G91" s="130"/>
      <c r="H91" s="130"/>
      <c r="I91" s="130"/>
      <c r="J91" s="130"/>
      <c r="K91" s="130"/>
      <c r="L91" s="130"/>
      <c r="M91" s="130"/>
      <c r="N91" s="130"/>
      <c r="O91" s="130"/>
      <c r="P91" s="130"/>
      <c r="Q91" s="130"/>
      <c r="R91" s="130"/>
      <c r="S91" s="130"/>
      <c r="T91" s="130"/>
      <c r="U91" s="130"/>
      <c r="V91" s="130"/>
      <c r="W91" s="130"/>
      <c r="X91" s="130"/>
      <c r="Y91" s="130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</row>
    <row r="92" spans="2:57" ht="14.25">
      <c r="B92" s="169"/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</row>
    <row r="93" spans="2:57" ht="14.25">
      <c r="B93" s="130"/>
      <c r="C93" s="130"/>
      <c r="D93" s="130"/>
      <c r="E93" s="130"/>
      <c r="F93" s="130"/>
      <c r="G93" s="130"/>
      <c r="H93" s="130"/>
      <c r="I93" s="130"/>
      <c r="J93" s="130"/>
      <c r="K93" s="130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0"/>
      <c r="W93" s="130"/>
      <c r="X93" s="130"/>
      <c r="Y93" s="130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</row>
    <row r="94" spans="2:57" ht="14.25">
      <c r="B94" s="130"/>
      <c r="C94" s="130"/>
      <c r="D94" s="130"/>
      <c r="E94" s="130"/>
      <c r="F94" s="130"/>
      <c r="G94" s="130"/>
      <c r="H94" s="130"/>
      <c r="I94" s="130"/>
      <c r="J94" s="130"/>
      <c r="K94" s="130"/>
      <c r="L94" s="130"/>
      <c r="M94" s="130"/>
      <c r="N94" s="130"/>
      <c r="O94" s="130"/>
      <c r="P94" s="130"/>
      <c r="Q94" s="130"/>
      <c r="R94" s="130"/>
      <c r="S94" s="130"/>
      <c r="T94" s="130"/>
      <c r="U94" s="130"/>
      <c r="V94" s="130"/>
      <c r="W94" s="130"/>
      <c r="X94" s="130"/>
      <c r="Y94" s="130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</row>
    <row r="95" spans="2:57" ht="14.25">
      <c r="B95" s="130"/>
      <c r="C95" s="130"/>
      <c r="D95" s="130"/>
      <c r="E95" s="130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</row>
    <row r="96" spans="2:57" ht="14.25">
      <c r="B96" s="130"/>
      <c r="C96" s="130"/>
      <c r="D96" s="130"/>
      <c r="E96" s="130"/>
      <c r="F96" s="130"/>
      <c r="G96" s="130"/>
      <c r="H96" s="130"/>
      <c r="I96" s="130"/>
      <c r="J96" s="130"/>
      <c r="K96" s="130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0"/>
      <c r="W96" s="130"/>
      <c r="X96" s="130"/>
      <c r="Y96" s="130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</row>
    <row r="97" spans="2:57" ht="14.25">
      <c r="B97" s="130"/>
      <c r="C97" s="130"/>
      <c r="D97" s="130"/>
      <c r="E97" s="130"/>
      <c r="F97" s="130"/>
      <c r="G97" s="130"/>
      <c r="H97" s="130"/>
      <c r="I97" s="130"/>
      <c r="J97" s="130"/>
      <c r="K97" s="130"/>
      <c r="L97" s="130"/>
      <c r="M97" s="130"/>
      <c r="N97" s="130"/>
      <c r="O97" s="130"/>
      <c r="P97" s="130"/>
      <c r="Q97" s="130"/>
      <c r="R97" s="130"/>
      <c r="S97" s="130"/>
      <c r="T97" s="130"/>
      <c r="U97" s="130"/>
      <c r="V97" s="130"/>
      <c r="W97" s="130"/>
      <c r="X97" s="130"/>
      <c r="Y97" s="130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</row>
    <row r="98" spans="2:57" ht="14.25">
      <c r="B98" s="130"/>
      <c r="C98" s="130"/>
      <c r="D98" s="130"/>
      <c r="E98" s="130"/>
      <c r="F98" s="130"/>
      <c r="G98" s="130"/>
      <c r="H98" s="130"/>
      <c r="I98" s="130"/>
      <c r="J98" s="130"/>
      <c r="K98" s="130"/>
      <c r="L98" s="130"/>
      <c r="M98" s="130"/>
      <c r="N98" s="130"/>
      <c r="O98" s="130"/>
      <c r="P98" s="130"/>
      <c r="Q98" s="130"/>
      <c r="R98" s="130"/>
      <c r="S98" s="130"/>
      <c r="T98" s="130"/>
      <c r="U98" s="130"/>
      <c r="V98" s="130"/>
      <c r="W98" s="130"/>
      <c r="X98" s="130"/>
      <c r="Y98" s="130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</row>
    <row r="99" spans="2:57" ht="14.25">
      <c r="B99" s="130"/>
      <c r="C99" s="130"/>
      <c r="D99" s="130"/>
      <c r="E99" s="130"/>
      <c r="F99" s="130"/>
      <c r="G99" s="130"/>
      <c r="H99" s="130"/>
      <c r="I99" s="130"/>
      <c r="J99" s="130"/>
      <c r="K99" s="130"/>
      <c r="L99" s="130"/>
      <c r="M99" s="130"/>
      <c r="N99" s="130"/>
      <c r="O99" s="130"/>
      <c r="P99" s="130"/>
      <c r="Q99" s="130"/>
      <c r="R99" s="130"/>
      <c r="S99" s="130"/>
      <c r="T99" s="130"/>
      <c r="U99" s="130"/>
      <c r="V99" s="130"/>
      <c r="W99" s="130"/>
      <c r="X99" s="130"/>
      <c r="Y99" s="130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</row>
    <row r="100" spans="2:57" ht="14.25">
      <c r="B100" s="130"/>
      <c r="C100" s="130"/>
      <c r="D100" s="130"/>
      <c r="E100" s="130"/>
      <c r="F100" s="130"/>
      <c r="G100" s="130"/>
      <c r="H100" s="130"/>
      <c r="I100" s="130"/>
      <c r="J100" s="130"/>
      <c r="K100" s="130"/>
      <c r="L100" s="130"/>
      <c r="M100" s="130"/>
      <c r="N100" s="130"/>
      <c r="O100" s="130"/>
      <c r="P100" s="130"/>
      <c r="Q100" s="130"/>
      <c r="R100" s="130"/>
      <c r="S100" s="130"/>
      <c r="T100" s="130"/>
      <c r="U100" s="130"/>
      <c r="V100" s="130"/>
      <c r="W100" s="130"/>
      <c r="X100" s="130"/>
      <c r="Y100" s="130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</row>
    <row r="101" spans="2:57" ht="14.25">
      <c r="B101" s="130"/>
      <c r="C101" s="130"/>
      <c r="D101" s="130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0"/>
      <c r="U101" s="130"/>
      <c r="V101" s="130"/>
      <c r="W101" s="130"/>
      <c r="X101" s="130"/>
      <c r="Y101" s="130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</row>
    <row r="102" spans="2:57" ht="14.25">
      <c r="B102" s="130"/>
      <c r="C102" s="130"/>
      <c r="D102" s="130"/>
      <c r="E102" s="130"/>
      <c r="F102" s="130"/>
      <c r="G102" s="130"/>
      <c r="H102" s="130"/>
      <c r="I102" s="130"/>
      <c r="J102" s="130"/>
      <c r="K102" s="130"/>
      <c r="L102" s="130"/>
      <c r="M102" s="130"/>
      <c r="N102" s="130"/>
      <c r="O102" s="130"/>
      <c r="P102" s="130"/>
      <c r="Q102" s="130"/>
      <c r="R102" s="130"/>
      <c r="S102" s="130"/>
      <c r="T102" s="130"/>
      <c r="U102" s="130"/>
      <c r="V102" s="130"/>
      <c r="W102" s="130"/>
      <c r="X102" s="130"/>
      <c r="Y102" s="130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</row>
    <row r="103" spans="2:57" ht="14.25">
      <c r="B103" s="130"/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30"/>
      <c r="N103" s="130"/>
      <c r="O103" s="130"/>
      <c r="P103" s="130"/>
      <c r="Q103" s="130"/>
      <c r="R103" s="130"/>
      <c r="S103" s="130"/>
      <c r="T103" s="130"/>
      <c r="U103" s="130"/>
      <c r="V103" s="130"/>
      <c r="W103" s="130"/>
      <c r="X103" s="130"/>
      <c r="Y103" s="130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</row>
    <row r="104" spans="2:57" ht="14.25">
      <c r="B104" s="130"/>
      <c r="C104" s="130"/>
      <c r="D104" s="130"/>
      <c r="E104" s="130"/>
      <c r="F104" s="130"/>
      <c r="G104" s="130"/>
      <c r="H104" s="130"/>
      <c r="I104" s="130"/>
      <c r="J104" s="130"/>
      <c r="K104" s="130"/>
      <c r="L104" s="130"/>
      <c r="M104" s="130"/>
      <c r="N104" s="130"/>
      <c r="O104" s="130"/>
      <c r="P104" s="130"/>
      <c r="Q104" s="130"/>
      <c r="R104" s="130"/>
      <c r="S104" s="130"/>
      <c r="T104" s="130"/>
      <c r="U104" s="130"/>
      <c r="V104" s="130"/>
      <c r="W104" s="130"/>
      <c r="X104" s="130"/>
      <c r="Y104" s="130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</row>
    <row r="105" spans="2:57" ht="14.25"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  <c r="L105" s="130"/>
      <c r="M105" s="130"/>
      <c r="N105" s="130"/>
      <c r="O105" s="130"/>
      <c r="P105" s="130"/>
      <c r="Q105" s="130"/>
      <c r="R105" s="130"/>
      <c r="S105" s="130"/>
      <c r="T105" s="130"/>
      <c r="U105" s="130"/>
      <c r="V105" s="130"/>
      <c r="W105" s="130"/>
      <c r="X105" s="130"/>
      <c r="Y105" s="130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</row>
    <row r="106" spans="2:57" ht="14.25">
      <c r="B106" s="130"/>
      <c r="C106" s="130"/>
      <c r="D106" s="130"/>
      <c r="E106" s="130"/>
      <c r="F106" s="130"/>
      <c r="G106" s="130"/>
      <c r="H106" s="130"/>
      <c r="I106" s="130"/>
      <c r="J106" s="130"/>
      <c r="K106" s="130"/>
      <c r="L106" s="130"/>
      <c r="M106" s="130"/>
      <c r="N106" s="130"/>
      <c r="O106" s="130"/>
      <c r="P106" s="130"/>
      <c r="Q106" s="130"/>
      <c r="R106" s="130"/>
      <c r="S106" s="130"/>
      <c r="T106" s="130"/>
      <c r="U106" s="130"/>
      <c r="V106" s="130"/>
      <c r="W106" s="130"/>
      <c r="X106" s="130"/>
      <c r="Y106" s="130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</row>
    <row r="107" spans="2:57" ht="14.25">
      <c r="B107" s="130"/>
      <c r="C107" s="130"/>
      <c r="D107" s="130"/>
      <c r="E107" s="130"/>
      <c r="F107" s="130"/>
      <c r="G107" s="130"/>
      <c r="H107" s="130"/>
      <c r="I107" s="130"/>
      <c r="J107" s="130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</row>
    <row r="108" spans="2:57" ht="14.25">
      <c r="B108" s="130"/>
      <c r="C108" s="130"/>
      <c r="D108" s="130"/>
      <c r="E108" s="130"/>
      <c r="F108" s="130"/>
      <c r="G108" s="130"/>
      <c r="H108" s="130"/>
      <c r="I108" s="130"/>
      <c r="J108" s="130"/>
      <c r="K108" s="130"/>
      <c r="L108" s="130"/>
      <c r="M108" s="130"/>
      <c r="N108" s="130"/>
      <c r="O108" s="130"/>
      <c r="P108" s="130"/>
      <c r="Q108" s="130"/>
      <c r="R108" s="130"/>
      <c r="S108" s="130"/>
      <c r="T108" s="130"/>
      <c r="U108" s="130"/>
      <c r="V108" s="130"/>
      <c r="W108" s="130"/>
      <c r="X108" s="130"/>
      <c r="Y108" s="130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</row>
    <row r="109" spans="2:57" ht="14.25">
      <c r="B109" s="130"/>
      <c r="C109" s="130"/>
      <c r="D109" s="130"/>
      <c r="E109" s="130"/>
      <c r="F109" s="130"/>
      <c r="G109" s="130"/>
      <c r="H109" s="130"/>
      <c r="I109" s="130"/>
      <c r="J109" s="130"/>
      <c r="K109" s="130"/>
      <c r="L109" s="130"/>
      <c r="M109" s="130"/>
      <c r="N109" s="130"/>
      <c r="O109" s="130"/>
      <c r="P109" s="130"/>
      <c r="Q109" s="130"/>
      <c r="R109" s="130"/>
      <c r="S109" s="130"/>
      <c r="T109" s="130"/>
      <c r="U109" s="130"/>
      <c r="V109" s="130"/>
      <c r="W109" s="130"/>
      <c r="X109" s="130"/>
      <c r="Y109" s="130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</row>
    <row r="110" spans="2:57" ht="14.25">
      <c r="B110" s="130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  <c r="M110" s="130"/>
      <c r="N110" s="130"/>
      <c r="O110" s="130"/>
      <c r="P110" s="130"/>
      <c r="Q110" s="130"/>
      <c r="R110" s="130"/>
      <c r="S110" s="130"/>
      <c r="T110" s="130"/>
      <c r="U110" s="130"/>
      <c r="V110" s="130"/>
      <c r="W110" s="130"/>
      <c r="X110" s="130"/>
      <c r="Y110" s="130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</row>
    <row r="111" spans="2:57" ht="14.25">
      <c r="B111" s="130"/>
      <c r="C111" s="130"/>
      <c r="D111" s="130"/>
      <c r="E111" s="130"/>
      <c r="F111" s="130"/>
      <c r="G111" s="130"/>
      <c r="H111" s="130"/>
      <c r="I111" s="130"/>
      <c r="J111" s="130"/>
      <c r="K111" s="130"/>
      <c r="L111" s="130"/>
      <c r="M111" s="130"/>
      <c r="N111" s="130"/>
      <c r="O111" s="130"/>
      <c r="P111" s="130"/>
      <c r="Q111" s="130"/>
      <c r="R111" s="130"/>
      <c r="S111" s="130"/>
      <c r="T111" s="130"/>
      <c r="U111" s="130"/>
      <c r="V111" s="130"/>
      <c r="W111" s="130"/>
      <c r="X111" s="130"/>
      <c r="Y111" s="130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</row>
    <row r="112" spans="2:57" ht="14.25">
      <c r="B112" s="130"/>
      <c r="C112" s="130"/>
      <c r="D112" s="130"/>
      <c r="E112" s="130"/>
      <c r="F112" s="130"/>
      <c r="G112" s="130"/>
      <c r="H112" s="130"/>
      <c r="I112" s="130"/>
      <c r="J112" s="130"/>
      <c r="K112" s="130"/>
      <c r="L112" s="130"/>
      <c r="M112" s="130"/>
      <c r="N112" s="130"/>
      <c r="O112" s="130"/>
      <c r="P112" s="130"/>
      <c r="Q112" s="130"/>
      <c r="R112" s="130"/>
      <c r="S112" s="130"/>
      <c r="T112" s="130"/>
      <c r="U112" s="130"/>
      <c r="V112" s="130"/>
      <c r="W112" s="130"/>
      <c r="X112" s="130"/>
      <c r="Y112" s="130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</row>
    <row r="113" spans="2:57" ht="14.25">
      <c r="B113" s="130"/>
      <c r="C113" s="130"/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  <c r="R113" s="130"/>
      <c r="S113" s="130"/>
      <c r="T113" s="130"/>
      <c r="U113" s="130"/>
      <c r="V113" s="130"/>
      <c r="W113" s="130"/>
      <c r="X113" s="130"/>
      <c r="Y113" s="130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</row>
    <row r="114" spans="2:57" ht="14.25"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</row>
    <row r="115" spans="2:57" ht="14.25">
      <c r="B115" s="130"/>
      <c r="C115" s="130"/>
      <c r="D115" s="130"/>
      <c r="E115" s="130"/>
      <c r="F115" s="130"/>
      <c r="G115" s="130"/>
      <c r="H115" s="130"/>
      <c r="I115" s="130"/>
      <c r="J115" s="130"/>
      <c r="K115" s="130"/>
      <c r="L115" s="130"/>
      <c r="M115" s="130"/>
      <c r="N115" s="130"/>
      <c r="O115" s="130"/>
      <c r="P115" s="130"/>
      <c r="Q115" s="130"/>
      <c r="R115" s="130"/>
      <c r="S115" s="130"/>
      <c r="T115" s="130"/>
      <c r="U115" s="130"/>
      <c r="V115" s="130"/>
      <c r="W115" s="130"/>
      <c r="X115" s="130"/>
      <c r="Y115" s="130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</row>
    <row r="116" spans="2:57" ht="14.25">
      <c r="B116" s="130"/>
      <c r="C116" s="130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0"/>
      <c r="T116" s="130"/>
      <c r="U116" s="130"/>
      <c r="V116" s="130"/>
      <c r="W116" s="130"/>
      <c r="X116" s="130"/>
      <c r="Y116" s="130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</row>
    <row r="117" spans="2:57" ht="14.25">
      <c r="B117" s="130"/>
      <c r="C117" s="130"/>
      <c r="D117" s="130"/>
      <c r="E117" s="130"/>
      <c r="F117" s="130"/>
      <c r="G117" s="130"/>
      <c r="H117" s="130"/>
      <c r="I117" s="130"/>
      <c r="J117" s="130"/>
      <c r="K117" s="130"/>
      <c r="L117" s="130"/>
      <c r="M117" s="130"/>
      <c r="N117" s="130"/>
      <c r="O117" s="130"/>
      <c r="P117" s="130"/>
      <c r="Q117" s="130"/>
      <c r="R117" s="130"/>
      <c r="S117" s="130"/>
      <c r="T117" s="130"/>
      <c r="U117" s="130"/>
      <c r="V117" s="130"/>
      <c r="W117" s="130"/>
      <c r="X117" s="130"/>
      <c r="Y117" s="130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</row>
    <row r="118" spans="2:57" ht="14.25">
      <c r="B118" s="130"/>
      <c r="C118" s="130"/>
      <c r="D118" s="130"/>
      <c r="E118" s="130"/>
      <c r="F118" s="130"/>
      <c r="G118" s="130"/>
      <c r="H118" s="130"/>
      <c r="I118" s="130"/>
      <c r="J118" s="130"/>
      <c r="K118" s="130"/>
      <c r="L118" s="130"/>
      <c r="M118" s="130"/>
      <c r="N118" s="130"/>
      <c r="O118" s="130"/>
      <c r="P118" s="130"/>
      <c r="Q118" s="130"/>
      <c r="R118" s="130"/>
      <c r="S118" s="130"/>
      <c r="T118" s="130"/>
      <c r="U118" s="130"/>
      <c r="V118" s="130"/>
      <c r="W118" s="130"/>
      <c r="X118" s="130"/>
      <c r="Y118" s="130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</row>
    <row r="119" spans="2:57" ht="14.25">
      <c r="B119" s="130"/>
      <c r="C119" s="130"/>
      <c r="D119" s="130"/>
      <c r="E119" s="130"/>
      <c r="F119" s="130"/>
      <c r="G119" s="130"/>
      <c r="H119" s="130"/>
      <c r="I119" s="130"/>
      <c r="J119" s="130"/>
      <c r="K119" s="130"/>
      <c r="L119" s="130"/>
      <c r="M119" s="130"/>
      <c r="N119" s="130"/>
      <c r="O119" s="130"/>
      <c r="P119" s="130"/>
      <c r="Q119" s="130"/>
      <c r="R119" s="130"/>
      <c r="S119" s="130"/>
      <c r="T119" s="130"/>
      <c r="U119" s="130"/>
      <c r="V119" s="130"/>
      <c r="W119" s="130"/>
      <c r="X119" s="130"/>
      <c r="Y119" s="130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</row>
    <row r="120" spans="2:57" ht="14.25">
      <c r="B120" s="130"/>
      <c r="C120" s="130"/>
      <c r="D120" s="130"/>
      <c r="E120" s="130"/>
      <c r="F120" s="130"/>
      <c r="G120" s="130"/>
      <c r="H120" s="130"/>
      <c r="I120" s="130"/>
      <c r="J120" s="130"/>
      <c r="K120" s="130"/>
      <c r="L120" s="130"/>
      <c r="M120" s="130"/>
      <c r="N120" s="130"/>
      <c r="O120" s="130"/>
      <c r="P120" s="130"/>
      <c r="Q120" s="130"/>
      <c r="R120" s="130"/>
      <c r="S120" s="130"/>
      <c r="T120" s="130"/>
      <c r="U120" s="130"/>
      <c r="V120" s="130"/>
      <c r="W120" s="130"/>
      <c r="X120" s="130"/>
      <c r="Y120" s="130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</row>
    <row r="121" spans="2:57" ht="14.25"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O121" s="130"/>
      <c r="P121" s="130"/>
      <c r="Q121" s="130"/>
      <c r="R121" s="130"/>
      <c r="S121" s="130"/>
      <c r="T121" s="130"/>
      <c r="U121" s="130"/>
      <c r="V121" s="130"/>
      <c r="W121" s="130"/>
      <c r="X121" s="130"/>
      <c r="Y121" s="130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</row>
    <row r="122" spans="2:57" ht="14.25"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O122" s="130"/>
      <c r="P122" s="130"/>
      <c r="Q122" s="130"/>
      <c r="R122" s="130"/>
      <c r="S122" s="130"/>
      <c r="T122" s="130"/>
      <c r="U122" s="130"/>
      <c r="V122" s="130"/>
      <c r="W122" s="130"/>
      <c r="X122" s="130"/>
      <c r="Y122" s="130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</row>
    <row r="123" spans="2:57" ht="14.25">
      <c r="B123" s="130"/>
      <c r="C123" s="130"/>
      <c r="D123" s="130"/>
      <c r="E123" s="130"/>
      <c r="F123" s="130"/>
      <c r="G123" s="130"/>
      <c r="H123" s="130"/>
      <c r="I123" s="130"/>
      <c r="J123" s="130"/>
      <c r="K123" s="130"/>
      <c r="L123" s="130"/>
      <c r="M123" s="130"/>
      <c r="N123" s="130"/>
      <c r="O123" s="130"/>
      <c r="P123" s="130"/>
      <c r="Q123" s="130"/>
      <c r="R123" s="130"/>
      <c r="S123" s="130"/>
      <c r="T123" s="130"/>
      <c r="U123" s="130"/>
      <c r="V123" s="130"/>
      <c r="W123" s="130"/>
      <c r="X123" s="130"/>
      <c r="Y123" s="130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</row>
    <row r="124" spans="2:57" ht="14.25"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  <c r="V124" s="130"/>
      <c r="W124" s="130"/>
      <c r="X124" s="130"/>
      <c r="Y124" s="130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</row>
    <row r="125" spans="2:57" ht="14.25">
      <c r="B125" s="130"/>
      <c r="C125" s="130"/>
      <c r="D125" s="130"/>
      <c r="E125" s="130"/>
      <c r="F125" s="130"/>
      <c r="G125" s="130"/>
      <c r="H125" s="130"/>
      <c r="I125" s="130"/>
      <c r="J125" s="130"/>
      <c r="K125" s="130"/>
      <c r="L125" s="130"/>
      <c r="M125" s="130"/>
      <c r="N125" s="130"/>
      <c r="O125" s="130"/>
      <c r="P125" s="130"/>
      <c r="Q125" s="130"/>
      <c r="R125" s="130"/>
      <c r="S125" s="130"/>
      <c r="T125" s="130"/>
      <c r="U125" s="130"/>
      <c r="V125" s="130"/>
      <c r="W125" s="130"/>
      <c r="X125" s="130"/>
      <c r="Y125" s="130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</row>
    <row r="126" spans="2:57" ht="14.25">
      <c r="B126" s="130"/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0"/>
      <c r="U126" s="130"/>
      <c r="V126" s="130"/>
      <c r="W126" s="130"/>
      <c r="X126" s="130"/>
      <c r="Y126" s="130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</row>
    <row r="127" spans="2:57" ht="14.25">
      <c r="B127" s="130"/>
      <c r="C127" s="130"/>
      <c r="D127" s="130"/>
      <c r="E127" s="130"/>
      <c r="F127" s="130"/>
      <c r="G127" s="130"/>
      <c r="H127" s="130"/>
      <c r="I127" s="130"/>
      <c r="J127" s="130"/>
      <c r="K127" s="130"/>
      <c r="L127" s="130"/>
      <c r="M127" s="130"/>
      <c r="N127" s="130"/>
      <c r="O127" s="130"/>
      <c r="P127" s="130"/>
      <c r="Q127" s="130"/>
      <c r="R127" s="130"/>
      <c r="S127" s="130"/>
      <c r="T127" s="130"/>
      <c r="U127" s="130"/>
      <c r="V127" s="130"/>
      <c r="W127" s="130"/>
      <c r="X127" s="130"/>
      <c r="Y127" s="130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</row>
    <row r="128" spans="2:57" ht="14.25">
      <c r="B128" s="130"/>
      <c r="C128" s="130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0"/>
      <c r="T128" s="130"/>
      <c r="U128" s="130"/>
      <c r="V128" s="130"/>
      <c r="W128" s="130"/>
      <c r="X128" s="130"/>
      <c r="Y128" s="130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</row>
    <row r="129" spans="2:57" ht="14.25">
      <c r="B129" s="130"/>
      <c r="C129" s="130"/>
      <c r="D129" s="130"/>
      <c r="E129" s="130"/>
      <c r="F129" s="130"/>
      <c r="G129" s="130"/>
      <c r="H129" s="130"/>
      <c r="I129" s="130"/>
      <c r="J129" s="130"/>
      <c r="K129" s="130"/>
      <c r="L129" s="130"/>
      <c r="M129" s="130"/>
      <c r="N129" s="130"/>
      <c r="O129" s="130"/>
      <c r="P129" s="130"/>
      <c r="Q129" s="130"/>
      <c r="R129" s="130"/>
      <c r="S129" s="130"/>
      <c r="T129" s="130"/>
      <c r="U129" s="130"/>
      <c r="V129" s="130"/>
      <c r="W129" s="130"/>
      <c r="X129" s="130"/>
      <c r="Y129" s="130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</row>
    <row r="130" spans="2:57" ht="14.25">
      <c r="B130" s="130"/>
      <c r="C130" s="130"/>
      <c r="D130" s="130"/>
      <c r="E130" s="130"/>
      <c r="F130" s="130"/>
      <c r="G130" s="130"/>
      <c r="H130" s="130"/>
      <c r="I130" s="130"/>
      <c r="J130" s="130"/>
      <c r="K130" s="130"/>
      <c r="L130" s="130"/>
      <c r="M130" s="130"/>
      <c r="N130" s="130"/>
      <c r="O130" s="130"/>
      <c r="P130" s="130"/>
      <c r="Q130" s="130"/>
      <c r="R130" s="130"/>
      <c r="S130" s="130"/>
      <c r="T130" s="130"/>
      <c r="U130" s="130"/>
      <c r="V130" s="130"/>
      <c r="W130" s="130"/>
      <c r="X130" s="130"/>
      <c r="Y130" s="130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</row>
    <row r="131" spans="2:57" ht="14.25">
      <c r="B131" s="130"/>
      <c r="C131" s="130"/>
      <c r="D131" s="130"/>
      <c r="E131" s="130"/>
      <c r="F131" s="130"/>
      <c r="G131" s="130"/>
      <c r="H131" s="130"/>
      <c r="I131" s="130"/>
      <c r="J131" s="130"/>
      <c r="K131" s="130"/>
      <c r="L131" s="130"/>
      <c r="M131" s="130"/>
      <c r="N131" s="130"/>
      <c r="O131" s="130"/>
      <c r="P131" s="130"/>
      <c r="Q131" s="130"/>
      <c r="R131" s="130"/>
      <c r="S131" s="130"/>
      <c r="T131" s="130"/>
      <c r="U131" s="130"/>
      <c r="V131" s="130"/>
      <c r="W131" s="130"/>
      <c r="X131" s="130"/>
      <c r="Y131" s="130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</row>
    <row r="132" spans="2:57" ht="14.25">
      <c r="B132" s="130"/>
      <c r="C132" s="130"/>
      <c r="D132" s="130"/>
      <c r="E132" s="130"/>
      <c r="F132" s="130"/>
      <c r="G132" s="130"/>
      <c r="H132" s="130"/>
      <c r="I132" s="130"/>
      <c r="J132" s="130"/>
      <c r="K132" s="130"/>
      <c r="L132" s="130"/>
      <c r="M132" s="130"/>
      <c r="N132" s="130"/>
      <c r="O132" s="130"/>
      <c r="P132" s="130"/>
      <c r="Q132" s="130"/>
      <c r="R132" s="130"/>
      <c r="S132" s="130"/>
      <c r="T132" s="130"/>
      <c r="U132" s="130"/>
      <c r="V132" s="130"/>
      <c r="W132" s="130"/>
      <c r="X132" s="130"/>
      <c r="Y132" s="130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</row>
    <row r="133" spans="2:57" ht="14.25">
      <c r="B133" s="130"/>
      <c r="C133" s="130"/>
      <c r="D133" s="130"/>
      <c r="E133" s="130"/>
      <c r="F133" s="130"/>
      <c r="G133" s="130"/>
      <c r="H133" s="130"/>
      <c r="I133" s="130"/>
      <c r="J133" s="130"/>
      <c r="K133" s="130"/>
      <c r="L133" s="130"/>
      <c r="M133" s="130"/>
      <c r="N133" s="130"/>
      <c r="O133" s="130"/>
      <c r="P133" s="130"/>
      <c r="Q133" s="130"/>
      <c r="R133" s="130"/>
      <c r="S133" s="130"/>
      <c r="T133" s="130"/>
      <c r="U133" s="130"/>
      <c r="V133" s="130"/>
      <c r="W133" s="130"/>
      <c r="X133" s="130"/>
      <c r="Y133" s="130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</row>
    <row r="134" spans="2:57" ht="14.25">
      <c r="B134" s="130"/>
      <c r="C134" s="130"/>
      <c r="D134" s="130"/>
      <c r="E134" s="130"/>
      <c r="F134" s="130"/>
      <c r="G134" s="130"/>
      <c r="H134" s="130"/>
      <c r="I134" s="130"/>
      <c r="J134" s="130"/>
      <c r="K134" s="130"/>
      <c r="L134" s="130"/>
      <c r="M134" s="130"/>
      <c r="N134" s="130"/>
      <c r="O134" s="130"/>
      <c r="P134" s="130"/>
      <c r="Q134" s="130"/>
      <c r="R134" s="130"/>
      <c r="S134" s="130"/>
      <c r="T134" s="130"/>
      <c r="U134" s="130"/>
      <c r="V134" s="130"/>
      <c r="W134" s="130"/>
      <c r="X134" s="130"/>
      <c r="Y134" s="130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</row>
    <row r="135" spans="2:57" ht="14.25">
      <c r="B135" s="130"/>
      <c r="C135" s="130"/>
      <c r="D135" s="130"/>
      <c r="E135" s="130"/>
      <c r="F135" s="130"/>
      <c r="G135" s="130"/>
      <c r="H135" s="130"/>
      <c r="I135" s="130"/>
      <c r="J135" s="130"/>
      <c r="K135" s="130"/>
      <c r="L135" s="130"/>
      <c r="M135" s="130"/>
      <c r="N135" s="130"/>
      <c r="O135" s="130"/>
      <c r="P135" s="130"/>
      <c r="Q135" s="130"/>
      <c r="R135" s="130"/>
      <c r="S135" s="130"/>
      <c r="T135" s="130"/>
      <c r="U135" s="130"/>
      <c r="V135" s="130"/>
      <c r="W135" s="130"/>
      <c r="X135" s="130"/>
      <c r="Y135" s="130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</row>
    <row r="136" spans="2:57" ht="14.25">
      <c r="B136" s="130"/>
      <c r="C136" s="130"/>
      <c r="D136" s="130"/>
      <c r="E136" s="130"/>
      <c r="F136" s="130"/>
      <c r="G136" s="130"/>
      <c r="H136" s="130"/>
      <c r="I136" s="130"/>
      <c r="J136" s="130"/>
      <c r="K136" s="130"/>
      <c r="L136" s="130"/>
      <c r="M136" s="130"/>
      <c r="N136" s="130"/>
      <c r="O136" s="130"/>
      <c r="P136" s="130"/>
      <c r="Q136" s="130"/>
      <c r="R136" s="130"/>
      <c r="S136" s="130"/>
      <c r="T136" s="130"/>
      <c r="U136" s="130"/>
      <c r="V136" s="130"/>
      <c r="W136" s="130"/>
      <c r="X136" s="130"/>
      <c r="Y136" s="130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</row>
    <row r="137" spans="2:57" ht="14.25">
      <c r="B137" s="130"/>
      <c r="C137" s="130"/>
      <c r="D137" s="130"/>
      <c r="E137" s="130"/>
      <c r="F137" s="130"/>
      <c r="G137" s="130"/>
      <c r="H137" s="130"/>
      <c r="I137" s="130"/>
      <c r="J137" s="130"/>
      <c r="K137" s="130"/>
      <c r="L137" s="130"/>
      <c r="M137" s="130"/>
      <c r="N137" s="130"/>
      <c r="O137" s="130"/>
      <c r="P137" s="130"/>
      <c r="Q137" s="130"/>
      <c r="R137" s="130"/>
      <c r="S137" s="130"/>
      <c r="T137" s="130"/>
      <c r="U137" s="130"/>
      <c r="V137" s="130"/>
      <c r="W137" s="130"/>
      <c r="X137" s="130"/>
      <c r="Y137" s="130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</row>
    <row r="138" spans="2:57" ht="14.25">
      <c r="B138" s="130"/>
      <c r="C138" s="130"/>
      <c r="D138" s="130"/>
      <c r="E138" s="130"/>
      <c r="F138" s="130"/>
      <c r="G138" s="130"/>
      <c r="H138" s="130"/>
      <c r="I138" s="130"/>
      <c r="J138" s="130"/>
      <c r="K138" s="130"/>
      <c r="L138" s="130"/>
      <c r="M138" s="130"/>
      <c r="N138" s="130"/>
      <c r="O138" s="130"/>
      <c r="P138" s="130"/>
      <c r="Q138" s="130"/>
      <c r="R138" s="130"/>
      <c r="S138" s="130"/>
      <c r="T138" s="130"/>
      <c r="U138" s="130"/>
      <c r="V138" s="130"/>
      <c r="W138" s="130"/>
      <c r="X138" s="130"/>
      <c r="Y138" s="130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</row>
    <row r="139" spans="2:57" ht="14.25">
      <c r="B139" s="130"/>
      <c r="C139" s="130"/>
      <c r="D139" s="130"/>
      <c r="E139" s="130"/>
      <c r="F139" s="130"/>
      <c r="G139" s="130"/>
      <c r="H139" s="130"/>
      <c r="I139" s="130"/>
      <c r="J139" s="130"/>
      <c r="K139" s="130"/>
      <c r="L139" s="130"/>
      <c r="M139" s="130"/>
      <c r="N139" s="130"/>
      <c r="O139" s="130"/>
      <c r="P139" s="130"/>
      <c r="Q139" s="130"/>
      <c r="R139" s="130"/>
      <c r="S139" s="130"/>
      <c r="T139" s="130"/>
      <c r="U139" s="130"/>
      <c r="V139" s="130"/>
      <c r="W139" s="130"/>
      <c r="X139" s="130"/>
      <c r="Y139" s="130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</row>
    <row r="140" spans="2:57" ht="14.25">
      <c r="B140" s="130"/>
      <c r="C140" s="130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0"/>
      <c r="T140" s="130"/>
      <c r="U140" s="130"/>
      <c r="V140" s="130"/>
      <c r="W140" s="130"/>
      <c r="X140" s="130"/>
      <c r="Y140" s="130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</row>
    <row r="141" spans="2:57" ht="14.25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  <c r="P141" s="130"/>
      <c r="Q141" s="130"/>
      <c r="R141" s="130"/>
      <c r="S141" s="130"/>
      <c r="T141" s="130"/>
      <c r="U141" s="130"/>
      <c r="V141" s="130"/>
      <c r="W141" s="130"/>
      <c r="X141" s="130"/>
      <c r="Y141" s="130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</row>
    <row r="142" spans="2:57" ht="14.25">
      <c r="B142" s="130"/>
      <c r="C142" s="130"/>
      <c r="D142" s="130"/>
      <c r="E142" s="130"/>
      <c r="F142" s="130"/>
      <c r="G142" s="130"/>
      <c r="H142" s="130"/>
      <c r="I142" s="130"/>
      <c r="J142" s="130"/>
      <c r="K142" s="130"/>
      <c r="L142" s="130"/>
      <c r="M142" s="130"/>
      <c r="N142" s="130"/>
      <c r="O142" s="130"/>
      <c r="P142" s="130"/>
      <c r="Q142" s="130"/>
      <c r="R142" s="130"/>
      <c r="S142" s="130"/>
      <c r="T142" s="130"/>
      <c r="U142" s="130"/>
      <c r="V142" s="130"/>
      <c r="W142" s="130"/>
      <c r="X142" s="130"/>
      <c r="Y142" s="130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</row>
    <row r="143" spans="2:57" ht="14.25">
      <c r="B143" s="130"/>
      <c r="C143" s="130"/>
      <c r="D143" s="130"/>
      <c r="E143" s="130"/>
      <c r="F143" s="130"/>
      <c r="G143" s="130"/>
      <c r="H143" s="130"/>
      <c r="I143" s="130"/>
      <c r="J143" s="130"/>
      <c r="K143" s="130"/>
      <c r="L143" s="130"/>
      <c r="M143" s="130"/>
      <c r="N143" s="130"/>
      <c r="O143" s="130"/>
      <c r="P143" s="130"/>
      <c r="Q143" s="130"/>
      <c r="R143" s="130"/>
      <c r="S143" s="130"/>
      <c r="T143" s="130"/>
      <c r="U143" s="130"/>
      <c r="V143" s="130"/>
      <c r="W143" s="130"/>
      <c r="X143" s="130"/>
      <c r="Y143" s="130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</row>
    <row r="144" spans="2:57" ht="14.25">
      <c r="B144" s="130"/>
      <c r="C144" s="130"/>
      <c r="D144" s="130"/>
      <c r="E144" s="130"/>
      <c r="F144" s="130"/>
      <c r="G144" s="130"/>
      <c r="H144" s="130"/>
      <c r="I144" s="130"/>
      <c r="J144" s="130"/>
      <c r="K144" s="130"/>
      <c r="L144" s="130"/>
      <c r="M144" s="130"/>
      <c r="N144" s="130"/>
      <c r="O144" s="130"/>
      <c r="P144" s="130"/>
      <c r="Q144" s="130"/>
      <c r="R144" s="130"/>
      <c r="S144" s="130"/>
      <c r="T144" s="130"/>
      <c r="U144" s="130"/>
      <c r="V144" s="130"/>
      <c r="W144" s="130"/>
      <c r="X144" s="130"/>
      <c r="Y144" s="130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</row>
    <row r="145" spans="2:57" ht="14.25">
      <c r="B145" s="130"/>
      <c r="C145" s="130"/>
      <c r="D145" s="130"/>
      <c r="E145" s="130"/>
      <c r="F145" s="130"/>
      <c r="G145" s="130"/>
      <c r="H145" s="130"/>
      <c r="I145" s="130"/>
      <c r="J145" s="130"/>
      <c r="K145" s="130"/>
      <c r="L145" s="130"/>
      <c r="M145" s="130"/>
      <c r="N145" s="130"/>
      <c r="O145" s="130"/>
      <c r="P145" s="130"/>
      <c r="Q145" s="130"/>
      <c r="R145" s="130"/>
      <c r="S145" s="130"/>
      <c r="T145" s="130"/>
      <c r="U145" s="130"/>
      <c r="V145" s="130"/>
      <c r="W145" s="130"/>
      <c r="X145" s="130"/>
      <c r="Y145" s="130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</row>
    <row r="146" spans="2:57" ht="14.25">
      <c r="B146" s="130"/>
      <c r="C146" s="130"/>
      <c r="D146" s="130"/>
      <c r="E146" s="130"/>
      <c r="F146" s="130"/>
      <c r="G146" s="130"/>
      <c r="H146" s="130"/>
      <c r="I146" s="130"/>
      <c r="J146" s="130"/>
      <c r="K146" s="130"/>
      <c r="L146" s="130"/>
      <c r="M146" s="130"/>
      <c r="N146" s="130"/>
      <c r="O146" s="130"/>
      <c r="P146" s="130"/>
      <c r="Q146" s="130"/>
      <c r="R146" s="130"/>
      <c r="S146" s="130"/>
      <c r="T146" s="130"/>
      <c r="U146" s="130"/>
      <c r="V146" s="130"/>
      <c r="W146" s="130"/>
      <c r="X146" s="130"/>
      <c r="Y146" s="130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</row>
    <row r="147" spans="2:57" ht="14.25">
      <c r="B147" s="130"/>
      <c r="C147" s="130"/>
      <c r="D147" s="130"/>
      <c r="E147" s="130"/>
      <c r="F147" s="130"/>
      <c r="G147" s="130"/>
      <c r="H147" s="130"/>
      <c r="I147" s="130"/>
      <c r="J147" s="130"/>
      <c r="K147" s="130"/>
      <c r="L147" s="130"/>
      <c r="M147" s="130"/>
      <c r="N147" s="130"/>
      <c r="O147" s="130"/>
      <c r="P147" s="130"/>
      <c r="Q147" s="130"/>
      <c r="R147" s="130"/>
      <c r="S147" s="130"/>
      <c r="T147" s="130"/>
      <c r="U147" s="130"/>
      <c r="V147" s="130"/>
      <c r="W147" s="130"/>
      <c r="X147" s="130"/>
      <c r="Y147" s="130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</row>
    <row r="148" spans="2:57" ht="14.25">
      <c r="B148" s="130"/>
      <c r="C148" s="130"/>
      <c r="D148" s="130"/>
      <c r="E148" s="130"/>
      <c r="F148" s="130"/>
      <c r="G148" s="130"/>
      <c r="H148" s="130"/>
      <c r="I148" s="130"/>
      <c r="J148" s="130"/>
      <c r="K148" s="130"/>
      <c r="L148" s="130"/>
      <c r="M148" s="130"/>
      <c r="N148" s="130"/>
      <c r="O148" s="130"/>
      <c r="P148" s="130"/>
      <c r="Q148" s="130"/>
      <c r="R148" s="130"/>
      <c r="S148" s="130"/>
      <c r="T148" s="130"/>
      <c r="U148" s="130"/>
      <c r="V148" s="130"/>
      <c r="W148" s="130"/>
      <c r="X148" s="130"/>
      <c r="Y148" s="130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</row>
    <row r="149" spans="2:57" ht="14.25">
      <c r="B149" s="130"/>
      <c r="C149" s="130"/>
      <c r="D149" s="130"/>
      <c r="E149" s="130"/>
      <c r="F149" s="130"/>
      <c r="G149" s="130"/>
      <c r="H149" s="130"/>
      <c r="I149" s="130"/>
      <c r="J149" s="130"/>
      <c r="K149" s="130"/>
      <c r="L149" s="130"/>
      <c r="M149" s="130"/>
      <c r="N149" s="130"/>
      <c r="O149" s="130"/>
      <c r="P149" s="130"/>
      <c r="Q149" s="130"/>
      <c r="R149" s="130"/>
      <c r="S149" s="130"/>
      <c r="T149" s="130"/>
      <c r="U149" s="130"/>
      <c r="V149" s="130"/>
      <c r="W149" s="130"/>
      <c r="X149" s="130"/>
      <c r="Y149" s="130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</row>
    <row r="150" spans="2:57" ht="14.25">
      <c r="B150" s="130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  <c r="M150" s="130"/>
      <c r="N150" s="130"/>
      <c r="O150" s="130"/>
      <c r="P150" s="130"/>
      <c r="Q150" s="130"/>
      <c r="R150" s="130"/>
      <c r="S150" s="130"/>
      <c r="T150" s="130"/>
      <c r="U150" s="130"/>
      <c r="V150" s="130"/>
      <c r="W150" s="130"/>
      <c r="X150" s="130"/>
      <c r="Y150" s="130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</row>
    <row r="151" spans="2:57" ht="14.25">
      <c r="B151" s="130"/>
      <c r="C151" s="130"/>
      <c r="D151" s="130"/>
      <c r="E151" s="130"/>
      <c r="F151" s="130"/>
      <c r="G151" s="130"/>
      <c r="H151" s="130"/>
      <c r="I151" s="130"/>
      <c r="J151" s="130"/>
      <c r="K151" s="130"/>
      <c r="L151" s="130"/>
      <c r="M151" s="130"/>
      <c r="N151" s="130"/>
      <c r="O151" s="130"/>
      <c r="P151" s="130"/>
      <c r="Q151" s="130"/>
      <c r="R151" s="130"/>
      <c r="S151" s="130"/>
      <c r="T151" s="130"/>
      <c r="U151" s="130"/>
      <c r="V151" s="130"/>
      <c r="W151" s="130"/>
      <c r="X151" s="130"/>
      <c r="Y151" s="130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</row>
    <row r="152" spans="2:57" ht="14.25">
      <c r="B152" s="130"/>
      <c r="C152" s="130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0"/>
      <c r="T152" s="130"/>
      <c r="U152" s="130"/>
      <c r="V152" s="130"/>
      <c r="W152" s="130"/>
      <c r="X152" s="130"/>
      <c r="Y152" s="130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</row>
    <row r="153" spans="2:57" ht="14.25">
      <c r="B153" s="130"/>
      <c r="C153" s="130"/>
      <c r="D153" s="130"/>
      <c r="E153" s="130"/>
      <c r="F153" s="130"/>
      <c r="G153" s="130"/>
      <c r="H153" s="130"/>
      <c r="I153" s="130"/>
      <c r="J153" s="130"/>
      <c r="K153" s="130"/>
      <c r="L153" s="130"/>
      <c r="M153" s="130"/>
      <c r="N153" s="130"/>
      <c r="O153" s="130"/>
      <c r="P153" s="130"/>
      <c r="Q153" s="130"/>
      <c r="R153" s="130"/>
      <c r="S153" s="130"/>
      <c r="T153" s="130"/>
      <c r="U153" s="130"/>
      <c r="V153" s="130"/>
      <c r="W153" s="130"/>
      <c r="X153" s="130"/>
      <c r="Y153" s="130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</row>
    <row r="154" spans="2:57" ht="14.25">
      <c r="B154" s="130"/>
      <c r="C154" s="130"/>
      <c r="D154" s="130"/>
      <c r="E154" s="130"/>
      <c r="F154" s="130"/>
      <c r="G154" s="130"/>
      <c r="H154" s="130"/>
      <c r="I154" s="130"/>
      <c r="J154" s="130"/>
      <c r="K154" s="130"/>
      <c r="L154" s="130"/>
      <c r="M154" s="130"/>
      <c r="N154" s="130"/>
      <c r="O154" s="130"/>
      <c r="P154" s="130"/>
      <c r="Q154" s="130"/>
      <c r="R154" s="130"/>
      <c r="S154" s="130"/>
      <c r="T154" s="130"/>
      <c r="U154" s="130"/>
      <c r="V154" s="130"/>
      <c r="W154" s="130"/>
      <c r="X154" s="130"/>
      <c r="Y154" s="130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</row>
    <row r="155" spans="2:57" ht="14.25">
      <c r="B155" s="130"/>
      <c r="C155" s="130"/>
      <c r="D155" s="130"/>
      <c r="E155" s="130"/>
      <c r="F155" s="130"/>
      <c r="G155" s="130"/>
      <c r="H155" s="130"/>
      <c r="I155" s="130"/>
      <c r="J155" s="130"/>
      <c r="K155" s="130"/>
      <c r="L155" s="130"/>
      <c r="M155" s="130"/>
      <c r="N155" s="130"/>
      <c r="O155" s="130"/>
      <c r="P155" s="130"/>
      <c r="Q155" s="130"/>
      <c r="R155" s="130"/>
      <c r="S155" s="130"/>
      <c r="T155" s="130"/>
      <c r="U155" s="130"/>
      <c r="V155" s="130"/>
      <c r="W155" s="130"/>
      <c r="X155" s="130"/>
      <c r="Y155" s="130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</row>
    <row r="156" spans="2:57" ht="14.25">
      <c r="B156" s="130"/>
      <c r="C156" s="130"/>
      <c r="D156" s="130"/>
      <c r="E156" s="130"/>
      <c r="F156" s="130"/>
      <c r="G156" s="130"/>
      <c r="H156" s="130"/>
      <c r="I156" s="130"/>
      <c r="J156" s="130"/>
      <c r="K156" s="130"/>
      <c r="L156" s="130"/>
      <c r="M156" s="130"/>
      <c r="N156" s="130"/>
      <c r="O156" s="130"/>
      <c r="P156" s="130"/>
      <c r="Q156" s="130"/>
      <c r="R156" s="130"/>
      <c r="S156" s="130"/>
      <c r="T156" s="130"/>
      <c r="U156" s="130"/>
      <c r="V156" s="130"/>
      <c r="W156" s="130"/>
      <c r="X156" s="130"/>
      <c r="Y156" s="130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</row>
    <row r="157" spans="2:57" ht="14.25">
      <c r="B157" s="130"/>
      <c r="C157" s="130"/>
      <c r="D157" s="130"/>
      <c r="E157" s="130"/>
      <c r="F157" s="130"/>
      <c r="G157" s="130"/>
      <c r="H157" s="130"/>
      <c r="I157" s="130"/>
      <c r="J157" s="130"/>
      <c r="K157" s="130"/>
      <c r="L157" s="130"/>
      <c r="M157" s="130"/>
      <c r="N157" s="130"/>
      <c r="O157" s="130"/>
      <c r="P157" s="130"/>
      <c r="Q157" s="130"/>
      <c r="R157" s="130"/>
      <c r="S157" s="130"/>
      <c r="T157" s="130"/>
      <c r="U157" s="130"/>
      <c r="V157" s="130"/>
      <c r="W157" s="130"/>
      <c r="X157" s="130"/>
      <c r="Y157" s="130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</row>
    <row r="158" spans="2:57" ht="14.25">
      <c r="B158" s="130"/>
      <c r="C158" s="130"/>
      <c r="D158" s="130"/>
      <c r="E158" s="130"/>
      <c r="F158" s="130"/>
      <c r="G158" s="130"/>
      <c r="H158" s="130"/>
      <c r="I158" s="130"/>
      <c r="J158" s="130"/>
      <c r="K158" s="130"/>
      <c r="L158" s="130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</row>
    <row r="159" spans="2:57" ht="14.25">
      <c r="B159" s="130"/>
      <c r="C159" s="130"/>
      <c r="D159" s="130"/>
      <c r="E159" s="130"/>
      <c r="F159" s="130"/>
      <c r="G159" s="130"/>
      <c r="H159" s="130"/>
      <c r="I159" s="130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</row>
    <row r="160" spans="2:57" ht="14.25">
      <c r="B160" s="130"/>
      <c r="C160" s="130"/>
      <c r="D160" s="130"/>
      <c r="E160" s="130"/>
      <c r="F160" s="130"/>
      <c r="G160" s="130"/>
      <c r="H160" s="130"/>
      <c r="I160" s="130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</row>
    <row r="161" spans="2:57" ht="14.25">
      <c r="B161" s="130"/>
      <c r="C161" s="130"/>
      <c r="D161" s="130"/>
      <c r="E161" s="130"/>
      <c r="F161" s="130"/>
      <c r="G161" s="130"/>
      <c r="H161" s="130"/>
      <c r="I161" s="130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</row>
    <row r="162" spans="2:57" ht="14.25">
      <c r="B162" s="130"/>
      <c r="C162" s="130"/>
      <c r="D162" s="130"/>
      <c r="E162" s="130"/>
      <c r="F162" s="130"/>
      <c r="G162" s="130"/>
      <c r="H162" s="130"/>
      <c r="I162" s="130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</row>
    <row r="163" spans="2:57" ht="14.25">
      <c r="B163" s="130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</row>
    <row r="164" spans="2:57" ht="14.25">
      <c r="B164" s="130"/>
      <c r="C164" s="130"/>
      <c r="D164" s="130"/>
      <c r="E164" s="130"/>
      <c r="F164" s="130"/>
      <c r="G164" s="130"/>
      <c r="H164" s="130"/>
      <c r="I164" s="130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</row>
    <row r="165" spans="2:57" ht="14.25">
      <c r="B165" s="130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</row>
    <row r="166" spans="2:57" ht="14.25">
      <c r="B166" s="130"/>
      <c r="C166" s="130"/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</row>
    <row r="167" spans="2:57" ht="14.25">
      <c r="B167" s="130"/>
      <c r="C167" s="130"/>
      <c r="D167" s="130"/>
      <c r="E167" s="130"/>
      <c r="F167" s="130"/>
      <c r="G167" s="130"/>
      <c r="H167" s="130"/>
      <c r="I167" s="130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</row>
    <row r="168" spans="2:57" ht="14.25">
      <c r="B168" s="130"/>
      <c r="C168" s="130"/>
      <c r="D168" s="130"/>
      <c r="E168" s="130"/>
      <c r="F168" s="130"/>
      <c r="G168" s="130"/>
      <c r="H168" s="130"/>
      <c r="I168" s="130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</row>
    <row r="169" spans="2:57" ht="14.25">
      <c r="B169" s="130"/>
      <c r="C169" s="130"/>
      <c r="D169" s="130"/>
      <c r="E169" s="130"/>
      <c r="F169" s="130"/>
      <c r="G169" s="130"/>
      <c r="H169" s="130"/>
      <c r="I169" s="130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</row>
    <row r="170" spans="2:57" ht="14.25">
      <c r="B170" s="130"/>
      <c r="C170" s="130"/>
      <c r="D170" s="130"/>
      <c r="E170" s="130"/>
      <c r="F170" s="130"/>
      <c r="G170" s="130"/>
      <c r="H170" s="130"/>
      <c r="I170" s="130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</row>
    <row r="171" spans="2:57" ht="14.25">
      <c r="B171" s="130"/>
      <c r="C171" s="130"/>
      <c r="D171" s="130"/>
      <c r="E171" s="130"/>
      <c r="F171" s="130"/>
      <c r="G171" s="130"/>
      <c r="H171" s="130"/>
      <c r="I171" s="130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</row>
    <row r="172" spans="2:57" ht="14.25">
      <c r="B172" s="130"/>
      <c r="C172" s="130"/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</row>
    <row r="173" spans="2:57" ht="14.25">
      <c r="B173" s="130"/>
      <c r="C173" s="130"/>
      <c r="D173" s="130"/>
      <c r="E173" s="130"/>
      <c r="F173" s="130"/>
      <c r="G173" s="130"/>
      <c r="H173" s="130"/>
      <c r="I173" s="130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</row>
    <row r="174" spans="2:57" ht="14.25">
      <c r="B174" s="130"/>
      <c r="C174" s="130"/>
      <c r="D174" s="130"/>
      <c r="E174" s="130"/>
      <c r="F174" s="130"/>
      <c r="G174" s="130"/>
      <c r="H174" s="130"/>
      <c r="I174" s="130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</row>
    <row r="175" spans="2:57" ht="14.25">
      <c r="B175" s="130"/>
      <c r="C175" s="130"/>
      <c r="D175" s="130"/>
      <c r="E175" s="130"/>
      <c r="F175" s="130"/>
      <c r="G175" s="130"/>
      <c r="H175" s="130"/>
      <c r="I175" s="130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</row>
    <row r="176" spans="2:57" ht="14.25">
      <c r="B176" s="130"/>
      <c r="C176" s="130"/>
      <c r="D176" s="130"/>
      <c r="E176" s="130"/>
      <c r="F176" s="130"/>
      <c r="G176" s="130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</row>
    <row r="177" spans="2:57" ht="14.25"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  <c r="U177" s="130"/>
      <c r="V177" s="130"/>
      <c r="W177" s="130"/>
      <c r="X177" s="130"/>
      <c r="Y177" s="130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</row>
    <row r="178" spans="2:57" ht="14.25">
      <c r="B178" s="130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  <c r="M178" s="130"/>
      <c r="N178" s="130"/>
      <c r="O178" s="130"/>
      <c r="P178" s="130"/>
      <c r="Q178" s="130"/>
      <c r="R178" s="130"/>
      <c r="S178" s="130"/>
      <c r="T178" s="130"/>
      <c r="U178" s="130"/>
      <c r="V178" s="130"/>
      <c r="W178" s="130"/>
      <c r="X178" s="130"/>
      <c r="Y178" s="130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</row>
    <row r="179" spans="2:57" ht="14.25">
      <c r="B179" s="130"/>
      <c r="C179" s="130"/>
      <c r="D179" s="130"/>
      <c r="E179" s="130"/>
      <c r="F179" s="130"/>
      <c r="G179" s="130"/>
      <c r="H179" s="130"/>
      <c r="I179" s="130"/>
      <c r="J179" s="130"/>
      <c r="K179" s="130"/>
      <c r="L179" s="130"/>
      <c r="M179" s="130"/>
      <c r="N179" s="130"/>
      <c r="O179" s="130"/>
      <c r="P179" s="130"/>
      <c r="Q179" s="130"/>
      <c r="R179" s="130"/>
      <c r="S179" s="130"/>
      <c r="T179" s="130"/>
      <c r="U179" s="130"/>
      <c r="V179" s="130"/>
      <c r="W179" s="130"/>
      <c r="X179" s="130"/>
      <c r="Y179" s="130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</row>
    <row r="180" spans="2:57" ht="14.25">
      <c r="B180" s="130"/>
      <c r="C180" s="130"/>
      <c r="D180" s="130"/>
      <c r="E180" s="130"/>
      <c r="F180" s="130"/>
      <c r="G180" s="130"/>
      <c r="H180" s="130"/>
      <c r="I180" s="130"/>
      <c r="J180" s="130"/>
      <c r="K180" s="130"/>
      <c r="L180" s="130"/>
      <c r="M180" s="130"/>
      <c r="N180" s="130"/>
      <c r="O180" s="130"/>
      <c r="P180" s="130"/>
      <c r="Q180" s="130"/>
      <c r="R180" s="130"/>
      <c r="S180" s="130"/>
      <c r="T180" s="130"/>
      <c r="U180" s="130"/>
      <c r="V180" s="130"/>
      <c r="W180" s="130"/>
      <c r="X180" s="130"/>
      <c r="Y180" s="130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</row>
    <row r="181" spans="2:57" ht="14.25">
      <c r="B181" s="130"/>
      <c r="C181" s="130"/>
      <c r="D181" s="130"/>
      <c r="E181" s="130"/>
      <c r="F181" s="130"/>
      <c r="G181" s="130"/>
      <c r="H181" s="130"/>
      <c r="I181" s="130"/>
      <c r="J181" s="130"/>
      <c r="K181" s="130"/>
      <c r="L181" s="130"/>
      <c r="M181" s="130"/>
      <c r="N181" s="130"/>
      <c r="O181" s="130"/>
      <c r="P181" s="130"/>
      <c r="Q181" s="130"/>
      <c r="R181" s="130"/>
      <c r="S181" s="130"/>
      <c r="T181" s="130"/>
      <c r="U181" s="130"/>
      <c r="V181" s="130"/>
      <c r="W181" s="130"/>
      <c r="X181" s="130"/>
      <c r="Y181" s="130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</row>
    <row r="182" spans="2:57" ht="14.25">
      <c r="B182" s="130"/>
      <c r="C182" s="130"/>
      <c r="D182" s="130"/>
      <c r="E182" s="130"/>
      <c r="F182" s="130"/>
      <c r="G182" s="130"/>
      <c r="H182" s="130"/>
      <c r="I182" s="130"/>
      <c r="J182" s="130"/>
      <c r="K182" s="130"/>
      <c r="L182" s="130"/>
      <c r="M182" s="130"/>
      <c r="N182" s="130"/>
      <c r="O182" s="130"/>
      <c r="P182" s="130"/>
      <c r="Q182" s="130"/>
      <c r="R182" s="130"/>
      <c r="S182" s="130"/>
      <c r="T182" s="130"/>
      <c r="U182" s="130"/>
      <c r="V182" s="130"/>
      <c r="W182" s="130"/>
      <c r="X182" s="130"/>
      <c r="Y182" s="130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</row>
    <row r="183" spans="2:57" ht="14.25">
      <c r="B183" s="130"/>
      <c r="C183" s="130"/>
      <c r="D183" s="130"/>
      <c r="E183" s="130"/>
      <c r="F183" s="130"/>
      <c r="G183" s="130"/>
      <c r="H183" s="130"/>
      <c r="I183" s="130"/>
      <c r="J183" s="130"/>
      <c r="K183" s="130"/>
      <c r="L183" s="130"/>
      <c r="M183" s="130"/>
      <c r="N183" s="130"/>
      <c r="O183" s="130"/>
      <c r="P183" s="130"/>
      <c r="Q183" s="130"/>
      <c r="R183" s="130"/>
      <c r="S183" s="130"/>
      <c r="T183" s="130"/>
      <c r="U183" s="130"/>
      <c r="V183" s="130"/>
      <c r="W183" s="130"/>
      <c r="X183" s="130"/>
      <c r="Y183" s="130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</row>
    <row r="184" spans="2:57" ht="14.25">
      <c r="B184" s="130"/>
      <c r="C184" s="130"/>
      <c r="D184" s="130"/>
      <c r="E184" s="130"/>
      <c r="F184" s="130"/>
      <c r="G184" s="130"/>
      <c r="H184" s="130"/>
      <c r="I184" s="130"/>
      <c r="J184" s="130"/>
      <c r="K184" s="130"/>
      <c r="L184" s="130"/>
      <c r="M184" s="130"/>
      <c r="N184" s="130"/>
      <c r="O184" s="130"/>
      <c r="P184" s="130"/>
      <c r="Q184" s="130"/>
      <c r="R184" s="130"/>
      <c r="S184" s="130"/>
      <c r="T184" s="130"/>
      <c r="U184" s="130"/>
      <c r="V184" s="130"/>
      <c r="W184" s="130"/>
      <c r="X184" s="130"/>
      <c r="Y184" s="130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</row>
    <row r="185" spans="2:57" ht="14.25">
      <c r="B185" s="130"/>
      <c r="C185" s="130"/>
      <c r="D185" s="130"/>
      <c r="E185" s="130"/>
      <c r="F185" s="130"/>
      <c r="G185" s="130"/>
      <c r="H185" s="130"/>
      <c r="I185" s="130"/>
      <c r="J185" s="130"/>
      <c r="K185" s="130"/>
      <c r="L185" s="130"/>
      <c r="M185" s="130"/>
      <c r="N185" s="130"/>
      <c r="O185" s="130"/>
      <c r="P185" s="130"/>
      <c r="Q185" s="130"/>
      <c r="R185" s="130"/>
      <c r="S185" s="130"/>
      <c r="T185" s="130"/>
      <c r="U185" s="130"/>
      <c r="V185" s="130"/>
      <c r="W185" s="130"/>
      <c r="X185" s="130"/>
      <c r="Y185" s="130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</row>
    <row r="186" spans="2:57" ht="14.25">
      <c r="B186" s="130"/>
      <c r="C186" s="130"/>
      <c r="D186" s="130"/>
      <c r="E186" s="130"/>
      <c r="F186" s="130"/>
      <c r="G186" s="130"/>
      <c r="H186" s="130"/>
      <c r="I186" s="130"/>
      <c r="J186" s="130"/>
      <c r="K186" s="130"/>
      <c r="L186" s="130"/>
      <c r="M186" s="130"/>
      <c r="N186" s="130"/>
      <c r="O186" s="130"/>
      <c r="P186" s="130"/>
      <c r="Q186" s="130"/>
      <c r="R186" s="130"/>
      <c r="S186" s="130"/>
      <c r="T186" s="130"/>
      <c r="U186" s="130"/>
      <c r="V186" s="130"/>
      <c r="W186" s="130"/>
      <c r="X186" s="130"/>
      <c r="Y186" s="130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</row>
    <row r="187" spans="2:57" ht="14.25">
      <c r="B187" s="130"/>
      <c r="C187" s="130"/>
      <c r="D187" s="130"/>
      <c r="E187" s="130"/>
      <c r="F187" s="130"/>
      <c r="G187" s="130"/>
      <c r="H187" s="130"/>
      <c r="I187" s="130"/>
      <c r="J187" s="130"/>
      <c r="K187" s="130"/>
      <c r="L187" s="130"/>
      <c r="M187" s="130"/>
      <c r="N187" s="130"/>
      <c r="O187" s="130"/>
      <c r="P187" s="130"/>
      <c r="Q187" s="130"/>
      <c r="R187" s="130"/>
      <c r="S187" s="130"/>
      <c r="T187" s="130"/>
      <c r="U187" s="130"/>
      <c r="V187" s="130"/>
      <c r="W187" s="130"/>
      <c r="X187" s="130"/>
      <c r="Y187" s="130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</row>
    <row r="188" spans="2:57" ht="14.25">
      <c r="B188" s="130"/>
      <c r="C188" s="130"/>
      <c r="D188" s="130"/>
      <c r="E188" s="130"/>
      <c r="F188" s="130"/>
      <c r="G188" s="130"/>
      <c r="H188" s="130"/>
      <c r="I188" s="130"/>
      <c r="J188" s="130"/>
      <c r="K188" s="130"/>
      <c r="L188" s="130"/>
      <c r="M188" s="130"/>
      <c r="N188" s="130"/>
      <c r="O188" s="130"/>
      <c r="P188" s="130"/>
      <c r="Q188" s="130"/>
      <c r="R188" s="130"/>
      <c r="S188" s="130"/>
      <c r="T188" s="130"/>
      <c r="U188" s="130"/>
      <c r="V188" s="130"/>
      <c r="W188" s="130"/>
      <c r="X188" s="130"/>
      <c r="Y188" s="130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</row>
    <row r="189" spans="2:57" ht="14.25">
      <c r="B189" s="130"/>
      <c r="C189" s="130"/>
      <c r="D189" s="130"/>
      <c r="E189" s="130"/>
      <c r="F189" s="130"/>
      <c r="G189" s="130"/>
      <c r="H189" s="130"/>
      <c r="I189" s="130"/>
      <c r="J189" s="130"/>
      <c r="K189" s="130"/>
      <c r="L189" s="130"/>
      <c r="M189" s="130"/>
      <c r="N189" s="130"/>
      <c r="O189" s="130"/>
      <c r="P189" s="130"/>
      <c r="Q189" s="130"/>
      <c r="R189" s="130"/>
      <c r="S189" s="130"/>
      <c r="T189" s="130"/>
      <c r="U189" s="130"/>
      <c r="V189" s="130"/>
      <c r="W189" s="130"/>
      <c r="X189" s="130"/>
      <c r="Y189" s="130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</row>
    <row r="190" spans="2:57" ht="14.25">
      <c r="B190" s="130"/>
      <c r="C190" s="130"/>
      <c r="D190" s="130"/>
      <c r="E190" s="130"/>
      <c r="F190" s="130"/>
      <c r="G190" s="130"/>
      <c r="H190" s="130"/>
      <c r="I190" s="130"/>
      <c r="J190" s="130"/>
      <c r="K190" s="130"/>
      <c r="L190" s="130"/>
      <c r="M190" s="130"/>
      <c r="N190" s="130"/>
      <c r="O190" s="130"/>
      <c r="P190" s="130"/>
      <c r="Q190" s="130"/>
      <c r="R190" s="130"/>
      <c r="S190" s="130"/>
      <c r="T190" s="130"/>
      <c r="U190" s="130"/>
      <c r="V190" s="130"/>
      <c r="W190" s="130"/>
      <c r="X190" s="130"/>
      <c r="Y190" s="130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</row>
    <row r="191" spans="2:57" ht="14.25">
      <c r="B191" s="130"/>
      <c r="C191" s="130"/>
      <c r="D191" s="130"/>
      <c r="E191" s="130"/>
      <c r="F191" s="130"/>
      <c r="G191" s="130"/>
      <c r="H191" s="130"/>
      <c r="I191" s="130"/>
      <c r="J191" s="130"/>
      <c r="K191" s="130"/>
      <c r="L191" s="130"/>
      <c r="M191" s="130"/>
      <c r="N191" s="130"/>
      <c r="O191" s="130"/>
      <c r="P191" s="130"/>
      <c r="Q191" s="130"/>
      <c r="R191" s="130"/>
      <c r="S191" s="130"/>
      <c r="T191" s="130"/>
      <c r="U191" s="130"/>
      <c r="V191" s="130"/>
      <c r="W191" s="130"/>
      <c r="X191" s="130"/>
      <c r="Y191" s="130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</row>
    <row r="192" spans="2:57" ht="14.25">
      <c r="B192" s="130"/>
      <c r="C192" s="130"/>
      <c r="D192" s="130"/>
      <c r="E192" s="130"/>
      <c r="F192" s="130"/>
      <c r="G192" s="130"/>
      <c r="H192" s="130"/>
      <c r="I192" s="130"/>
      <c r="J192" s="130"/>
      <c r="K192" s="130"/>
      <c r="L192" s="130"/>
      <c r="M192" s="130"/>
      <c r="N192" s="130"/>
      <c r="O192" s="130"/>
      <c r="P192" s="130"/>
      <c r="Q192" s="130"/>
      <c r="R192" s="130"/>
      <c r="S192" s="130"/>
      <c r="T192" s="130"/>
      <c r="U192" s="130"/>
      <c r="V192" s="130"/>
      <c r="W192" s="130"/>
      <c r="X192" s="130"/>
      <c r="Y192" s="130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</row>
    <row r="193" spans="2:57" ht="14.25">
      <c r="B193" s="130"/>
      <c r="C193" s="130"/>
      <c r="D193" s="130"/>
      <c r="E193" s="130"/>
      <c r="F193" s="130"/>
      <c r="G193" s="130"/>
      <c r="H193" s="130"/>
      <c r="I193" s="130"/>
      <c r="J193" s="130"/>
      <c r="K193" s="130"/>
      <c r="L193" s="130"/>
      <c r="M193" s="130"/>
      <c r="N193" s="130"/>
      <c r="O193" s="130"/>
      <c r="P193" s="130"/>
      <c r="Q193" s="130"/>
      <c r="R193" s="130"/>
      <c r="S193" s="130"/>
      <c r="T193" s="130"/>
      <c r="U193" s="130"/>
      <c r="V193" s="130"/>
      <c r="W193" s="130"/>
      <c r="X193" s="130"/>
      <c r="Y193" s="130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</row>
    <row r="194" spans="2:57" ht="14.25">
      <c r="B194" s="130"/>
      <c r="C194" s="130"/>
      <c r="D194" s="130"/>
      <c r="E194" s="130"/>
      <c r="F194" s="130"/>
      <c r="G194" s="130"/>
      <c r="H194" s="130"/>
      <c r="I194" s="130"/>
      <c r="J194" s="130"/>
      <c r="K194" s="130"/>
      <c r="L194" s="130"/>
      <c r="M194" s="130"/>
      <c r="N194" s="130"/>
      <c r="O194" s="130"/>
      <c r="P194" s="130"/>
      <c r="Q194" s="130"/>
      <c r="R194" s="130"/>
      <c r="S194" s="130"/>
      <c r="T194" s="130"/>
      <c r="U194" s="130"/>
      <c r="V194" s="130"/>
      <c r="W194" s="130"/>
      <c r="X194" s="130"/>
      <c r="Y194" s="130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</row>
    <row r="195" spans="2:57" ht="14.25">
      <c r="B195" s="130"/>
      <c r="C195" s="130"/>
      <c r="D195" s="130"/>
      <c r="E195" s="130"/>
      <c r="F195" s="130"/>
      <c r="G195" s="130"/>
      <c r="H195" s="130"/>
      <c r="I195" s="130"/>
      <c r="J195" s="130"/>
      <c r="K195" s="130"/>
      <c r="L195" s="130"/>
      <c r="M195" s="130"/>
      <c r="N195" s="130"/>
      <c r="O195" s="130"/>
      <c r="P195" s="130"/>
      <c r="Q195" s="130"/>
      <c r="R195" s="130"/>
      <c r="S195" s="130"/>
      <c r="T195" s="130"/>
      <c r="U195" s="130"/>
      <c r="V195" s="130"/>
      <c r="W195" s="130"/>
      <c r="X195" s="130"/>
      <c r="Y195" s="130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</row>
    <row r="196" spans="2:57" ht="14.25">
      <c r="B196" s="130"/>
      <c r="C196" s="130"/>
      <c r="D196" s="130"/>
      <c r="E196" s="130"/>
      <c r="F196" s="130"/>
      <c r="G196" s="130"/>
      <c r="H196" s="130"/>
      <c r="I196" s="130"/>
      <c r="J196" s="130"/>
      <c r="K196" s="130"/>
      <c r="L196" s="130"/>
      <c r="M196" s="130"/>
      <c r="N196" s="130"/>
      <c r="O196" s="130"/>
      <c r="P196" s="130"/>
      <c r="Q196" s="130"/>
      <c r="R196" s="130"/>
      <c r="S196" s="130"/>
      <c r="T196" s="130"/>
      <c r="U196" s="130"/>
      <c r="V196" s="130"/>
      <c r="W196" s="130"/>
      <c r="X196" s="130"/>
      <c r="Y196" s="130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</row>
    <row r="197" spans="2:57" ht="14.25">
      <c r="B197" s="130"/>
      <c r="C197" s="130"/>
      <c r="D197" s="130"/>
      <c r="E197" s="130"/>
      <c r="F197" s="130"/>
      <c r="G197" s="130"/>
      <c r="H197" s="130"/>
      <c r="I197" s="130"/>
      <c r="J197" s="130"/>
      <c r="K197" s="130"/>
      <c r="L197" s="130"/>
      <c r="M197" s="130"/>
      <c r="N197" s="130"/>
      <c r="O197" s="130"/>
      <c r="P197" s="130"/>
      <c r="Q197" s="130"/>
      <c r="R197" s="130"/>
      <c r="S197" s="130"/>
      <c r="T197" s="130"/>
      <c r="U197" s="130"/>
      <c r="V197" s="130"/>
      <c r="W197" s="130"/>
      <c r="X197" s="130"/>
      <c r="Y197" s="130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</row>
    <row r="198" spans="2:57" ht="14.25">
      <c r="B198" s="130"/>
      <c r="C198" s="130"/>
      <c r="D198" s="130"/>
      <c r="E198" s="130"/>
      <c r="F198" s="130"/>
      <c r="G198" s="130"/>
      <c r="H198" s="130"/>
      <c r="I198" s="130"/>
      <c r="J198" s="130"/>
      <c r="K198" s="130"/>
      <c r="L198" s="130"/>
      <c r="M198" s="130"/>
      <c r="N198" s="130"/>
      <c r="O198" s="130"/>
      <c r="P198" s="130"/>
      <c r="Q198" s="130"/>
      <c r="R198" s="130"/>
      <c r="S198" s="130"/>
      <c r="T198" s="130"/>
      <c r="U198" s="130"/>
      <c r="V198" s="130"/>
      <c r="W198" s="130"/>
      <c r="X198" s="130"/>
      <c r="Y198" s="130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</row>
    <row r="199" spans="2:57" ht="14.25">
      <c r="B199" s="130"/>
      <c r="C199" s="130"/>
      <c r="D199" s="130"/>
      <c r="E199" s="130"/>
      <c r="F199" s="130"/>
      <c r="G199" s="130"/>
      <c r="H199" s="130"/>
      <c r="I199" s="130"/>
      <c r="J199" s="130"/>
      <c r="K199" s="130"/>
      <c r="L199" s="130"/>
      <c r="M199" s="130"/>
      <c r="N199" s="130"/>
      <c r="O199" s="130"/>
      <c r="P199" s="130"/>
      <c r="Q199" s="130"/>
      <c r="R199" s="130"/>
      <c r="S199" s="130"/>
      <c r="T199" s="130"/>
      <c r="U199" s="130"/>
      <c r="V199" s="130"/>
      <c r="W199" s="130"/>
      <c r="X199" s="130"/>
      <c r="Y199" s="130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</row>
    <row r="200" spans="2:57" ht="14.25">
      <c r="B200" s="130"/>
      <c r="C200" s="130"/>
      <c r="D200" s="130"/>
      <c r="E200" s="130"/>
      <c r="F200" s="130"/>
      <c r="G200" s="130"/>
      <c r="H200" s="130"/>
      <c r="I200" s="130"/>
      <c r="J200" s="130"/>
      <c r="K200" s="130"/>
      <c r="L200" s="130"/>
      <c r="M200" s="130"/>
      <c r="N200" s="130"/>
      <c r="O200" s="130"/>
      <c r="P200" s="130"/>
      <c r="Q200" s="130"/>
      <c r="R200" s="130"/>
      <c r="S200" s="130"/>
      <c r="T200" s="130"/>
      <c r="U200" s="130"/>
      <c r="V200" s="130"/>
      <c r="W200" s="130"/>
      <c r="X200" s="130"/>
      <c r="Y200" s="130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</row>
    <row r="201" spans="2:57" ht="14.25">
      <c r="B201" s="130"/>
      <c r="C201" s="130"/>
      <c r="D201" s="130"/>
      <c r="E201" s="130"/>
      <c r="F201" s="130"/>
      <c r="G201" s="130"/>
      <c r="H201" s="130"/>
      <c r="I201" s="130"/>
      <c r="J201" s="130"/>
      <c r="K201" s="130"/>
      <c r="L201" s="130"/>
      <c r="M201" s="130"/>
      <c r="N201" s="130"/>
      <c r="O201" s="130"/>
      <c r="P201" s="130"/>
      <c r="Q201" s="130"/>
      <c r="R201" s="130"/>
      <c r="S201" s="130"/>
      <c r="T201" s="130"/>
      <c r="U201" s="130"/>
      <c r="V201" s="130"/>
      <c r="W201" s="130"/>
      <c r="X201" s="130"/>
      <c r="Y201" s="130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</row>
    <row r="202" spans="2:57" ht="14.25">
      <c r="B202" s="130"/>
      <c r="C202" s="130"/>
      <c r="D202" s="130"/>
      <c r="E202" s="130"/>
      <c r="F202" s="130"/>
      <c r="G202" s="130"/>
      <c r="H202" s="130"/>
      <c r="I202" s="130"/>
      <c r="J202" s="130"/>
      <c r="K202" s="130"/>
      <c r="L202" s="130"/>
      <c r="M202" s="130"/>
      <c r="N202" s="130"/>
      <c r="O202" s="130"/>
      <c r="P202" s="130"/>
      <c r="Q202" s="130"/>
      <c r="R202" s="130"/>
      <c r="S202" s="130"/>
      <c r="T202" s="130"/>
      <c r="U202" s="130"/>
      <c r="V202" s="130"/>
      <c r="W202" s="130"/>
      <c r="X202" s="130"/>
      <c r="Y202" s="130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</row>
    <row r="203" spans="2:57" ht="14.25">
      <c r="B203" s="130"/>
      <c r="C203" s="130"/>
      <c r="D203" s="130"/>
      <c r="E203" s="130"/>
      <c r="F203" s="130"/>
      <c r="G203" s="130"/>
      <c r="H203" s="130"/>
      <c r="I203" s="130"/>
      <c r="J203" s="130"/>
      <c r="K203" s="130"/>
      <c r="L203" s="130"/>
      <c r="M203" s="130"/>
      <c r="N203" s="130"/>
      <c r="O203" s="130"/>
      <c r="P203" s="130"/>
      <c r="Q203" s="130"/>
      <c r="R203" s="130"/>
      <c r="S203" s="130"/>
      <c r="T203" s="130"/>
      <c r="U203" s="130"/>
      <c r="V203" s="130"/>
      <c r="W203" s="130"/>
      <c r="X203" s="130"/>
      <c r="Y203" s="130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</row>
    <row r="204" spans="2:57" ht="14.25">
      <c r="B204" s="130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  <c r="M204" s="130"/>
      <c r="N204" s="130"/>
      <c r="O204" s="130"/>
      <c r="P204" s="130"/>
      <c r="Q204" s="130"/>
      <c r="R204" s="130"/>
      <c r="S204" s="130"/>
      <c r="T204" s="130"/>
      <c r="U204" s="130"/>
      <c r="V204" s="130"/>
      <c r="W204" s="130"/>
      <c r="X204" s="130"/>
      <c r="Y204" s="130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</row>
    <row r="205" spans="2:57">
      <c r="B205" s="171"/>
      <c r="C205" s="171"/>
      <c r="D205" s="171"/>
      <c r="E205" s="171"/>
      <c r="F205" s="171"/>
      <c r="G205" s="171"/>
      <c r="H205" s="171"/>
      <c r="I205" s="171"/>
      <c r="J205" s="171"/>
      <c r="K205" s="171"/>
      <c r="L205" s="171"/>
      <c r="M205" s="171"/>
      <c r="N205" s="171"/>
      <c r="O205" s="171"/>
      <c r="P205" s="171"/>
      <c r="Q205" s="171"/>
      <c r="R205" s="171"/>
      <c r="S205" s="171"/>
      <c r="T205" s="171"/>
      <c r="U205" s="171"/>
      <c r="V205" s="171"/>
      <c r="W205" s="171"/>
      <c r="X205" s="171"/>
      <c r="Y205" s="171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</row>
    <row r="206" spans="2:57"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1"/>
      <c r="T206" s="171"/>
      <c r="U206" s="171"/>
      <c r="V206" s="171"/>
      <c r="W206" s="171"/>
      <c r="X206" s="171"/>
      <c r="Y206" s="171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</row>
    <row r="207" spans="2:57"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1"/>
      <c r="T207" s="171"/>
      <c r="U207" s="171"/>
      <c r="V207" s="171"/>
      <c r="W207" s="171"/>
      <c r="X207" s="171"/>
      <c r="Y207" s="171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</row>
    <row r="208" spans="2:57">
      <c r="B208" s="171"/>
      <c r="C208" s="171"/>
      <c r="D208" s="171"/>
      <c r="E208" s="171"/>
      <c r="F208" s="171"/>
      <c r="G208" s="171"/>
      <c r="H208" s="171"/>
      <c r="I208" s="171"/>
      <c r="J208" s="171"/>
      <c r="K208" s="171"/>
      <c r="L208" s="171"/>
      <c r="M208" s="171"/>
      <c r="N208" s="171"/>
      <c r="O208" s="171"/>
      <c r="P208" s="171"/>
      <c r="Q208" s="171"/>
      <c r="R208" s="171"/>
      <c r="S208" s="171"/>
      <c r="T208" s="171"/>
      <c r="U208" s="171"/>
      <c r="V208" s="171"/>
      <c r="W208" s="171"/>
      <c r="X208" s="171"/>
      <c r="Y208" s="171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</row>
    <row r="209" spans="2:57">
      <c r="B209" s="171"/>
      <c r="C209" s="171"/>
      <c r="D209" s="171"/>
      <c r="E209" s="171"/>
      <c r="F209" s="171"/>
      <c r="G209" s="171"/>
      <c r="H209" s="171"/>
      <c r="I209" s="171"/>
      <c r="J209" s="171"/>
      <c r="K209" s="171"/>
      <c r="L209" s="171"/>
      <c r="M209" s="171"/>
      <c r="N209" s="171"/>
      <c r="O209" s="171"/>
      <c r="P209" s="171"/>
      <c r="Q209" s="171"/>
      <c r="R209" s="171"/>
      <c r="S209" s="171"/>
      <c r="T209" s="171"/>
      <c r="U209" s="171"/>
      <c r="V209" s="171"/>
      <c r="W209" s="171"/>
      <c r="X209" s="171"/>
      <c r="Y209" s="171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</row>
    <row r="210" spans="2:57">
      <c r="B210" s="171"/>
      <c r="C210" s="171"/>
      <c r="D210" s="171"/>
      <c r="E210" s="171"/>
      <c r="F210" s="171"/>
      <c r="G210" s="171"/>
      <c r="H210" s="171"/>
      <c r="I210" s="171"/>
      <c r="J210" s="171"/>
      <c r="K210" s="171"/>
      <c r="L210" s="171"/>
      <c r="M210" s="171"/>
      <c r="N210" s="171"/>
      <c r="O210" s="171"/>
      <c r="P210" s="171"/>
      <c r="Q210" s="171"/>
      <c r="R210" s="171"/>
      <c r="S210" s="171"/>
      <c r="T210" s="171"/>
      <c r="U210" s="171"/>
      <c r="V210" s="171"/>
      <c r="W210" s="171"/>
      <c r="X210" s="171"/>
      <c r="Y210" s="171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</row>
    <row r="211" spans="2:57">
      <c r="B211" s="171"/>
      <c r="C211" s="171"/>
      <c r="D211" s="171"/>
      <c r="E211" s="171"/>
      <c r="F211" s="171"/>
      <c r="G211" s="171"/>
      <c r="H211" s="171"/>
      <c r="I211" s="171"/>
      <c r="J211" s="171"/>
      <c r="K211" s="171"/>
      <c r="L211" s="171"/>
      <c r="M211" s="171"/>
      <c r="N211" s="171"/>
      <c r="O211" s="171"/>
      <c r="P211" s="171"/>
      <c r="Q211" s="171"/>
      <c r="R211" s="171"/>
      <c r="S211" s="171"/>
      <c r="T211" s="171"/>
      <c r="U211" s="171"/>
      <c r="V211" s="171"/>
      <c r="W211" s="171"/>
      <c r="X211" s="171"/>
      <c r="Y211" s="171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</row>
    <row r="212" spans="2:57">
      <c r="B212" s="171"/>
      <c r="C212" s="171"/>
      <c r="D212" s="171"/>
      <c r="E212" s="171"/>
      <c r="F212" s="171"/>
      <c r="G212" s="171"/>
      <c r="H212" s="171"/>
      <c r="I212" s="171"/>
      <c r="J212" s="171"/>
      <c r="K212" s="171"/>
      <c r="L212" s="171"/>
      <c r="M212" s="171"/>
      <c r="N212" s="171"/>
      <c r="O212" s="171"/>
      <c r="P212" s="171"/>
      <c r="Q212" s="171"/>
      <c r="R212" s="171"/>
      <c r="S212" s="171"/>
      <c r="T212" s="171"/>
      <c r="U212" s="171"/>
      <c r="V212" s="171"/>
      <c r="W212" s="171"/>
      <c r="X212" s="171"/>
      <c r="Y212" s="171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</row>
    <row r="213" spans="2:57">
      <c r="B213" s="171"/>
      <c r="C213" s="171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</row>
    <row r="214" spans="2:57">
      <c r="B214" s="171"/>
      <c r="C214" s="171"/>
      <c r="D214" s="171"/>
      <c r="E214" s="171"/>
      <c r="F214" s="171"/>
      <c r="G214" s="171"/>
      <c r="H214" s="171"/>
      <c r="I214" s="171"/>
      <c r="J214" s="171"/>
      <c r="K214" s="171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171"/>
      <c r="W214" s="171"/>
      <c r="X214" s="171"/>
      <c r="Y214" s="171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</row>
    <row r="215" spans="2:57">
      <c r="B215" s="171"/>
      <c r="C215" s="171"/>
      <c r="D215" s="171"/>
      <c r="E215" s="171"/>
      <c r="F215" s="171"/>
      <c r="G215" s="171"/>
      <c r="H215" s="171"/>
      <c r="I215" s="171"/>
      <c r="J215" s="171"/>
      <c r="K215" s="171"/>
      <c r="L215" s="171"/>
      <c r="M215" s="171"/>
      <c r="N215" s="171"/>
      <c r="O215" s="171"/>
      <c r="P215" s="171"/>
      <c r="Q215" s="171"/>
      <c r="R215" s="171"/>
      <c r="S215" s="171"/>
      <c r="T215" s="171"/>
      <c r="U215" s="171"/>
      <c r="V215" s="171"/>
      <c r="W215" s="171"/>
      <c r="X215" s="171"/>
      <c r="Y215" s="171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</row>
    <row r="216" spans="2:57">
      <c r="B216" s="171"/>
      <c r="C216" s="171"/>
      <c r="D216" s="171"/>
      <c r="E216" s="171"/>
      <c r="F216" s="171"/>
      <c r="G216" s="171"/>
      <c r="H216" s="171"/>
      <c r="I216" s="171"/>
      <c r="J216" s="171"/>
      <c r="K216" s="171"/>
      <c r="L216" s="171"/>
      <c r="M216" s="171"/>
      <c r="N216" s="171"/>
      <c r="O216" s="171"/>
      <c r="P216" s="171"/>
      <c r="Q216" s="171"/>
      <c r="R216" s="171"/>
      <c r="S216" s="171"/>
      <c r="T216" s="171"/>
      <c r="U216" s="171"/>
      <c r="V216" s="171"/>
      <c r="W216" s="171"/>
      <c r="X216" s="171"/>
      <c r="Y216" s="171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</row>
    <row r="217" spans="2:57">
      <c r="B217" s="171"/>
      <c r="C217" s="171"/>
      <c r="D217" s="171"/>
      <c r="E217" s="171"/>
      <c r="F217" s="171"/>
      <c r="G217" s="171"/>
      <c r="H217" s="171"/>
      <c r="I217" s="171"/>
      <c r="J217" s="171"/>
      <c r="K217" s="171"/>
      <c r="L217" s="171"/>
      <c r="M217" s="171"/>
      <c r="N217" s="171"/>
      <c r="O217" s="171"/>
      <c r="P217" s="171"/>
      <c r="Q217" s="171"/>
      <c r="R217" s="171"/>
      <c r="S217" s="171"/>
      <c r="T217" s="171"/>
      <c r="U217" s="171"/>
      <c r="V217" s="171"/>
      <c r="W217" s="171"/>
      <c r="X217" s="171"/>
      <c r="Y217" s="171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</row>
    <row r="218" spans="2:57">
      <c r="B218" s="171"/>
      <c r="C218" s="171"/>
      <c r="D218" s="171"/>
      <c r="E218" s="171"/>
      <c r="F218" s="171"/>
      <c r="G218" s="171"/>
      <c r="H218" s="171"/>
      <c r="I218" s="171"/>
      <c r="J218" s="171"/>
      <c r="K218" s="171"/>
      <c r="L218" s="171"/>
      <c r="M218" s="171"/>
      <c r="N218" s="171"/>
      <c r="O218" s="171"/>
      <c r="P218" s="171"/>
      <c r="Q218" s="171"/>
      <c r="R218" s="171"/>
      <c r="S218" s="171"/>
      <c r="T218" s="171"/>
      <c r="U218" s="171"/>
      <c r="V218" s="171"/>
      <c r="W218" s="171"/>
      <c r="X218" s="171"/>
      <c r="Y218" s="171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</row>
    <row r="219" spans="2:57">
      <c r="B219" s="171"/>
      <c r="C219" s="171"/>
      <c r="D219" s="171"/>
      <c r="E219" s="171"/>
      <c r="F219" s="171"/>
      <c r="G219" s="171"/>
      <c r="H219" s="171"/>
      <c r="I219" s="171"/>
      <c r="J219" s="171"/>
      <c r="K219" s="171"/>
      <c r="L219" s="171"/>
      <c r="M219" s="171"/>
      <c r="N219" s="171"/>
      <c r="O219" s="171"/>
      <c r="P219" s="171"/>
      <c r="Q219" s="171"/>
      <c r="R219" s="171"/>
      <c r="S219" s="171"/>
      <c r="T219" s="171"/>
      <c r="U219" s="171"/>
      <c r="V219" s="171"/>
      <c r="W219" s="171"/>
      <c r="X219" s="171"/>
      <c r="Y219" s="171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</row>
    <row r="220" spans="2:57">
      <c r="B220" s="171"/>
      <c r="C220" s="171"/>
      <c r="D220" s="171"/>
      <c r="E220" s="171"/>
      <c r="F220" s="171"/>
      <c r="G220" s="171"/>
      <c r="H220" s="171"/>
      <c r="I220" s="171"/>
      <c r="J220" s="171"/>
      <c r="K220" s="171"/>
      <c r="L220" s="171"/>
      <c r="M220" s="171"/>
      <c r="N220" s="171"/>
      <c r="O220" s="171"/>
      <c r="P220" s="171"/>
      <c r="Q220" s="171"/>
      <c r="R220" s="171"/>
      <c r="S220" s="171"/>
      <c r="T220" s="171"/>
      <c r="U220" s="171"/>
      <c r="V220" s="171"/>
      <c r="W220" s="171"/>
      <c r="X220" s="171"/>
      <c r="Y220" s="171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</row>
    <row r="221" spans="2:57">
      <c r="B221" s="171"/>
      <c r="C221" s="171"/>
      <c r="D221" s="171"/>
      <c r="E221" s="171"/>
      <c r="F221" s="171"/>
      <c r="G221" s="171"/>
      <c r="H221" s="171"/>
      <c r="I221" s="171"/>
      <c r="J221" s="171"/>
      <c r="K221" s="171"/>
      <c r="L221" s="171"/>
      <c r="M221" s="171"/>
      <c r="N221" s="171"/>
      <c r="O221" s="171"/>
      <c r="P221" s="171"/>
      <c r="Q221" s="171"/>
      <c r="R221" s="171"/>
      <c r="S221" s="171"/>
      <c r="T221" s="171"/>
      <c r="U221" s="171"/>
      <c r="V221" s="171"/>
      <c r="W221" s="171"/>
      <c r="X221" s="171"/>
      <c r="Y221" s="171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</row>
    <row r="222" spans="2:57">
      <c r="B222" s="171"/>
      <c r="C222" s="171"/>
      <c r="D222" s="171"/>
      <c r="E222" s="171"/>
      <c r="F222" s="171"/>
      <c r="G222" s="171"/>
      <c r="H222" s="171"/>
      <c r="I222" s="171"/>
      <c r="J222" s="171"/>
      <c r="K222" s="171"/>
      <c r="L222" s="171"/>
      <c r="M222" s="171"/>
      <c r="N222" s="171"/>
      <c r="O222" s="171"/>
      <c r="P222" s="171"/>
      <c r="Q222" s="171"/>
      <c r="R222" s="171"/>
      <c r="S222" s="171"/>
      <c r="T222" s="171"/>
      <c r="U222" s="171"/>
      <c r="V222" s="171"/>
      <c r="W222" s="171"/>
      <c r="X222" s="171"/>
      <c r="Y222" s="171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</row>
    <row r="223" spans="2:57">
      <c r="B223" s="171"/>
      <c r="C223" s="171"/>
      <c r="D223" s="171"/>
      <c r="E223" s="171"/>
      <c r="F223" s="171"/>
      <c r="G223" s="171"/>
      <c r="H223" s="171"/>
      <c r="I223" s="171"/>
      <c r="J223" s="171"/>
      <c r="K223" s="171"/>
      <c r="L223" s="171"/>
      <c r="M223" s="171"/>
      <c r="N223" s="171"/>
      <c r="O223" s="171"/>
      <c r="P223" s="171"/>
      <c r="Q223" s="171"/>
      <c r="R223" s="171"/>
      <c r="S223" s="171"/>
      <c r="T223" s="171"/>
      <c r="U223" s="171"/>
      <c r="V223" s="171"/>
      <c r="W223" s="171"/>
      <c r="X223" s="171"/>
      <c r="Y223" s="171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</row>
    <row r="224" spans="2:57">
      <c r="B224" s="171"/>
      <c r="C224" s="171"/>
      <c r="D224" s="171"/>
      <c r="E224" s="171"/>
      <c r="F224" s="171"/>
      <c r="G224" s="171"/>
      <c r="H224" s="171"/>
      <c r="I224" s="171"/>
      <c r="J224" s="171"/>
      <c r="K224" s="171"/>
      <c r="L224" s="171"/>
      <c r="M224" s="171"/>
      <c r="N224" s="171"/>
      <c r="O224" s="171"/>
      <c r="P224" s="171"/>
      <c r="Q224" s="171"/>
      <c r="R224" s="171"/>
      <c r="S224" s="171"/>
      <c r="T224" s="171"/>
      <c r="U224" s="171"/>
      <c r="V224" s="171"/>
      <c r="W224" s="171"/>
      <c r="X224" s="171"/>
      <c r="Y224" s="171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</row>
    <row r="225" spans="2:57">
      <c r="B225" s="171"/>
      <c r="C225" s="171"/>
      <c r="D225" s="171"/>
      <c r="E225" s="171"/>
      <c r="F225" s="171"/>
      <c r="G225" s="171"/>
      <c r="H225" s="171"/>
      <c r="I225" s="171"/>
      <c r="J225" s="171"/>
      <c r="K225" s="171"/>
      <c r="L225" s="171"/>
      <c r="M225" s="171"/>
      <c r="N225" s="171"/>
      <c r="O225" s="171"/>
      <c r="P225" s="171"/>
      <c r="Q225" s="171"/>
      <c r="R225" s="171"/>
      <c r="S225" s="171"/>
      <c r="T225" s="171"/>
      <c r="U225" s="171"/>
      <c r="V225" s="171"/>
      <c r="W225" s="171"/>
      <c r="X225" s="171"/>
      <c r="Y225" s="171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</row>
    <row r="226" spans="2:57"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</row>
    <row r="227" spans="2:57"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</row>
    <row r="228" spans="2:57"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</row>
    <row r="229" spans="2:57"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</row>
    <row r="230" spans="2:57"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</row>
    <row r="231" spans="2:57"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</row>
    <row r="232" spans="2:57"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</row>
    <row r="233" spans="2:57"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</row>
    <row r="234" spans="2:57"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</row>
    <row r="235" spans="2:57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</row>
    <row r="236" spans="2:57"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</row>
    <row r="237" spans="2:57"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</row>
    <row r="238" spans="2:57"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</row>
    <row r="239" spans="2:57"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</row>
    <row r="240" spans="2:57"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</row>
    <row r="241" spans="2:57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3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</row>
    <row r="242" spans="2:57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3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</row>
    <row r="243" spans="2:57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3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</row>
    <row r="244" spans="2:57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3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</row>
    <row r="245" spans="2:57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3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</row>
    <row r="246" spans="2:57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3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</row>
    <row r="247" spans="2:57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3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</row>
    <row r="248" spans="2:57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3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</row>
    <row r="249" spans="2:57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3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</row>
    <row r="250" spans="2:57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3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</row>
    <row r="251" spans="2:57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3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</row>
    <row r="252" spans="2:57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3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</row>
    <row r="253" spans="2:57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3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</row>
    <row r="254" spans="2:57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3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</row>
    <row r="255" spans="2:57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3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</row>
    <row r="256" spans="2:57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3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</row>
    <row r="257" spans="2:57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3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</row>
    <row r="258" spans="2:57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3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</row>
    <row r="259" spans="2:57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3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</row>
    <row r="260" spans="2:57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3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</row>
    <row r="261" spans="2:57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3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</row>
    <row r="262" spans="2:57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3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</row>
    <row r="263" spans="2:57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3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</row>
    <row r="264" spans="2:57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3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</row>
    <row r="265" spans="2:57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3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</row>
    <row r="266" spans="2:57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3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</row>
    <row r="267" spans="2:57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3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</row>
    <row r="268" spans="2:57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3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</row>
    <row r="269" spans="2:57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3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</row>
    <row r="270" spans="2:57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3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</row>
    <row r="271" spans="2:57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3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</row>
    <row r="272" spans="2:57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3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</row>
    <row r="273" spans="2:57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3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</row>
    <row r="274" spans="2:57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3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</row>
    <row r="275" spans="2:57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3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</row>
    <row r="276" spans="2:57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3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</row>
    <row r="277" spans="2:57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3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</row>
    <row r="278" spans="2:57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3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</row>
    <row r="279" spans="2:57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3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</row>
    <row r="280" spans="2:57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3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</row>
    <row r="281" spans="2:57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3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</row>
    <row r="282" spans="2:57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3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</row>
    <row r="283" spans="2:57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3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</row>
    <row r="284" spans="2:57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3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</row>
    <row r="285" spans="2:57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3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</row>
    <row r="286" spans="2:57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3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</row>
    <row r="287" spans="2:57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3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</row>
    <row r="288" spans="2:57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3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</row>
    <row r="289" spans="2:57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3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</row>
    <row r="290" spans="2:57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3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</row>
    <row r="291" spans="2:57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3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</row>
    <row r="292" spans="2:57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3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</row>
    <row r="293" spans="2:57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3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</row>
    <row r="294" spans="2:57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3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</row>
    <row r="295" spans="2:57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3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</row>
    <row r="296" spans="2:57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3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</row>
    <row r="297" spans="2:57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3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</row>
    <row r="298" spans="2:57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3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</row>
    <row r="299" spans="2:57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3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</row>
    <row r="300" spans="2:57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3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</row>
    <row r="301" spans="2:57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3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</row>
    <row r="302" spans="2:57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3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</row>
    <row r="303" spans="2:57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3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</row>
    <row r="304" spans="2:57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3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</row>
    <row r="305" spans="2:57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3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</row>
    <row r="306" spans="2:57"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3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</row>
    <row r="307" spans="2:57"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3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</row>
    <row r="308" spans="2:57"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3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</row>
    <row r="309" spans="2:57"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3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</row>
  </sheetData>
  <mergeCells count="10">
    <mergeCell ref="B1:Y1"/>
    <mergeCell ref="B3:Y3"/>
    <mergeCell ref="B4:Y4"/>
    <mergeCell ref="B5:Y5"/>
    <mergeCell ref="B6:B7"/>
    <mergeCell ref="C6:L6"/>
    <mergeCell ref="M6:M7"/>
    <mergeCell ref="N6:W6"/>
    <mergeCell ref="X6:X7"/>
    <mergeCell ref="Y6:Y7"/>
  </mergeCells>
  <printOptions horizontalCentered="1"/>
  <pageMargins left="0" right="0" top="0" bottom="0" header="0" footer="0"/>
  <pageSetup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DGII (EST)</vt:lpstr>
      <vt:lpstr>DGA (EST)</vt:lpstr>
      <vt:lpstr>TESORERIA (EST)</vt:lpstr>
      <vt:lpstr>'DGII (EST)'!Área_de_impresión</vt:lpstr>
      <vt:lpstr>'TESORERIA (EST)'!Área_de_impresión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Fidelia Raulina Pérez Castillo</dc:creator>
  <cp:lastModifiedBy>Fidelia Raulina Pérez Castillo</cp:lastModifiedBy>
  <dcterms:created xsi:type="dcterms:W3CDTF">2019-11-26T20:11:42Z</dcterms:created>
  <dcterms:modified xsi:type="dcterms:W3CDTF">2019-11-26T20:15:04Z</dcterms:modified>
</cp:coreProperties>
</file>