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GA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<sst xmlns="http://schemas.openxmlformats.org/spreadsheetml/2006/main" count="60" uniqueCount="47">
  <si>
    <t>MINISTERIO DE HACIENDA</t>
  </si>
  <si>
    <t>DIRECCION GENERAL DE POLITICA Y LEGISLACION TRIBUTARIA</t>
  </si>
  <si>
    <t>DEPARTAMENTO DE ESTUDIOS Y POLITICA TRIBUTARIA</t>
  </si>
  <si>
    <t>DIRECCION GENERAL DE ADUANAS</t>
  </si>
  <si>
    <t>INGRESOS FISCALES COMPARADOS</t>
  </si>
  <si>
    <t>ENERO-DICIEMBRE  2008/2007</t>
  </si>
  <si>
    <t>PARTIDAS</t>
  </si>
  <si>
    <t xml:space="preserve">         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</si>
  <si>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</si>
  <si>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</si>
  <si>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</si>
  <si>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</si>
  <si>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</si>
  <si>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</si>
  <si>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</si>
  <si>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</si>
  <si>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</si>
  <si>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</si>
  <si>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</si>
  <si>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</si>
  <si>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Abs.</t>
  </si>
  <si>
    <t>%</t>
  </si>
  <si>
    <t>I) INGRESOS TRIBUTARIOS</t>
  </si>
  <si>
    <t>1) IMPUESTOS SOBRE MERCANCIAS Y SERVICIOS</t>
  </si>
  <si>
    <t>- ITBIS</t>
  </si>
  <si>
    <t>- Impuestos Sobre Mercancías</t>
  </si>
  <si>
    <t>- Impuesto Selectivo a las Alcoholes</t>
  </si>
  <si>
    <t>- Impuesto Selectivo a los Cervezas</t>
  </si>
  <si>
    <t>- Impuesto Selectivo al Tabaco y los Cigarrillos</t>
  </si>
  <si>
    <t>- Impuesto Selectivo a las demás Mercancías</t>
  </si>
  <si>
    <t>- Impuesto Selectivo a los Vehículos de Motor</t>
  </si>
  <si>
    <t>- Otros</t>
  </si>
  <si>
    <t>- Impuestos Sobre el Uso de Bienes y Licencias</t>
  </si>
  <si>
    <t>2- IMPUESTOS SOBRE EL COMERCIO EXTERIOR</t>
  </si>
  <si>
    <t>a) Impuestos Sobre las Importaciones</t>
  </si>
  <si>
    <t>- Arancel</t>
  </si>
  <si>
    <t xml:space="preserve">b) Impuestos Sobre las Exportaciones </t>
  </si>
  <si>
    <t>c) Otros Impuestos al Comercio Exterior</t>
  </si>
  <si>
    <t>- Comisión Cambiaria</t>
  </si>
  <si>
    <t>- Salida de Pasajeros por la Región Fronteriza</t>
  </si>
  <si>
    <t>II. INGRESOS NO TRIBUTARIOS</t>
  </si>
  <si>
    <t>- Contribución Zonas Francas</t>
  </si>
  <si>
    <t>- Otros Ingresos</t>
  </si>
  <si>
    <t>TOTAL</t>
  </si>
  <si>
    <t xml:space="preserve">(1) Cifras sujetas a rectificación. </t>
  </si>
  <si>
    <t>FUENTE: Ministerio de de Hacienda (SIGEF), Informe de Ejecución de Ingresos.</t>
  </si>
  <si>
    <r>
      <t xml:space="preserve">(En millones RD$) </t>
    </r>
    <r>
      <rPr>
        <i/>
        <vertAlign val="superscript"/>
        <sz val="12"/>
        <color indexed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</si>
</sst>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_(* #,##0.0_);_(* \(#,##0.0\);_(* &quot;-&quot;?_);_(@_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000000000_);\(#,##0.00000000000\)"/>
    <numFmt numFmtId="174" formatCode="#,##0.0000000000"/>
    <numFmt numFmtId="175" formatCode="#,##0.0000000000000_);\(#,##0.0000000000000\)"/>
    <numFmt numFmtId="176" formatCode="#,##0.00000_);\(#,##0.00000\)"/>
    <numFmt numFmtId="177" formatCode="#,##0.0000000000_);\(#,##0.0000000000\)"/>
    <numFmt numFmtId="178" formatCode="#,##0.00000000_);\(#,##0.00000000\)"/>
    <numFmt numFmtId="179" formatCode="#,##0.0000000_);\(#,##0.0000000\)"/>
    <numFmt numFmtId="180" formatCode="#,##0.000000_);\(#,##0.000000\)"/>
    <numFmt numFmtId="181" formatCode="#,##0.0000_);\(#,##0.0000\)"/>
    <numFmt numFmtId="182" formatCode="#,##0.000_);\(#,##0.000\)"/>
    <numFmt numFmtId="183" formatCode="#,##0.0"/>
    <numFmt numFmtId="184" formatCode="#,##0.00000000"/>
    <numFmt numFmtId="185" formatCode="#,##0.000000000_);\(#,##0.000000000\)"/>
    <numFmt numFmtId="186" formatCode="#,##0.000000000000_);\(#,##0.000000000000\)"/>
    <numFmt numFmtId="187" formatCode="_(* #,##0.000_);_(* \(#,##0.000\);_(* &quot;-&quot;??_);_(@_)"/>
    <numFmt numFmtId="188" formatCode="_(* #,##0.0000_);_(* \(#,##0.0000\);_(* &quot;-&quot;??_);_(@_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General_)"/>
    <numFmt numFmtId="196" formatCode="_(* #,##0_);_(* \(#,##0\);_(* &quot;-&quot;??_);_(@_)"/>
    <numFmt numFmtId="197" formatCode="_(* #,##0.000_);_(* \(#,##0.000\);_(* &quot;-&quot;???_);_(@_)"/>
    <numFmt numFmtId="198" formatCode="_(* #,##0.0000_);_(* \(#,##0.0000\);_(* &quot;-&quot;????_);_(@_)"/>
    <numFmt numFmtId="199" formatCode="0.00000000"/>
    <numFmt numFmtId="200" formatCode="0.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0000000000_);\(#,##0.000000000000000\)"/>
    <numFmt numFmtId="206" formatCode="#,##0.000000000000000"/>
    <numFmt numFmtId="207" formatCode="#,##0.00000000000000_);\(#,##0.000000000000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49" fontId="7" fillId="0" borderId="6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7" fillId="0" borderId="6" xfId="0" applyNumberFormat="1" applyFont="1" applyFill="1" applyBorder="1" applyAlignment="1" applyProtection="1">
      <alignment horizontal="left" indent="1"/>
      <protection/>
    </xf>
    <xf numFmtId="49" fontId="9" fillId="0" borderId="6" xfId="0" applyNumberFormat="1" applyFont="1" applyFill="1" applyBorder="1" applyAlignment="1" applyProtection="1">
      <alignment horizontal="left" indent="2"/>
      <protection/>
    </xf>
    <xf numFmtId="164" fontId="10" fillId="0" borderId="7" xfId="0" applyNumberFormat="1" applyFont="1" applyFill="1" applyBorder="1" applyAlignment="1">
      <alignment/>
    </xf>
    <xf numFmtId="164" fontId="10" fillId="0" borderId="6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49" fontId="11" fillId="0" borderId="6" xfId="0" applyNumberFormat="1" applyFont="1" applyFill="1" applyBorder="1" applyAlignment="1" applyProtection="1">
      <alignment horizontal="left" indent="3"/>
      <protection/>
    </xf>
    <xf numFmtId="164" fontId="8" fillId="0" borderId="7" xfId="0" applyNumberFormat="1" applyFont="1" applyFill="1" applyBorder="1" applyAlignment="1">
      <alignment/>
    </xf>
    <xf numFmtId="164" fontId="8" fillId="0" borderId="6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49" fontId="7" fillId="0" borderId="6" xfId="0" applyNumberFormat="1" applyFont="1" applyFill="1" applyBorder="1" applyAlignment="1" applyProtection="1">
      <alignment horizontal="left" indent="2"/>
      <protection/>
    </xf>
    <xf numFmtId="49" fontId="7" fillId="0" borderId="6" xfId="0" applyNumberFormat="1" applyFont="1" applyFill="1" applyBorder="1" applyAlignment="1">
      <alignment horizontal="left" indent="1"/>
    </xf>
    <xf numFmtId="164" fontId="9" fillId="0" borderId="7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164" fontId="9" fillId="0" borderId="0" xfId="0" applyNumberFormat="1" applyFont="1" applyFill="1" applyBorder="1" applyAlignment="1">
      <alignment/>
    </xf>
    <xf numFmtId="164" fontId="11" fillId="0" borderId="7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11" fillId="0" borderId="6" xfId="0" applyNumberFormat="1" applyFont="1" applyFill="1" applyBorder="1" applyAlignment="1" applyProtection="1">
      <alignment/>
      <protection/>
    </xf>
    <xf numFmtId="164" fontId="9" fillId="0" borderId="8" xfId="0" applyNumberFormat="1" applyFont="1" applyBorder="1" applyAlignment="1">
      <alignment/>
    </xf>
    <xf numFmtId="164" fontId="9" fillId="0" borderId="8" xfId="0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1" fillId="0" borderId="7" xfId="15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vertical="center"/>
      <protection/>
    </xf>
    <xf numFmtId="164" fontId="7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227"/>
  <sheetViews>
    <sheetView showGridLines="0" tabSelected="1" workbookViewId="0" topLeftCell="A22">
      <selection activeCell="AG45" sqref="AG45"/>
    </sheetView>
  </sheetViews>
  <sheetFormatPr defaultColWidth="9.140625" defaultRowHeight="12.75"/>
  <cols>
    <col min="1" max="1" width="1.28515625" style="0" customWidth="1"/>
    <col min="2" max="2" width="57.57421875" style="0" customWidth="1"/>
    <col min="3" max="3" width="11.00390625" style="0" customWidth="1"/>
    <col min="4" max="10" width="11.57421875" style="0" customWidth="1"/>
    <col min="11" max="14" width="15.57421875" style="0" customWidth="1"/>
    <col min="15" max="15" width="9.57421875" style="0" customWidth="1"/>
    <col min="16" max="23" width="11.421875" style="0" customWidth="1"/>
    <col min="24" max="26" width="15.57421875" style="0" customWidth="1"/>
    <col min="27" max="27" width="13.8515625" style="0" customWidth="1"/>
    <col min="28" max="28" width="10.7109375" style="0" customWidth="1"/>
    <col min="29" max="29" width="10.140625" style="0" customWidth="1"/>
    <col min="30" max="30" width="8.8515625" style="0" customWidth="1"/>
    <col min="31" max="31" width="1.421875" style="0" customWidth="1"/>
    <col min="32" max="16384" width="11.421875" style="0" customWidth="1"/>
  </cols>
  <sheetData>
    <row r="2" spans="2:30" ht="15.7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2:79" ht="15.7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2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2:79" ht="15.75">
      <c r="B4" s="60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1"/>
      <c r="AF4" s="1"/>
      <c r="AG4" s="1"/>
      <c r="AH4" s="1"/>
      <c r="AI4" s="1"/>
      <c r="AJ4" s="1"/>
      <c r="AK4" s="1"/>
      <c r="AL4" s="1"/>
      <c r="AM4" s="1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2:79" ht="29.25" customHeight="1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1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2:79" ht="18" customHeight="1"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4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2:79" ht="16.5" customHeight="1">
      <c r="B7" s="34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2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2:79" ht="17.25">
      <c r="B8" s="34" t="s">
        <v>46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2:79" ht="6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ht="21" customHeight="1">
      <c r="A10" s="6"/>
      <c r="B10" s="58" t="s">
        <v>6</v>
      </c>
      <c r="C10" s="61">
        <v>2007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56">
        <v>2007</v>
      </c>
      <c r="P10" s="61">
        <v>2008</v>
      </c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  <c r="AB10" s="56">
        <v>2008</v>
      </c>
      <c r="AC10" s="7" t="s">
        <v>7</v>
      </c>
      <c r="AD10" s="8"/>
      <c r="AE10" s="9"/>
      <c r="AF10" s="10"/>
      <c r="AG10" s="10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ht="23.25" customHeight="1" thickBot="1">
      <c r="A11" s="6"/>
      <c r="B11" s="59"/>
      <c r="C11" s="12" t="s">
        <v>8</v>
      </c>
      <c r="D11" s="11" t="s">
        <v>9</v>
      </c>
      <c r="E11" s="11" t="s">
        <v>10</v>
      </c>
      <c r="F11" s="11" t="s">
        <v>11</v>
      </c>
      <c r="G11" s="11" t="s">
        <v>12</v>
      </c>
      <c r="H11" s="11" t="s">
        <v>13</v>
      </c>
      <c r="I11" s="11" t="s">
        <v>14</v>
      </c>
      <c r="J11" s="11" t="s">
        <v>15</v>
      </c>
      <c r="K11" s="11" t="s">
        <v>16</v>
      </c>
      <c r="L11" s="11" t="s">
        <v>17</v>
      </c>
      <c r="M11" s="11" t="s">
        <v>18</v>
      </c>
      <c r="N11" s="11" t="s">
        <v>19</v>
      </c>
      <c r="O11" s="57"/>
      <c r="P11" s="11" t="s">
        <v>8</v>
      </c>
      <c r="Q11" s="11" t="s">
        <v>9</v>
      </c>
      <c r="R11" s="11" t="s">
        <v>10</v>
      </c>
      <c r="S11" s="11" t="s">
        <v>11</v>
      </c>
      <c r="T11" s="11" t="s">
        <v>12</v>
      </c>
      <c r="U11" s="11" t="s">
        <v>13</v>
      </c>
      <c r="V11" s="11" t="s">
        <v>14</v>
      </c>
      <c r="W11" s="11" t="s">
        <v>15</v>
      </c>
      <c r="X11" s="11" t="s">
        <v>16</v>
      </c>
      <c r="Y11" s="11" t="s">
        <v>17</v>
      </c>
      <c r="Z11" s="11" t="s">
        <v>18</v>
      </c>
      <c r="AA11" s="11" t="s">
        <v>19</v>
      </c>
      <c r="AB11" s="57"/>
      <c r="AC11" s="13" t="s">
        <v>20</v>
      </c>
      <c r="AD11" s="14" t="s">
        <v>21</v>
      </c>
      <c r="AE11" s="9"/>
      <c r="AF11" s="10"/>
      <c r="AG11" s="10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ht="24.75" customHeight="1" thickTop="1">
      <c r="A12" s="6"/>
      <c r="B12" s="15" t="s">
        <v>22</v>
      </c>
      <c r="C12" s="16">
        <f aca="true" t="shared" si="0" ref="C12:AB12">+C13+C23</f>
        <v>3741.7</v>
      </c>
      <c r="D12" s="17">
        <f t="shared" si="0"/>
        <v>3619.5</v>
      </c>
      <c r="E12" s="16">
        <f t="shared" si="0"/>
        <v>4165.3</v>
      </c>
      <c r="F12" s="16">
        <f t="shared" si="0"/>
        <v>3678.2</v>
      </c>
      <c r="G12" s="16">
        <f t="shared" si="0"/>
        <v>4832.6</v>
      </c>
      <c r="H12" s="16">
        <f t="shared" si="0"/>
        <v>3941.7</v>
      </c>
      <c r="I12" s="16">
        <f t="shared" si="0"/>
        <v>4721.7</v>
      </c>
      <c r="J12" s="16">
        <f t="shared" si="0"/>
        <v>4792.7</v>
      </c>
      <c r="K12" s="16">
        <f t="shared" si="0"/>
        <v>3899.1000000000004</v>
      </c>
      <c r="L12" s="16">
        <f t="shared" si="0"/>
        <v>5043.6</v>
      </c>
      <c r="M12" s="16">
        <f t="shared" si="0"/>
        <v>5294.4</v>
      </c>
      <c r="N12" s="16">
        <f t="shared" si="0"/>
        <v>4906.700000000001</v>
      </c>
      <c r="O12" s="16">
        <f t="shared" si="0"/>
        <v>52637.200000000004</v>
      </c>
      <c r="P12" s="16">
        <f t="shared" si="0"/>
        <v>4700.7</v>
      </c>
      <c r="Q12" s="17">
        <f t="shared" si="0"/>
        <v>4340.5</v>
      </c>
      <c r="R12" s="16">
        <f t="shared" si="0"/>
        <v>4626.799999999999</v>
      </c>
      <c r="S12" s="16">
        <f t="shared" si="0"/>
        <v>4934.7</v>
      </c>
      <c r="T12" s="16">
        <f t="shared" si="0"/>
        <v>4988.9</v>
      </c>
      <c r="U12" s="16">
        <f t="shared" si="0"/>
        <v>5156.9</v>
      </c>
      <c r="V12" s="16">
        <f t="shared" si="0"/>
        <v>5013.3</v>
      </c>
      <c r="W12" s="16">
        <f t="shared" si="0"/>
        <v>4591.5</v>
      </c>
      <c r="X12" s="16">
        <f t="shared" si="0"/>
        <v>4400.9</v>
      </c>
      <c r="Y12" s="16">
        <f t="shared" si="0"/>
        <v>4949.900000000001</v>
      </c>
      <c r="Z12" s="16">
        <f t="shared" si="0"/>
        <v>4436.9</v>
      </c>
      <c r="AA12" s="16">
        <f t="shared" si="0"/>
        <v>5748.299999999999</v>
      </c>
      <c r="AB12" s="16">
        <f t="shared" si="0"/>
        <v>57889.299999999996</v>
      </c>
      <c r="AC12" s="17">
        <f aca="true" t="shared" si="1" ref="AC12:AC23">+AB12-O12</f>
        <v>5252.099999999991</v>
      </c>
      <c r="AD12" s="17">
        <f aca="true" t="shared" si="2" ref="AD12:AD23">+AC12/O12*100</f>
        <v>9.977924357678583</v>
      </c>
      <c r="AE12" s="18"/>
      <c r="AF12" s="19"/>
      <c r="AG12" s="10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ht="23.25" customHeight="1">
      <c r="A13" s="6"/>
      <c r="B13" s="20" t="s">
        <v>23</v>
      </c>
      <c r="C13" s="16">
        <f aca="true" t="shared" si="3" ref="C13:AB13">+C14+C15+C22</f>
        <v>2240.7</v>
      </c>
      <c r="D13" s="16">
        <f t="shared" si="3"/>
        <v>2136.8</v>
      </c>
      <c r="E13" s="16">
        <f t="shared" si="3"/>
        <v>2470.4</v>
      </c>
      <c r="F13" s="16">
        <f t="shared" si="3"/>
        <v>2295.6</v>
      </c>
      <c r="G13" s="16">
        <f t="shared" si="3"/>
        <v>3039</v>
      </c>
      <c r="H13" s="16">
        <f t="shared" si="3"/>
        <v>2519.5</v>
      </c>
      <c r="I13" s="16">
        <f t="shared" si="3"/>
        <v>2943.7999999999997</v>
      </c>
      <c r="J13" s="16">
        <f t="shared" si="3"/>
        <v>3099.6</v>
      </c>
      <c r="K13" s="16">
        <f t="shared" si="3"/>
        <v>2525.7000000000003</v>
      </c>
      <c r="L13" s="16">
        <f t="shared" si="3"/>
        <v>3300.4</v>
      </c>
      <c r="M13" s="16">
        <f t="shared" si="3"/>
        <v>3391</v>
      </c>
      <c r="N13" s="16">
        <f t="shared" si="3"/>
        <v>2933.3</v>
      </c>
      <c r="O13" s="16">
        <f t="shared" si="3"/>
        <v>32895.8</v>
      </c>
      <c r="P13" s="16">
        <f t="shared" si="3"/>
        <v>2951.2</v>
      </c>
      <c r="Q13" s="16">
        <f t="shared" si="3"/>
        <v>2718.9</v>
      </c>
      <c r="R13" s="16">
        <f t="shared" si="3"/>
        <v>3023.7</v>
      </c>
      <c r="S13" s="16">
        <f t="shared" si="3"/>
        <v>3124.9</v>
      </c>
      <c r="T13" s="16">
        <f t="shared" si="3"/>
        <v>3151.8</v>
      </c>
      <c r="U13" s="16">
        <f t="shared" si="3"/>
        <v>3252.4</v>
      </c>
      <c r="V13" s="16">
        <f t="shared" si="3"/>
        <v>3219.1</v>
      </c>
      <c r="W13" s="16">
        <f t="shared" si="3"/>
        <v>2940.4</v>
      </c>
      <c r="X13" s="16">
        <f t="shared" si="3"/>
        <v>2721.6</v>
      </c>
      <c r="Y13" s="16">
        <f t="shared" si="3"/>
        <v>3032.6000000000004</v>
      </c>
      <c r="Z13" s="16">
        <f t="shared" si="3"/>
        <v>2717.9</v>
      </c>
      <c r="AA13" s="16">
        <f t="shared" si="3"/>
        <v>3462.2</v>
      </c>
      <c r="AB13" s="16">
        <f t="shared" si="3"/>
        <v>36316.7</v>
      </c>
      <c r="AC13" s="17">
        <f t="shared" si="1"/>
        <v>3420.899999999994</v>
      </c>
      <c r="AD13" s="17">
        <f t="shared" si="2"/>
        <v>10.399199897859281</v>
      </c>
      <c r="AE13" s="18"/>
      <c r="AF13" s="19"/>
      <c r="AG13" s="10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ht="21" customHeight="1">
      <c r="A14" s="6"/>
      <c r="B14" s="21" t="s">
        <v>24</v>
      </c>
      <c r="C14" s="22">
        <v>2090.1</v>
      </c>
      <c r="D14" s="23">
        <v>2035.3</v>
      </c>
      <c r="E14" s="23">
        <v>2341.5</v>
      </c>
      <c r="F14" s="23">
        <v>2164</v>
      </c>
      <c r="G14" s="23">
        <v>2881</v>
      </c>
      <c r="H14" s="23">
        <v>2354.3</v>
      </c>
      <c r="I14" s="23">
        <v>2783.1</v>
      </c>
      <c r="J14" s="23">
        <v>2938.2</v>
      </c>
      <c r="K14" s="23">
        <v>2417.4</v>
      </c>
      <c r="L14" s="22">
        <v>3066.4</v>
      </c>
      <c r="M14" s="22">
        <v>3112.1</v>
      </c>
      <c r="N14" s="22">
        <v>2716.9</v>
      </c>
      <c r="O14" s="16">
        <f>SUM(C14:N14)</f>
        <v>30900.300000000003</v>
      </c>
      <c r="P14" s="22">
        <v>2814</v>
      </c>
      <c r="Q14" s="24">
        <v>2577.9</v>
      </c>
      <c r="R14" s="22">
        <v>2880.7</v>
      </c>
      <c r="S14" s="22">
        <v>2928.3</v>
      </c>
      <c r="T14" s="22">
        <v>2979.5</v>
      </c>
      <c r="U14" s="22">
        <v>3068.4</v>
      </c>
      <c r="V14" s="22">
        <v>3065.9</v>
      </c>
      <c r="W14" s="22">
        <v>2771.8</v>
      </c>
      <c r="X14" s="22">
        <v>2559.4</v>
      </c>
      <c r="Y14" s="22">
        <v>2810.8</v>
      </c>
      <c r="Z14" s="22">
        <v>2511.5</v>
      </c>
      <c r="AA14" s="22">
        <v>3135.2</v>
      </c>
      <c r="AB14" s="16">
        <f>SUM(P14:AA14)</f>
        <v>34103.4</v>
      </c>
      <c r="AC14" s="17">
        <f t="shared" si="1"/>
        <v>3203.0999999999985</v>
      </c>
      <c r="AD14" s="17">
        <f t="shared" si="2"/>
        <v>10.365918777487591</v>
      </c>
      <c r="AE14" s="18"/>
      <c r="AF14" s="19"/>
      <c r="AG14" s="10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ht="18.75" customHeight="1">
      <c r="A15" s="6"/>
      <c r="B15" s="21" t="s">
        <v>25</v>
      </c>
      <c r="C15" s="16">
        <f aca="true" t="shared" si="4" ref="C15:AB15">SUM(C16:C21)</f>
        <v>150.59999999999997</v>
      </c>
      <c r="D15" s="17">
        <f t="shared" si="4"/>
        <v>101.2</v>
      </c>
      <c r="E15" s="16">
        <f t="shared" si="4"/>
        <v>126.9</v>
      </c>
      <c r="F15" s="16">
        <f t="shared" si="4"/>
        <v>131.5</v>
      </c>
      <c r="G15" s="16">
        <f t="shared" si="4"/>
        <v>158</v>
      </c>
      <c r="H15" s="16">
        <f t="shared" si="4"/>
        <v>165.2</v>
      </c>
      <c r="I15" s="16">
        <f t="shared" si="4"/>
        <v>160.7</v>
      </c>
      <c r="J15" s="25">
        <f t="shared" si="4"/>
        <v>160.79999999999998</v>
      </c>
      <c r="K15" s="16">
        <f t="shared" si="4"/>
        <v>108.3</v>
      </c>
      <c r="L15" s="16">
        <f t="shared" si="4"/>
        <v>234.00000000000003</v>
      </c>
      <c r="M15" s="16">
        <f t="shared" si="4"/>
        <v>278.9</v>
      </c>
      <c r="N15" s="16">
        <f t="shared" si="4"/>
        <v>216.39999999999998</v>
      </c>
      <c r="O15" s="16">
        <f t="shared" si="4"/>
        <v>1992.4999999999998</v>
      </c>
      <c r="P15" s="22">
        <f t="shared" si="4"/>
        <v>137.2</v>
      </c>
      <c r="Q15" s="24">
        <f t="shared" si="4"/>
        <v>141</v>
      </c>
      <c r="R15" s="22">
        <f t="shared" si="4"/>
        <v>143</v>
      </c>
      <c r="S15" s="22">
        <f t="shared" si="4"/>
        <v>196.6</v>
      </c>
      <c r="T15" s="22">
        <f t="shared" si="4"/>
        <v>172.29999999999998</v>
      </c>
      <c r="U15" s="22">
        <f t="shared" si="4"/>
        <v>184</v>
      </c>
      <c r="V15" s="22">
        <f t="shared" si="4"/>
        <v>153.1</v>
      </c>
      <c r="W15" s="22">
        <f t="shared" si="4"/>
        <v>168.6</v>
      </c>
      <c r="X15" s="22">
        <f t="shared" si="4"/>
        <v>162.2</v>
      </c>
      <c r="Y15" s="22">
        <f t="shared" si="4"/>
        <v>221.79999999999998</v>
      </c>
      <c r="Z15" s="22">
        <f t="shared" si="4"/>
        <v>206.4</v>
      </c>
      <c r="AA15" s="22">
        <f t="shared" si="4"/>
        <v>327.00000000000006</v>
      </c>
      <c r="AB15" s="16">
        <f t="shared" si="4"/>
        <v>2213.2</v>
      </c>
      <c r="AC15" s="17">
        <f t="shared" si="1"/>
        <v>220.70000000000005</v>
      </c>
      <c r="AD15" s="17">
        <f t="shared" si="2"/>
        <v>11.07653701380176</v>
      </c>
      <c r="AE15" s="18"/>
      <c r="AF15" s="19"/>
      <c r="AG15" s="10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ht="18.75" customHeight="1">
      <c r="A16" s="6"/>
      <c r="B16" s="26" t="s">
        <v>26</v>
      </c>
      <c r="C16" s="27">
        <v>61.9</v>
      </c>
      <c r="D16" s="28">
        <v>30.7</v>
      </c>
      <c r="E16" s="28">
        <v>68</v>
      </c>
      <c r="F16" s="28">
        <v>66.4</v>
      </c>
      <c r="G16" s="28">
        <v>62.5</v>
      </c>
      <c r="H16" s="28">
        <v>77.9</v>
      </c>
      <c r="I16" s="28">
        <v>67.2</v>
      </c>
      <c r="J16" s="28">
        <v>76.4</v>
      </c>
      <c r="K16" s="28">
        <v>41.8</v>
      </c>
      <c r="L16" s="27">
        <v>154.4</v>
      </c>
      <c r="M16" s="27">
        <v>164.7</v>
      </c>
      <c r="N16" s="27">
        <v>113.6</v>
      </c>
      <c r="O16" s="29">
        <f aca="true" t="shared" si="5" ref="O16:O22">SUM(C16:N16)</f>
        <v>985.4999999999999</v>
      </c>
      <c r="P16" s="27">
        <v>73.8</v>
      </c>
      <c r="Q16" s="18">
        <v>48.3</v>
      </c>
      <c r="R16" s="27">
        <v>73.3</v>
      </c>
      <c r="S16" s="27">
        <v>123</v>
      </c>
      <c r="T16" s="27">
        <v>82.6</v>
      </c>
      <c r="U16" s="27">
        <v>108.1</v>
      </c>
      <c r="V16" s="27">
        <v>70.2</v>
      </c>
      <c r="W16" s="27">
        <v>79.9</v>
      </c>
      <c r="X16" s="27">
        <v>90.7</v>
      </c>
      <c r="Y16" s="27">
        <v>102.1</v>
      </c>
      <c r="Z16" s="27">
        <v>113</v>
      </c>
      <c r="AA16" s="27">
        <v>205.3</v>
      </c>
      <c r="AB16" s="29">
        <f aca="true" t="shared" si="6" ref="AB16:AB22">SUM(P16:AA16)</f>
        <v>1170.3000000000002</v>
      </c>
      <c r="AC16" s="30">
        <f t="shared" si="1"/>
        <v>184.8000000000003</v>
      </c>
      <c r="AD16" s="30">
        <f t="shared" si="2"/>
        <v>18.75190258751906</v>
      </c>
      <c r="AE16" s="18"/>
      <c r="AF16" s="19"/>
      <c r="AG16" s="10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:79" ht="18.75" customHeight="1">
      <c r="A17" s="6"/>
      <c r="B17" s="26" t="s">
        <v>27</v>
      </c>
      <c r="C17" s="27">
        <v>6.7</v>
      </c>
      <c r="D17" s="28">
        <v>3.2</v>
      </c>
      <c r="E17" s="28">
        <v>2.5</v>
      </c>
      <c r="F17" s="28">
        <v>4.6</v>
      </c>
      <c r="G17" s="28">
        <v>0.5</v>
      </c>
      <c r="H17" s="28">
        <v>1.9</v>
      </c>
      <c r="I17" s="28">
        <v>2.8</v>
      </c>
      <c r="J17" s="28">
        <v>1</v>
      </c>
      <c r="K17" s="28">
        <v>0</v>
      </c>
      <c r="L17" s="27">
        <v>0.5</v>
      </c>
      <c r="M17" s="27">
        <v>23.6</v>
      </c>
      <c r="N17" s="27">
        <v>13.1</v>
      </c>
      <c r="O17" s="29">
        <f t="shared" si="5"/>
        <v>60.4</v>
      </c>
      <c r="P17" s="27">
        <v>0</v>
      </c>
      <c r="Q17" s="18">
        <v>2</v>
      </c>
      <c r="R17" s="27">
        <v>2.5</v>
      </c>
      <c r="S17" s="27">
        <v>3.6</v>
      </c>
      <c r="T17" s="27">
        <v>9.5</v>
      </c>
      <c r="U17" s="27">
        <v>5.7</v>
      </c>
      <c r="V17" s="27">
        <v>8.1</v>
      </c>
      <c r="W17" s="27">
        <v>3</v>
      </c>
      <c r="X17" s="27">
        <v>1</v>
      </c>
      <c r="Y17" s="27">
        <v>4.3</v>
      </c>
      <c r="Z17" s="27">
        <v>4.9</v>
      </c>
      <c r="AA17" s="27">
        <v>5.9</v>
      </c>
      <c r="AB17" s="29">
        <f t="shared" si="6"/>
        <v>50.49999999999999</v>
      </c>
      <c r="AC17" s="30">
        <f t="shared" si="1"/>
        <v>-9.900000000000006</v>
      </c>
      <c r="AD17" s="30">
        <f t="shared" si="2"/>
        <v>-16.390728476821202</v>
      </c>
      <c r="AE17" s="18"/>
      <c r="AF17" s="19"/>
      <c r="AG17" s="10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</row>
    <row r="18" spans="1:79" ht="18.75" customHeight="1">
      <c r="A18" s="6"/>
      <c r="B18" s="26" t="s">
        <v>28</v>
      </c>
      <c r="C18" s="27">
        <v>8.1</v>
      </c>
      <c r="D18" s="28">
        <v>6.6</v>
      </c>
      <c r="E18" s="28">
        <v>0.8</v>
      </c>
      <c r="F18" s="28">
        <v>3.2</v>
      </c>
      <c r="G18" s="28">
        <v>15.2</v>
      </c>
      <c r="H18" s="28">
        <v>19.1</v>
      </c>
      <c r="I18" s="28">
        <v>8.6</v>
      </c>
      <c r="J18" s="28">
        <v>6.6</v>
      </c>
      <c r="K18" s="28">
        <v>0.3</v>
      </c>
      <c r="L18" s="27">
        <v>2.4</v>
      </c>
      <c r="M18" s="27">
        <v>0</v>
      </c>
      <c r="N18" s="27">
        <v>14.6</v>
      </c>
      <c r="O18" s="29">
        <f t="shared" si="5"/>
        <v>85.5</v>
      </c>
      <c r="P18" s="27">
        <v>3.9</v>
      </c>
      <c r="Q18" s="18">
        <v>31.2</v>
      </c>
      <c r="R18" s="27">
        <v>5.1</v>
      </c>
      <c r="S18" s="27">
        <v>4.4</v>
      </c>
      <c r="T18" s="27">
        <v>6.2</v>
      </c>
      <c r="U18" s="27">
        <v>5.2</v>
      </c>
      <c r="V18" s="27">
        <v>10</v>
      </c>
      <c r="W18" s="27">
        <v>3.2</v>
      </c>
      <c r="X18" s="27">
        <v>7.6</v>
      </c>
      <c r="Y18" s="27">
        <v>11</v>
      </c>
      <c r="Z18" s="27">
        <v>18.9</v>
      </c>
      <c r="AA18" s="27">
        <v>23.8</v>
      </c>
      <c r="AB18" s="29">
        <f t="shared" si="6"/>
        <v>130.5</v>
      </c>
      <c r="AC18" s="30">
        <f t="shared" si="1"/>
        <v>45</v>
      </c>
      <c r="AD18" s="30">
        <f t="shared" si="2"/>
        <v>52.63157894736842</v>
      </c>
      <c r="AE18" s="18"/>
      <c r="AF18" s="19"/>
      <c r="AG18" s="10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ht="18.75" customHeight="1">
      <c r="A19" s="6"/>
      <c r="B19" s="26" t="s">
        <v>29</v>
      </c>
      <c r="C19" s="27">
        <v>70</v>
      </c>
      <c r="D19" s="28">
        <v>56.2</v>
      </c>
      <c r="E19" s="28">
        <v>52.1</v>
      </c>
      <c r="F19" s="28">
        <v>55.1</v>
      </c>
      <c r="G19" s="28">
        <v>75.2</v>
      </c>
      <c r="H19" s="28">
        <v>64.4</v>
      </c>
      <c r="I19" s="28">
        <v>80.4</v>
      </c>
      <c r="J19" s="28">
        <v>74.7</v>
      </c>
      <c r="K19" s="28">
        <v>65</v>
      </c>
      <c r="L19" s="27">
        <v>75.4</v>
      </c>
      <c r="M19" s="27">
        <v>89.2</v>
      </c>
      <c r="N19" s="27">
        <v>73.3</v>
      </c>
      <c r="O19" s="29">
        <f t="shared" si="5"/>
        <v>831</v>
      </c>
      <c r="P19" s="27">
        <v>57.4</v>
      </c>
      <c r="Q19" s="18">
        <v>58.7</v>
      </c>
      <c r="R19" s="27">
        <v>61.6</v>
      </c>
      <c r="S19" s="27">
        <v>63.3</v>
      </c>
      <c r="T19" s="27">
        <v>72.9</v>
      </c>
      <c r="U19" s="27">
        <v>62.4</v>
      </c>
      <c r="V19" s="27">
        <v>64.3</v>
      </c>
      <c r="W19" s="27">
        <v>81.9</v>
      </c>
      <c r="X19" s="27">
        <v>62.4</v>
      </c>
      <c r="Y19" s="27">
        <v>84.3</v>
      </c>
      <c r="Z19" s="27">
        <v>69.1</v>
      </c>
      <c r="AA19" s="27">
        <v>91.7</v>
      </c>
      <c r="AB19" s="29">
        <f t="shared" si="6"/>
        <v>830</v>
      </c>
      <c r="AC19" s="30">
        <f t="shared" si="1"/>
        <v>-1</v>
      </c>
      <c r="AD19" s="30">
        <f t="shared" si="2"/>
        <v>-0.12033694344163659</v>
      </c>
      <c r="AE19" s="18"/>
      <c r="AF19" s="19"/>
      <c r="AG19" s="10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ht="18.75" customHeight="1">
      <c r="A20" s="6"/>
      <c r="B20" s="26" t="s">
        <v>30</v>
      </c>
      <c r="C20" s="27">
        <v>1.2</v>
      </c>
      <c r="D20" s="28">
        <v>0.2</v>
      </c>
      <c r="E20" s="28">
        <v>1.1</v>
      </c>
      <c r="F20" s="28">
        <v>0.1</v>
      </c>
      <c r="G20" s="28">
        <v>0.2</v>
      </c>
      <c r="H20" s="28">
        <v>0.2</v>
      </c>
      <c r="I20" s="28">
        <v>0</v>
      </c>
      <c r="J20" s="28">
        <v>0</v>
      </c>
      <c r="K20" s="28">
        <v>0</v>
      </c>
      <c r="L20" s="27">
        <v>0</v>
      </c>
      <c r="M20" s="27">
        <v>0</v>
      </c>
      <c r="N20" s="27">
        <v>0</v>
      </c>
      <c r="O20" s="29">
        <f t="shared" si="5"/>
        <v>3.0000000000000004</v>
      </c>
      <c r="P20" s="27">
        <v>0.6</v>
      </c>
      <c r="Q20" s="18">
        <v>0</v>
      </c>
      <c r="R20" s="27">
        <v>0</v>
      </c>
      <c r="S20" s="27">
        <v>1.2</v>
      </c>
      <c r="T20" s="27">
        <v>0</v>
      </c>
      <c r="U20" s="27">
        <v>0</v>
      </c>
      <c r="V20" s="27">
        <v>0.2</v>
      </c>
      <c r="W20" s="27">
        <v>0</v>
      </c>
      <c r="X20" s="27">
        <v>0.1</v>
      </c>
      <c r="Y20" s="27">
        <v>19.6</v>
      </c>
      <c r="Z20" s="27">
        <v>0</v>
      </c>
      <c r="AA20" s="27">
        <v>0</v>
      </c>
      <c r="AB20" s="29">
        <f t="shared" si="6"/>
        <v>21.700000000000003</v>
      </c>
      <c r="AC20" s="30">
        <f t="shared" si="1"/>
        <v>18.700000000000003</v>
      </c>
      <c r="AD20" s="30">
        <f t="shared" si="2"/>
        <v>623.3333333333334</v>
      </c>
      <c r="AE20" s="18"/>
      <c r="AF20" s="19"/>
      <c r="AG20" s="10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79" ht="18.75" customHeight="1">
      <c r="A21" s="6"/>
      <c r="B21" s="26" t="s">
        <v>31</v>
      </c>
      <c r="C21" s="27">
        <v>2.7</v>
      </c>
      <c r="D21" s="28">
        <v>4.3</v>
      </c>
      <c r="E21" s="28">
        <v>2.4</v>
      </c>
      <c r="F21" s="28">
        <v>2.1</v>
      </c>
      <c r="G21" s="28">
        <v>4.4</v>
      </c>
      <c r="H21" s="28">
        <v>1.7</v>
      </c>
      <c r="I21" s="28">
        <v>1.7</v>
      </c>
      <c r="J21" s="28">
        <v>2.1</v>
      </c>
      <c r="K21" s="28">
        <v>1.2</v>
      </c>
      <c r="L21" s="27">
        <v>1.3</v>
      </c>
      <c r="M21" s="27">
        <v>1.4</v>
      </c>
      <c r="N21" s="27">
        <v>1.8</v>
      </c>
      <c r="O21" s="29">
        <f t="shared" si="5"/>
        <v>27.1</v>
      </c>
      <c r="P21" s="27">
        <v>1.5</v>
      </c>
      <c r="Q21" s="18">
        <v>0.8</v>
      </c>
      <c r="R21" s="27">
        <v>0.5</v>
      </c>
      <c r="S21" s="27">
        <v>1.1</v>
      </c>
      <c r="T21" s="27">
        <v>1.1</v>
      </c>
      <c r="U21" s="27">
        <v>2.6</v>
      </c>
      <c r="V21" s="27">
        <v>0.3</v>
      </c>
      <c r="W21" s="27">
        <v>0.6</v>
      </c>
      <c r="X21" s="27">
        <v>0.4</v>
      </c>
      <c r="Y21" s="27">
        <v>0.5</v>
      </c>
      <c r="Z21" s="27">
        <v>0.5</v>
      </c>
      <c r="AA21" s="27">
        <v>0.3</v>
      </c>
      <c r="AB21" s="29">
        <f t="shared" si="6"/>
        <v>10.200000000000001</v>
      </c>
      <c r="AC21" s="30">
        <f t="shared" si="1"/>
        <v>-16.9</v>
      </c>
      <c r="AD21" s="30">
        <f t="shared" si="2"/>
        <v>-62.36162361623615</v>
      </c>
      <c r="AE21" s="18"/>
      <c r="AF21" s="19"/>
      <c r="AG21" s="10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79" ht="22.5" customHeight="1">
      <c r="A22" s="6"/>
      <c r="B22" s="31" t="s">
        <v>32</v>
      </c>
      <c r="C22" s="22">
        <v>0</v>
      </c>
      <c r="D22" s="23">
        <v>0.3</v>
      </c>
      <c r="E22" s="23">
        <v>2</v>
      </c>
      <c r="F22" s="23">
        <v>0.1</v>
      </c>
      <c r="G22" s="23">
        <v>0</v>
      </c>
      <c r="H22" s="23">
        <v>0</v>
      </c>
      <c r="I22" s="23">
        <v>0</v>
      </c>
      <c r="J22" s="23">
        <v>0.6</v>
      </c>
      <c r="K22" s="23">
        <v>0</v>
      </c>
      <c r="L22" s="22">
        <v>0</v>
      </c>
      <c r="M22" s="22">
        <v>0</v>
      </c>
      <c r="N22" s="22">
        <v>0</v>
      </c>
      <c r="O22" s="16">
        <f t="shared" si="5"/>
        <v>3</v>
      </c>
      <c r="P22" s="22">
        <v>0</v>
      </c>
      <c r="Q22" s="24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0.1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16">
        <f t="shared" si="6"/>
        <v>0.1</v>
      </c>
      <c r="AC22" s="17">
        <f t="shared" si="1"/>
        <v>-2.9</v>
      </c>
      <c r="AD22" s="17">
        <f t="shared" si="2"/>
        <v>-96.66666666666667</v>
      </c>
      <c r="AE22" s="18"/>
      <c r="AF22" s="19"/>
      <c r="AG22" s="10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79" ht="28.5" customHeight="1">
      <c r="A23" s="6"/>
      <c r="B23" s="32" t="s">
        <v>33</v>
      </c>
      <c r="C23" s="16">
        <f aca="true" t="shared" si="7" ref="C23:AB23">+C24+C26+C27</f>
        <v>1501</v>
      </c>
      <c r="D23" s="17">
        <f t="shared" si="7"/>
        <v>1482.6999999999998</v>
      </c>
      <c r="E23" s="16">
        <f t="shared" si="7"/>
        <v>1694.9</v>
      </c>
      <c r="F23" s="16">
        <f t="shared" si="7"/>
        <v>1382.6</v>
      </c>
      <c r="G23" s="16">
        <f t="shared" si="7"/>
        <v>1793.6</v>
      </c>
      <c r="H23" s="16">
        <f t="shared" si="7"/>
        <v>1422.2</v>
      </c>
      <c r="I23" s="16">
        <f t="shared" si="7"/>
        <v>1777.9</v>
      </c>
      <c r="J23" s="16">
        <f t="shared" si="7"/>
        <v>1693.1</v>
      </c>
      <c r="K23" s="16">
        <f t="shared" si="7"/>
        <v>1373.3999999999999</v>
      </c>
      <c r="L23" s="16">
        <f t="shared" si="7"/>
        <v>1743.2</v>
      </c>
      <c r="M23" s="16">
        <f t="shared" si="7"/>
        <v>1903.4</v>
      </c>
      <c r="N23" s="16">
        <f t="shared" si="7"/>
        <v>1973.4</v>
      </c>
      <c r="O23" s="16">
        <f t="shared" si="7"/>
        <v>19741.4</v>
      </c>
      <c r="P23" s="16">
        <f t="shared" si="7"/>
        <v>1749.5</v>
      </c>
      <c r="Q23" s="17">
        <f t="shared" si="7"/>
        <v>1621.6000000000001</v>
      </c>
      <c r="R23" s="16">
        <f t="shared" si="7"/>
        <v>1603.1</v>
      </c>
      <c r="S23" s="16">
        <f t="shared" si="7"/>
        <v>1809.8</v>
      </c>
      <c r="T23" s="16">
        <f t="shared" si="7"/>
        <v>1837.1</v>
      </c>
      <c r="U23" s="16">
        <f t="shared" si="7"/>
        <v>1904.5</v>
      </c>
      <c r="V23" s="16">
        <f t="shared" si="7"/>
        <v>1794.2</v>
      </c>
      <c r="W23" s="16">
        <f t="shared" si="7"/>
        <v>1651.1</v>
      </c>
      <c r="X23" s="16">
        <f t="shared" si="7"/>
        <v>1679.3</v>
      </c>
      <c r="Y23" s="16">
        <f t="shared" si="7"/>
        <v>1917.3</v>
      </c>
      <c r="Z23" s="16">
        <f t="shared" si="7"/>
        <v>1719</v>
      </c>
      <c r="AA23" s="16">
        <f t="shared" si="7"/>
        <v>2286.1</v>
      </c>
      <c r="AB23" s="16">
        <f t="shared" si="7"/>
        <v>21572.6</v>
      </c>
      <c r="AC23" s="17">
        <f t="shared" si="1"/>
        <v>1831.199999999997</v>
      </c>
      <c r="AD23" s="17">
        <f t="shared" si="2"/>
        <v>9.275937876746315</v>
      </c>
      <c r="AE23" s="18"/>
      <c r="AF23" s="19"/>
      <c r="AG23" s="10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79" ht="20.25" customHeight="1">
      <c r="A24" s="6"/>
      <c r="B24" s="31" t="s">
        <v>34</v>
      </c>
      <c r="C24" s="33">
        <f aca="true" t="shared" si="8" ref="C24:AA24">+C25</f>
        <v>1459.2</v>
      </c>
      <c r="D24" s="33">
        <f t="shared" si="8"/>
        <v>1458.6</v>
      </c>
      <c r="E24" s="33">
        <f t="shared" si="8"/>
        <v>1680.4</v>
      </c>
      <c r="F24" s="33">
        <f t="shared" si="8"/>
        <v>1323.6</v>
      </c>
      <c r="G24" s="33">
        <f t="shared" si="8"/>
        <v>1770.2</v>
      </c>
      <c r="H24" s="33">
        <f t="shared" si="8"/>
        <v>1385.2</v>
      </c>
      <c r="I24" s="33">
        <f t="shared" si="8"/>
        <v>1743.6</v>
      </c>
      <c r="J24" s="33">
        <f t="shared" si="8"/>
        <v>1667.1</v>
      </c>
      <c r="K24" s="33">
        <f t="shared" si="8"/>
        <v>1346.6</v>
      </c>
      <c r="L24" s="33">
        <f t="shared" si="8"/>
        <v>1693.4</v>
      </c>
      <c r="M24" s="33">
        <f t="shared" si="8"/>
        <v>1858.9</v>
      </c>
      <c r="N24" s="33">
        <f t="shared" si="8"/>
        <v>1949.7</v>
      </c>
      <c r="O24" s="33">
        <f t="shared" si="8"/>
        <v>19336.500000000004</v>
      </c>
      <c r="P24" s="33">
        <f t="shared" si="8"/>
        <v>1721</v>
      </c>
      <c r="Q24" s="33">
        <f t="shared" si="8"/>
        <v>1590.5</v>
      </c>
      <c r="R24" s="33">
        <f t="shared" si="8"/>
        <v>1585.1</v>
      </c>
      <c r="S24" s="33">
        <f t="shared" si="8"/>
        <v>1778.8</v>
      </c>
      <c r="T24" s="33">
        <f t="shared" si="8"/>
        <v>1803.6</v>
      </c>
      <c r="U24" s="33">
        <f t="shared" si="8"/>
        <v>1870.3</v>
      </c>
      <c r="V24" s="33">
        <f t="shared" si="8"/>
        <v>1772.5</v>
      </c>
      <c r="W24" s="33">
        <f t="shared" si="8"/>
        <v>1618.1</v>
      </c>
      <c r="X24" s="33">
        <f t="shared" si="8"/>
        <v>1578.1</v>
      </c>
      <c r="Y24" s="33">
        <f t="shared" si="8"/>
        <v>1875.3</v>
      </c>
      <c r="Z24" s="33">
        <f t="shared" si="8"/>
        <v>1700.7</v>
      </c>
      <c r="AA24" s="33">
        <f t="shared" si="8"/>
        <v>2246.6</v>
      </c>
      <c r="AB24" s="16">
        <f>SUM(P24:AA24)</f>
        <v>21140.6</v>
      </c>
      <c r="AC24" s="35">
        <f>ROUND(+AC25,1)</f>
        <v>1804.1</v>
      </c>
      <c r="AD24" s="35">
        <f>ROUND(+AD25,1)</f>
        <v>9.3</v>
      </c>
      <c r="AE24" s="18"/>
      <c r="AF24" s="19"/>
      <c r="AG24" s="10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79" ht="17.25" customHeight="1">
      <c r="A25" s="6"/>
      <c r="B25" s="26" t="s">
        <v>35</v>
      </c>
      <c r="C25" s="36">
        <v>1459.2</v>
      </c>
      <c r="D25" s="37">
        <v>1458.6</v>
      </c>
      <c r="E25" s="36">
        <v>1680.4</v>
      </c>
      <c r="F25" s="38">
        <v>1323.6</v>
      </c>
      <c r="G25" s="38">
        <v>1770.2</v>
      </c>
      <c r="H25" s="38">
        <v>1385.2</v>
      </c>
      <c r="I25" s="38">
        <v>1743.6</v>
      </c>
      <c r="J25" s="38">
        <v>1667.1</v>
      </c>
      <c r="K25" s="38">
        <v>1346.6</v>
      </c>
      <c r="L25" s="38">
        <v>1693.4</v>
      </c>
      <c r="M25" s="38">
        <v>1858.9</v>
      </c>
      <c r="N25" s="38">
        <v>1949.7</v>
      </c>
      <c r="O25" s="29">
        <f>SUM(C25:N25)</f>
        <v>19336.500000000004</v>
      </c>
      <c r="P25" s="36">
        <v>1721</v>
      </c>
      <c r="Q25" s="37">
        <v>1590.5</v>
      </c>
      <c r="R25" s="36">
        <v>1585.1</v>
      </c>
      <c r="S25" s="38">
        <v>1778.8</v>
      </c>
      <c r="T25" s="38">
        <v>1803.6</v>
      </c>
      <c r="U25" s="38">
        <v>1870.3</v>
      </c>
      <c r="V25" s="38">
        <v>1772.5</v>
      </c>
      <c r="W25" s="38">
        <v>1618.1</v>
      </c>
      <c r="X25" s="38">
        <v>1578.1</v>
      </c>
      <c r="Y25" s="38">
        <v>1875.3</v>
      </c>
      <c r="Z25" s="38">
        <v>1700.7</v>
      </c>
      <c r="AA25" s="38">
        <v>2246.6</v>
      </c>
      <c r="AB25" s="29">
        <f>SUM(P25:AA25)</f>
        <v>21140.6</v>
      </c>
      <c r="AC25" s="30">
        <f aca="true" t="shared" si="9" ref="AC25:AC33">+AB25-O25</f>
        <v>1804.099999999995</v>
      </c>
      <c r="AD25" s="30">
        <f aca="true" t="shared" si="10" ref="AD25:AD33">+AC25/O25*100</f>
        <v>9.330023530628576</v>
      </c>
      <c r="AE25" s="18"/>
      <c r="AF25" s="19"/>
      <c r="AG25" s="10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79" ht="22.5" customHeight="1">
      <c r="A26" s="6"/>
      <c r="B26" s="31" t="s">
        <v>36</v>
      </c>
      <c r="C26" s="39">
        <v>4</v>
      </c>
      <c r="D26" s="39">
        <v>9</v>
      </c>
      <c r="E26" s="39">
        <v>4.4</v>
      </c>
      <c r="F26" s="39">
        <v>4.8</v>
      </c>
      <c r="G26" s="39">
        <v>10.1</v>
      </c>
      <c r="H26" s="39">
        <v>2.6</v>
      </c>
      <c r="I26" s="39">
        <v>3.9</v>
      </c>
      <c r="J26" s="39">
        <v>7.2</v>
      </c>
      <c r="K26" s="39">
        <v>4.8</v>
      </c>
      <c r="L26" s="39">
        <v>22.2</v>
      </c>
      <c r="M26" s="39">
        <v>4.7</v>
      </c>
      <c r="N26" s="39">
        <v>4.9</v>
      </c>
      <c r="O26" s="16">
        <f>SUM(C26:N26)</f>
        <v>82.60000000000001</v>
      </c>
      <c r="P26" s="39">
        <v>12.5</v>
      </c>
      <c r="Q26" s="39">
        <v>11.9</v>
      </c>
      <c r="R26" s="39">
        <v>9.4</v>
      </c>
      <c r="S26" s="39">
        <v>11.1</v>
      </c>
      <c r="T26" s="39">
        <v>9.9</v>
      </c>
      <c r="U26" s="39">
        <v>14.3</v>
      </c>
      <c r="V26" s="39">
        <v>5.5</v>
      </c>
      <c r="W26" s="39">
        <v>13.3</v>
      </c>
      <c r="X26" s="39">
        <v>11.5</v>
      </c>
      <c r="Y26" s="39">
        <v>12.3</v>
      </c>
      <c r="Z26" s="39">
        <v>7.6</v>
      </c>
      <c r="AA26" s="39">
        <v>8.8</v>
      </c>
      <c r="AB26" s="16">
        <f>SUM(P26:AA26)</f>
        <v>128.1</v>
      </c>
      <c r="AC26" s="40">
        <f t="shared" si="9"/>
        <v>45.499999999999986</v>
      </c>
      <c r="AD26" s="17">
        <f t="shared" si="10"/>
        <v>55.08474576271184</v>
      </c>
      <c r="AE26" s="18"/>
      <c r="AF26" s="19"/>
      <c r="AG26" s="10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79" ht="22.5" customHeight="1">
      <c r="A27" s="6"/>
      <c r="B27" s="31" t="s">
        <v>37</v>
      </c>
      <c r="C27" s="41">
        <f aca="true" t="shared" si="11" ref="C27:AB27">SUM(C28:C30)</f>
        <v>37.800000000000004</v>
      </c>
      <c r="D27" s="42">
        <f t="shared" si="11"/>
        <v>15.100000000000001</v>
      </c>
      <c r="E27" s="41">
        <f t="shared" si="11"/>
        <v>10.1</v>
      </c>
      <c r="F27" s="41">
        <f t="shared" si="11"/>
        <v>54.2</v>
      </c>
      <c r="G27" s="41">
        <f t="shared" si="11"/>
        <v>13.3</v>
      </c>
      <c r="H27" s="41">
        <f t="shared" si="11"/>
        <v>34.4</v>
      </c>
      <c r="I27" s="41">
        <f t="shared" si="11"/>
        <v>30.4</v>
      </c>
      <c r="J27" s="41">
        <f t="shared" si="11"/>
        <v>18.8</v>
      </c>
      <c r="K27" s="41">
        <f t="shared" si="11"/>
        <v>22</v>
      </c>
      <c r="L27" s="41">
        <f t="shared" si="11"/>
        <v>27.6</v>
      </c>
      <c r="M27" s="41">
        <f t="shared" si="11"/>
        <v>39.8</v>
      </c>
      <c r="N27" s="41">
        <f t="shared" si="11"/>
        <v>18.8</v>
      </c>
      <c r="O27" s="41">
        <f t="shared" si="11"/>
        <v>322.3</v>
      </c>
      <c r="P27" s="41">
        <f t="shared" si="11"/>
        <v>16</v>
      </c>
      <c r="Q27" s="42">
        <f t="shared" si="11"/>
        <v>19.2</v>
      </c>
      <c r="R27" s="41">
        <f t="shared" si="11"/>
        <v>8.6</v>
      </c>
      <c r="S27" s="41">
        <f t="shared" si="11"/>
        <v>19.900000000000002</v>
      </c>
      <c r="T27" s="41">
        <f t="shared" si="11"/>
        <v>23.6</v>
      </c>
      <c r="U27" s="41">
        <f t="shared" si="11"/>
        <v>19.9</v>
      </c>
      <c r="V27" s="41">
        <f t="shared" si="11"/>
        <v>16.2</v>
      </c>
      <c r="W27" s="41">
        <f t="shared" si="11"/>
        <v>19.7</v>
      </c>
      <c r="X27" s="41">
        <f t="shared" si="11"/>
        <v>89.69999999999999</v>
      </c>
      <c r="Y27" s="41">
        <f t="shared" si="11"/>
        <v>29.700000000000003</v>
      </c>
      <c r="Z27" s="41">
        <f t="shared" si="11"/>
        <v>10.7</v>
      </c>
      <c r="AA27" s="41">
        <f t="shared" si="11"/>
        <v>30.699999999999996</v>
      </c>
      <c r="AB27" s="41">
        <f t="shared" si="11"/>
        <v>303.9</v>
      </c>
      <c r="AC27" s="42">
        <f t="shared" si="9"/>
        <v>-18.400000000000034</v>
      </c>
      <c r="AD27" s="42">
        <f t="shared" si="10"/>
        <v>-5.708966801116982</v>
      </c>
      <c r="AE27" s="18"/>
      <c r="AF27" s="19"/>
      <c r="AG27" s="10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79" ht="15" customHeight="1">
      <c r="A28" s="6"/>
      <c r="B28" s="26" t="s">
        <v>38</v>
      </c>
      <c r="C28" s="36">
        <v>30.1</v>
      </c>
      <c r="D28" s="37">
        <v>9.4</v>
      </c>
      <c r="E28" s="36">
        <v>0</v>
      </c>
      <c r="F28" s="36">
        <v>46.8</v>
      </c>
      <c r="G28" s="36">
        <v>6.3</v>
      </c>
      <c r="H28" s="36">
        <v>27.6</v>
      </c>
      <c r="I28" s="36">
        <v>21.9</v>
      </c>
      <c r="J28" s="36">
        <v>10.9</v>
      </c>
      <c r="K28" s="36">
        <v>15</v>
      </c>
      <c r="L28" s="36">
        <v>20.5</v>
      </c>
      <c r="M28" s="36">
        <v>32.7</v>
      </c>
      <c r="N28" s="36">
        <v>6.2</v>
      </c>
      <c r="O28" s="29">
        <f>SUM(C28:N28)</f>
        <v>227.39999999999998</v>
      </c>
      <c r="P28" s="36">
        <v>5.7</v>
      </c>
      <c r="Q28" s="37">
        <v>11.7</v>
      </c>
      <c r="R28" s="36">
        <v>0</v>
      </c>
      <c r="S28" s="36">
        <v>12</v>
      </c>
      <c r="T28" s="36">
        <v>12.7</v>
      </c>
      <c r="U28" s="36">
        <v>5.9</v>
      </c>
      <c r="V28" s="36">
        <v>7.8</v>
      </c>
      <c r="W28" s="36">
        <v>9.7</v>
      </c>
      <c r="X28" s="36">
        <v>81.6</v>
      </c>
      <c r="Y28" s="36">
        <v>18.1</v>
      </c>
      <c r="Z28" s="36">
        <v>0.6</v>
      </c>
      <c r="AA28" s="36">
        <v>21.2</v>
      </c>
      <c r="AB28" s="29">
        <f>SUM(P28:AA28)</f>
        <v>186.99999999999994</v>
      </c>
      <c r="AC28" s="30">
        <f t="shared" si="9"/>
        <v>-40.400000000000034</v>
      </c>
      <c r="AD28" s="30">
        <f t="shared" si="10"/>
        <v>-17.766051011433614</v>
      </c>
      <c r="AE28" s="18"/>
      <c r="AF28" s="19"/>
      <c r="AG28" s="10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pans="1:79" ht="15" customHeight="1">
      <c r="A29" s="6"/>
      <c r="B29" s="26" t="s">
        <v>39</v>
      </c>
      <c r="C29" s="43">
        <v>7</v>
      </c>
      <c r="D29" s="30">
        <v>4.2</v>
      </c>
      <c r="E29" s="29">
        <v>5.1</v>
      </c>
      <c r="F29" s="29">
        <v>4.7</v>
      </c>
      <c r="G29" s="29">
        <v>5</v>
      </c>
      <c r="H29" s="29">
        <v>4.4</v>
      </c>
      <c r="I29" s="29">
        <v>6</v>
      </c>
      <c r="J29" s="29">
        <v>6.1</v>
      </c>
      <c r="K29" s="29">
        <v>5</v>
      </c>
      <c r="L29" s="29">
        <v>5</v>
      </c>
      <c r="M29" s="29">
        <v>5.3</v>
      </c>
      <c r="N29" s="29">
        <v>5.3</v>
      </c>
      <c r="O29" s="29">
        <f>SUM(C29:N29)</f>
        <v>63.099999999999994</v>
      </c>
      <c r="P29" s="43">
        <v>8.4</v>
      </c>
      <c r="Q29" s="30">
        <v>5.8</v>
      </c>
      <c r="R29" s="29">
        <v>6</v>
      </c>
      <c r="S29" s="29">
        <v>5.1</v>
      </c>
      <c r="T29" s="29">
        <v>4.8</v>
      </c>
      <c r="U29" s="29">
        <v>4.9</v>
      </c>
      <c r="V29" s="29">
        <v>6.5</v>
      </c>
      <c r="W29" s="29">
        <v>6.1</v>
      </c>
      <c r="X29" s="29">
        <v>4.6</v>
      </c>
      <c r="Y29" s="29">
        <v>6.2</v>
      </c>
      <c r="Z29" s="29">
        <v>5.3</v>
      </c>
      <c r="AA29" s="29">
        <v>6.6</v>
      </c>
      <c r="AB29" s="29">
        <f>SUM(P29:AA29)</f>
        <v>70.3</v>
      </c>
      <c r="AC29" s="30">
        <f t="shared" si="9"/>
        <v>7.200000000000003</v>
      </c>
      <c r="AD29" s="30">
        <f t="shared" si="10"/>
        <v>11.410459587955632</v>
      </c>
      <c r="AE29" s="18"/>
      <c r="AF29" s="19"/>
      <c r="AG29" s="10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79" ht="15" customHeight="1">
      <c r="A30" s="6"/>
      <c r="B30" s="26" t="s">
        <v>31</v>
      </c>
      <c r="C30" s="43">
        <v>0.7</v>
      </c>
      <c r="D30" s="30">
        <v>1.5</v>
      </c>
      <c r="E30" s="29">
        <v>5</v>
      </c>
      <c r="F30" s="29">
        <v>2.7</v>
      </c>
      <c r="G30" s="29">
        <v>2</v>
      </c>
      <c r="H30" s="29">
        <v>2.4</v>
      </c>
      <c r="I30" s="29">
        <v>2.5</v>
      </c>
      <c r="J30" s="29">
        <v>1.8</v>
      </c>
      <c r="K30" s="29">
        <v>2</v>
      </c>
      <c r="L30" s="29">
        <v>2.1</v>
      </c>
      <c r="M30" s="29">
        <v>1.8</v>
      </c>
      <c r="N30" s="29">
        <v>7.3</v>
      </c>
      <c r="O30" s="29">
        <f>SUM(C30:N30)</f>
        <v>31.800000000000004</v>
      </c>
      <c r="P30" s="43">
        <v>1.9</v>
      </c>
      <c r="Q30" s="30">
        <v>1.7</v>
      </c>
      <c r="R30" s="29">
        <v>2.6</v>
      </c>
      <c r="S30" s="29">
        <v>2.8</v>
      </c>
      <c r="T30" s="29">
        <v>6.1</v>
      </c>
      <c r="U30" s="29">
        <v>9.1</v>
      </c>
      <c r="V30" s="29">
        <v>1.9</v>
      </c>
      <c r="W30" s="29">
        <v>3.9</v>
      </c>
      <c r="X30" s="29">
        <v>3.5</v>
      </c>
      <c r="Y30" s="29">
        <v>5.4</v>
      </c>
      <c r="Z30" s="29">
        <v>4.8</v>
      </c>
      <c r="AA30" s="29">
        <v>2.9</v>
      </c>
      <c r="AB30" s="29">
        <f>SUM(P30:AA30)</f>
        <v>46.599999999999994</v>
      </c>
      <c r="AC30" s="30">
        <f t="shared" si="9"/>
        <v>14.79999999999999</v>
      </c>
      <c r="AD30" s="30">
        <f t="shared" si="10"/>
        <v>46.540880503144614</v>
      </c>
      <c r="AE30" s="18"/>
      <c r="AF30" s="19"/>
      <c r="AG30" s="10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79" ht="22.5" customHeight="1">
      <c r="A31" s="6"/>
      <c r="B31" s="44" t="s">
        <v>40</v>
      </c>
      <c r="C31" s="16">
        <f aca="true" t="shared" si="12" ref="C31:AB31">SUM(C32:C33)</f>
        <v>5.3</v>
      </c>
      <c r="D31" s="17">
        <f t="shared" si="12"/>
        <v>4</v>
      </c>
      <c r="E31" s="16">
        <f t="shared" si="12"/>
        <v>8.5</v>
      </c>
      <c r="F31" s="16">
        <f t="shared" si="12"/>
        <v>5</v>
      </c>
      <c r="G31" s="16">
        <f t="shared" si="12"/>
        <v>33.3</v>
      </c>
      <c r="H31" s="16">
        <f t="shared" si="12"/>
        <v>15</v>
      </c>
      <c r="I31" s="16">
        <f t="shared" si="12"/>
        <v>18.3</v>
      </c>
      <c r="J31" s="16">
        <f t="shared" si="12"/>
        <v>8.9</v>
      </c>
      <c r="K31" s="16">
        <f t="shared" si="12"/>
        <v>6.8</v>
      </c>
      <c r="L31" s="16">
        <f t="shared" si="12"/>
        <v>8</v>
      </c>
      <c r="M31" s="16">
        <f t="shared" si="12"/>
        <v>43.3</v>
      </c>
      <c r="N31" s="16">
        <f t="shared" si="12"/>
        <v>8.2</v>
      </c>
      <c r="O31" s="16">
        <f t="shared" si="12"/>
        <v>164.59999999999997</v>
      </c>
      <c r="P31" s="16">
        <f t="shared" si="12"/>
        <v>27.8</v>
      </c>
      <c r="Q31" s="17">
        <f t="shared" si="12"/>
        <v>9.5</v>
      </c>
      <c r="R31" s="16">
        <f t="shared" si="12"/>
        <v>7.199999999999999</v>
      </c>
      <c r="S31" s="16">
        <f t="shared" si="12"/>
        <v>55.699999999999996</v>
      </c>
      <c r="T31" s="16">
        <f t="shared" si="12"/>
        <v>6.8999999999999995</v>
      </c>
      <c r="U31" s="16">
        <f t="shared" si="12"/>
        <v>33.1</v>
      </c>
      <c r="V31" s="16">
        <f t="shared" si="12"/>
        <v>7.8</v>
      </c>
      <c r="W31" s="16">
        <f t="shared" si="12"/>
        <v>8.5</v>
      </c>
      <c r="X31" s="16">
        <f t="shared" si="12"/>
        <v>9</v>
      </c>
      <c r="Y31" s="16">
        <f t="shared" si="12"/>
        <v>13.5</v>
      </c>
      <c r="Z31" s="16">
        <f t="shared" si="12"/>
        <v>7.4</v>
      </c>
      <c r="AA31" s="16">
        <f t="shared" si="12"/>
        <v>46.3</v>
      </c>
      <c r="AB31" s="16">
        <f t="shared" si="12"/>
        <v>232.7</v>
      </c>
      <c r="AC31" s="17">
        <f t="shared" si="9"/>
        <v>68.10000000000002</v>
      </c>
      <c r="AD31" s="17">
        <f t="shared" si="10"/>
        <v>41.37302551640342</v>
      </c>
      <c r="AE31" s="18"/>
      <c r="AF31" s="19"/>
      <c r="AG31" s="10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</row>
    <row r="32" spans="1:79" ht="15.75" customHeight="1">
      <c r="A32" s="6"/>
      <c r="B32" s="26" t="s">
        <v>41</v>
      </c>
      <c r="C32" s="36">
        <v>0.6</v>
      </c>
      <c r="D32" s="30">
        <v>0.5</v>
      </c>
      <c r="E32" s="29">
        <v>0.4</v>
      </c>
      <c r="F32" s="29">
        <v>0.5</v>
      </c>
      <c r="G32" s="29">
        <v>0.5</v>
      </c>
      <c r="H32" s="29">
        <v>0.7</v>
      </c>
      <c r="I32" s="29">
        <v>0.7</v>
      </c>
      <c r="J32" s="29">
        <v>0.4</v>
      </c>
      <c r="K32" s="29">
        <v>0.8</v>
      </c>
      <c r="L32" s="29">
        <v>0.4</v>
      </c>
      <c r="M32" s="29">
        <v>0.5</v>
      </c>
      <c r="N32" s="29">
        <v>0.5</v>
      </c>
      <c r="O32" s="29">
        <f>SUM(C32:N32)</f>
        <v>6.500000000000001</v>
      </c>
      <c r="P32" s="36">
        <v>0.6</v>
      </c>
      <c r="Q32" s="30">
        <v>0.3</v>
      </c>
      <c r="R32" s="29">
        <v>0.6</v>
      </c>
      <c r="S32" s="29">
        <v>0.4</v>
      </c>
      <c r="T32" s="29">
        <v>0.3</v>
      </c>
      <c r="U32" s="29">
        <v>0.7</v>
      </c>
      <c r="V32" s="29">
        <v>0.5</v>
      </c>
      <c r="W32" s="29">
        <v>0.8</v>
      </c>
      <c r="X32" s="29">
        <v>0.4</v>
      </c>
      <c r="Y32" s="29">
        <v>0.3</v>
      </c>
      <c r="Z32" s="29">
        <v>0.5</v>
      </c>
      <c r="AA32" s="29">
        <v>0.9</v>
      </c>
      <c r="AB32" s="29">
        <f>SUM(P32:AA32)</f>
        <v>6.3</v>
      </c>
      <c r="AC32" s="30">
        <f t="shared" si="9"/>
        <v>-0.20000000000000107</v>
      </c>
      <c r="AD32" s="30">
        <f t="shared" si="10"/>
        <v>-3.076923076923093</v>
      </c>
      <c r="AE32" s="18"/>
      <c r="AF32" s="19"/>
      <c r="AG32" s="10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</row>
    <row r="33" spans="1:79" ht="15.75" customHeight="1">
      <c r="A33" s="6"/>
      <c r="B33" s="26" t="s">
        <v>42</v>
      </c>
      <c r="C33" s="36">
        <v>4.7</v>
      </c>
      <c r="D33" s="30">
        <v>3.5</v>
      </c>
      <c r="E33" s="29">
        <v>8.1</v>
      </c>
      <c r="F33" s="29">
        <v>4.5</v>
      </c>
      <c r="G33" s="29">
        <v>32.8</v>
      </c>
      <c r="H33" s="29">
        <v>14.3</v>
      </c>
      <c r="I33" s="29">
        <v>17.6</v>
      </c>
      <c r="J33" s="29">
        <v>8.5</v>
      </c>
      <c r="K33" s="29">
        <v>6</v>
      </c>
      <c r="L33" s="29">
        <v>7.6</v>
      </c>
      <c r="M33" s="29">
        <v>42.8</v>
      </c>
      <c r="N33" s="29">
        <v>7.7</v>
      </c>
      <c r="O33" s="29">
        <f>SUM(C33:N33)</f>
        <v>158.09999999999997</v>
      </c>
      <c r="P33" s="36">
        <v>27.2</v>
      </c>
      <c r="Q33" s="30">
        <v>9.2</v>
      </c>
      <c r="R33" s="29">
        <v>6.6</v>
      </c>
      <c r="S33" s="29">
        <v>55.3</v>
      </c>
      <c r="T33" s="29">
        <v>6.6</v>
      </c>
      <c r="U33" s="29">
        <v>32.4</v>
      </c>
      <c r="V33" s="29">
        <v>7.3</v>
      </c>
      <c r="W33" s="29">
        <v>7.7</v>
      </c>
      <c r="X33" s="29">
        <v>8.6</v>
      </c>
      <c r="Y33" s="29">
        <v>13.2</v>
      </c>
      <c r="Z33" s="29">
        <v>6.9</v>
      </c>
      <c r="AA33" s="29">
        <v>45.4</v>
      </c>
      <c r="AB33" s="29">
        <f>SUM(P33:AA33)</f>
        <v>226.39999999999998</v>
      </c>
      <c r="AC33" s="30">
        <f t="shared" si="9"/>
        <v>68.30000000000001</v>
      </c>
      <c r="AD33" s="30">
        <f t="shared" si="10"/>
        <v>43.20050600885517</v>
      </c>
      <c r="AE33" s="18"/>
      <c r="AF33" s="19"/>
      <c r="AG33" s="10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</row>
    <row r="34" spans="1:79" ht="6.75" customHeight="1">
      <c r="A34" s="6"/>
      <c r="B34" s="45"/>
      <c r="C34" s="1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16"/>
      <c r="P34" s="16"/>
      <c r="Q34" s="17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7"/>
      <c r="AE34" s="18"/>
      <c r="AF34" s="19"/>
      <c r="AG34" s="10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</row>
    <row r="35" spans="1:79" ht="19.5" customHeight="1" thickBot="1">
      <c r="A35" s="6"/>
      <c r="B35" s="47" t="s">
        <v>43</v>
      </c>
      <c r="C35" s="48">
        <f>+C31+C12</f>
        <v>3747</v>
      </c>
      <c r="D35" s="48">
        <f>+D31+D12</f>
        <v>3623.5</v>
      </c>
      <c r="E35" s="48">
        <f aca="true" t="shared" si="13" ref="E35:AA35">+E31+E12</f>
        <v>4173.8</v>
      </c>
      <c r="F35" s="48">
        <f t="shared" si="13"/>
        <v>3683.2</v>
      </c>
      <c r="G35" s="48">
        <f t="shared" si="13"/>
        <v>4865.900000000001</v>
      </c>
      <c r="H35" s="48">
        <f t="shared" si="13"/>
        <v>3956.7</v>
      </c>
      <c r="I35" s="48">
        <f t="shared" si="13"/>
        <v>4740</v>
      </c>
      <c r="J35" s="48">
        <f t="shared" si="13"/>
        <v>4801.599999999999</v>
      </c>
      <c r="K35" s="48">
        <f t="shared" si="13"/>
        <v>3905.9000000000005</v>
      </c>
      <c r="L35" s="48">
        <f t="shared" si="13"/>
        <v>5051.6</v>
      </c>
      <c r="M35" s="48">
        <f t="shared" si="13"/>
        <v>5337.7</v>
      </c>
      <c r="N35" s="48">
        <f t="shared" si="13"/>
        <v>4914.900000000001</v>
      </c>
      <c r="O35" s="48">
        <f t="shared" si="13"/>
        <v>52801.8</v>
      </c>
      <c r="P35" s="48">
        <f t="shared" si="13"/>
        <v>4728.5</v>
      </c>
      <c r="Q35" s="48">
        <f t="shared" si="13"/>
        <v>4350</v>
      </c>
      <c r="R35" s="48">
        <f t="shared" si="13"/>
        <v>4633.999999999999</v>
      </c>
      <c r="S35" s="48">
        <f t="shared" si="13"/>
        <v>4990.4</v>
      </c>
      <c r="T35" s="48">
        <f t="shared" si="13"/>
        <v>4995.799999999999</v>
      </c>
      <c r="U35" s="48">
        <f t="shared" si="13"/>
        <v>5190</v>
      </c>
      <c r="V35" s="48">
        <f t="shared" si="13"/>
        <v>5021.1</v>
      </c>
      <c r="W35" s="48">
        <f t="shared" si="13"/>
        <v>4600</v>
      </c>
      <c r="X35" s="48">
        <f t="shared" si="13"/>
        <v>4409.9</v>
      </c>
      <c r="Y35" s="48">
        <f t="shared" si="13"/>
        <v>4963.400000000001</v>
      </c>
      <c r="Z35" s="48">
        <f t="shared" si="13"/>
        <v>4444.299999999999</v>
      </c>
      <c r="AA35" s="48">
        <f t="shared" si="13"/>
        <v>5794.599999999999</v>
      </c>
      <c r="AB35" s="48">
        <f>+AB31+AB12</f>
        <v>58121.99999999999</v>
      </c>
      <c r="AC35" s="48">
        <f>+AB35-O35</f>
        <v>5320.19999999999</v>
      </c>
      <c r="AD35" s="49">
        <f>+AC35/O35*100</f>
        <v>10.075792870697569</v>
      </c>
      <c r="AE35" s="18"/>
      <c r="AF35" s="19"/>
      <c r="AG35" s="10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</row>
    <row r="36" spans="1:79" ht="6" customHeight="1" thickTop="1">
      <c r="A36" s="6"/>
      <c r="B36" s="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9"/>
      <c r="AF36" s="19"/>
      <c r="AG36" s="10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ht="12.75">
      <c r="A37" s="6"/>
      <c r="B37" s="50" t="s">
        <v>44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0"/>
      <c r="AD37" s="10"/>
      <c r="AE37" s="10"/>
      <c r="AF37" s="10"/>
      <c r="AG37" s="10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ht="22.5" customHeight="1">
      <c r="A38" s="6"/>
      <c r="B38" s="52" t="s">
        <v>45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0"/>
      <c r="AD38" s="10"/>
      <c r="AE38" s="10"/>
      <c r="AF38" s="10"/>
      <c r="AG38" s="10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ht="24" customHeight="1">
      <c r="A39" s="53"/>
      <c r="B39" s="9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10"/>
      <c r="AD39" s="10"/>
      <c r="AE39" s="10"/>
      <c r="AF39" s="10"/>
      <c r="AG39" s="10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ht="4.5" customHeight="1">
      <c r="A40" s="6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ht="12.75">
      <c r="A41" s="6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55"/>
      <c r="AI41" s="55"/>
      <c r="AJ41" s="55"/>
      <c r="AK41" s="55"/>
      <c r="AL41" s="55"/>
      <c r="AM41" s="55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ht="12.75">
      <c r="A42" s="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55"/>
      <c r="AI42" s="55"/>
      <c r="AJ42" s="55"/>
      <c r="AK42" s="55"/>
      <c r="AL42" s="55"/>
      <c r="AM42" s="55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ht="12.75">
      <c r="A43" s="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55"/>
      <c r="AI43" s="55"/>
      <c r="AJ43" s="55"/>
      <c r="AK43" s="55"/>
      <c r="AL43" s="55"/>
      <c r="AM43" s="55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ht="12.75">
      <c r="A44" s="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55"/>
      <c r="AI44" s="55"/>
      <c r="AJ44" s="55"/>
      <c r="AK44" s="55"/>
      <c r="AL44" s="55"/>
      <c r="AM44" s="55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ht="12.75">
      <c r="A45" s="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55"/>
      <c r="AI45" s="55"/>
      <c r="AJ45" s="55"/>
      <c r="AK45" s="55"/>
      <c r="AL45" s="55"/>
      <c r="AM45" s="55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ht="12.75">
      <c r="A46" s="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55"/>
      <c r="AI46" s="55"/>
      <c r="AJ46" s="55"/>
      <c r="AK46" s="55"/>
      <c r="AL46" s="55"/>
      <c r="AM46" s="55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ht="12.75">
      <c r="A47" s="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55"/>
      <c r="AI47" s="55"/>
      <c r="AJ47" s="55"/>
      <c r="AK47" s="55"/>
      <c r="AL47" s="55"/>
      <c r="AM47" s="55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ht="12.75">
      <c r="A48" s="6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55"/>
      <c r="AI48" s="55"/>
      <c r="AJ48" s="55"/>
      <c r="AK48" s="55"/>
      <c r="AL48" s="55"/>
      <c r="AM48" s="55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ht="12.75">
      <c r="A49" s="6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55"/>
      <c r="AI49" s="55"/>
      <c r="AJ49" s="55"/>
      <c r="AK49" s="55"/>
      <c r="AL49" s="55"/>
      <c r="AM49" s="55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ht="12.75">
      <c r="A50" s="6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55"/>
      <c r="AI50" s="55"/>
      <c r="AJ50" s="55"/>
      <c r="AK50" s="55"/>
      <c r="AL50" s="55"/>
      <c r="AM50" s="55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ht="12.75">
      <c r="A51" s="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55"/>
      <c r="AI51" s="55"/>
      <c r="AJ51" s="55"/>
      <c r="AK51" s="55"/>
      <c r="AL51" s="55"/>
      <c r="AM51" s="55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ht="12.7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55"/>
      <c r="AI52" s="55"/>
      <c r="AJ52" s="55"/>
      <c r="AK52" s="55"/>
      <c r="AL52" s="55"/>
      <c r="AM52" s="55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ht="12.75">
      <c r="A53" s="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55"/>
      <c r="AI53" s="55"/>
      <c r="AJ53" s="55"/>
      <c r="AK53" s="55"/>
      <c r="AL53" s="55"/>
      <c r="AM53" s="55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ht="12.75">
      <c r="A54" s="6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55"/>
      <c r="AI54" s="55"/>
      <c r="AJ54" s="55"/>
      <c r="AK54" s="55"/>
      <c r="AL54" s="55"/>
      <c r="AM54" s="55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ht="12.75">
      <c r="A55" s="6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55"/>
      <c r="AI55" s="55"/>
      <c r="AJ55" s="55"/>
      <c r="AK55" s="55"/>
      <c r="AL55" s="55"/>
      <c r="AM55" s="55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ht="12.75">
      <c r="A56" s="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55"/>
      <c r="AI56" s="55"/>
      <c r="AJ56" s="55"/>
      <c r="AK56" s="55"/>
      <c r="AL56" s="55"/>
      <c r="AM56" s="55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ht="12.75">
      <c r="A57" s="6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55"/>
      <c r="AI57" s="55"/>
      <c r="AJ57" s="55"/>
      <c r="AK57" s="55"/>
      <c r="AL57" s="55"/>
      <c r="AM57" s="55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ht="12.75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55"/>
      <c r="AI58" s="55"/>
      <c r="AJ58" s="55"/>
      <c r="AK58" s="55"/>
      <c r="AL58" s="55"/>
      <c r="AM58" s="55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ht="12.75">
      <c r="A59" s="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55"/>
      <c r="AI59" s="55"/>
      <c r="AJ59" s="55"/>
      <c r="AK59" s="55"/>
      <c r="AL59" s="55"/>
      <c r="AM59" s="55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ht="12.75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55"/>
      <c r="AI60" s="55"/>
      <c r="AJ60" s="55"/>
      <c r="AK60" s="55"/>
      <c r="AL60" s="55"/>
      <c r="AM60" s="55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1:79" ht="12.75">
      <c r="A61" s="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55"/>
      <c r="AI61" s="55"/>
      <c r="AJ61" s="55"/>
      <c r="AK61" s="55"/>
      <c r="AL61" s="55"/>
      <c r="AM61" s="55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ht="12.75">
      <c r="A62" s="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55"/>
      <c r="AI62" s="55"/>
      <c r="AJ62" s="55"/>
      <c r="AK62" s="55"/>
      <c r="AL62" s="55"/>
      <c r="AM62" s="55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ht="12.75">
      <c r="A63" s="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55"/>
      <c r="AI63" s="55"/>
      <c r="AJ63" s="55"/>
      <c r="AK63" s="55"/>
      <c r="AL63" s="55"/>
      <c r="AM63" s="55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ht="12.75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5"/>
      <c r="AI64" s="55"/>
      <c r="AJ64" s="55"/>
      <c r="AK64" s="55"/>
      <c r="AL64" s="55"/>
      <c r="AM64" s="55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ht="12.75">
      <c r="A65" s="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55"/>
      <c r="AI65" s="55"/>
      <c r="AJ65" s="55"/>
      <c r="AK65" s="55"/>
      <c r="AL65" s="55"/>
      <c r="AM65" s="55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55"/>
      <c r="AI66" s="55"/>
      <c r="AJ66" s="55"/>
      <c r="AK66" s="55"/>
      <c r="AL66" s="55"/>
      <c r="AM66" s="55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ht="12.75">
      <c r="A67" s="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55"/>
      <c r="AI67" s="55"/>
      <c r="AJ67" s="55"/>
      <c r="AK67" s="55"/>
      <c r="AL67" s="55"/>
      <c r="AM67" s="55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ht="12.75">
      <c r="A68" s="6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55"/>
      <c r="AI68" s="55"/>
      <c r="AJ68" s="55"/>
      <c r="AK68" s="55"/>
      <c r="AL68" s="55"/>
      <c r="AM68" s="55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79" ht="12.75">
      <c r="A69" s="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5"/>
      <c r="AI69" s="55"/>
      <c r="AJ69" s="55"/>
      <c r="AK69" s="55"/>
      <c r="AL69" s="55"/>
      <c r="AM69" s="55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</row>
    <row r="70" spans="1:79" ht="12.75">
      <c r="A70" s="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55"/>
      <c r="AI70" s="55"/>
      <c r="AJ70" s="55"/>
      <c r="AK70" s="55"/>
      <c r="AL70" s="55"/>
      <c r="AM70" s="55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</row>
    <row r="71" spans="1:79" ht="12.75">
      <c r="A71" s="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55"/>
      <c r="AI71" s="55"/>
      <c r="AJ71" s="55"/>
      <c r="AK71" s="55"/>
      <c r="AL71" s="55"/>
      <c r="AM71" s="55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</row>
    <row r="72" spans="1:79" ht="12.75">
      <c r="A72" s="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55"/>
      <c r="AI72" s="55"/>
      <c r="AJ72" s="55"/>
      <c r="AK72" s="55"/>
      <c r="AL72" s="55"/>
      <c r="AM72" s="55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1:79" ht="12.75">
      <c r="A73" s="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55"/>
      <c r="AI73" s="55"/>
      <c r="AJ73" s="55"/>
      <c r="AK73" s="55"/>
      <c r="AL73" s="55"/>
      <c r="AM73" s="55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</row>
    <row r="74" spans="1:79" ht="12.75">
      <c r="A74" s="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55"/>
      <c r="AI74" s="55"/>
      <c r="AJ74" s="55"/>
      <c r="AK74" s="55"/>
      <c r="AL74" s="55"/>
      <c r="AM74" s="55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</row>
    <row r="75" spans="1:79" ht="12.75">
      <c r="A75" s="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55"/>
      <c r="AI75" s="55"/>
      <c r="AJ75" s="55"/>
      <c r="AK75" s="55"/>
      <c r="AL75" s="55"/>
      <c r="AM75" s="55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</row>
    <row r="76" spans="1:79" ht="12.75">
      <c r="A76" s="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55"/>
      <c r="AI76" s="55"/>
      <c r="AJ76" s="55"/>
      <c r="AK76" s="55"/>
      <c r="AL76" s="55"/>
      <c r="AM76" s="55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</row>
    <row r="77" spans="1:79" ht="12.75">
      <c r="A77" s="6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55"/>
      <c r="AI77" s="55"/>
      <c r="AJ77" s="55"/>
      <c r="AK77" s="55"/>
      <c r="AL77" s="55"/>
      <c r="AM77" s="55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</row>
    <row r="78" spans="1:79" ht="12.75">
      <c r="A78" s="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55"/>
      <c r="AI78" s="55"/>
      <c r="AJ78" s="55"/>
      <c r="AK78" s="55"/>
      <c r="AL78" s="55"/>
      <c r="AM78" s="55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ht="12.75">
      <c r="A79" s="6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55"/>
      <c r="AI79" s="55"/>
      <c r="AJ79" s="55"/>
      <c r="AK79" s="55"/>
      <c r="AL79" s="55"/>
      <c r="AM79" s="55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 ht="12.75">
      <c r="A80" s="6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55"/>
      <c r="AI80" s="55"/>
      <c r="AJ80" s="55"/>
      <c r="AK80" s="55"/>
      <c r="AL80" s="55"/>
      <c r="AM80" s="55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1:79" ht="12.75">
      <c r="A81" s="6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55"/>
      <c r="AI81" s="55"/>
      <c r="AJ81" s="55"/>
      <c r="AK81" s="55"/>
      <c r="AL81" s="55"/>
      <c r="AM81" s="55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1:79" ht="12.75">
      <c r="A82" s="6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55"/>
      <c r="AI82" s="55"/>
      <c r="AJ82" s="55"/>
      <c r="AK82" s="55"/>
      <c r="AL82" s="55"/>
      <c r="AM82" s="55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79" ht="12.75">
      <c r="A83" s="6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55"/>
      <c r="AI83" s="55"/>
      <c r="AJ83" s="55"/>
      <c r="AK83" s="55"/>
      <c r="AL83" s="55"/>
      <c r="AM83" s="55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79" ht="12.75">
      <c r="A84" s="6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55"/>
      <c r="AI84" s="55"/>
      <c r="AJ84" s="55"/>
      <c r="AK84" s="55"/>
      <c r="AL84" s="55"/>
      <c r="AM84" s="55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</row>
    <row r="85" spans="1:79" ht="12.75">
      <c r="A85" s="6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55"/>
      <c r="AI85" s="55"/>
      <c r="AJ85" s="55"/>
      <c r="AK85" s="55"/>
      <c r="AL85" s="55"/>
      <c r="AM85" s="55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</row>
    <row r="86" spans="1:79" ht="12.75">
      <c r="A86" s="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55"/>
      <c r="AI86" s="55"/>
      <c r="AJ86" s="55"/>
      <c r="AK86" s="55"/>
      <c r="AL86" s="55"/>
      <c r="AM86" s="55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</row>
    <row r="87" spans="1:79" ht="12.75">
      <c r="A87" s="6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55"/>
      <c r="AI87" s="55"/>
      <c r="AJ87" s="55"/>
      <c r="AK87" s="55"/>
      <c r="AL87" s="55"/>
      <c r="AM87" s="55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</row>
    <row r="88" spans="1:79" ht="12.75">
      <c r="A88" s="6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55"/>
      <c r="AI88" s="55"/>
      <c r="AJ88" s="55"/>
      <c r="AK88" s="55"/>
      <c r="AL88" s="55"/>
      <c r="AM88" s="55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</row>
    <row r="89" spans="1:79" ht="12.75">
      <c r="A89" s="6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55"/>
      <c r="AI89" s="55"/>
      <c r="AJ89" s="55"/>
      <c r="AK89" s="55"/>
      <c r="AL89" s="55"/>
      <c r="AM89" s="55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</row>
    <row r="90" spans="1:79" ht="12.75">
      <c r="A90" s="6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55"/>
      <c r="AI90" s="55"/>
      <c r="AJ90" s="55"/>
      <c r="AK90" s="55"/>
      <c r="AL90" s="55"/>
      <c r="AM90" s="55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</row>
    <row r="91" spans="1:79" ht="12.75">
      <c r="A91" s="6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55"/>
      <c r="AI91" s="55"/>
      <c r="AJ91" s="55"/>
      <c r="AK91" s="55"/>
      <c r="AL91" s="55"/>
      <c r="AM91" s="55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</row>
    <row r="92" spans="1:79" ht="12.75">
      <c r="A92" s="6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55"/>
      <c r="AI92" s="55"/>
      <c r="AJ92" s="55"/>
      <c r="AK92" s="55"/>
      <c r="AL92" s="55"/>
      <c r="AM92" s="55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</row>
    <row r="93" spans="1:79" ht="12.75">
      <c r="A93" s="6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55"/>
      <c r="AI93" s="55"/>
      <c r="AJ93" s="55"/>
      <c r="AK93" s="55"/>
      <c r="AL93" s="55"/>
      <c r="AM93" s="55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</row>
    <row r="94" spans="1:79" ht="12.75">
      <c r="A94" s="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55"/>
      <c r="AI94" s="55"/>
      <c r="AJ94" s="55"/>
      <c r="AK94" s="55"/>
      <c r="AL94" s="55"/>
      <c r="AM94" s="55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</row>
    <row r="95" spans="1:79" ht="12.75">
      <c r="A95" s="6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55"/>
      <c r="AI95" s="55"/>
      <c r="AJ95" s="55"/>
      <c r="AK95" s="55"/>
      <c r="AL95" s="55"/>
      <c r="AM95" s="55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</row>
    <row r="96" spans="1:79" ht="12.75">
      <c r="A96" s="6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55"/>
      <c r="AI96" s="55"/>
      <c r="AJ96" s="55"/>
      <c r="AK96" s="55"/>
      <c r="AL96" s="55"/>
      <c r="AM96" s="55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</row>
    <row r="97" spans="1:79" ht="12.75">
      <c r="A97" s="6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55"/>
      <c r="AI97" s="55"/>
      <c r="AJ97" s="55"/>
      <c r="AK97" s="55"/>
      <c r="AL97" s="55"/>
      <c r="AM97" s="55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</row>
    <row r="98" spans="1:79" ht="12.75">
      <c r="A98" s="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55"/>
      <c r="AI98" s="55"/>
      <c r="AJ98" s="55"/>
      <c r="AK98" s="55"/>
      <c r="AL98" s="55"/>
      <c r="AM98" s="55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</row>
    <row r="99" spans="1:79" ht="12.75">
      <c r="A99" s="6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55"/>
      <c r="AI99" s="55"/>
      <c r="AJ99" s="55"/>
      <c r="AK99" s="55"/>
      <c r="AL99" s="55"/>
      <c r="AM99" s="55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</row>
    <row r="100" spans="1:79" ht="12.75">
      <c r="A100" s="6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55"/>
      <c r="AI100" s="55"/>
      <c r="AJ100" s="55"/>
      <c r="AK100" s="55"/>
      <c r="AL100" s="55"/>
      <c r="AM100" s="55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</row>
    <row r="101" spans="1:79" ht="12.75">
      <c r="A101" s="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55"/>
      <c r="AI101" s="55"/>
      <c r="AJ101" s="55"/>
      <c r="AK101" s="55"/>
      <c r="AL101" s="55"/>
      <c r="AM101" s="55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</row>
    <row r="102" spans="1:79" ht="12.75">
      <c r="A102" s="6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55"/>
      <c r="AI102" s="55"/>
      <c r="AJ102" s="55"/>
      <c r="AK102" s="55"/>
      <c r="AL102" s="55"/>
      <c r="AM102" s="55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</row>
    <row r="103" spans="1:79" ht="12.75">
      <c r="A103" s="6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55"/>
      <c r="AI103" s="55"/>
      <c r="AJ103" s="55"/>
      <c r="AK103" s="55"/>
      <c r="AL103" s="55"/>
      <c r="AM103" s="55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</row>
    <row r="104" spans="1:79" ht="12.75">
      <c r="A104" s="6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55"/>
      <c r="AI104" s="55"/>
      <c r="AJ104" s="55"/>
      <c r="AK104" s="55"/>
      <c r="AL104" s="55"/>
      <c r="AM104" s="55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</row>
    <row r="105" spans="1:79" ht="12.75">
      <c r="A105" s="6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55"/>
      <c r="AI105" s="55"/>
      <c r="AJ105" s="55"/>
      <c r="AK105" s="55"/>
      <c r="AL105" s="55"/>
      <c r="AM105" s="55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</row>
    <row r="106" spans="1:79" ht="12.75">
      <c r="A106" s="6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55"/>
      <c r="AI106" s="55"/>
      <c r="AJ106" s="55"/>
      <c r="AK106" s="55"/>
      <c r="AL106" s="55"/>
      <c r="AM106" s="55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1:79" ht="12.75">
      <c r="A107" s="6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55"/>
      <c r="AI107" s="55"/>
      <c r="AJ107" s="55"/>
      <c r="AK107" s="55"/>
      <c r="AL107" s="55"/>
      <c r="AM107" s="55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</row>
    <row r="108" spans="1:79" ht="12.75">
      <c r="A108" s="6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55"/>
      <c r="AI108" s="55"/>
      <c r="AJ108" s="55"/>
      <c r="AK108" s="55"/>
      <c r="AL108" s="55"/>
      <c r="AM108" s="55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</row>
    <row r="109" spans="1:79" ht="12.75">
      <c r="A109" s="6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55"/>
      <c r="AI109" s="55"/>
      <c r="AJ109" s="55"/>
      <c r="AK109" s="55"/>
      <c r="AL109" s="55"/>
      <c r="AM109" s="55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</row>
    <row r="110" spans="1:79" ht="12.75">
      <c r="A110" s="6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55"/>
      <c r="AI110" s="55"/>
      <c r="AJ110" s="55"/>
      <c r="AK110" s="55"/>
      <c r="AL110" s="55"/>
      <c r="AM110" s="55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</row>
    <row r="111" spans="1:79" ht="12.75">
      <c r="A111" s="6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55"/>
      <c r="AI111" s="55"/>
      <c r="AJ111" s="55"/>
      <c r="AK111" s="55"/>
      <c r="AL111" s="55"/>
      <c r="AM111" s="55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</row>
    <row r="112" spans="1:79" ht="12.75">
      <c r="A112" s="6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55"/>
      <c r="AI112" s="55"/>
      <c r="AJ112" s="55"/>
      <c r="AK112" s="55"/>
      <c r="AL112" s="55"/>
      <c r="AM112" s="55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</row>
    <row r="113" spans="1:79" ht="12.75">
      <c r="A113" s="6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55"/>
      <c r="AI113" s="55"/>
      <c r="AJ113" s="55"/>
      <c r="AK113" s="55"/>
      <c r="AL113" s="55"/>
      <c r="AM113" s="55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</row>
    <row r="114" spans="2:79" ht="12.75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</row>
    <row r="115" spans="2:79" ht="12.7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</row>
    <row r="116" spans="2:79" ht="12.75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</row>
    <row r="117" spans="2:79" ht="12.7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</row>
    <row r="118" spans="2:79" ht="12.75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</row>
    <row r="119" spans="2:79" ht="12.75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</row>
    <row r="120" spans="2:79" ht="12.75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</row>
    <row r="121" spans="2:79" ht="12.75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</row>
    <row r="122" spans="2:79" ht="12.75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</row>
    <row r="123" spans="2:79" ht="12.75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</row>
    <row r="124" spans="2:79" ht="12.75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</row>
    <row r="125" spans="2:79" ht="12.75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</row>
    <row r="126" spans="2:79" ht="12.7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</row>
    <row r="127" spans="2:79" ht="12.7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</row>
    <row r="128" spans="2:79" ht="12.75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</row>
    <row r="129" spans="2:79" ht="12.75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</row>
    <row r="130" spans="2:79" ht="12.75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</row>
    <row r="131" spans="2:79" ht="12.75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</row>
    <row r="132" spans="2:79" ht="12.75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</row>
    <row r="133" spans="2:79" ht="12.75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</row>
    <row r="134" spans="2:79" ht="12.75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</row>
    <row r="135" spans="2:79" ht="12.75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</row>
    <row r="136" spans="2:79" ht="12.75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</row>
    <row r="137" spans="2:79" ht="12.75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</row>
    <row r="138" spans="2:79" ht="12.75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</row>
    <row r="139" spans="2:79" ht="12.7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</row>
    <row r="140" spans="2:79" ht="12.75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</row>
    <row r="141" spans="2:79" ht="12.75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</row>
    <row r="142" spans="2:79" ht="12.75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</row>
    <row r="143" spans="2:79" ht="12.75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</row>
    <row r="144" spans="2:79" ht="12.75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</row>
    <row r="145" spans="2:79" ht="12.75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</row>
    <row r="146" spans="2:79" ht="12.75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</row>
    <row r="147" spans="2:79" ht="12.7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</row>
    <row r="148" spans="2:79" ht="12.7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</row>
    <row r="149" spans="2:79" ht="12.7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</row>
    <row r="150" spans="2:79" ht="12.7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</row>
    <row r="151" spans="2:79" ht="12.7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</row>
    <row r="152" spans="2:79" ht="12.7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</row>
    <row r="153" spans="2:79" ht="12.7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</row>
    <row r="154" spans="2:79" ht="12.7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</row>
    <row r="155" spans="2:79" ht="12.7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</row>
    <row r="156" spans="2:79" ht="12.7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</row>
    <row r="157" spans="2:79" ht="12.7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</row>
    <row r="158" spans="2:79" ht="12.7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</row>
    <row r="159" spans="2:79" ht="12.7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</row>
    <row r="160" spans="2:79" ht="12.7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</row>
    <row r="161" spans="2:79" ht="12.7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</row>
    <row r="162" spans="2:79" ht="12.7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</row>
    <row r="163" spans="2:79" ht="12.7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</row>
    <row r="164" spans="2:79" ht="12.7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</row>
    <row r="165" spans="2:79" ht="12.7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</row>
    <row r="166" spans="2:79" ht="12.7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</row>
    <row r="167" spans="2:79" ht="12.7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</row>
    <row r="168" spans="2:79" ht="12.7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</row>
    <row r="169" spans="2:79" ht="12.75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</row>
    <row r="170" spans="2:79" ht="12.75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</row>
    <row r="171" spans="2:79" ht="12.75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</row>
    <row r="172" spans="2:79" ht="12.75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</row>
    <row r="173" spans="2:79" ht="12.75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</row>
    <row r="174" spans="2:79" ht="12.75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</row>
    <row r="175" spans="2:79" ht="12.75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</row>
    <row r="176" spans="2:79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</row>
    <row r="177" spans="2:79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</row>
    <row r="178" spans="2:79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</row>
    <row r="179" spans="2:79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</row>
    <row r="180" spans="2:79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</row>
    <row r="181" spans="2:79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</row>
    <row r="182" spans="2:79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</row>
    <row r="183" spans="2:79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</row>
    <row r="184" spans="2:79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</row>
    <row r="185" spans="2:79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</row>
    <row r="186" spans="2:79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</row>
    <row r="187" spans="2:79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</row>
    <row r="188" spans="2:79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</row>
    <row r="189" spans="2:79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</row>
    <row r="190" spans="2:79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</row>
    <row r="191" spans="2:79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</row>
    <row r="192" spans="2:79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</row>
    <row r="193" spans="2:79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</row>
    <row r="194" spans="2:79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</row>
    <row r="195" spans="2:79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</row>
    <row r="196" spans="2:79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</row>
    <row r="197" spans="2:79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</row>
    <row r="198" spans="2:79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</row>
    <row r="199" spans="2:79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</row>
    <row r="200" spans="2:79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</row>
    <row r="201" spans="2:79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</row>
    <row r="202" spans="2:79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</row>
    <row r="203" spans="2:79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</row>
    <row r="204" spans="2:79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</row>
    <row r="205" spans="2:79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</row>
    <row r="206" spans="2:79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</row>
    <row r="207" spans="2:79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</row>
    <row r="208" spans="2:79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</row>
    <row r="209" spans="2:79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</row>
    <row r="210" spans="2:79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</row>
    <row r="211" spans="2:79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</row>
    <row r="212" spans="2:79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</row>
    <row r="213" spans="2:79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</row>
    <row r="214" spans="2:79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</row>
    <row r="215" spans="2:79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</row>
    <row r="216" spans="2:79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</row>
    <row r="217" spans="2:79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</row>
    <row r="218" spans="2:79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</row>
    <row r="219" spans="2:79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</row>
    <row r="220" spans="2:79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</row>
    <row r="221" spans="2:79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</row>
    <row r="222" spans="2:79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</row>
    <row r="223" spans="2:79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</row>
    <row r="224" spans="2:79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</row>
    <row r="225" spans="2:79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</row>
    <row r="226" spans="2:79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</row>
    <row r="227" spans="2:79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</row>
  </sheetData>
  <mergeCells count="12">
    <mergeCell ref="P10:AA10"/>
    <mergeCell ref="B6:AD6"/>
    <mergeCell ref="O10:O11"/>
    <mergeCell ref="B10:B11"/>
    <mergeCell ref="B2:AD2"/>
    <mergeCell ref="B4:AD4"/>
    <mergeCell ref="C10:N10"/>
    <mergeCell ref="B5:AD5"/>
    <mergeCell ref="B3:AD3"/>
    <mergeCell ref="B7:AD7"/>
    <mergeCell ref="B8:AD8"/>
    <mergeCell ref="AB10:AB11"/>
  </mergeCells>
  <printOptions horizontalCentered="1"/>
  <pageMargins left="0" right="0" top="0.1968503937007874" bottom="0.1968503937007874" header="0" footer="0.1968503937007874"/>
  <pageSetup fitToHeight="1" fitToWidth="1" horizontalDpi="600" verticalDpi="600" orientation="landscape" paperSize="5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2010-04-29T19:45:20Z</dcterms:created>
  <dcterms:modified xsi:type="dcterms:W3CDTF">2010-05-04T12:49:38Z</dcterms:modified>
  <cp:category/>
  <cp:version/>
  <cp:contentType/>
  <cp:contentStatus/>
</cp:coreProperties>
</file>